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hansknaapen/Documents/01 - UNIT/02 Sales/"/>
    </mc:Choice>
  </mc:AlternateContent>
  <xr:revisionPtr revIDLastSave="0" documentId="13_ncr:1_{67B0F46D-577C-534F-A6FC-ABEC0A6FE5E6}" xr6:coauthVersionLast="47" xr6:coauthVersionMax="47" xr10:uidLastSave="{00000000-0000-0000-0000-000000000000}"/>
  <bookViews>
    <workbookView xWindow="0" yWindow="880" windowWidth="36000" windowHeight="21460" xr2:uid="{74E13962-1404-4D1E-A142-EEEDC946CF8D}"/>
  </bookViews>
  <sheets>
    <sheet name="Info &amp; Overview" sheetId="22" r:id="rId1"/>
    <sheet name="MACROS" sheetId="17" r:id="rId2"/>
    <sheet name="HOLDS (by CompX)" sheetId="25" r:id="rId3"/>
    <sheet name="HOLDS (by Blocz)" sheetId="18" r:id="rId4"/>
    <sheet name="BLOCZ X UNIT VOLUMES" sheetId="24" r:id="rId5"/>
    <sheet name="Data Sheet " sheetId="15" r:id="rId6"/>
  </sheets>
  <definedNames>
    <definedName name="_xlnm._FilterDatabase" localSheetId="4" hidden="1">'BLOCZ X UNIT VOLUMES'!$D$5:$O$13</definedName>
    <definedName name="_xlnm._FilterDatabase" localSheetId="5" hidden="1">'Data Sheet '!$A$1:$G$2448</definedName>
    <definedName name="_xlnm._FilterDatabase" localSheetId="3" hidden="1">'HOLDS (by Blocz)'!$D$5:$O$5</definedName>
    <definedName name="_xlnm._FilterDatabase" localSheetId="2" hidden="1">'HOLDS (by CompX)'!$D$5:$N$23</definedName>
    <definedName name="_xlnm._FilterDatabase" localSheetId="1" hidden="1">MACROS!$D$5:$O$76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195" i="17" l="1"/>
  <c r="AG195" i="17"/>
  <c r="AA195" i="17"/>
  <c r="Y195" i="17"/>
  <c r="X195" i="17"/>
  <c r="Q4" i="17"/>
  <c r="P4" i="17"/>
  <c r="AG49" i="25" l="1"/>
  <c r="AG42" i="25"/>
  <c r="AF54" i="25"/>
  <c r="AF53" i="25"/>
  <c r="AF42" i="25"/>
  <c r="AC54" i="25"/>
  <c r="AG54" i="25" s="1"/>
  <c r="AC53" i="25"/>
  <c r="AG53" i="25" s="1"/>
  <c r="AC52" i="25"/>
  <c r="AG52" i="25" s="1"/>
  <c r="AC51" i="25"/>
  <c r="AG51" i="25" s="1"/>
  <c r="AC50" i="25"/>
  <c r="Z50" i="25" s="1"/>
  <c r="AA50" i="25" s="1"/>
  <c r="AC49" i="25"/>
  <c r="AF49" i="25" s="1"/>
  <c r="AC48" i="25"/>
  <c r="Z48" i="25" s="1"/>
  <c r="AA48" i="25" s="1"/>
  <c r="AC47" i="25"/>
  <c r="AF47" i="25" s="1"/>
  <c r="AC46" i="25"/>
  <c r="AG46" i="25" s="1"/>
  <c r="AC45" i="25"/>
  <c r="AG45" i="25" s="1"/>
  <c r="AC44" i="25"/>
  <c r="Z44" i="25" s="1"/>
  <c r="AC42" i="25"/>
  <c r="AA42" i="25"/>
  <c r="Z53" i="25"/>
  <c r="AA53" i="25" s="1"/>
  <c r="Z49" i="25"/>
  <c r="AA49" i="25" s="1"/>
  <c r="Z45" i="25"/>
  <c r="AA45" i="25" s="1"/>
  <c r="Z42" i="25"/>
  <c r="X54" i="25"/>
  <c r="X53" i="25"/>
  <c r="X52" i="25"/>
  <c r="X51" i="25"/>
  <c r="X50" i="25"/>
  <c r="X49" i="25"/>
  <c r="X48" i="25"/>
  <c r="X47" i="25"/>
  <c r="X46" i="25"/>
  <c r="X45" i="25"/>
  <c r="X44" i="25"/>
  <c r="X42" i="25"/>
  <c r="W54" i="25"/>
  <c r="W53" i="25"/>
  <c r="W52" i="25"/>
  <c r="W51" i="25"/>
  <c r="W50" i="25"/>
  <c r="W49" i="25"/>
  <c r="W48" i="25"/>
  <c r="W47" i="25"/>
  <c r="W46" i="25"/>
  <c r="W45" i="25"/>
  <c r="W44" i="25"/>
  <c r="W42" i="25"/>
  <c r="W40" i="25"/>
  <c r="AG50" i="25" l="1"/>
  <c r="AF45" i="25"/>
  <c r="Z52" i="25"/>
  <c r="AA52" i="25" s="1"/>
  <c r="Z54" i="25"/>
  <c r="AA54" i="25" s="1"/>
  <c r="AF50" i="25"/>
  <c r="Z51" i="25"/>
  <c r="AA51" i="25" s="1"/>
  <c r="AF48" i="25"/>
  <c r="AG48" i="25"/>
  <c r="AF51" i="25"/>
  <c r="AF52" i="25"/>
  <c r="AG47" i="25"/>
  <c r="Z47" i="25"/>
  <c r="AA47" i="25" s="1"/>
  <c r="AF46" i="25"/>
  <c r="Z46" i="25"/>
  <c r="AA46" i="25" s="1"/>
  <c r="AA44" i="25"/>
  <c r="AG44" i="25"/>
  <c r="AF44" i="25"/>
  <c r="P54" i="25" l="1"/>
  <c r="P53" i="25"/>
  <c r="R53" i="25"/>
  <c r="R52" i="25"/>
  <c r="P52" i="25"/>
  <c r="P51" i="25"/>
  <c r="R50" i="25"/>
  <c r="P50" i="25"/>
  <c r="P49" i="25"/>
  <c r="P48" i="25"/>
  <c r="R47" i="25"/>
  <c r="P47" i="25"/>
  <c r="P46" i="25"/>
  <c r="P45" i="25"/>
  <c r="R44" i="25"/>
  <c r="P44" i="25"/>
  <c r="O42" i="25"/>
  <c r="C42" i="25"/>
  <c r="B2272" i="15"/>
  <c r="E2272" i="15" s="1"/>
  <c r="B2273" i="15"/>
  <c r="E2273" i="15" s="1"/>
  <c r="B705" i="15"/>
  <c r="B2256" i="15"/>
  <c r="B2255" i="15"/>
  <c r="B2233" i="15"/>
  <c r="B2232" i="15"/>
  <c r="B2210" i="15"/>
  <c r="B2209" i="15"/>
  <c r="E2209" i="15" s="1"/>
  <c r="B2187" i="15"/>
  <c r="E2187" i="15" s="1"/>
  <c r="B2186" i="15"/>
  <c r="E2186" i="15" s="1"/>
  <c r="B2164" i="15"/>
  <c r="E2164" i="15" s="1"/>
  <c r="B2163" i="15"/>
  <c r="B2141" i="15"/>
  <c r="E2141" i="15" s="1"/>
  <c r="B2140" i="15"/>
  <c r="E2140" i="15" s="1"/>
  <c r="B2118" i="15"/>
  <c r="B2117" i="15"/>
  <c r="B2095" i="15"/>
  <c r="B2094" i="15"/>
  <c r="B2072" i="15"/>
  <c r="B2071" i="15"/>
  <c r="B2049" i="15"/>
  <c r="E2049" i="15" s="1"/>
  <c r="B2048" i="15"/>
  <c r="E2048" i="15" s="1"/>
  <c r="B2026" i="15"/>
  <c r="E2026" i="15" s="1"/>
  <c r="B2025" i="15"/>
  <c r="B1739" i="15"/>
  <c r="B1720" i="15"/>
  <c r="B1701" i="15"/>
  <c r="E1701" i="15" s="1"/>
  <c r="B1682" i="15"/>
  <c r="B1663" i="15"/>
  <c r="B1644" i="15"/>
  <c r="B1625" i="15"/>
  <c r="B1606" i="15"/>
  <c r="E1606" i="15" s="1"/>
  <c r="B1587" i="15"/>
  <c r="E1587" i="15" s="1"/>
  <c r="B1549" i="15"/>
  <c r="E1549" i="15" s="1"/>
  <c r="B991" i="15"/>
  <c r="B975" i="15"/>
  <c r="B965" i="15"/>
  <c r="B949" i="15"/>
  <c r="B939" i="15"/>
  <c r="B923" i="15"/>
  <c r="B913" i="15"/>
  <c r="B897" i="15"/>
  <c r="B887" i="15"/>
  <c r="B871" i="15"/>
  <c r="B861" i="15"/>
  <c r="B845" i="15"/>
  <c r="B819" i="15"/>
  <c r="B809" i="15"/>
  <c r="B793" i="15"/>
  <c r="B783" i="15"/>
  <c r="B767" i="15"/>
  <c r="B757" i="15"/>
  <c r="B741" i="15"/>
  <c r="B731" i="15"/>
  <c r="B715" i="15"/>
  <c r="B243" i="15"/>
  <c r="B221" i="15"/>
  <c r="B199" i="15"/>
  <c r="B177" i="15"/>
  <c r="B155" i="15"/>
  <c r="B133" i="15"/>
  <c r="B111" i="15"/>
  <c r="B89" i="15"/>
  <c r="B67" i="15"/>
  <c r="B45" i="15"/>
  <c r="B23" i="15"/>
  <c r="G2448" i="15"/>
  <c r="G2447" i="15"/>
  <c r="G2446" i="15"/>
  <c r="G2445" i="15"/>
  <c r="G2444" i="15"/>
  <c r="G2443" i="15"/>
  <c r="B2448" i="15"/>
  <c r="E2448" i="15" s="1"/>
  <c r="B2447" i="15"/>
  <c r="E2447" i="15" s="1"/>
  <c r="B2446" i="15"/>
  <c r="E2446" i="15" s="1"/>
  <c r="B2445" i="15"/>
  <c r="E2445" i="15" s="1"/>
  <c r="B2444" i="15"/>
  <c r="E2444" i="15" s="1"/>
  <c r="B2443" i="15"/>
  <c r="E2443" i="15" s="1"/>
  <c r="B621" i="15"/>
  <c r="B605" i="15"/>
  <c r="B595" i="15"/>
  <c r="G2442" i="15"/>
  <c r="G2441" i="15"/>
  <c r="G2440" i="15"/>
  <c r="G2439" i="15"/>
  <c r="G2438" i="15"/>
  <c r="G2437" i="15"/>
  <c r="B2442" i="15"/>
  <c r="E2442" i="15" s="1"/>
  <c r="B2441" i="15"/>
  <c r="E2441" i="15" s="1"/>
  <c r="B2440" i="15"/>
  <c r="E2440" i="15" s="1"/>
  <c r="B2439" i="15"/>
  <c r="E2439" i="15" s="1"/>
  <c r="B2438" i="15"/>
  <c r="E2438" i="15" s="1"/>
  <c r="B2437" i="15"/>
  <c r="E2437" i="15" s="1"/>
  <c r="B579" i="15"/>
  <c r="B563" i="15"/>
  <c r="B553" i="15"/>
  <c r="G2436" i="15"/>
  <c r="G2435" i="15"/>
  <c r="G2434" i="15"/>
  <c r="G2433" i="15"/>
  <c r="G2432" i="15"/>
  <c r="G2431" i="15"/>
  <c r="B2436" i="15"/>
  <c r="E2436" i="15" s="1"/>
  <c r="B2435" i="15"/>
  <c r="E2435" i="15" s="1"/>
  <c r="B2434" i="15"/>
  <c r="E2434" i="15" s="1"/>
  <c r="B2433" i="15"/>
  <c r="E2433" i="15" s="1"/>
  <c r="B2432" i="15"/>
  <c r="E2432" i="15" s="1"/>
  <c r="B2431" i="15"/>
  <c r="E2431" i="15" s="1"/>
  <c r="B537" i="15"/>
  <c r="B521" i="15"/>
  <c r="B511" i="15"/>
  <c r="G2430" i="15"/>
  <c r="G2429" i="15"/>
  <c r="G2428" i="15"/>
  <c r="G2427" i="15"/>
  <c r="G2426" i="15"/>
  <c r="G2425" i="15"/>
  <c r="B2430" i="15"/>
  <c r="E2430" i="15" s="1"/>
  <c r="B2429" i="15"/>
  <c r="E2429" i="15" s="1"/>
  <c r="B2428" i="15"/>
  <c r="E2428" i="15" s="1"/>
  <c r="B2427" i="15"/>
  <c r="E2427" i="15" s="1"/>
  <c r="B2426" i="15"/>
  <c r="E2426" i="15" s="1"/>
  <c r="B2425" i="15"/>
  <c r="E2425" i="15" s="1"/>
  <c r="B495" i="15"/>
  <c r="B479" i="15"/>
  <c r="B469" i="15"/>
  <c r="G2424" i="15"/>
  <c r="G2423" i="15"/>
  <c r="G2422" i="15"/>
  <c r="G2421" i="15"/>
  <c r="G2420" i="15"/>
  <c r="G2419" i="15"/>
  <c r="B2424" i="15"/>
  <c r="E2424" i="15" s="1"/>
  <c r="B2423" i="15"/>
  <c r="E2423" i="15" s="1"/>
  <c r="B2422" i="15"/>
  <c r="E2422" i="15" s="1"/>
  <c r="B2421" i="15"/>
  <c r="E2421" i="15" s="1"/>
  <c r="B2420" i="15"/>
  <c r="E2420" i="15" s="1"/>
  <c r="B2419" i="15"/>
  <c r="E2419" i="15" s="1"/>
  <c r="B453" i="15"/>
  <c r="B437" i="15"/>
  <c r="B427" i="15"/>
  <c r="G2418" i="15"/>
  <c r="G2417" i="15"/>
  <c r="G2416" i="15"/>
  <c r="G2415" i="15"/>
  <c r="G2414" i="15"/>
  <c r="G2413" i="15"/>
  <c r="B2418" i="15"/>
  <c r="E2418" i="15" s="1"/>
  <c r="B2417" i="15"/>
  <c r="E2417" i="15" s="1"/>
  <c r="B2416" i="15"/>
  <c r="E2416" i="15" s="1"/>
  <c r="B2415" i="15"/>
  <c r="E2415" i="15" s="1"/>
  <c r="B2414" i="15"/>
  <c r="E2414" i="15" s="1"/>
  <c r="B2413" i="15"/>
  <c r="E2413" i="15" s="1"/>
  <c r="B411" i="15"/>
  <c r="B395" i="15"/>
  <c r="B385" i="15"/>
  <c r="G2412" i="15"/>
  <c r="G2411" i="15"/>
  <c r="G2410" i="15"/>
  <c r="G2409" i="15"/>
  <c r="G2408" i="15"/>
  <c r="G2407" i="15"/>
  <c r="B2412" i="15"/>
  <c r="E2412" i="15" s="1"/>
  <c r="B2411" i="15"/>
  <c r="E2411" i="15" s="1"/>
  <c r="B2410" i="15"/>
  <c r="E2410" i="15" s="1"/>
  <c r="B2409" i="15"/>
  <c r="E2409" i="15" s="1"/>
  <c r="B2408" i="15"/>
  <c r="E2408" i="15" s="1"/>
  <c r="B2407" i="15"/>
  <c r="E2407" i="15" s="1"/>
  <c r="B369" i="15"/>
  <c r="B353" i="15"/>
  <c r="B343" i="15"/>
  <c r="G2400" i="15"/>
  <c r="G2399" i="15"/>
  <c r="G2398" i="15"/>
  <c r="G2397" i="15"/>
  <c r="G2396" i="15"/>
  <c r="G2395" i="15"/>
  <c r="B2400" i="15"/>
  <c r="E2400" i="15" s="1"/>
  <c r="B2399" i="15"/>
  <c r="E2399" i="15" s="1"/>
  <c r="B2398" i="15"/>
  <c r="E2398" i="15" s="1"/>
  <c r="B2397" i="15"/>
  <c r="E2397" i="15" s="1"/>
  <c r="B2396" i="15"/>
  <c r="E2396" i="15" s="1"/>
  <c r="B2395" i="15"/>
  <c r="E2395" i="15" s="1"/>
  <c r="B327" i="15"/>
  <c r="B311" i="15"/>
  <c r="B301" i="15"/>
  <c r="G2394" i="15"/>
  <c r="G2393" i="15"/>
  <c r="G2392" i="15"/>
  <c r="G2391" i="15"/>
  <c r="G2390" i="15"/>
  <c r="G2389" i="15"/>
  <c r="B2394" i="15"/>
  <c r="E2394" i="15" s="1"/>
  <c r="B2393" i="15"/>
  <c r="E2393" i="15" s="1"/>
  <c r="B2392" i="15"/>
  <c r="E2392" i="15" s="1"/>
  <c r="B2391" i="15"/>
  <c r="E2391" i="15" s="1"/>
  <c r="B2390" i="15"/>
  <c r="E2390" i="15" s="1"/>
  <c r="B2389" i="15"/>
  <c r="E2389" i="15" s="1"/>
  <c r="B285" i="15"/>
  <c r="B269" i="15"/>
  <c r="B259" i="15"/>
  <c r="G2406" i="15"/>
  <c r="G2405" i="15"/>
  <c r="G2404" i="15"/>
  <c r="G2403" i="15"/>
  <c r="G2402" i="15"/>
  <c r="G2401" i="15"/>
  <c r="B2406" i="15"/>
  <c r="E2406" i="15" s="1"/>
  <c r="B2405" i="15"/>
  <c r="E2405" i="15" s="1"/>
  <c r="B2404" i="15"/>
  <c r="E2404" i="15" s="1"/>
  <c r="B2403" i="15"/>
  <c r="E2403" i="15" s="1"/>
  <c r="B2402" i="15"/>
  <c r="E2402" i="15" s="1"/>
  <c r="B2401" i="15"/>
  <c r="E2401" i="15" s="1"/>
  <c r="B663" i="15"/>
  <c r="B647" i="15"/>
  <c r="B637" i="15"/>
  <c r="B689" i="15"/>
  <c r="B679" i="15"/>
  <c r="G2388" i="15"/>
  <c r="G2387" i="15"/>
  <c r="G2386" i="15"/>
  <c r="G2385" i="15"/>
  <c r="G2384" i="15"/>
  <c r="G2383" i="15"/>
  <c r="B2384" i="15"/>
  <c r="E2384" i="15" s="1"/>
  <c r="B2385" i="15"/>
  <c r="E2385" i="15" s="1"/>
  <c r="B2386" i="15"/>
  <c r="E2386" i="15" s="1"/>
  <c r="B2387" i="15"/>
  <c r="E2387" i="15" s="1"/>
  <c r="B2388" i="15"/>
  <c r="E2388" i="15" s="1"/>
  <c r="B2383" i="15"/>
  <c r="E2383" i="15" s="1"/>
  <c r="B2374" i="15"/>
  <c r="E2374" i="15" s="1"/>
  <c r="B2375" i="15"/>
  <c r="E2375" i="15" s="1"/>
  <c r="B2376" i="15"/>
  <c r="E2376" i="15" s="1"/>
  <c r="B2377" i="15"/>
  <c r="E2377" i="15" s="1"/>
  <c r="B2378" i="15"/>
  <c r="E2378" i="15" s="1"/>
  <c r="B2379" i="15"/>
  <c r="E2379" i="15" s="1"/>
  <c r="B2380" i="15"/>
  <c r="E2380" i="15" s="1"/>
  <c r="B2381" i="15"/>
  <c r="E2381" i="15" s="1"/>
  <c r="B2382" i="15"/>
  <c r="E2382" i="15" s="1"/>
  <c r="G2382" i="15"/>
  <c r="G2381" i="15"/>
  <c r="G2380" i="15"/>
  <c r="G2379" i="15"/>
  <c r="G2378" i="15"/>
  <c r="G2377" i="15"/>
  <c r="G2376" i="15"/>
  <c r="G2375" i="15"/>
  <c r="G2374" i="15"/>
  <c r="G2373" i="15"/>
  <c r="B2373" i="15"/>
  <c r="E2373" i="15" s="1"/>
  <c r="B2364" i="15"/>
  <c r="E2364" i="15" s="1"/>
  <c r="B2365" i="15"/>
  <c r="E2365" i="15" s="1"/>
  <c r="B2366" i="15"/>
  <c r="E2366" i="15" s="1"/>
  <c r="B2367" i="15"/>
  <c r="E2367" i="15" s="1"/>
  <c r="B2368" i="15"/>
  <c r="E2368" i="15" s="1"/>
  <c r="B2369" i="15"/>
  <c r="E2369" i="15" s="1"/>
  <c r="B2370" i="15"/>
  <c r="E2370" i="15" s="1"/>
  <c r="B2371" i="15"/>
  <c r="E2371" i="15" s="1"/>
  <c r="B2372" i="15"/>
  <c r="E2372" i="15" s="1"/>
  <c r="B2363" i="15"/>
  <c r="E2363" i="15" s="1"/>
  <c r="G2372" i="15"/>
  <c r="G2371" i="15"/>
  <c r="G2370" i="15"/>
  <c r="G2369" i="15"/>
  <c r="G2368" i="15"/>
  <c r="G2367" i="15"/>
  <c r="G2366" i="15"/>
  <c r="G2365" i="15"/>
  <c r="G2364" i="15"/>
  <c r="G2363" i="15"/>
  <c r="B2354" i="15"/>
  <c r="E2354" i="15" s="1"/>
  <c r="B2355" i="15"/>
  <c r="E2355" i="15" s="1"/>
  <c r="B2356" i="15"/>
  <c r="E2356" i="15" s="1"/>
  <c r="B2357" i="15"/>
  <c r="E2357" i="15" s="1"/>
  <c r="B2358" i="15"/>
  <c r="E2358" i="15" s="1"/>
  <c r="B2359" i="15"/>
  <c r="E2359" i="15" s="1"/>
  <c r="B2360" i="15"/>
  <c r="E2360" i="15" s="1"/>
  <c r="B2361" i="15"/>
  <c r="E2361" i="15" s="1"/>
  <c r="B2362" i="15"/>
  <c r="E2362" i="15" s="1"/>
  <c r="G2362" i="15"/>
  <c r="G2361" i="15"/>
  <c r="G2360" i="15"/>
  <c r="G2359" i="15"/>
  <c r="G2358" i="15"/>
  <c r="G2357" i="15"/>
  <c r="G2356" i="15"/>
  <c r="G2355" i="15"/>
  <c r="G2354" i="15"/>
  <c r="G2353" i="15"/>
  <c r="B2353" i="15"/>
  <c r="E2353" i="15" s="1"/>
  <c r="B2344" i="15"/>
  <c r="E2344" i="15" s="1"/>
  <c r="B2345" i="15"/>
  <c r="E2345" i="15" s="1"/>
  <c r="B2346" i="15"/>
  <c r="E2346" i="15" s="1"/>
  <c r="B2347" i="15"/>
  <c r="E2347" i="15" s="1"/>
  <c r="B2348" i="15"/>
  <c r="E2348" i="15" s="1"/>
  <c r="B2349" i="15"/>
  <c r="E2349" i="15" s="1"/>
  <c r="B2350" i="15"/>
  <c r="E2350" i="15" s="1"/>
  <c r="B2351" i="15"/>
  <c r="E2351" i="15" s="1"/>
  <c r="B2352" i="15"/>
  <c r="E2352" i="15" s="1"/>
  <c r="G2352" i="15"/>
  <c r="G2351" i="15"/>
  <c r="G2350" i="15"/>
  <c r="G2349" i="15"/>
  <c r="G2348" i="15"/>
  <c r="G2347" i="15"/>
  <c r="G2346" i="15"/>
  <c r="G2345" i="15"/>
  <c r="G2344" i="15"/>
  <c r="G2343" i="15"/>
  <c r="B2343" i="15"/>
  <c r="E2343" i="15" s="1"/>
  <c r="B2334" i="15"/>
  <c r="E2334" i="15" s="1"/>
  <c r="B2335" i="15"/>
  <c r="E2335" i="15" s="1"/>
  <c r="B2336" i="15"/>
  <c r="E2336" i="15" s="1"/>
  <c r="B2337" i="15"/>
  <c r="E2337" i="15" s="1"/>
  <c r="B2338" i="15"/>
  <c r="E2338" i="15" s="1"/>
  <c r="B2339" i="15"/>
  <c r="E2339" i="15" s="1"/>
  <c r="B2340" i="15"/>
  <c r="E2340" i="15" s="1"/>
  <c r="B2341" i="15"/>
  <c r="E2341" i="15" s="1"/>
  <c r="B2342" i="15"/>
  <c r="E2342" i="15" s="1"/>
  <c r="G2342" i="15"/>
  <c r="G2341" i="15"/>
  <c r="G2340" i="15"/>
  <c r="G2339" i="15"/>
  <c r="G2338" i="15"/>
  <c r="G2337" i="15"/>
  <c r="G2336" i="15"/>
  <c r="G2335" i="15"/>
  <c r="G2334" i="15"/>
  <c r="G2333" i="15"/>
  <c r="B2333" i="15"/>
  <c r="E2333" i="15" s="1"/>
  <c r="B2324" i="15"/>
  <c r="E2324" i="15" s="1"/>
  <c r="B2325" i="15"/>
  <c r="E2325" i="15" s="1"/>
  <c r="B2326" i="15"/>
  <c r="E2326" i="15" s="1"/>
  <c r="B2327" i="15"/>
  <c r="E2327" i="15" s="1"/>
  <c r="B2328" i="15"/>
  <c r="E2328" i="15" s="1"/>
  <c r="B2329" i="15"/>
  <c r="E2329" i="15" s="1"/>
  <c r="B2330" i="15"/>
  <c r="E2330" i="15" s="1"/>
  <c r="B2331" i="15"/>
  <c r="E2331" i="15" s="1"/>
  <c r="B2332" i="15"/>
  <c r="E2332" i="15" s="1"/>
  <c r="G2332" i="15"/>
  <c r="G2331" i="15"/>
  <c r="G2330" i="15"/>
  <c r="G2329" i="15"/>
  <c r="G2328" i="15"/>
  <c r="G2327" i="15"/>
  <c r="G2326" i="15"/>
  <c r="G2325" i="15"/>
  <c r="G2324" i="15"/>
  <c r="G2323" i="15"/>
  <c r="B2323" i="15"/>
  <c r="E2323" i="15" s="1"/>
  <c r="B2314" i="15"/>
  <c r="E2314" i="15" s="1"/>
  <c r="B2315" i="15"/>
  <c r="E2315" i="15" s="1"/>
  <c r="B2316" i="15"/>
  <c r="E2316" i="15" s="1"/>
  <c r="B2317" i="15"/>
  <c r="E2317" i="15" s="1"/>
  <c r="B2318" i="15"/>
  <c r="E2318" i="15" s="1"/>
  <c r="B2319" i="15"/>
  <c r="E2319" i="15" s="1"/>
  <c r="B2320" i="15"/>
  <c r="E2320" i="15" s="1"/>
  <c r="B2321" i="15"/>
  <c r="E2321" i="15" s="1"/>
  <c r="B2322" i="15"/>
  <c r="E2322" i="15" s="1"/>
  <c r="G2322" i="15"/>
  <c r="G2321" i="15"/>
  <c r="G2320" i="15"/>
  <c r="G2319" i="15"/>
  <c r="G2318" i="15"/>
  <c r="G2317" i="15"/>
  <c r="G2316" i="15"/>
  <c r="G2315" i="15"/>
  <c r="G2314" i="15"/>
  <c r="G2313" i="15"/>
  <c r="B2313" i="15"/>
  <c r="E2313" i="15" s="1"/>
  <c r="B2304" i="15"/>
  <c r="E2304" i="15" s="1"/>
  <c r="B2305" i="15"/>
  <c r="E2305" i="15" s="1"/>
  <c r="B2306" i="15"/>
  <c r="E2306" i="15" s="1"/>
  <c r="B2307" i="15"/>
  <c r="E2307" i="15" s="1"/>
  <c r="B2308" i="15"/>
  <c r="E2308" i="15" s="1"/>
  <c r="B2309" i="15"/>
  <c r="E2309" i="15" s="1"/>
  <c r="B2310" i="15"/>
  <c r="E2310" i="15" s="1"/>
  <c r="B2311" i="15"/>
  <c r="E2311" i="15" s="1"/>
  <c r="B2312" i="15"/>
  <c r="E2312" i="15" s="1"/>
  <c r="G2312" i="15"/>
  <c r="G2311" i="15"/>
  <c r="G2310" i="15"/>
  <c r="G2309" i="15"/>
  <c r="G2308" i="15"/>
  <c r="G2307" i="15"/>
  <c r="G2306" i="15"/>
  <c r="G2305" i="15"/>
  <c r="G2304" i="15"/>
  <c r="G2303" i="15"/>
  <c r="B2303" i="15"/>
  <c r="E2303" i="15" s="1"/>
  <c r="G2302" i="15"/>
  <c r="G2301" i="15"/>
  <c r="G2300" i="15"/>
  <c r="G2299" i="15"/>
  <c r="G2298" i="15"/>
  <c r="G2297" i="15"/>
  <c r="G2296" i="15"/>
  <c r="G2295" i="15"/>
  <c r="G2294" i="15"/>
  <c r="G2293" i="15"/>
  <c r="B2294" i="15"/>
  <c r="E2294" i="15" s="1"/>
  <c r="B2295" i="15"/>
  <c r="E2295" i="15" s="1"/>
  <c r="B2296" i="15"/>
  <c r="E2296" i="15" s="1"/>
  <c r="B2297" i="15"/>
  <c r="E2297" i="15" s="1"/>
  <c r="B2298" i="15"/>
  <c r="E2298" i="15" s="1"/>
  <c r="B2299" i="15"/>
  <c r="E2299" i="15" s="1"/>
  <c r="B2300" i="15"/>
  <c r="E2300" i="15" s="1"/>
  <c r="B2301" i="15"/>
  <c r="E2301" i="15" s="1"/>
  <c r="B2302" i="15"/>
  <c r="E2302" i="15" s="1"/>
  <c r="B2293" i="15"/>
  <c r="E2293" i="15" s="1"/>
  <c r="E2072" i="15"/>
  <c r="G2292" i="15"/>
  <c r="G2291" i="15"/>
  <c r="G2290" i="15"/>
  <c r="G2289" i="15"/>
  <c r="G2288" i="15"/>
  <c r="G2287" i="15"/>
  <c r="G2286" i="15"/>
  <c r="G2285" i="15"/>
  <c r="G2284" i="15"/>
  <c r="G2283" i="15"/>
  <c r="B2284" i="15"/>
  <c r="E2284" i="15" s="1"/>
  <c r="B2285" i="15"/>
  <c r="E2285" i="15" s="1"/>
  <c r="B2286" i="15"/>
  <c r="E2286" i="15" s="1"/>
  <c r="B2287" i="15"/>
  <c r="E2287" i="15" s="1"/>
  <c r="B2288" i="15"/>
  <c r="E2288" i="15" s="1"/>
  <c r="B2289" i="15"/>
  <c r="E2289" i="15" s="1"/>
  <c r="B2290" i="15"/>
  <c r="E2290" i="15" s="1"/>
  <c r="B2291" i="15"/>
  <c r="E2291" i="15" s="1"/>
  <c r="B2292" i="15"/>
  <c r="E2292" i="15" s="1"/>
  <c r="B2283" i="15"/>
  <c r="E2283" i="15" s="1"/>
  <c r="G2274" i="15"/>
  <c r="G2275" i="15"/>
  <c r="G2276" i="15"/>
  <c r="G2277" i="15"/>
  <c r="G2278" i="15"/>
  <c r="G2279" i="15"/>
  <c r="G2280" i="15"/>
  <c r="G2281" i="15"/>
  <c r="G2282" i="15"/>
  <c r="B2274" i="15"/>
  <c r="E2274" i="15" s="1"/>
  <c r="B2275" i="15"/>
  <c r="E2275" i="15" s="1"/>
  <c r="B2276" i="15"/>
  <c r="E2276" i="15" s="1"/>
  <c r="B2277" i="15"/>
  <c r="E2277" i="15" s="1"/>
  <c r="B2278" i="15"/>
  <c r="E2278" i="15" s="1"/>
  <c r="B2279" i="15"/>
  <c r="E2279" i="15" s="1"/>
  <c r="B2280" i="15"/>
  <c r="E2280" i="15" s="1"/>
  <c r="B2281" i="15"/>
  <c r="E2281" i="15" s="1"/>
  <c r="B2282" i="15"/>
  <c r="E2282" i="15" s="1"/>
  <c r="G2273" i="15"/>
  <c r="E2118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2272" i="15"/>
  <c r="E2256" i="15"/>
  <c r="E2255" i="15"/>
  <c r="G2255" i="15"/>
  <c r="G2256" i="15"/>
  <c r="E2233" i="15"/>
  <c r="E2232" i="15"/>
  <c r="G2232" i="15"/>
  <c r="G2233" i="15"/>
  <c r="E2210" i="15"/>
  <c r="G2209" i="15"/>
  <c r="G2210" i="15"/>
  <c r="G2186" i="15"/>
  <c r="G2187" i="15"/>
  <c r="E2163" i="15"/>
  <c r="G2163" i="15"/>
  <c r="G2164" i="15"/>
  <c r="G2140" i="15"/>
  <c r="G2141" i="15"/>
  <c r="E2117" i="15"/>
  <c r="G2117" i="15"/>
  <c r="G2118" i="15"/>
  <c r="E2095" i="15"/>
  <c r="E2094" i="15"/>
  <c r="G2094" i="15"/>
  <c r="G2095" i="15"/>
  <c r="G2071" i="15"/>
  <c r="G2072" i="15"/>
  <c r="E2071" i="15"/>
  <c r="E2025" i="15"/>
  <c r="G2026" i="15"/>
  <c r="G2049" i="15"/>
  <c r="G2048" i="15"/>
  <c r="G2025" i="15"/>
  <c r="G1738" i="15"/>
  <c r="B1738" i="15"/>
  <c r="E1738" i="15" s="1"/>
  <c r="E1720" i="15"/>
  <c r="G1720" i="15"/>
  <c r="G1701" i="15"/>
  <c r="E1682" i="15"/>
  <c r="G1682" i="15"/>
  <c r="G1663" i="15"/>
  <c r="E1663" i="15"/>
  <c r="E1644" i="15"/>
  <c r="G1644" i="15"/>
  <c r="G1625" i="15"/>
  <c r="E1625" i="15"/>
  <c r="G1606" i="15"/>
  <c r="G1587" i="15"/>
  <c r="G1568" i="15"/>
  <c r="B1568" i="15"/>
  <c r="E1568" i="15" s="1"/>
  <c r="G1549" i="15"/>
  <c r="B990" i="15"/>
  <c r="E990" i="15" s="1"/>
  <c r="G990" i="15"/>
  <c r="Q44" i="25" l="1"/>
  <c r="R51" i="25"/>
  <c r="R45" i="25"/>
  <c r="Q42" i="25"/>
  <c r="O51" i="25"/>
  <c r="Q51" i="25"/>
  <c r="Q47" i="25"/>
  <c r="R48" i="25"/>
  <c r="R42" i="25"/>
  <c r="Q52" i="25"/>
  <c r="Q46" i="25"/>
  <c r="O46" i="25"/>
  <c r="Q49" i="25"/>
  <c r="O49" i="25"/>
  <c r="O54" i="25"/>
  <c r="Q54" i="25"/>
  <c r="O52" i="25"/>
  <c r="P42" i="25"/>
  <c r="R46" i="25"/>
  <c r="R54" i="25"/>
  <c r="R49" i="25"/>
  <c r="E975" i="15"/>
  <c r="G975" i="15"/>
  <c r="E965" i="15"/>
  <c r="G965" i="15"/>
  <c r="E949" i="15"/>
  <c r="G949" i="15"/>
  <c r="E939" i="15"/>
  <c r="G939" i="15"/>
  <c r="E923" i="15"/>
  <c r="G923" i="15"/>
  <c r="E913" i="15"/>
  <c r="G913" i="15"/>
  <c r="E897" i="15"/>
  <c r="G897" i="15"/>
  <c r="G887" i="15"/>
  <c r="E887" i="15"/>
  <c r="G871" i="15"/>
  <c r="E871" i="15"/>
  <c r="E861" i="15"/>
  <c r="G861" i="15"/>
  <c r="E845" i="15"/>
  <c r="G845" i="15"/>
  <c r="G835" i="15"/>
  <c r="B835" i="15"/>
  <c r="E835" i="15" s="1"/>
  <c r="E793" i="15"/>
  <c r="G819" i="15"/>
  <c r="E809" i="15"/>
  <c r="E819" i="15"/>
  <c r="G809" i="15"/>
  <c r="G793" i="15"/>
  <c r="G783" i="15"/>
  <c r="E783" i="15"/>
  <c r="E767" i="15"/>
  <c r="G767" i="15"/>
  <c r="G757" i="15"/>
  <c r="E757" i="15"/>
  <c r="G741" i="15"/>
  <c r="E715" i="15"/>
  <c r="E741" i="15"/>
  <c r="E731" i="15"/>
  <c r="G731" i="15"/>
  <c r="G715" i="15"/>
  <c r="G705" i="15"/>
  <c r="E705" i="15"/>
  <c r="G689" i="15"/>
  <c r="E689" i="15"/>
  <c r="E679" i="15"/>
  <c r="G679" i="15"/>
  <c r="G663" i="15"/>
  <c r="E663" i="15"/>
  <c r="E647" i="15"/>
  <c r="E621" i="15"/>
  <c r="E637" i="15"/>
  <c r="G647" i="15"/>
  <c r="G637" i="15"/>
  <c r="G621" i="15"/>
  <c r="E605" i="15"/>
  <c r="G605" i="15"/>
  <c r="E595" i="15"/>
  <c r="G595" i="15"/>
  <c r="E579" i="15"/>
  <c r="G579" i="15"/>
  <c r="E563" i="15"/>
  <c r="G563" i="15"/>
  <c r="E537" i="15"/>
  <c r="E553" i="15"/>
  <c r="G553" i="15"/>
  <c r="G537" i="15"/>
  <c r="E521" i="15"/>
  <c r="G521" i="15"/>
  <c r="E511" i="15"/>
  <c r="G511" i="15"/>
  <c r="G495" i="15"/>
  <c r="E495" i="15"/>
  <c r="E479" i="15"/>
  <c r="G479" i="15"/>
  <c r="G469" i="15"/>
  <c r="E469" i="15"/>
  <c r="G453" i="15"/>
  <c r="E453" i="15"/>
  <c r="G437" i="15"/>
  <c r="E437" i="15"/>
  <c r="E427" i="15"/>
  <c r="G427" i="15"/>
  <c r="G411" i="15"/>
  <c r="E411" i="15"/>
  <c r="G395" i="15"/>
  <c r="E395" i="15"/>
  <c r="G385" i="15"/>
  <c r="E385" i="15"/>
  <c r="E369" i="15"/>
  <c r="G369" i="15"/>
  <c r="E353" i="15"/>
  <c r="G353" i="15"/>
  <c r="G343" i="15"/>
  <c r="E343" i="15"/>
  <c r="G327" i="15"/>
  <c r="E327" i="15"/>
  <c r="E311" i="15"/>
  <c r="E301" i="15"/>
  <c r="E285" i="15"/>
  <c r="E269" i="15"/>
  <c r="E243" i="15"/>
  <c r="E259" i="15"/>
  <c r="G311" i="15"/>
  <c r="G301" i="15"/>
  <c r="G285" i="15"/>
  <c r="G269" i="15"/>
  <c r="G259" i="15"/>
  <c r="E199" i="15"/>
  <c r="E221" i="15"/>
  <c r="G243" i="15"/>
  <c r="G221" i="15"/>
  <c r="E155" i="15"/>
  <c r="E177" i="15"/>
  <c r="G199" i="15"/>
  <c r="G177" i="15"/>
  <c r="G155" i="15"/>
  <c r="G133" i="15"/>
  <c r="E133" i="15"/>
  <c r="E111" i="15"/>
  <c r="G111" i="15"/>
  <c r="E89" i="15"/>
  <c r="G89" i="15"/>
  <c r="G67" i="15"/>
  <c r="E67" i="15"/>
  <c r="O44" i="25" l="1"/>
  <c r="O48" i="25"/>
  <c r="Q48" i="25"/>
  <c r="O47" i="25"/>
  <c r="Q45" i="25"/>
  <c r="O45" i="25"/>
  <c r="Q53" i="25"/>
  <c r="O53" i="25"/>
  <c r="O50" i="25"/>
  <c r="Q50" i="25"/>
  <c r="G45" i="15"/>
  <c r="E45" i="15"/>
  <c r="E23" i="15"/>
  <c r="G23" i="15"/>
  <c r="AE51" i="17" l="1"/>
  <c r="AD51" i="17"/>
  <c r="AH51" i="17" s="1"/>
  <c r="Y51" i="17"/>
  <c r="X51" i="17"/>
  <c r="P51" i="17" s="1"/>
  <c r="M51" i="17"/>
  <c r="AE50" i="17"/>
  <c r="AD50" i="17"/>
  <c r="AA50" i="17" s="1"/>
  <c r="Y50" i="17"/>
  <c r="X50" i="17"/>
  <c r="P50" i="17"/>
  <c r="M50" i="17"/>
  <c r="AE49" i="17"/>
  <c r="AD49" i="17"/>
  <c r="Y49" i="17"/>
  <c r="X49" i="17"/>
  <c r="P49" i="17" s="1"/>
  <c r="M49" i="17"/>
  <c r="AE48" i="17"/>
  <c r="AD48" i="17"/>
  <c r="AA48" i="17" s="1"/>
  <c r="Y48" i="17"/>
  <c r="X48" i="17"/>
  <c r="P48" i="17" s="1"/>
  <c r="M48" i="17"/>
  <c r="AE47" i="17"/>
  <c r="AD47" i="17"/>
  <c r="AH47" i="17" s="1"/>
  <c r="Y47" i="17"/>
  <c r="X47" i="17"/>
  <c r="P47" i="17" s="1"/>
  <c r="M47" i="17"/>
  <c r="AE45" i="17"/>
  <c r="AD45" i="17"/>
  <c r="X45" i="17"/>
  <c r="P45" i="17" s="1"/>
  <c r="W45" i="17"/>
  <c r="Y45" i="17" s="1"/>
  <c r="C45" i="17"/>
  <c r="AE16" i="17"/>
  <c r="AD16" i="17"/>
  <c r="Y16" i="17"/>
  <c r="X16" i="17"/>
  <c r="P16" i="17" s="1"/>
  <c r="M16" i="17"/>
  <c r="AE15" i="17"/>
  <c r="AD15" i="17"/>
  <c r="Y15" i="17"/>
  <c r="X15" i="17"/>
  <c r="P15" i="17" s="1"/>
  <c r="M15" i="17"/>
  <c r="AE14" i="17"/>
  <c r="AD14" i="17"/>
  <c r="Y14" i="17"/>
  <c r="X14" i="17"/>
  <c r="P14" i="17" s="1"/>
  <c r="M14" i="17"/>
  <c r="AE13" i="17"/>
  <c r="AD13" i="17"/>
  <c r="Y13" i="17"/>
  <c r="X13" i="17"/>
  <c r="P13" i="17" s="1"/>
  <c r="M13" i="17"/>
  <c r="AE12" i="17"/>
  <c r="AD12" i="17"/>
  <c r="Y12" i="17"/>
  <c r="X12" i="17"/>
  <c r="P12" i="17" s="1"/>
  <c r="M12" i="17"/>
  <c r="AE11" i="17"/>
  <c r="AD11" i="17"/>
  <c r="Y11" i="17"/>
  <c r="X11" i="17"/>
  <c r="P11" i="17" s="1"/>
  <c r="M11" i="17"/>
  <c r="AE10" i="17"/>
  <c r="AD10" i="17"/>
  <c r="Y10" i="17"/>
  <c r="X10" i="17"/>
  <c r="P10" i="17"/>
  <c r="M10" i="17"/>
  <c r="AE9" i="17"/>
  <c r="AD9" i="17"/>
  <c r="Y9" i="17"/>
  <c r="X9" i="17"/>
  <c r="P9" i="17" s="1"/>
  <c r="M9" i="17"/>
  <c r="AE8" i="17"/>
  <c r="AD8" i="17"/>
  <c r="Y8" i="17"/>
  <c r="X8" i="17"/>
  <c r="P8" i="17" s="1"/>
  <c r="M8" i="17"/>
  <c r="AE6" i="17"/>
  <c r="AD6" i="17"/>
  <c r="X6" i="17"/>
  <c r="P6" i="17" s="1"/>
  <c r="W6" i="17"/>
  <c r="Y6" i="17" s="1"/>
  <c r="C6" i="17"/>
  <c r="G2271" i="15"/>
  <c r="B2271" i="15"/>
  <c r="G2270" i="15"/>
  <c r="B2270" i="15"/>
  <c r="G2269" i="15"/>
  <c r="B2269" i="15"/>
  <c r="G2268" i="15"/>
  <c r="B2268" i="15"/>
  <c r="G2267" i="15"/>
  <c r="B2267" i="15"/>
  <c r="G2266" i="15"/>
  <c r="B2266" i="15"/>
  <c r="G2265" i="15"/>
  <c r="B2265" i="15"/>
  <c r="G2264" i="15"/>
  <c r="B2264" i="15"/>
  <c r="G2263" i="15"/>
  <c r="B2263" i="15"/>
  <c r="G2262" i="15"/>
  <c r="B2262" i="15"/>
  <c r="B2261" i="15"/>
  <c r="B2260" i="15"/>
  <c r="G2259" i="15"/>
  <c r="B2259" i="15"/>
  <c r="G2258" i="15"/>
  <c r="B2258" i="15"/>
  <c r="G2257" i="15"/>
  <c r="B2257" i="15"/>
  <c r="B2234" i="15"/>
  <c r="G2254" i="15"/>
  <c r="B2254" i="15"/>
  <c r="G2253" i="15"/>
  <c r="B2253" i="15"/>
  <c r="G2252" i="15"/>
  <c r="B2252" i="15"/>
  <c r="G2251" i="15"/>
  <c r="B2251" i="15"/>
  <c r="G2250" i="15"/>
  <c r="B2250" i="15"/>
  <c r="G2249" i="15"/>
  <c r="B2249" i="15"/>
  <c r="G2248" i="15"/>
  <c r="B2248" i="15"/>
  <c r="G2247" i="15"/>
  <c r="B2247" i="15"/>
  <c r="B2246" i="15"/>
  <c r="B2245" i="15"/>
  <c r="B2244" i="15"/>
  <c r="B2243" i="15"/>
  <c r="B2242" i="15"/>
  <c r="B2241" i="15"/>
  <c r="B2240" i="15"/>
  <c r="B2239" i="15"/>
  <c r="B2238" i="15"/>
  <c r="B2237" i="15"/>
  <c r="B2236" i="15"/>
  <c r="B2235" i="15"/>
  <c r="G2231" i="15"/>
  <c r="B2231" i="15"/>
  <c r="G2230" i="15"/>
  <c r="B2230" i="15"/>
  <c r="G2229" i="15"/>
  <c r="B2229" i="15"/>
  <c r="G2228" i="15"/>
  <c r="B2228" i="15"/>
  <c r="G2227" i="15"/>
  <c r="B2227" i="15"/>
  <c r="G2226" i="15"/>
  <c r="B2226" i="15"/>
  <c r="G2225" i="15"/>
  <c r="B2225" i="15"/>
  <c r="G2224" i="15"/>
  <c r="B2224" i="15"/>
  <c r="G2223" i="15"/>
  <c r="B2223" i="15"/>
  <c r="B2222" i="15"/>
  <c r="B2221" i="15"/>
  <c r="B2220" i="15"/>
  <c r="B2219" i="15"/>
  <c r="B2218" i="15"/>
  <c r="B2217" i="15"/>
  <c r="B2216" i="15"/>
  <c r="B2215" i="15"/>
  <c r="B2214" i="15"/>
  <c r="B2213" i="15"/>
  <c r="B2212" i="15"/>
  <c r="B2211" i="15"/>
  <c r="G2208" i="15"/>
  <c r="B2208" i="15"/>
  <c r="G2207" i="15"/>
  <c r="B2207" i="15"/>
  <c r="G2206" i="15"/>
  <c r="B2206" i="15"/>
  <c r="G2205" i="15"/>
  <c r="B2205" i="15"/>
  <c r="G2204" i="15"/>
  <c r="B2204" i="15"/>
  <c r="G2203" i="15"/>
  <c r="B2203" i="15"/>
  <c r="G2202" i="15"/>
  <c r="B2202" i="15"/>
  <c r="G2201" i="15"/>
  <c r="B2201" i="15"/>
  <c r="G2200" i="15"/>
  <c r="B2200" i="15"/>
  <c r="B2199" i="15"/>
  <c r="B2198" i="15"/>
  <c r="B2197" i="15"/>
  <c r="B2196" i="15"/>
  <c r="B2195" i="15"/>
  <c r="B2194" i="15"/>
  <c r="B2193" i="15"/>
  <c r="B2192" i="15"/>
  <c r="B2191" i="15"/>
  <c r="B2190" i="15"/>
  <c r="B2189" i="15"/>
  <c r="B2188" i="15"/>
  <c r="G2185" i="15"/>
  <c r="B2185" i="15"/>
  <c r="G2184" i="15"/>
  <c r="B2184" i="15"/>
  <c r="G2183" i="15"/>
  <c r="B2183" i="15"/>
  <c r="G2182" i="15"/>
  <c r="B2182" i="15"/>
  <c r="G2181" i="15"/>
  <c r="B2181" i="15"/>
  <c r="G2180" i="15"/>
  <c r="B2180" i="15"/>
  <c r="G2179" i="15"/>
  <c r="B2179" i="15"/>
  <c r="G2178" i="15"/>
  <c r="B2178" i="15"/>
  <c r="G2177" i="15"/>
  <c r="B2177" i="15"/>
  <c r="G2176" i="15"/>
  <c r="B2176" i="15"/>
  <c r="G2175" i="15"/>
  <c r="B2175" i="15"/>
  <c r="G2174" i="15"/>
  <c r="B2174" i="15"/>
  <c r="G2173" i="15"/>
  <c r="B2173" i="15"/>
  <c r="G2172" i="15"/>
  <c r="B2172" i="15"/>
  <c r="G2171" i="15"/>
  <c r="B2171" i="15"/>
  <c r="G2170" i="15"/>
  <c r="B2170" i="15"/>
  <c r="G2169" i="15"/>
  <c r="B2169" i="15"/>
  <c r="G2168" i="15"/>
  <c r="B2168" i="15"/>
  <c r="G2167" i="15"/>
  <c r="B2167" i="15"/>
  <c r="G2166" i="15"/>
  <c r="B2166" i="15"/>
  <c r="G2165" i="15"/>
  <c r="B2165" i="15"/>
  <c r="G2162" i="15"/>
  <c r="B2162" i="15"/>
  <c r="G2161" i="15"/>
  <c r="B2161" i="15"/>
  <c r="G2160" i="15"/>
  <c r="B2160" i="15"/>
  <c r="G2159" i="15"/>
  <c r="B2159" i="15"/>
  <c r="G2158" i="15"/>
  <c r="B2158" i="15"/>
  <c r="G2157" i="15"/>
  <c r="B2157" i="15"/>
  <c r="G2156" i="15"/>
  <c r="B2156" i="15"/>
  <c r="G2155" i="15"/>
  <c r="B2155" i="15"/>
  <c r="G2154" i="15"/>
  <c r="B2154" i="15"/>
  <c r="G2153" i="15"/>
  <c r="B2153" i="15"/>
  <c r="G2152" i="15"/>
  <c r="B2152" i="15"/>
  <c r="G2151" i="15"/>
  <c r="B2151" i="15"/>
  <c r="G2150" i="15"/>
  <c r="B2150" i="15"/>
  <c r="G2149" i="15"/>
  <c r="B2149" i="15"/>
  <c r="G2148" i="15"/>
  <c r="B2148" i="15"/>
  <c r="G2147" i="15"/>
  <c r="B2147" i="15"/>
  <c r="G2146" i="15"/>
  <c r="B2146" i="15"/>
  <c r="G2145" i="15"/>
  <c r="B2145" i="15"/>
  <c r="G2144" i="15"/>
  <c r="B2144" i="15"/>
  <c r="G2143" i="15"/>
  <c r="B2143" i="15"/>
  <c r="G2142" i="15"/>
  <c r="B2142" i="15"/>
  <c r="G2139" i="15"/>
  <c r="B2139" i="15"/>
  <c r="G2138" i="15"/>
  <c r="B2138" i="15"/>
  <c r="G2137" i="15"/>
  <c r="B2137" i="15"/>
  <c r="G2136" i="15"/>
  <c r="B2136" i="15"/>
  <c r="G2135" i="15"/>
  <c r="B2135" i="15"/>
  <c r="G2134" i="15"/>
  <c r="B2134" i="15"/>
  <c r="G2133" i="15"/>
  <c r="B2133" i="15"/>
  <c r="G2132" i="15"/>
  <c r="B2132" i="15"/>
  <c r="G2131" i="15"/>
  <c r="B2131" i="15"/>
  <c r="G2130" i="15"/>
  <c r="B2130" i="15"/>
  <c r="G2129" i="15"/>
  <c r="B2129" i="15"/>
  <c r="G2128" i="15"/>
  <c r="B2128" i="15"/>
  <c r="G2127" i="15"/>
  <c r="B2127" i="15"/>
  <c r="G2126" i="15"/>
  <c r="B2126" i="15"/>
  <c r="G2125" i="15"/>
  <c r="B2125" i="15"/>
  <c r="G2124" i="15"/>
  <c r="B2124" i="15"/>
  <c r="G2123" i="15"/>
  <c r="B2123" i="15"/>
  <c r="G2122" i="15"/>
  <c r="B2122" i="15"/>
  <c r="G2121" i="15"/>
  <c r="B2121" i="15"/>
  <c r="G2120" i="15"/>
  <c r="B2120" i="15"/>
  <c r="G2119" i="15"/>
  <c r="B2119" i="15"/>
  <c r="G2116" i="15"/>
  <c r="B2116" i="15"/>
  <c r="G2115" i="15"/>
  <c r="B2115" i="15"/>
  <c r="G2114" i="15"/>
  <c r="B2114" i="15"/>
  <c r="G2113" i="15"/>
  <c r="B2113" i="15"/>
  <c r="G2112" i="15"/>
  <c r="B2112" i="15"/>
  <c r="G2111" i="15"/>
  <c r="B2111" i="15"/>
  <c r="G2110" i="15"/>
  <c r="B2110" i="15"/>
  <c r="G2109" i="15"/>
  <c r="B2109" i="15"/>
  <c r="G2108" i="15"/>
  <c r="B2108" i="15"/>
  <c r="G2107" i="15"/>
  <c r="B2107" i="15"/>
  <c r="G2106" i="15"/>
  <c r="B2106" i="15"/>
  <c r="G2105" i="15"/>
  <c r="B2105" i="15"/>
  <c r="G2104" i="15"/>
  <c r="B2104" i="15"/>
  <c r="G2103" i="15"/>
  <c r="B2103" i="15"/>
  <c r="G2102" i="15"/>
  <c r="B2102" i="15"/>
  <c r="G2101" i="15"/>
  <c r="B2101" i="15"/>
  <c r="G2100" i="15"/>
  <c r="B2100" i="15"/>
  <c r="G2099" i="15"/>
  <c r="B2099" i="15"/>
  <c r="G2098" i="15"/>
  <c r="B2098" i="15"/>
  <c r="G2097" i="15"/>
  <c r="B2097" i="15"/>
  <c r="G2096" i="15"/>
  <c r="B2096" i="15"/>
  <c r="G2093" i="15"/>
  <c r="B2093" i="15"/>
  <c r="G2092" i="15"/>
  <c r="B2092" i="15"/>
  <c r="G2091" i="15"/>
  <c r="B2091" i="15"/>
  <c r="G2090" i="15"/>
  <c r="B2090" i="15"/>
  <c r="G2089" i="15"/>
  <c r="B2089" i="15"/>
  <c r="G2088" i="15"/>
  <c r="B2088" i="15"/>
  <c r="G2087" i="15"/>
  <c r="B2087" i="15"/>
  <c r="G2086" i="15"/>
  <c r="B2086" i="15"/>
  <c r="G2085" i="15"/>
  <c r="B2085" i="15"/>
  <c r="G2084" i="15"/>
  <c r="B2084" i="15"/>
  <c r="G2083" i="15"/>
  <c r="B2083" i="15"/>
  <c r="G2082" i="15"/>
  <c r="B2082" i="15"/>
  <c r="G2081" i="15"/>
  <c r="B2081" i="15"/>
  <c r="G2080" i="15"/>
  <c r="B2080" i="15"/>
  <c r="G2079" i="15"/>
  <c r="B2079" i="15"/>
  <c r="G2078" i="15"/>
  <c r="B2078" i="15"/>
  <c r="G2077" i="15"/>
  <c r="B2077" i="15"/>
  <c r="G2076" i="15"/>
  <c r="B2076" i="15"/>
  <c r="G2075" i="15"/>
  <c r="B2075" i="15"/>
  <c r="G2074" i="15"/>
  <c r="B2074" i="15"/>
  <c r="G2073" i="15"/>
  <c r="B2073" i="15"/>
  <c r="G2070" i="15"/>
  <c r="B2070" i="15"/>
  <c r="G2069" i="15"/>
  <c r="B2069" i="15"/>
  <c r="E2069" i="15" s="1"/>
  <c r="G2068" i="15"/>
  <c r="B2068" i="15"/>
  <c r="G2067" i="15"/>
  <c r="B2067" i="15"/>
  <c r="G2066" i="15"/>
  <c r="B2066" i="15"/>
  <c r="G2065" i="15"/>
  <c r="B2065" i="15"/>
  <c r="G2064" i="15"/>
  <c r="B2064" i="15"/>
  <c r="G2063" i="15"/>
  <c r="B2063" i="15"/>
  <c r="E2063" i="15" s="1"/>
  <c r="G2062" i="15"/>
  <c r="B2062" i="15"/>
  <c r="G2061" i="15"/>
  <c r="B2061" i="15"/>
  <c r="G2060" i="15"/>
  <c r="B2060" i="15"/>
  <c r="G2059" i="15"/>
  <c r="B2059" i="15"/>
  <c r="G2058" i="15"/>
  <c r="B2058" i="15"/>
  <c r="G2057" i="15"/>
  <c r="B2057" i="15"/>
  <c r="E2057" i="15" s="1"/>
  <c r="G2056" i="15"/>
  <c r="B2056" i="15"/>
  <c r="G2055" i="15"/>
  <c r="B2055" i="15"/>
  <c r="G2054" i="15"/>
  <c r="B2054" i="15"/>
  <c r="G2053" i="15"/>
  <c r="B2053" i="15"/>
  <c r="G2052" i="15"/>
  <c r="B2052" i="15"/>
  <c r="G2051" i="15"/>
  <c r="B2051" i="15"/>
  <c r="G2050" i="15"/>
  <c r="B2050" i="15"/>
  <c r="G2047" i="15"/>
  <c r="B2047" i="15"/>
  <c r="G2046" i="15"/>
  <c r="B2046" i="15"/>
  <c r="G2045" i="15"/>
  <c r="B2045" i="15"/>
  <c r="G2044" i="15"/>
  <c r="B2044" i="15"/>
  <c r="G2043" i="15"/>
  <c r="B2043" i="15"/>
  <c r="G2042" i="15"/>
  <c r="B2042" i="15"/>
  <c r="G2041" i="15"/>
  <c r="B2041" i="15"/>
  <c r="G2040" i="15"/>
  <c r="B2040" i="15"/>
  <c r="G2039" i="15"/>
  <c r="B2039" i="15"/>
  <c r="G2038" i="15"/>
  <c r="B2038" i="15"/>
  <c r="G2037" i="15"/>
  <c r="B2037" i="15"/>
  <c r="G2036" i="15"/>
  <c r="B2036" i="15"/>
  <c r="G2035" i="15"/>
  <c r="B2035" i="15"/>
  <c r="G2034" i="15"/>
  <c r="B2034" i="15"/>
  <c r="G2033" i="15"/>
  <c r="B2033" i="15"/>
  <c r="G2032" i="15"/>
  <c r="B2032" i="15"/>
  <c r="G2031" i="15"/>
  <c r="B2031" i="15"/>
  <c r="G2030" i="15"/>
  <c r="B2030" i="15"/>
  <c r="G2029" i="15"/>
  <c r="B2029" i="15"/>
  <c r="G2028" i="15"/>
  <c r="B2028" i="15"/>
  <c r="G2027" i="15"/>
  <c r="B2027" i="15"/>
  <c r="G2024" i="15"/>
  <c r="B2024" i="15"/>
  <c r="G2023" i="15"/>
  <c r="B2023" i="15"/>
  <c r="G2022" i="15"/>
  <c r="B2022" i="15"/>
  <c r="G2021" i="15"/>
  <c r="B2021" i="15"/>
  <c r="G2020" i="15"/>
  <c r="B2020" i="15"/>
  <c r="G2019" i="15"/>
  <c r="B2019" i="15"/>
  <c r="G2018" i="15"/>
  <c r="B2018" i="15"/>
  <c r="G2017" i="15"/>
  <c r="B2017" i="15"/>
  <c r="G2016" i="15"/>
  <c r="B2016" i="15"/>
  <c r="G2015" i="15"/>
  <c r="B2015" i="15"/>
  <c r="G2014" i="15"/>
  <c r="B2014" i="15"/>
  <c r="G2013" i="15"/>
  <c r="B2013" i="15"/>
  <c r="G2012" i="15"/>
  <c r="B2012" i="15"/>
  <c r="G2011" i="15"/>
  <c r="B2011" i="15"/>
  <c r="G2010" i="15"/>
  <c r="B2010" i="15"/>
  <c r="G2009" i="15"/>
  <c r="B2009" i="15"/>
  <c r="G2008" i="15"/>
  <c r="B2008" i="15"/>
  <c r="G2007" i="15"/>
  <c r="B2007" i="15"/>
  <c r="G2006" i="15"/>
  <c r="B2006" i="15"/>
  <c r="G2005" i="15"/>
  <c r="B2005" i="15"/>
  <c r="G2004" i="15"/>
  <c r="B2004" i="15"/>
  <c r="C1359" i="15"/>
  <c r="C1360" i="15"/>
  <c r="C1361" i="15"/>
  <c r="C1362" i="15"/>
  <c r="C1363" i="15"/>
  <c r="C1364" i="15"/>
  <c r="C1365" i="15"/>
  <c r="C1366" i="15"/>
  <c r="C1367" i="15"/>
  <c r="C1368" i="15"/>
  <c r="C1369" i="15"/>
  <c r="C1370" i="15"/>
  <c r="C1371" i="15"/>
  <c r="C1372" i="15"/>
  <c r="C1373" i="15"/>
  <c r="C1374" i="15"/>
  <c r="C1375" i="15"/>
  <c r="C1376" i="15"/>
  <c r="C1329" i="15"/>
  <c r="C1330" i="15"/>
  <c r="C1331" i="15"/>
  <c r="C1332" i="15"/>
  <c r="C1333" i="15"/>
  <c r="C1334" i="15"/>
  <c r="C1335" i="15"/>
  <c r="C1336" i="15"/>
  <c r="C1337" i="15"/>
  <c r="C1338" i="15"/>
  <c r="C1339" i="15"/>
  <c r="C1340" i="15"/>
  <c r="C1341" i="15"/>
  <c r="C1342" i="15"/>
  <c r="C1343" i="15"/>
  <c r="C1344" i="15"/>
  <c r="C1345" i="15"/>
  <c r="C1346" i="15"/>
  <c r="C1299" i="15"/>
  <c r="C1300" i="15"/>
  <c r="C1301" i="15"/>
  <c r="C1302" i="15"/>
  <c r="C1303" i="15"/>
  <c r="C1304" i="15"/>
  <c r="C1305" i="15"/>
  <c r="C1306" i="15"/>
  <c r="C1307" i="15"/>
  <c r="C1308" i="15"/>
  <c r="C1309" i="15"/>
  <c r="C1310" i="15"/>
  <c r="C1311" i="15"/>
  <c r="C1312" i="15"/>
  <c r="C1313" i="15"/>
  <c r="C1314" i="15"/>
  <c r="C1315" i="15"/>
  <c r="C1316" i="15"/>
  <c r="C1269" i="15"/>
  <c r="C1270" i="15"/>
  <c r="C1271" i="15"/>
  <c r="C1272" i="15"/>
  <c r="C1273" i="15"/>
  <c r="C1274" i="15"/>
  <c r="C1275" i="15"/>
  <c r="C1276" i="15"/>
  <c r="C1277" i="15"/>
  <c r="C1278" i="15"/>
  <c r="C1279" i="15"/>
  <c r="C1280" i="15"/>
  <c r="C1281" i="15"/>
  <c r="C1282" i="15"/>
  <c r="C1283" i="15"/>
  <c r="C1284" i="15"/>
  <c r="C1285" i="15"/>
  <c r="C1286" i="15"/>
  <c r="C1239" i="15"/>
  <c r="C1240" i="15"/>
  <c r="C1241" i="15"/>
  <c r="C1242" i="15"/>
  <c r="C1243" i="15"/>
  <c r="C1244" i="15"/>
  <c r="C1245" i="15"/>
  <c r="C1246" i="15"/>
  <c r="C1247" i="15"/>
  <c r="C1248" i="15"/>
  <c r="C1249" i="15"/>
  <c r="C1250" i="15"/>
  <c r="C1251" i="15"/>
  <c r="C1252" i="15"/>
  <c r="C1253" i="15"/>
  <c r="C1254" i="15"/>
  <c r="C1255" i="15"/>
  <c r="C1256" i="15"/>
  <c r="C1209" i="15"/>
  <c r="C1210" i="15"/>
  <c r="C1211" i="15"/>
  <c r="C1212" i="15"/>
  <c r="C1213" i="15"/>
  <c r="C1214" i="15"/>
  <c r="C1215" i="15"/>
  <c r="C1216" i="15"/>
  <c r="C1217" i="15"/>
  <c r="C1218" i="15"/>
  <c r="C1219" i="15"/>
  <c r="C1220" i="15"/>
  <c r="C1221" i="15"/>
  <c r="C1222" i="15"/>
  <c r="C1223" i="15"/>
  <c r="C1224" i="15"/>
  <c r="C1225" i="15"/>
  <c r="C1226" i="15"/>
  <c r="C1179" i="15"/>
  <c r="C1180" i="15"/>
  <c r="C1181" i="15"/>
  <c r="C1182" i="15"/>
  <c r="C1183" i="15"/>
  <c r="C1184" i="15"/>
  <c r="C1185" i="15"/>
  <c r="C1186" i="15"/>
  <c r="C1187" i="15"/>
  <c r="C1188" i="15"/>
  <c r="C1189" i="15"/>
  <c r="C1190" i="15"/>
  <c r="C1191" i="15"/>
  <c r="C1192" i="15"/>
  <c r="C1193" i="15"/>
  <c r="C1194" i="15"/>
  <c r="C1195" i="15"/>
  <c r="C1196" i="15"/>
  <c r="C1149" i="15"/>
  <c r="C1150" i="15"/>
  <c r="C1151" i="15"/>
  <c r="C1152" i="15"/>
  <c r="C1153" i="15"/>
  <c r="C1154" i="15"/>
  <c r="C1155" i="15"/>
  <c r="C1156" i="15"/>
  <c r="C1157" i="15"/>
  <c r="C1158" i="15"/>
  <c r="C1159" i="15"/>
  <c r="C1160" i="15"/>
  <c r="C1161" i="15"/>
  <c r="C1162" i="15"/>
  <c r="C1163" i="15"/>
  <c r="C1164" i="15"/>
  <c r="C1165" i="15"/>
  <c r="C1166" i="15"/>
  <c r="C1119" i="15"/>
  <c r="C1120" i="15"/>
  <c r="C1121" i="15"/>
  <c r="C1122" i="15"/>
  <c r="C1123" i="15"/>
  <c r="C1124" i="15"/>
  <c r="C1125" i="15"/>
  <c r="C1126" i="15"/>
  <c r="C1127" i="15"/>
  <c r="C1128" i="15"/>
  <c r="C1129" i="15"/>
  <c r="C1130" i="15"/>
  <c r="C1131" i="15"/>
  <c r="C1132" i="15"/>
  <c r="C1133" i="15"/>
  <c r="C1134" i="15"/>
  <c r="C1135" i="15"/>
  <c r="C1136" i="15"/>
  <c r="C1089" i="15"/>
  <c r="C1090" i="15"/>
  <c r="C1091" i="15"/>
  <c r="C1092" i="15"/>
  <c r="C1093" i="15"/>
  <c r="C1094" i="15"/>
  <c r="C1095" i="15"/>
  <c r="C1096" i="15"/>
  <c r="C1097" i="15"/>
  <c r="C1098" i="15"/>
  <c r="C1099" i="15"/>
  <c r="C1100" i="15"/>
  <c r="C1101" i="15"/>
  <c r="C1102" i="15"/>
  <c r="C1103" i="15"/>
  <c r="C1104" i="15"/>
  <c r="C1105" i="15"/>
  <c r="C1106" i="15"/>
  <c r="C1059" i="15"/>
  <c r="C1060" i="15"/>
  <c r="C1061" i="15"/>
  <c r="C1062" i="15"/>
  <c r="C1063" i="15"/>
  <c r="C1064" i="15"/>
  <c r="C1065" i="15"/>
  <c r="C1066" i="15"/>
  <c r="C1067" i="15"/>
  <c r="C1068" i="15"/>
  <c r="C1069" i="15"/>
  <c r="C1070" i="15"/>
  <c r="C1071" i="15"/>
  <c r="C1072" i="15"/>
  <c r="C1073" i="15"/>
  <c r="C1074" i="15"/>
  <c r="C1075" i="15"/>
  <c r="C1076" i="15"/>
  <c r="C1358" i="15"/>
  <c r="C1328" i="15"/>
  <c r="C1298" i="15"/>
  <c r="C1268" i="15"/>
  <c r="C1238" i="15"/>
  <c r="C1208" i="15"/>
  <c r="C1178" i="15"/>
  <c r="C1148" i="15"/>
  <c r="C1118" i="15"/>
  <c r="C1088" i="15"/>
  <c r="C1058" i="15"/>
  <c r="B1358" i="15"/>
  <c r="B1328" i="15"/>
  <c r="B1298" i="15"/>
  <c r="B1268" i="15"/>
  <c r="B1238" i="15"/>
  <c r="B1208" i="15"/>
  <c r="B1178" i="15"/>
  <c r="B1148" i="15"/>
  <c r="B1118" i="15"/>
  <c r="B1088" i="15"/>
  <c r="B1058" i="15"/>
  <c r="C1348" i="15"/>
  <c r="C1349" i="15"/>
  <c r="C1350" i="15"/>
  <c r="C1351" i="15"/>
  <c r="C1352" i="15"/>
  <c r="C1353" i="15"/>
  <c r="C1354" i="15"/>
  <c r="C1355" i="15"/>
  <c r="C1356" i="15"/>
  <c r="C1357" i="15"/>
  <c r="C1318" i="15"/>
  <c r="C1319" i="15"/>
  <c r="C1320" i="15"/>
  <c r="C1321" i="15"/>
  <c r="C1322" i="15"/>
  <c r="C1323" i="15"/>
  <c r="C1324" i="15"/>
  <c r="C1325" i="15"/>
  <c r="C1326" i="15"/>
  <c r="C1327" i="15"/>
  <c r="C1288" i="15"/>
  <c r="C1289" i="15"/>
  <c r="C1290" i="15"/>
  <c r="C1291" i="15"/>
  <c r="C1292" i="15"/>
  <c r="C1293" i="15"/>
  <c r="C1294" i="15"/>
  <c r="C1295" i="15"/>
  <c r="C1296" i="15"/>
  <c r="C1297" i="15"/>
  <c r="C1258" i="15"/>
  <c r="C1259" i="15"/>
  <c r="C1260" i="15"/>
  <c r="C1261" i="15"/>
  <c r="C1262" i="15"/>
  <c r="C1263" i="15"/>
  <c r="C1264" i="15"/>
  <c r="C1265" i="15"/>
  <c r="C1266" i="15"/>
  <c r="C1267" i="15"/>
  <c r="C1228" i="15"/>
  <c r="C1229" i="15"/>
  <c r="C1230" i="15"/>
  <c r="C1231" i="15"/>
  <c r="C1232" i="15"/>
  <c r="C1233" i="15"/>
  <c r="C1234" i="15"/>
  <c r="C1235" i="15"/>
  <c r="C1236" i="15"/>
  <c r="C1237" i="15"/>
  <c r="C1198" i="15"/>
  <c r="C1199" i="15"/>
  <c r="C1200" i="15"/>
  <c r="C1201" i="15"/>
  <c r="C1202" i="15"/>
  <c r="C1203" i="15"/>
  <c r="C1204" i="15"/>
  <c r="C1205" i="15"/>
  <c r="C1206" i="15"/>
  <c r="C1207" i="15"/>
  <c r="C1168" i="15"/>
  <c r="C1169" i="15"/>
  <c r="C1170" i="15"/>
  <c r="C1171" i="15"/>
  <c r="C1172" i="15"/>
  <c r="C1173" i="15"/>
  <c r="C1174" i="15"/>
  <c r="C1175" i="15"/>
  <c r="C1176" i="15"/>
  <c r="C1177" i="15"/>
  <c r="C1138" i="15"/>
  <c r="C1139" i="15"/>
  <c r="C1140" i="15"/>
  <c r="C1141" i="15"/>
  <c r="C1142" i="15"/>
  <c r="C1143" i="15"/>
  <c r="C1144" i="15"/>
  <c r="C1145" i="15"/>
  <c r="C1146" i="15"/>
  <c r="C1147" i="15"/>
  <c r="C1108" i="15"/>
  <c r="C1109" i="15"/>
  <c r="C1110" i="15"/>
  <c r="C1111" i="15"/>
  <c r="C1112" i="15"/>
  <c r="C1113" i="15"/>
  <c r="C1114" i="15"/>
  <c r="C1115" i="15"/>
  <c r="C1116" i="15"/>
  <c r="C1117" i="15"/>
  <c r="C1078" i="15"/>
  <c r="C1079" i="15"/>
  <c r="C1080" i="15"/>
  <c r="C1081" i="15"/>
  <c r="C1082" i="15"/>
  <c r="C1083" i="15"/>
  <c r="C1084" i="15"/>
  <c r="C1085" i="15"/>
  <c r="C1086" i="15"/>
  <c r="C1087" i="15"/>
  <c r="C1048" i="15"/>
  <c r="C1049" i="15"/>
  <c r="C1050" i="15"/>
  <c r="C1051" i="15"/>
  <c r="C1052" i="15"/>
  <c r="C1053" i="15"/>
  <c r="C1054" i="15"/>
  <c r="C1055" i="15"/>
  <c r="C1056" i="15"/>
  <c r="C1057" i="15"/>
  <c r="C1347" i="15"/>
  <c r="C1317" i="15"/>
  <c r="C1287" i="15"/>
  <c r="C1257" i="15"/>
  <c r="C1227" i="15"/>
  <c r="C1197" i="15"/>
  <c r="C1167" i="15"/>
  <c r="C1137" i="15"/>
  <c r="C1107" i="15"/>
  <c r="C1077" i="15"/>
  <c r="C1047" i="15"/>
  <c r="B1347" i="15"/>
  <c r="B1317" i="15"/>
  <c r="B1287" i="15"/>
  <c r="B1257" i="15"/>
  <c r="B1227" i="15"/>
  <c r="B1197" i="15"/>
  <c r="B1167" i="15"/>
  <c r="B1137" i="15"/>
  <c r="B1107" i="15"/>
  <c r="B1077" i="15"/>
  <c r="B1047" i="15"/>
  <c r="C1042" i="15"/>
  <c r="C1043" i="15"/>
  <c r="C1044" i="15"/>
  <c r="C1045" i="15"/>
  <c r="C1046" i="15"/>
  <c r="C1037" i="15"/>
  <c r="C1038" i="15"/>
  <c r="C1039" i="15"/>
  <c r="C1040" i="15"/>
  <c r="C1041" i="15"/>
  <c r="C1032" i="15"/>
  <c r="C1033" i="15"/>
  <c r="C1034" i="15"/>
  <c r="C1035" i="15"/>
  <c r="C1036" i="15"/>
  <c r="C1027" i="15"/>
  <c r="C1028" i="15"/>
  <c r="C1029" i="15"/>
  <c r="C1030" i="15"/>
  <c r="C1031" i="15"/>
  <c r="C1022" i="15"/>
  <c r="C1023" i="15"/>
  <c r="C1024" i="15"/>
  <c r="C1025" i="15"/>
  <c r="C1026" i="15"/>
  <c r="C1017" i="15"/>
  <c r="C1018" i="15"/>
  <c r="C1019" i="15"/>
  <c r="C1020" i="15"/>
  <c r="C1021" i="15"/>
  <c r="C1012" i="15"/>
  <c r="C1013" i="15"/>
  <c r="C1014" i="15"/>
  <c r="C1015" i="15"/>
  <c r="C1016" i="15"/>
  <c r="C1007" i="15"/>
  <c r="C1008" i="15"/>
  <c r="C1009" i="15"/>
  <c r="C1010" i="15"/>
  <c r="C1011" i="15"/>
  <c r="C1002" i="15"/>
  <c r="C1003" i="15"/>
  <c r="C1004" i="15"/>
  <c r="C1005" i="15"/>
  <c r="C1006" i="15"/>
  <c r="C997" i="15"/>
  <c r="C998" i="15"/>
  <c r="C999" i="15"/>
  <c r="C1000" i="15"/>
  <c r="C1001" i="15"/>
  <c r="C992" i="15"/>
  <c r="C993" i="15"/>
  <c r="C994" i="15"/>
  <c r="C995" i="15"/>
  <c r="C996" i="15"/>
  <c r="E2235" i="15" l="1"/>
  <c r="E2212" i="15"/>
  <c r="E2189" i="15"/>
  <c r="E2166" i="15"/>
  <c r="E2146" i="15"/>
  <c r="E2152" i="15"/>
  <c r="E2158" i="15"/>
  <c r="E2143" i="15"/>
  <c r="E2120" i="15"/>
  <c r="E2126" i="15"/>
  <c r="E2132" i="15"/>
  <c r="E2138" i="15"/>
  <c r="E2123" i="15"/>
  <c r="E2129" i="15"/>
  <c r="E2135" i="15"/>
  <c r="E2097" i="15"/>
  <c r="E2074" i="15"/>
  <c r="E2077" i="15"/>
  <c r="E2083" i="15"/>
  <c r="E2089" i="15"/>
  <c r="E2051" i="15"/>
  <c r="E2213" i="15"/>
  <c r="E2257" i="15"/>
  <c r="E2147" i="15"/>
  <c r="E2153" i="15"/>
  <c r="E2263" i="15"/>
  <c r="AA12" i="17"/>
  <c r="Q12" i="17" s="1"/>
  <c r="AA45" i="17"/>
  <c r="AB45" i="17" s="1"/>
  <c r="AH49" i="17"/>
  <c r="M45" i="17"/>
  <c r="S45" i="17" s="1"/>
  <c r="AH45" i="17"/>
  <c r="AH50" i="17"/>
  <c r="AH10" i="17"/>
  <c r="AA49" i="17"/>
  <c r="AB49" i="17" s="1"/>
  <c r="Q45" i="17"/>
  <c r="AH48" i="17"/>
  <c r="AH9" i="17"/>
  <c r="AA47" i="17"/>
  <c r="AB47" i="17" s="1"/>
  <c r="AA51" i="17"/>
  <c r="Q51" i="17" s="1"/>
  <c r="AB50" i="17"/>
  <c r="Q50" i="17"/>
  <c r="Q49" i="17"/>
  <c r="AB48" i="17"/>
  <c r="Q48" i="17"/>
  <c r="Q47" i="17"/>
  <c r="AB51" i="17"/>
  <c r="AG45" i="17"/>
  <c r="AG48" i="17"/>
  <c r="AG50" i="17"/>
  <c r="AH11" i="17"/>
  <c r="S48" i="17"/>
  <c r="S50" i="17"/>
  <c r="AH16" i="17"/>
  <c r="AH13" i="17"/>
  <c r="AG47" i="17"/>
  <c r="AG49" i="17"/>
  <c r="AG51" i="17"/>
  <c r="S47" i="17"/>
  <c r="S49" i="17"/>
  <c r="S51" i="17"/>
  <c r="AA15" i="17"/>
  <c r="Q15" i="17" s="1"/>
  <c r="AA6" i="17"/>
  <c r="AB6" i="17" s="1"/>
  <c r="AA14" i="17"/>
  <c r="Q14" i="17" s="1"/>
  <c r="AA10" i="17"/>
  <c r="Q10" i="17" s="1"/>
  <c r="AH8" i="17"/>
  <c r="AA13" i="17"/>
  <c r="Q13" i="17" s="1"/>
  <c r="AH6" i="17"/>
  <c r="AH12" i="17"/>
  <c r="AA11" i="17"/>
  <c r="AB11" i="17" s="1"/>
  <c r="AA16" i="17"/>
  <c r="Q16" i="17" s="1"/>
  <c r="Q6" i="17"/>
  <c r="AA9" i="17"/>
  <c r="AB9" i="17" s="1"/>
  <c r="AH15" i="17"/>
  <c r="AA8" i="17"/>
  <c r="Q8" i="17" s="1"/>
  <c r="AH14" i="17"/>
  <c r="M6" i="17"/>
  <c r="S6" i="17" s="1"/>
  <c r="AB15" i="17"/>
  <c r="AG6" i="17"/>
  <c r="AG9" i="17"/>
  <c r="AG11" i="17"/>
  <c r="AG13" i="17"/>
  <c r="AG15" i="17"/>
  <c r="S9" i="17"/>
  <c r="S11" i="17"/>
  <c r="AB12" i="17"/>
  <c r="S13" i="17"/>
  <c r="S15" i="17"/>
  <c r="AG8" i="17"/>
  <c r="AG10" i="17"/>
  <c r="AG12" i="17"/>
  <c r="AG14" i="17"/>
  <c r="AG16" i="17"/>
  <c r="S8" i="17"/>
  <c r="S10" i="17"/>
  <c r="S12" i="17"/>
  <c r="S14" i="17"/>
  <c r="S16" i="17"/>
  <c r="E2261" i="15"/>
  <c r="E2260" i="15"/>
  <c r="E2262" i="15"/>
  <c r="G2260" i="15"/>
  <c r="G2261" i="15"/>
  <c r="E2264" i="15"/>
  <c r="E2265" i="15"/>
  <c r="E2266" i="15"/>
  <c r="E2267" i="15"/>
  <c r="E2268" i="15"/>
  <c r="E2269" i="15"/>
  <c r="E2270" i="15"/>
  <c r="E2259" i="15"/>
  <c r="E2271" i="15"/>
  <c r="E2258" i="15"/>
  <c r="E2053" i="15"/>
  <c r="E2119" i="15"/>
  <c r="E2125" i="15"/>
  <c r="E2131" i="15"/>
  <c r="E2137" i="15"/>
  <c r="E2145" i="15"/>
  <c r="E2151" i="15"/>
  <c r="E2157" i="15"/>
  <c r="E2165" i="15"/>
  <c r="E2171" i="15"/>
  <c r="E2177" i="15"/>
  <c r="E2183" i="15"/>
  <c r="E2239" i="15"/>
  <c r="E2245" i="15"/>
  <c r="E2251" i="15"/>
  <c r="E2190" i="15"/>
  <c r="E2196" i="15"/>
  <c r="E2202" i="15"/>
  <c r="E2216" i="15"/>
  <c r="E2222" i="15"/>
  <c r="E2228" i="15"/>
  <c r="G2239" i="15"/>
  <c r="G2245" i="15"/>
  <c r="E2240" i="15"/>
  <c r="G2240" i="15" s="1"/>
  <c r="E2246" i="15"/>
  <c r="G2246" i="15" s="1"/>
  <c r="E2252" i="15"/>
  <c r="E2241" i="15"/>
  <c r="G2241" i="15" s="1"/>
  <c r="E2247" i="15"/>
  <c r="E2253" i="15"/>
  <c r="G2235" i="15"/>
  <c r="E2236" i="15"/>
  <c r="E2242" i="15"/>
  <c r="E2254" i="15"/>
  <c r="G2236" i="15"/>
  <c r="G2242" i="15"/>
  <c r="E2191" i="15"/>
  <c r="G2191" i="15" s="1"/>
  <c r="E2192" i="15"/>
  <c r="E2198" i="15"/>
  <c r="G2198" i="15" s="1"/>
  <c r="E2204" i="15"/>
  <c r="G2199" i="15"/>
  <c r="G2192" i="15"/>
  <c r="G2194" i="15"/>
  <c r="G2189" i="15"/>
  <c r="G2195" i="15"/>
  <c r="G2190" i="15"/>
  <c r="G2196" i="15"/>
  <c r="G2212" i="15"/>
  <c r="G2218" i="15"/>
  <c r="G2211" i="15"/>
  <c r="G2213" i="15"/>
  <c r="G2221" i="15"/>
  <c r="G2216" i="15"/>
  <c r="G2222" i="15"/>
  <c r="E2234" i="15"/>
  <c r="G2234" i="15" s="1"/>
  <c r="E2237" i="15"/>
  <c r="G2237" i="15" s="1"/>
  <c r="E2243" i="15"/>
  <c r="G2243" i="15" s="1"/>
  <c r="E2249" i="15"/>
  <c r="E2238" i="15"/>
  <c r="G2238" i="15" s="1"/>
  <c r="E2244" i="15"/>
  <c r="G2244" i="15" s="1"/>
  <c r="E2250" i="15"/>
  <c r="E2248" i="15"/>
  <c r="E2219" i="15"/>
  <c r="G2219" i="15" s="1"/>
  <c r="E2231" i="15"/>
  <c r="E2188" i="15"/>
  <c r="G2188" i="15" s="1"/>
  <c r="E2194" i="15"/>
  <c r="E2200" i="15"/>
  <c r="E2206" i="15"/>
  <c r="E2214" i="15"/>
  <c r="G2214" i="15" s="1"/>
  <c r="E2220" i="15"/>
  <c r="G2220" i="15" s="1"/>
  <c r="E2226" i="15"/>
  <c r="E2195" i="15"/>
  <c r="E2201" i="15"/>
  <c r="E2207" i="15"/>
  <c r="E2215" i="15"/>
  <c r="G2215" i="15" s="1"/>
  <c r="E2221" i="15"/>
  <c r="E2227" i="15"/>
  <c r="E2211" i="15"/>
  <c r="E2217" i="15"/>
  <c r="G2217" i="15" s="1"/>
  <c r="E2223" i="15"/>
  <c r="E2229" i="15"/>
  <c r="E2218" i="15"/>
  <c r="E2224" i="15"/>
  <c r="E2230" i="15"/>
  <c r="E2225" i="15"/>
  <c r="E2208" i="15"/>
  <c r="E2197" i="15"/>
  <c r="G2197" i="15" s="1"/>
  <c r="E2203" i="15"/>
  <c r="E2004" i="15"/>
  <c r="E2010" i="15"/>
  <c r="E2016" i="15"/>
  <c r="E2022" i="15"/>
  <c r="E2050" i="15"/>
  <c r="E2056" i="15"/>
  <c r="E2068" i="15"/>
  <c r="E2076" i="15"/>
  <c r="E2082" i="15"/>
  <c r="E2088" i="15"/>
  <c r="E2096" i="15"/>
  <c r="E2102" i="15"/>
  <c r="E2114" i="15"/>
  <c r="E2122" i="15"/>
  <c r="E2128" i="15"/>
  <c r="E2134" i="15"/>
  <c r="E2142" i="15"/>
  <c r="E2148" i="15"/>
  <c r="E2154" i="15"/>
  <c r="E2160" i="15"/>
  <c r="E2168" i="15"/>
  <c r="E2174" i="15"/>
  <c r="E2180" i="15"/>
  <c r="E2149" i="15"/>
  <c r="E2155" i="15"/>
  <c r="E2161" i="15"/>
  <c r="E2169" i="15"/>
  <c r="E2175" i="15"/>
  <c r="E2181" i="15"/>
  <c r="E2172" i="15"/>
  <c r="E2178" i="15"/>
  <c r="E2184" i="15"/>
  <c r="E2167" i="15"/>
  <c r="E2173" i="15"/>
  <c r="E2179" i="15"/>
  <c r="E2185" i="15"/>
  <c r="E2193" i="15"/>
  <c r="G2193" i="15" s="1"/>
  <c r="E2199" i="15"/>
  <c r="E2205" i="15"/>
  <c r="E2124" i="15"/>
  <c r="E2130" i="15"/>
  <c r="E2136" i="15"/>
  <c r="E2144" i="15"/>
  <c r="E2150" i="15"/>
  <c r="E2156" i="15"/>
  <c r="E2162" i="15"/>
  <c r="E2170" i="15"/>
  <c r="E2176" i="15"/>
  <c r="E2182" i="15"/>
  <c r="E2159" i="15"/>
  <c r="E2009" i="15"/>
  <c r="E2015" i="15"/>
  <c r="E2021" i="15"/>
  <c r="E2055" i="15"/>
  <c r="E2061" i="15"/>
  <c r="E2067" i="15"/>
  <c r="E2075" i="15"/>
  <c r="E2081" i="15"/>
  <c r="E2087" i="15"/>
  <c r="E2093" i="15"/>
  <c r="E2101" i="15"/>
  <c r="E2107" i="15"/>
  <c r="E2113" i="15"/>
  <c r="E2121" i="15"/>
  <c r="E2127" i="15"/>
  <c r="E2133" i="15"/>
  <c r="E2139" i="15"/>
  <c r="E2059" i="15"/>
  <c r="E2065" i="15"/>
  <c r="E2073" i="15"/>
  <c r="E2079" i="15"/>
  <c r="E2085" i="15"/>
  <c r="E2091" i="15"/>
  <c r="E2099" i="15"/>
  <c r="E2105" i="15"/>
  <c r="E2080" i="15"/>
  <c r="E2086" i="15"/>
  <c r="E2092" i="15"/>
  <c r="E2100" i="15"/>
  <c r="E2106" i="15"/>
  <c r="E2112" i="15"/>
  <c r="E2103" i="15"/>
  <c r="E2109" i="15"/>
  <c r="E2115" i="15"/>
  <c r="E2078" i="15"/>
  <c r="E2084" i="15"/>
  <c r="E2090" i="15"/>
  <c r="E2098" i="15"/>
  <c r="E2104" i="15"/>
  <c r="E2110" i="15"/>
  <c r="E2116" i="15"/>
  <c r="E2027" i="15"/>
  <c r="E2111" i="15"/>
  <c r="E2108" i="15"/>
  <c r="E2062" i="15"/>
  <c r="E2052" i="15"/>
  <c r="E2058" i="15"/>
  <c r="E2064" i="15"/>
  <c r="E2070" i="15"/>
  <c r="E2054" i="15"/>
  <c r="E2060" i="15"/>
  <c r="E2066" i="15"/>
  <c r="E2039" i="15"/>
  <c r="E2045" i="15"/>
  <c r="E2031" i="15"/>
  <c r="E2043" i="15"/>
  <c r="E2037" i="15"/>
  <c r="E2033" i="15"/>
  <c r="E2030" i="15"/>
  <c r="E2036" i="15"/>
  <c r="E2042" i="15"/>
  <c r="E2008" i="15"/>
  <c r="E2014" i="15"/>
  <c r="E2020" i="15"/>
  <c r="E2028" i="15"/>
  <c r="E2034" i="15"/>
  <c r="E2040" i="15"/>
  <c r="E2046" i="15"/>
  <c r="E2029" i="15"/>
  <c r="E2035" i="15"/>
  <c r="E2041" i="15"/>
  <c r="E2047" i="15"/>
  <c r="E2006" i="15"/>
  <c r="E2012" i="15"/>
  <c r="E2018" i="15"/>
  <c r="E2024" i="15"/>
  <c r="E2032" i="15"/>
  <c r="E2038" i="15"/>
  <c r="E2044" i="15"/>
  <c r="E2007" i="15"/>
  <c r="E2013" i="15"/>
  <c r="E2019" i="15"/>
  <c r="E2005" i="15"/>
  <c r="E2011" i="15"/>
  <c r="E2017" i="15"/>
  <c r="E2023" i="15"/>
  <c r="B976" i="15"/>
  <c r="B950" i="15"/>
  <c r="B924" i="15"/>
  <c r="B898" i="15"/>
  <c r="B872" i="15"/>
  <c r="B820" i="15"/>
  <c r="B846" i="15"/>
  <c r="B794" i="15"/>
  <c r="B768" i="15"/>
  <c r="B742" i="15"/>
  <c r="B716" i="15"/>
  <c r="B690" i="15"/>
  <c r="B648" i="15"/>
  <c r="B606" i="15"/>
  <c r="B564" i="15"/>
  <c r="B522" i="15"/>
  <c r="B480" i="15"/>
  <c r="B438" i="15"/>
  <c r="B396" i="15"/>
  <c r="B354" i="15"/>
  <c r="B312" i="15"/>
  <c r="B270" i="15"/>
  <c r="G596" i="15"/>
  <c r="B966" i="15"/>
  <c r="B940" i="15"/>
  <c r="B914" i="15"/>
  <c r="B888" i="15"/>
  <c r="B862" i="15"/>
  <c r="B836" i="15"/>
  <c r="B810" i="15"/>
  <c r="B784" i="15"/>
  <c r="B758" i="15"/>
  <c r="B732" i="15"/>
  <c r="B706" i="15"/>
  <c r="B680" i="15"/>
  <c r="B638" i="15"/>
  <c r="B596" i="15"/>
  <c r="B554" i="15"/>
  <c r="B512" i="15"/>
  <c r="B470" i="15"/>
  <c r="B428" i="15"/>
  <c r="B386" i="15"/>
  <c r="B344" i="15"/>
  <c r="B302" i="15"/>
  <c r="B260" i="15"/>
  <c r="B244" i="15"/>
  <c r="B664" i="15"/>
  <c r="B622" i="15"/>
  <c r="B580" i="15"/>
  <c r="B538" i="15"/>
  <c r="B496" i="15"/>
  <c r="B454" i="15"/>
  <c r="B412" i="15"/>
  <c r="B370" i="15"/>
  <c r="B328" i="15"/>
  <c r="B286" i="15"/>
  <c r="B1721" i="15"/>
  <c r="B1702" i="15"/>
  <c r="B1683" i="15"/>
  <c r="B1664" i="15"/>
  <c r="B1645" i="15"/>
  <c r="B1626" i="15"/>
  <c r="B1607" i="15"/>
  <c r="B1588" i="15"/>
  <c r="B1569" i="15"/>
  <c r="B1550" i="15"/>
  <c r="B1531" i="15"/>
  <c r="B222" i="15"/>
  <c r="B200" i="15"/>
  <c r="B178" i="15"/>
  <c r="B156" i="15"/>
  <c r="B134" i="15"/>
  <c r="B112" i="15"/>
  <c r="B90" i="15"/>
  <c r="B68" i="15"/>
  <c r="B46" i="15"/>
  <c r="B24" i="15"/>
  <c r="B2" i="15"/>
  <c r="AC40" i="25"/>
  <c r="R40" i="25" s="1"/>
  <c r="AC39" i="25"/>
  <c r="R39" i="25" s="1"/>
  <c r="AC38" i="25"/>
  <c r="R38" i="25" s="1"/>
  <c r="AC37" i="25"/>
  <c r="R37" i="25" s="1"/>
  <c r="AC36" i="25"/>
  <c r="R36" i="25" s="1"/>
  <c r="AC35" i="25"/>
  <c r="R35" i="25" s="1"/>
  <c r="AC34" i="25"/>
  <c r="R34" i="25" s="1"/>
  <c r="AC33" i="25"/>
  <c r="R33" i="25" s="1"/>
  <c r="AC32" i="25"/>
  <c r="R32" i="25" s="1"/>
  <c r="AC31" i="25"/>
  <c r="R31" i="25" s="1"/>
  <c r="AC30" i="25"/>
  <c r="AG30" i="25" s="1"/>
  <c r="AC29" i="25"/>
  <c r="R29" i="25" s="1"/>
  <c r="AC28" i="25"/>
  <c r="R28" i="25" s="1"/>
  <c r="AC27" i="25"/>
  <c r="R27" i="25" s="1"/>
  <c r="AC26" i="25"/>
  <c r="R26" i="25" s="1"/>
  <c r="AC25" i="25"/>
  <c r="Z25" i="25" s="1"/>
  <c r="AC24" i="25"/>
  <c r="R24" i="25" s="1"/>
  <c r="AC23" i="25"/>
  <c r="R23" i="25" s="1"/>
  <c r="AC21" i="25"/>
  <c r="AC19" i="25"/>
  <c r="R19" i="25" s="1"/>
  <c r="AC18" i="25"/>
  <c r="R18" i="25" s="1"/>
  <c r="AC17" i="25"/>
  <c r="Z17" i="25" s="1"/>
  <c r="AA17" i="25" s="1"/>
  <c r="AC15" i="25"/>
  <c r="Z15" i="25" s="1"/>
  <c r="AC13" i="25"/>
  <c r="R13" i="25" s="1"/>
  <c r="AC12" i="25"/>
  <c r="R12" i="25" s="1"/>
  <c r="AC11" i="25"/>
  <c r="R11" i="25" s="1"/>
  <c r="AC10" i="25"/>
  <c r="R10" i="25" s="1"/>
  <c r="AC9" i="25"/>
  <c r="R9" i="25" s="1"/>
  <c r="AC8" i="25"/>
  <c r="R8" i="25" s="1"/>
  <c r="Z40" i="25"/>
  <c r="U6" i="25"/>
  <c r="S6" i="25"/>
  <c r="W6" i="25" s="1"/>
  <c r="P6" i="25" s="1"/>
  <c r="AC6" i="25"/>
  <c r="C6" i="25"/>
  <c r="X40" i="25"/>
  <c r="P40" i="25"/>
  <c r="X39" i="25"/>
  <c r="W39" i="25"/>
  <c r="P39" i="25" s="1"/>
  <c r="X38" i="25"/>
  <c r="W38" i="25"/>
  <c r="P38" i="25" s="1"/>
  <c r="X37" i="25"/>
  <c r="W37" i="25"/>
  <c r="P37" i="25" s="1"/>
  <c r="X36" i="25"/>
  <c r="X57" i="25" s="1"/>
  <c r="W36" i="25"/>
  <c r="X35" i="25"/>
  <c r="W35" i="25"/>
  <c r="P35" i="25" s="1"/>
  <c r="X34" i="25"/>
  <c r="W34" i="25"/>
  <c r="P34" i="25" s="1"/>
  <c r="X33" i="25"/>
  <c r="W33" i="25"/>
  <c r="P33" i="25" s="1"/>
  <c r="X32" i="25"/>
  <c r="W32" i="25"/>
  <c r="P32" i="25" s="1"/>
  <c r="X31" i="25"/>
  <c r="W31" i="25"/>
  <c r="P31" i="25" s="1"/>
  <c r="X30" i="25"/>
  <c r="W30" i="25"/>
  <c r="P30" i="25" s="1"/>
  <c r="X29" i="25"/>
  <c r="W29" i="25"/>
  <c r="P29" i="25" s="1"/>
  <c r="X28" i="25"/>
  <c r="W28" i="25"/>
  <c r="P28" i="25" s="1"/>
  <c r="X27" i="25"/>
  <c r="W27" i="25"/>
  <c r="P27" i="25" s="1"/>
  <c r="X26" i="25"/>
  <c r="W26" i="25"/>
  <c r="P26" i="25" s="1"/>
  <c r="X25" i="25"/>
  <c r="W25" i="25"/>
  <c r="P25" i="25" s="1"/>
  <c r="X24" i="25"/>
  <c r="W24" i="25"/>
  <c r="P24" i="25" s="1"/>
  <c r="X23" i="25"/>
  <c r="W23" i="25"/>
  <c r="P23" i="25" s="1"/>
  <c r="V21" i="25"/>
  <c r="X21" i="25" s="1"/>
  <c r="U21" i="25"/>
  <c r="S21" i="25"/>
  <c r="C21" i="25"/>
  <c r="X19" i="25"/>
  <c r="W19" i="25"/>
  <c r="P19" i="25" s="1"/>
  <c r="X18" i="25"/>
  <c r="W18" i="25"/>
  <c r="P18" i="25" s="1"/>
  <c r="X17" i="25"/>
  <c r="W17" i="25"/>
  <c r="P17" i="25" s="1"/>
  <c r="W15" i="25"/>
  <c r="P15" i="25" s="1"/>
  <c r="V15" i="25"/>
  <c r="C15" i="25"/>
  <c r="X13" i="25"/>
  <c r="W13" i="25"/>
  <c r="P13" i="25" s="1"/>
  <c r="X12" i="25"/>
  <c r="W12" i="25"/>
  <c r="P12" i="25" s="1"/>
  <c r="X11" i="25"/>
  <c r="W11" i="25"/>
  <c r="P11" i="25" s="1"/>
  <c r="X10" i="25"/>
  <c r="W10" i="25"/>
  <c r="P10" i="25" s="1"/>
  <c r="X9" i="25"/>
  <c r="W9" i="25"/>
  <c r="P9" i="25" s="1"/>
  <c r="X8" i="25"/>
  <c r="W8" i="25"/>
  <c r="P8" i="25" s="1"/>
  <c r="V6" i="25"/>
  <c r="X6" i="25" s="1"/>
  <c r="C158" i="17"/>
  <c r="C176" i="17"/>
  <c r="C146" i="17"/>
  <c r="C134" i="17"/>
  <c r="C116" i="17"/>
  <c r="C98" i="17"/>
  <c r="C74" i="17"/>
  <c r="C53" i="17"/>
  <c r="C33" i="17"/>
  <c r="C18" i="17"/>
  <c r="S4" i="17" l="1"/>
  <c r="P36" i="25"/>
  <c r="W57" i="25"/>
  <c r="P4" i="25"/>
  <c r="R21" i="25"/>
  <c r="R4" i="25" s="1"/>
  <c r="R30" i="25"/>
  <c r="Z33" i="25"/>
  <c r="Q33" i="25" s="1"/>
  <c r="E596" i="15"/>
  <c r="AB16" i="17"/>
  <c r="AB10" i="17"/>
  <c r="AB14" i="17"/>
  <c r="AB13" i="17"/>
  <c r="Q9" i="17"/>
  <c r="AB8" i="17"/>
  <c r="Q11" i="17"/>
  <c r="R25" i="25"/>
  <c r="R15" i="25"/>
  <c r="R17" i="25"/>
  <c r="Q6" i="25"/>
  <c r="Z39" i="25"/>
  <c r="O39" i="25" s="1"/>
  <c r="AG29" i="25"/>
  <c r="Z10" i="25"/>
  <c r="Q10" i="25" s="1"/>
  <c r="AF39" i="25"/>
  <c r="Z35" i="25"/>
  <c r="Q35" i="25" s="1"/>
  <c r="Z6" i="25"/>
  <c r="O6" i="25" s="1"/>
  <c r="R6" i="25"/>
  <c r="Z29" i="25"/>
  <c r="O29" i="25" s="1"/>
  <c r="Z18" i="25"/>
  <c r="Q18" i="25" s="1"/>
  <c r="AG13" i="25"/>
  <c r="Z26" i="25"/>
  <c r="O26" i="25" s="1"/>
  <c r="AG39" i="25"/>
  <c r="Z27" i="25"/>
  <c r="O27" i="25" s="1"/>
  <c r="Z32" i="25"/>
  <c r="Q32" i="25" s="1"/>
  <c r="AF36" i="25"/>
  <c r="AG6" i="25"/>
  <c r="Z9" i="25"/>
  <c r="AA9" i="25" s="1"/>
  <c r="Z23" i="25"/>
  <c r="AA23" i="25" s="1"/>
  <c r="AF29" i="25"/>
  <c r="Z34" i="25"/>
  <c r="Q34" i="25" s="1"/>
  <c r="AF25" i="25"/>
  <c r="AG36" i="25"/>
  <c r="Z13" i="25"/>
  <c r="Z24" i="25"/>
  <c r="AA24" i="25" s="1"/>
  <c r="AF27" i="25"/>
  <c r="AF13" i="25"/>
  <c r="AG21" i="25"/>
  <c r="AF6" i="25"/>
  <c r="AF30" i="25"/>
  <c r="AF35" i="25"/>
  <c r="Z36" i="25"/>
  <c r="O15" i="25"/>
  <c r="AA15" i="25"/>
  <c r="Q40" i="25"/>
  <c r="O40" i="25"/>
  <c r="AA40" i="25"/>
  <c r="O25" i="25"/>
  <c r="Q25" i="25"/>
  <c r="AA25" i="25"/>
  <c r="AF8" i="25"/>
  <c r="AG8" i="25"/>
  <c r="Z21" i="25"/>
  <c r="O21" i="25" s="1"/>
  <c r="AG31" i="25"/>
  <c r="AF31" i="25"/>
  <c r="Q21" i="25"/>
  <c r="AG32" i="25"/>
  <c r="AF9" i="25"/>
  <c r="AG11" i="25"/>
  <c r="Z11" i="25"/>
  <c r="AG23" i="25"/>
  <c r="AF23" i="25"/>
  <c r="AG28" i="25"/>
  <c r="AG33" i="25"/>
  <c r="AF15" i="25"/>
  <c r="AG15" i="25"/>
  <c r="AF28" i="25"/>
  <c r="AF40" i="25"/>
  <c r="AF21" i="25"/>
  <c r="AG9" i="25"/>
  <c r="AG10" i="25"/>
  <c r="AF10" i="25"/>
  <c r="Z12" i="25"/>
  <c r="AG12" i="25"/>
  <c r="AG34" i="25"/>
  <c r="AF34" i="25"/>
  <c r="AG40" i="25"/>
  <c r="AA35" i="25"/>
  <c r="W21" i="25"/>
  <c r="P21" i="25" s="1"/>
  <c r="AF11" i="25"/>
  <c r="Q15" i="25"/>
  <c r="O17" i="25"/>
  <c r="AF17" i="25"/>
  <c r="AF18" i="25"/>
  <c r="AG18" i="25"/>
  <c r="Z19" i="25"/>
  <c r="AF19" i="25"/>
  <c r="AG24" i="25"/>
  <c r="Z30" i="25"/>
  <c r="AF33" i="25"/>
  <c r="AG37" i="25"/>
  <c r="Z37" i="25"/>
  <c r="Z8" i="25"/>
  <c r="AG17" i="25"/>
  <c r="Z38" i="25"/>
  <c r="AG38" i="25"/>
  <c r="AF38" i="25"/>
  <c r="AF12" i="25"/>
  <c r="AG25" i="25"/>
  <c r="X15" i="25"/>
  <c r="Q17" i="25"/>
  <c r="AG19" i="25"/>
  <c r="AG26" i="25"/>
  <c r="AF26" i="25"/>
  <c r="Z31" i="25"/>
  <c r="AF37" i="25"/>
  <c r="AF24" i="25"/>
  <c r="AG27" i="25"/>
  <c r="AF32" i="25"/>
  <c r="AG35" i="25"/>
  <c r="Z28" i="25"/>
  <c r="C36" i="18"/>
  <c r="C14" i="18"/>
  <c r="C6" i="18"/>
  <c r="AE31" i="17"/>
  <c r="AD31" i="17"/>
  <c r="Y31" i="17"/>
  <c r="X31" i="17"/>
  <c r="P31" i="17" s="1"/>
  <c r="M31" i="17"/>
  <c r="AE30" i="17"/>
  <c r="AD30" i="17"/>
  <c r="Y30" i="17"/>
  <c r="X30" i="17"/>
  <c r="P30" i="17" s="1"/>
  <c r="M30" i="17"/>
  <c r="AE29" i="17"/>
  <c r="AD29" i="17"/>
  <c r="Y29" i="17"/>
  <c r="X29" i="17"/>
  <c r="P29" i="17" s="1"/>
  <c r="M29" i="17"/>
  <c r="AE28" i="17"/>
  <c r="AD28" i="17"/>
  <c r="Y28" i="17"/>
  <c r="X28" i="17"/>
  <c r="P28" i="17" s="1"/>
  <c r="M28" i="17"/>
  <c r="AE27" i="17"/>
  <c r="AD27" i="17"/>
  <c r="Y27" i="17"/>
  <c r="X27" i="17"/>
  <c r="P27" i="17" s="1"/>
  <c r="M27" i="17"/>
  <c r="AE26" i="17"/>
  <c r="AD26" i="17"/>
  <c r="Y26" i="17"/>
  <c r="X26" i="17"/>
  <c r="P26" i="17" s="1"/>
  <c r="M26" i="17"/>
  <c r="AE25" i="17"/>
  <c r="AD25" i="17"/>
  <c r="Y25" i="17"/>
  <c r="X25" i="17"/>
  <c r="P25" i="17" s="1"/>
  <c r="M25" i="17"/>
  <c r="AE24" i="17"/>
  <c r="AD24" i="17"/>
  <c r="Y24" i="17"/>
  <c r="X24" i="17"/>
  <c r="P24" i="17" s="1"/>
  <c r="M24" i="17"/>
  <c r="AE23" i="17"/>
  <c r="AD23" i="17"/>
  <c r="Y23" i="17"/>
  <c r="X23" i="17"/>
  <c r="P23" i="17" s="1"/>
  <c r="M23" i="17"/>
  <c r="AE22" i="17"/>
  <c r="AD22" i="17"/>
  <c r="Y22" i="17"/>
  <c r="X22" i="17"/>
  <c r="P22" i="17" s="1"/>
  <c r="M22" i="17"/>
  <c r="AE21" i="17"/>
  <c r="AD21" i="17"/>
  <c r="Y21" i="17"/>
  <c r="X21" i="17"/>
  <c r="P21" i="17" s="1"/>
  <c r="M21" i="17"/>
  <c r="AE20" i="17"/>
  <c r="AD20" i="17"/>
  <c r="Y20" i="17"/>
  <c r="X20" i="17"/>
  <c r="P20" i="17" s="1"/>
  <c r="M20" i="17"/>
  <c r="AE18" i="17"/>
  <c r="AD18" i="17"/>
  <c r="X18" i="17"/>
  <c r="P18" i="17" s="1"/>
  <c r="W18" i="17"/>
  <c r="Y18" i="17" s="1"/>
  <c r="AE43" i="17"/>
  <c r="AD43" i="17"/>
  <c r="Y43" i="17"/>
  <c r="X43" i="17"/>
  <c r="P43" i="17" s="1"/>
  <c r="M43" i="17"/>
  <c r="AE42" i="17"/>
  <c r="AD42" i="17"/>
  <c r="Y42" i="17"/>
  <c r="X42" i="17"/>
  <c r="P42" i="17" s="1"/>
  <c r="M42" i="17"/>
  <c r="AE41" i="17"/>
  <c r="AD41" i="17"/>
  <c r="Y41" i="17"/>
  <c r="X41" i="17"/>
  <c r="P41" i="17" s="1"/>
  <c r="M41" i="17"/>
  <c r="AE40" i="17"/>
  <c r="AD40" i="17"/>
  <c r="Y40" i="17"/>
  <c r="X40" i="17"/>
  <c r="P40" i="17" s="1"/>
  <c r="M40" i="17"/>
  <c r="AE39" i="17"/>
  <c r="AD39" i="17"/>
  <c r="Y39" i="17"/>
  <c r="X39" i="17"/>
  <c r="P39" i="17" s="1"/>
  <c r="M39" i="17"/>
  <c r="AE38" i="17"/>
  <c r="AD38" i="17"/>
  <c r="Y38" i="17"/>
  <c r="X38" i="17"/>
  <c r="P38" i="17" s="1"/>
  <c r="M38" i="17"/>
  <c r="AE37" i="17"/>
  <c r="AD37" i="17"/>
  <c r="Y37" i="17"/>
  <c r="X37" i="17"/>
  <c r="P37" i="17" s="1"/>
  <c r="M37" i="17"/>
  <c r="AE36" i="17"/>
  <c r="AD36" i="17"/>
  <c r="Y36" i="17"/>
  <c r="X36" i="17"/>
  <c r="P36" i="17" s="1"/>
  <c r="M36" i="17"/>
  <c r="AE35" i="17"/>
  <c r="AD35" i="17"/>
  <c r="Y35" i="17"/>
  <c r="X35" i="17"/>
  <c r="P35" i="17" s="1"/>
  <c r="M35" i="17"/>
  <c r="AE33" i="17"/>
  <c r="AD33" i="17"/>
  <c r="X33" i="17"/>
  <c r="P33" i="17" s="1"/>
  <c r="W33" i="17"/>
  <c r="Y33" i="17" s="1"/>
  <c r="C1910" i="15"/>
  <c r="B1995" i="15"/>
  <c r="B1885" i="15"/>
  <c r="B1884" i="15"/>
  <c r="B1873" i="15"/>
  <c r="B1874" i="15"/>
  <c r="B1875" i="15"/>
  <c r="B1876" i="15"/>
  <c r="B1877" i="15"/>
  <c r="B1878" i="15"/>
  <c r="B1879" i="15"/>
  <c r="B1880" i="15"/>
  <c r="B1881" i="15"/>
  <c r="B1882" i="15"/>
  <c r="B1883" i="15"/>
  <c r="B1872" i="15"/>
  <c r="C2003" i="15"/>
  <c r="B2003" i="15"/>
  <c r="C2002" i="15"/>
  <c r="B2002" i="15"/>
  <c r="C2001" i="15"/>
  <c r="B2001" i="15"/>
  <c r="C2000" i="15"/>
  <c r="B2000" i="15"/>
  <c r="C1999" i="15"/>
  <c r="B1999" i="15"/>
  <c r="C1998" i="15"/>
  <c r="B1998" i="15"/>
  <c r="C1997" i="15"/>
  <c r="B1997" i="15"/>
  <c r="C1996" i="15"/>
  <c r="B1996" i="15"/>
  <c r="C1995" i="15"/>
  <c r="C1994" i="15"/>
  <c r="B1994" i="15"/>
  <c r="C1993" i="15"/>
  <c r="B1993" i="15"/>
  <c r="C1992" i="15"/>
  <c r="B1992" i="15"/>
  <c r="C1991" i="15"/>
  <c r="B1991" i="15"/>
  <c r="C1990" i="15"/>
  <c r="B1990" i="15"/>
  <c r="C1989" i="15"/>
  <c r="B1989" i="15"/>
  <c r="C1988" i="15"/>
  <c r="B1988" i="15"/>
  <c r="C1987" i="15"/>
  <c r="B1987" i="15"/>
  <c r="C1986" i="15"/>
  <c r="B1986" i="15"/>
  <c r="C1985" i="15"/>
  <c r="B1985" i="15"/>
  <c r="C1984" i="15"/>
  <c r="B1984" i="15"/>
  <c r="C1983" i="15"/>
  <c r="B1983" i="15"/>
  <c r="C1982" i="15"/>
  <c r="B1982" i="15"/>
  <c r="C1981" i="15"/>
  <c r="B1981" i="15"/>
  <c r="C1980" i="15"/>
  <c r="B1980" i="15"/>
  <c r="C1979" i="15"/>
  <c r="B1979" i="15"/>
  <c r="C1978" i="15"/>
  <c r="B1978" i="15"/>
  <c r="C1977" i="15"/>
  <c r="B1977" i="15"/>
  <c r="C1976" i="15"/>
  <c r="B1976" i="15"/>
  <c r="C1975" i="15"/>
  <c r="B1975" i="15"/>
  <c r="C1974" i="15"/>
  <c r="B1974" i="15"/>
  <c r="C1973" i="15"/>
  <c r="B1973" i="15"/>
  <c r="C1972" i="15"/>
  <c r="B1972" i="15"/>
  <c r="C1971" i="15"/>
  <c r="B1971" i="15"/>
  <c r="C1970" i="15"/>
  <c r="B1970" i="15"/>
  <c r="C1969" i="15"/>
  <c r="B1969" i="15"/>
  <c r="C1968" i="15"/>
  <c r="B1968" i="15"/>
  <c r="C1967" i="15"/>
  <c r="B1967" i="15"/>
  <c r="C1966" i="15"/>
  <c r="B1966" i="15"/>
  <c r="C1965" i="15"/>
  <c r="B1965" i="15"/>
  <c r="C1964" i="15"/>
  <c r="B1964" i="15"/>
  <c r="C1963" i="15"/>
  <c r="B1963" i="15"/>
  <c r="C1962" i="15"/>
  <c r="B1962" i="15"/>
  <c r="C1961" i="15"/>
  <c r="B1961" i="15"/>
  <c r="C1960" i="15"/>
  <c r="B1960" i="15"/>
  <c r="C1959" i="15"/>
  <c r="B1959" i="15"/>
  <c r="C1958" i="15"/>
  <c r="B1958" i="15"/>
  <c r="C1957" i="15"/>
  <c r="B1957" i="15"/>
  <c r="C1956" i="15"/>
  <c r="B1956" i="15"/>
  <c r="C1955" i="15"/>
  <c r="B1955" i="15"/>
  <c r="C1954" i="15"/>
  <c r="B1954" i="15"/>
  <c r="C1953" i="15"/>
  <c r="B1953" i="15"/>
  <c r="C1952" i="15"/>
  <c r="B1952" i="15"/>
  <c r="C1951" i="15"/>
  <c r="B1951" i="15"/>
  <c r="C1950" i="15"/>
  <c r="B1950" i="15"/>
  <c r="C1949" i="15"/>
  <c r="B1949" i="15"/>
  <c r="C1948" i="15"/>
  <c r="B1948" i="15"/>
  <c r="C1947" i="15"/>
  <c r="B1947" i="15"/>
  <c r="C1946" i="15"/>
  <c r="B1946" i="15"/>
  <c r="C1945" i="15"/>
  <c r="B1945" i="15"/>
  <c r="C1944" i="15"/>
  <c r="B1944" i="15"/>
  <c r="C1943" i="15"/>
  <c r="B1943" i="15"/>
  <c r="C1942" i="15"/>
  <c r="B1942" i="15"/>
  <c r="C1941" i="15"/>
  <c r="B1941" i="15"/>
  <c r="C1940" i="15"/>
  <c r="B1940" i="15"/>
  <c r="C1939" i="15"/>
  <c r="B1939" i="15"/>
  <c r="C1938" i="15"/>
  <c r="B1938" i="15"/>
  <c r="C1937" i="15"/>
  <c r="B1937" i="15"/>
  <c r="C1936" i="15"/>
  <c r="B1936" i="15"/>
  <c r="C1935" i="15"/>
  <c r="B1935" i="15"/>
  <c r="C1934" i="15"/>
  <c r="B1934" i="15"/>
  <c r="C1933" i="15"/>
  <c r="B1933" i="15"/>
  <c r="C1932" i="15"/>
  <c r="B1932" i="15"/>
  <c r="C1931" i="15"/>
  <c r="B1931" i="15"/>
  <c r="C1930" i="15"/>
  <c r="B1930" i="15"/>
  <c r="C1929" i="15"/>
  <c r="B1929" i="15"/>
  <c r="C1928" i="15"/>
  <c r="B1928" i="15"/>
  <c r="C1927" i="15"/>
  <c r="B1927" i="15"/>
  <c r="C1926" i="15"/>
  <c r="B1926" i="15"/>
  <c r="C1925" i="15"/>
  <c r="B1925" i="15"/>
  <c r="C1924" i="15"/>
  <c r="B1924" i="15"/>
  <c r="C1923" i="15"/>
  <c r="B1923" i="15"/>
  <c r="C1922" i="15"/>
  <c r="B1922" i="15"/>
  <c r="C1921" i="15"/>
  <c r="B1921" i="15"/>
  <c r="C1920" i="15"/>
  <c r="B1920" i="15"/>
  <c r="C1919" i="15"/>
  <c r="B1919" i="15"/>
  <c r="C1918" i="15"/>
  <c r="B1918" i="15"/>
  <c r="C1917" i="15"/>
  <c r="B1917" i="15"/>
  <c r="C1916" i="15"/>
  <c r="B1916" i="15"/>
  <c r="C1915" i="15"/>
  <c r="B1915" i="15"/>
  <c r="C1914" i="15"/>
  <c r="B1914" i="15"/>
  <c r="C1913" i="15"/>
  <c r="B1913" i="15"/>
  <c r="C1912" i="15"/>
  <c r="B1912" i="15"/>
  <c r="C1911" i="15"/>
  <c r="B1911" i="15"/>
  <c r="B1910" i="15"/>
  <c r="C1909" i="15"/>
  <c r="B1909" i="15"/>
  <c r="C1908" i="15"/>
  <c r="B1908" i="15"/>
  <c r="C1907" i="15"/>
  <c r="B1907" i="15"/>
  <c r="C1906" i="15"/>
  <c r="B1906" i="15"/>
  <c r="C1905" i="15"/>
  <c r="B1905" i="15"/>
  <c r="C1904" i="15"/>
  <c r="B1904" i="15"/>
  <c r="C1903" i="15"/>
  <c r="B1903" i="15"/>
  <c r="C1902" i="15"/>
  <c r="B1902" i="15"/>
  <c r="C1901" i="15"/>
  <c r="B1901" i="15"/>
  <c r="C1900" i="15"/>
  <c r="B1900" i="15"/>
  <c r="C1899" i="15"/>
  <c r="B1899" i="15"/>
  <c r="C1898" i="15"/>
  <c r="B1898" i="15"/>
  <c r="C1897" i="15"/>
  <c r="B1897" i="15"/>
  <c r="C1896" i="15"/>
  <c r="B1896" i="15"/>
  <c r="C1895" i="15"/>
  <c r="B1895" i="15"/>
  <c r="C1894" i="15"/>
  <c r="B1894" i="15"/>
  <c r="C1893" i="15"/>
  <c r="B1893" i="15"/>
  <c r="C1892" i="15"/>
  <c r="B1892" i="15"/>
  <c r="C1891" i="15"/>
  <c r="B1891" i="15"/>
  <c r="C1890" i="15"/>
  <c r="B1890" i="15"/>
  <c r="C1889" i="15"/>
  <c r="B1889" i="15"/>
  <c r="C1888" i="15"/>
  <c r="B1888" i="15"/>
  <c r="C1887" i="15"/>
  <c r="B1887" i="15"/>
  <c r="C1886" i="15"/>
  <c r="B1886" i="15"/>
  <c r="C1885" i="15"/>
  <c r="C1884" i="15"/>
  <c r="C1883" i="15"/>
  <c r="C1882" i="15"/>
  <c r="C1881" i="15"/>
  <c r="C1880" i="15"/>
  <c r="C1879" i="15"/>
  <c r="C1878" i="15"/>
  <c r="C1877" i="15"/>
  <c r="C1876" i="15"/>
  <c r="C1875" i="15"/>
  <c r="C1874" i="15"/>
  <c r="C1873" i="15"/>
  <c r="C1872" i="15"/>
  <c r="AJ32" i="24"/>
  <c r="AE32" i="24"/>
  <c r="AD32" i="24"/>
  <c r="AH32" i="24" s="1"/>
  <c r="Y32" i="24"/>
  <c r="X32" i="24"/>
  <c r="P32" i="24"/>
  <c r="M32" i="24"/>
  <c r="AJ31" i="24"/>
  <c r="M31" i="24" s="1"/>
  <c r="AE31" i="24"/>
  <c r="AD31" i="24"/>
  <c r="AH31" i="24" s="1"/>
  <c r="Y31" i="24"/>
  <c r="X31" i="24"/>
  <c r="P31" i="24" s="1"/>
  <c r="AJ30" i="24"/>
  <c r="M30" i="24" s="1"/>
  <c r="AE30" i="24"/>
  <c r="AD30" i="24"/>
  <c r="AA30" i="24" s="1"/>
  <c r="Y30" i="24"/>
  <c r="X30" i="24"/>
  <c r="P30" i="24" s="1"/>
  <c r="AJ29" i="24"/>
  <c r="M29" i="24" s="1"/>
  <c r="AE29" i="24"/>
  <c r="AD29" i="24"/>
  <c r="Y29" i="24"/>
  <c r="X29" i="24"/>
  <c r="P29" i="24" s="1"/>
  <c r="AJ28" i="24"/>
  <c r="M28" i="24" s="1"/>
  <c r="AE28" i="24"/>
  <c r="AD28" i="24"/>
  <c r="AH28" i="24" s="1"/>
  <c r="Y28" i="24"/>
  <c r="X28" i="24"/>
  <c r="P28" i="24" s="1"/>
  <c r="AJ27" i="24"/>
  <c r="M27" i="24" s="1"/>
  <c r="AE27" i="24"/>
  <c r="AD27" i="24"/>
  <c r="AH27" i="24" s="1"/>
  <c r="Y27" i="24"/>
  <c r="X27" i="24"/>
  <c r="P27" i="24" s="1"/>
  <c r="AJ25" i="24"/>
  <c r="M25" i="24" s="1"/>
  <c r="AE25" i="24"/>
  <c r="AD25" i="24"/>
  <c r="AG25" i="24" s="1"/>
  <c r="Y25" i="24"/>
  <c r="X25" i="24"/>
  <c r="P25" i="24" s="1"/>
  <c r="AJ24" i="24"/>
  <c r="M24" i="24" s="1"/>
  <c r="AE24" i="24"/>
  <c r="AD24" i="24"/>
  <c r="AA24" i="24" s="1"/>
  <c r="Y24" i="24"/>
  <c r="X24" i="24"/>
  <c r="P24" i="24" s="1"/>
  <c r="AJ23" i="24"/>
  <c r="AE23" i="24"/>
  <c r="AD23" i="24"/>
  <c r="AH23" i="24" s="1"/>
  <c r="Y23" i="24"/>
  <c r="X23" i="24"/>
  <c r="P23" i="24" s="1"/>
  <c r="M23" i="24"/>
  <c r="AJ22" i="24"/>
  <c r="M22" i="24" s="1"/>
  <c r="AE22" i="24"/>
  <c r="AD22" i="24"/>
  <c r="Y22" i="24"/>
  <c r="X22" i="24"/>
  <c r="P22" i="24" s="1"/>
  <c r="AJ21" i="24"/>
  <c r="M21" i="24" s="1"/>
  <c r="AE21" i="24"/>
  <c r="AD21" i="24"/>
  <c r="AA21" i="24" s="1"/>
  <c r="Y21" i="24"/>
  <c r="X21" i="24"/>
  <c r="P21" i="24" s="1"/>
  <c r="AJ20" i="24"/>
  <c r="M20" i="24" s="1"/>
  <c r="AE20" i="24"/>
  <c r="AD20" i="24"/>
  <c r="AH20" i="24" s="1"/>
  <c r="Y20" i="24"/>
  <c r="X20" i="24"/>
  <c r="P20" i="24" s="1"/>
  <c r="C1861" i="15"/>
  <c r="C1862" i="15"/>
  <c r="C1863" i="15"/>
  <c r="C1864" i="15"/>
  <c r="C1865" i="15"/>
  <c r="C1866" i="15"/>
  <c r="C1867" i="15"/>
  <c r="C1868" i="15"/>
  <c r="C1869" i="15"/>
  <c r="C1870" i="15"/>
  <c r="C1871" i="15"/>
  <c r="C1860" i="15"/>
  <c r="C1849" i="15"/>
  <c r="C1850" i="15"/>
  <c r="C1851" i="15"/>
  <c r="C1852" i="15"/>
  <c r="C1853" i="15"/>
  <c r="C1854" i="15"/>
  <c r="C1855" i="15"/>
  <c r="C1856" i="15"/>
  <c r="C1857" i="15"/>
  <c r="C1858" i="15"/>
  <c r="C1859" i="15"/>
  <c r="C1848" i="15"/>
  <c r="C1837" i="15"/>
  <c r="C1838" i="15"/>
  <c r="C1839" i="15"/>
  <c r="C1840" i="15"/>
  <c r="C1841" i="15"/>
  <c r="C1842" i="15"/>
  <c r="C1843" i="15"/>
  <c r="C1844" i="15"/>
  <c r="C1845" i="15"/>
  <c r="C1846" i="15"/>
  <c r="C1847" i="15"/>
  <c r="C1836" i="15"/>
  <c r="C1825" i="15"/>
  <c r="C1826" i="15"/>
  <c r="C1827" i="15"/>
  <c r="C1828" i="15"/>
  <c r="C1829" i="15"/>
  <c r="C1830" i="15"/>
  <c r="C1831" i="15"/>
  <c r="C1832" i="15"/>
  <c r="C1833" i="15"/>
  <c r="C1834" i="15"/>
  <c r="C1835" i="15"/>
  <c r="C1824" i="15"/>
  <c r="C1813" i="15"/>
  <c r="C1814" i="15"/>
  <c r="C1815" i="15"/>
  <c r="C1816" i="15"/>
  <c r="C1817" i="15"/>
  <c r="C1818" i="15"/>
  <c r="C1819" i="15"/>
  <c r="C1820" i="15"/>
  <c r="C1821" i="15"/>
  <c r="C1822" i="15"/>
  <c r="C1823" i="15"/>
  <c r="C1812" i="15"/>
  <c r="C1801" i="15"/>
  <c r="C1802" i="15"/>
  <c r="C1803" i="15"/>
  <c r="C1804" i="15"/>
  <c r="C1805" i="15"/>
  <c r="C1806" i="15"/>
  <c r="C1807" i="15"/>
  <c r="C1808" i="15"/>
  <c r="C1809" i="15"/>
  <c r="C1810" i="15"/>
  <c r="C1811" i="15"/>
  <c r="C1800" i="15"/>
  <c r="C1789" i="15"/>
  <c r="C1790" i="15"/>
  <c r="C1791" i="15"/>
  <c r="C1792" i="15"/>
  <c r="C1793" i="15"/>
  <c r="C1794" i="15"/>
  <c r="C1795" i="15"/>
  <c r="C1796" i="15"/>
  <c r="C1797" i="15"/>
  <c r="C1798" i="15"/>
  <c r="C1799" i="15"/>
  <c r="C1788" i="15"/>
  <c r="C1777" i="15"/>
  <c r="C1778" i="15"/>
  <c r="C1779" i="15"/>
  <c r="C1780" i="15"/>
  <c r="C1781" i="15"/>
  <c r="C1782" i="15"/>
  <c r="C1783" i="15"/>
  <c r="C1784" i="15"/>
  <c r="C1785" i="15"/>
  <c r="C1786" i="15"/>
  <c r="C1787" i="15"/>
  <c r="C1776" i="15"/>
  <c r="C1765" i="15"/>
  <c r="C1766" i="15"/>
  <c r="C1767" i="15"/>
  <c r="C1768" i="15"/>
  <c r="C1769" i="15"/>
  <c r="C1770" i="15"/>
  <c r="C1771" i="15"/>
  <c r="C1772" i="15"/>
  <c r="C1773" i="15"/>
  <c r="C1774" i="15"/>
  <c r="C1775" i="15"/>
  <c r="C1764" i="15"/>
  <c r="C1753" i="15"/>
  <c r="C1754" i="15"/>
  <c r="C1755" i="15"/>
  <c r="C1756" i="15"/>
  <c r="C1757" i="15"/>
  <c r="C1758" i="15"/>
  <c r="C1759" i="15"/>
  <c r="C1760" i="15"/>
  <c r="C1761" i="15"/>
  <c r="C1762" i="15"/>
  <c r="C1763" i="15"/>
  <c r="C1752" i="15"/>
  <c r="C1741" i="15"/>
  <c r="C1742" i="15"/>
  <c r="C1743" i="15"/>
  <c r="C1744" i="15"/>
  <c r="C1745" i="15"/>
  <c r="C1746" i="15"/>
  <c r="C1747" i="15"/>
  <c r="C1748" i="15"/>
  <c r="C1749" i="15"/>
  <c r="C1750" i="15"/>
  <c r="C1751" i="15"/>
  <c r="C1740" i="15"/>
  <c r="G1740" i="15" s="1"/>
  <c r="B1741" i="15"/>
  <c r="B1740" i="15"/>
  <c r="B1861" i="15"/>
  <c r="B1862" i="15"/>
  <c r="B1863" i="15"/>
  <c r="B1864" i="15"/>
  <c r="B1865" i="15"/>
  <c r="B1866" i="15"/>
  <c r="B1867" i="15"/>
  <c r="B1868" i="15"/>
  <c r="B1869" i="15"/>
  <c r="B1870" i="15"/>
  <c r="B1871" i="15"/>
  <c r="B1860" i="15"/>
  <c r="B1849" i="15"/>
  <c r="B1850" i="15"/>
  <c r="B1851" i="15"/>
  <c r="B1852" i="15"/>
  <c r="B1853" i="15"/>
  <c r="B1854" i="15"/>
  <c r="B1855" i="15"/>
  <c r="B1856" i="15"/>
  <c r="B1857" i="15"/>
  <c r="B1858" i="15"/>
  <c r="B1859" i="15"/>
  <c r="B1848" i="15"/>
  <c r="B1837" i="15"/>
  <c r="B1838" i="15"/>
  <c r="B1839" i="15"/>
  <c r="B1840" i="15"/>
  <c r="B1841" i="15"/>
  <c r="B1842" i="15"/>
  <c r="B1843" i="15"/>
  <c r="B1844" i="15"/>
  <c r="B1845" i="15"/>
  <c r="B1846" i="15"/>
  <c r="B1847" i="15"/>
  <c r="B1836" i="15"/>
  <c r="B1825" i="15"/>
  <c r="B1826" i="15"/>
  <c r="B1827" i="15"/>
  <c r="B1828" i="15"/>
  <c r="B1829" i="15"/>
  <c r="B1830" i="15"/>
  <c r="B1831" i="15"/>
  <c r="B1832" i="15"/>
  <c r="B1833" i="15"/>
  <c r="B1834" i="15"/>
  <c r="B1835" i="15"/>
  <c r="B1824" i="15"/>
  <c r="B1813" i="15"/>
  <c r="B1814" i="15"/>
  <c r="B1815" i="15"/>
  <c r="B1816" i="15"/>
  <c r="B1817" i="15"/>
  <c r="B1818" i="15"/>
  <c r="B1819" i="15"/>
  <c r="B1820" i="15"/>
  <c r="B1821" i="15"/>
  <c r="B1822" i="15"/>
  <c r="B1823" i="15"/>
  <c r="B1812" i="15"/>
  <c r="B1801" i="15"/>
  <c r="B1802" i="15"/>
  <c r="B1803" i="15"/>
  <c r="B1804" i="15"/>
  <c r="B1805" i="15"/>
  <c r="B1806" i="15"/>
  <c r="B1807" i="15"/>
  <c r="B1808" i="15"/>
  <c r="B1809" i="15"/>
  <c r="B1810" i="15"/>
  <c r="B1811" i="15"/>
  <c r="B1800" i="15"/>
  <c r="B1789" i="15"/>
  <c r="B1790" i="15"/>
  <c r="B1791" i="15"/>
  <c r="B1792" i="15"/>
  <c r="B1793" i="15"/>
  <c r="B1794" i="15"/>
  <c r="B1795" i="15"/>
  <c r="B1796" i="15"/>
  <c r="B1797" i="15"/>
  <c r="B1798" i="15"/>
  <c r="B1799" i="15"/>
  <c r="B1788" i="15"/>
  <c r="B1777" i="15"/>
  <c r="B1778" i="15"/>
  <c r="B1779" i="15"/>
  <c r="B1780" i="15"/>
  <c r="B1781" i="15"/>
  <c r="B1782" i="15"/>
  <c r="B1783" i="15"/>
  <c r="B1784" i="15"/>
  <c r="B1785" i="15"/>
  <c r="B1786" i="15"/>
  <c r="B1787" i="15"/>
  <c r="B1776" i="15"/>
  <c r="B1765" i="15"/>
  <c r="B1766" i="15"/>
  <c r="B1767" i="15"/>
  <c r="B1768" i="15"/>
  <c r="B1769" i="15"/>
  <c r="B1770" i="15"/>
  <c r="B1771" i="15"/>
  <c r="B1772" i="15"/>
  <c r="B1773" i="15"/>
  <c r="B1774" i="15"/>
  <c r="B1775" i="15"/>
  <c r="B1764" i="15"/>
  <c r="B1753" i="15"/>
  <c r="B1754" i="15"/>
  <c r="B1755" i="15"/>
  <c r="B1756" i="15"/>
  <c r="B1757" i="15"/>
  <c r="B1758" i="15"/>
  <c r="B1759" i="15"/>
  <c r="B1760" i="15"/>
  <c r="B1761" i="15"/>
  <c r="B1762" i="15"/>
  <c r="B1763" i="15"/>
  <c r="B1752" i="15"/>
  <c r="B1742" i="15"/>
  <c r="B1743" i="15"/>
  <c r="B1744" i="15"/>
  <c r="B1745" i="15"/>
  <c r="B1746" i="15"/>
  <c r="B1747" i="15"/>
  <c r="B1748" i="15"/>
  <c r="B1749" i="15"/>
  <c r="B1750" i="15"/>
  <c r="B1751" i="15"/>
  <c r="AF57" i="25" l="1"/>
  <c r="Z57" i="25"/>
  <c r="AG57" i="25"/>
  <c r="AA39" i="25"/>
  <c r="O33" i="25"/>
  <c r="AA33" i="25"/>
  <c r="AA27" i="17"/>
  <c r="AB27" i="17" s="1"/>
  <c r="AA42" i="17"/>
  <c r="Q42" i="17" s="1"/>
  <c r="AH21" i="17"/>
  <c r="AA24" i="17"/>
  <c r="Q24" i="17" s="1"/>
  <c r="M33" i="17"/>
  <c r="S33" i="17" s="1"/>
  <c r="AA29" i="17"/>
  <c r="Q29" i="17" s="1"/>
  <c r="AA36" i="17"/>
  <c r="Q36" i="17" s="1"/>
  <c r="AA22" i="17"/>
  <c r="AB22" i="17" s="1"/>
  <c r="AA25" i="17"/>
  <c r="Q25" i="17" s="1"/>
  <c r="AA31" i="17"/>
  <c r="Q31" i="17" s="1"/>
  <c r="E1915" i="15"/>
  <c r="E1999" i="15"/>
  <c r="E1997" i="15"/>
  <c r="E2003" i="15"/>
  <c r="E1920" i="15"/>
  <c r="E1921" i="15"/>
  <c r="E1927" i="15"/>
  <c r="E1933" i="15"/>
  <c r="E1939" i="15"/>
  <c r="E1945" i="15"/>
  <c r="E1951" i="15"/>
  <c r="E1926" i="15"/>
  <c r="E1932" i="15"/>
  <c r="E1938" i="15"/>
  <c r="E1944" i="15"/>
  <c r="E1950" i="15"/>
  <c r="E1956" i="15"/>
  <c r="E1962" i="15"/>
  <c r="E1996" i="15"/>
  <c r="E2002" i="15"/>
  <c r="E1957" i="15"/>
  <c r="E1878" i="15"/>
  <c r="E1913" i="15"/>
  <c r="E1919" i="15"/>
  <c r="E1912" i="15"/>
  <c r="E1918" i="15"/>
  <c r="E1924" i="15"/>
  <c r="E1930" i="15"/>
  <c r="E1936" i="15"/>
  <c r="E1942" i="15"/>
  <c r="E1948" i="15"/>
  <c r="E1954" i="15"/>
  <c r="E1960" i="15"/>
  <c r="E1873" i="15"/>
  <c r="E1976" i="15"/>
  <c r="E1874" i="15"/>
  <c r="E1972" i="15"/>
  <c r="E1978" i="15"/>
  <c r="E1937" i="15"/>
  <c r="E1943" i="15"/>
  <c r="E1949" i="15"/>
  <c r="E1973" i="15"/>
  <c r="E1979" i="15"/>
  <c r="E1985" i="15"/>
  <c r="E2000" i="15"/>
  <c r="E1923" i="15"/>
  <c r="E1929" i="15"/>
  <c r="E1935" i="15"/>
  <c r="E1941" i="15"/>
  <c r="E1959" i="15"/>
  <c r="E1965" i="15"/>
  <c r="E1995" i="15"/>
  <c r="E1891" i="15"/>
  <c r="E2001" i="15"/>
  <c r="E1977" i="15"/>
  <c r="E1989" i="15"/>
  <c r="E1887" i="15"/>
  <c r="E1984" i="15"/>
  <c r="E1888" i="15"/>
  <c r="E1991" i="15"/>
  <c r="E1889" i="15"/>
  <c r="E1895" i="15"/>
  <c r="E1974" i="15"/>
  <c r="E1975" i="15"/>
  <c r="E1880" i="15"/>
  <c r="E1886" i="15"/>
  <c r="E1892" i="15"/>
  <c r="E1898" i="15"/>
  <c r="E1904" i="15"/>
  <c r="E1877" i="15"/>
  <c r="O10" i="25"/>
  <c r="Q39" i="25"/>
  <c r="Q24" i="25"/>
  <c r="AA10" i="25"/>
  <c r="O35" i="25"/>
  <c r="Q26" i="25"/>
  <c r="AA29" i="25"/>
  <c r="AA21" i="25"/>
  <c r="O24" i="25"/>
  <c r="AA6" i="25"/>
  <c r="E1876" i="15"/>
  <c r="Q29" i="25"/>
  <c r="AA18" i="25"/>
  <c r="AA26" i="25"/>
  <c r="O32" i="25"/>
  <c r="AA32" i="25"/>
  <c r="E1883" i="15"/>
  <c r="AA34" i="25"/>
  <c r="AA27" i="25"/>
  <c r="O34" i="25"/>
  <c r="O18" i="25"/>
  <c r="Q27" i="25"/>
  <c r="O23" i="25"/>
  <c r="O9" i="25"/>
  <c r="Q23" i="25"/>
  <c r="Q9" i="25"/>
  <c r="AA13" i="25"/>
  <c r="Q13" i="25"/>
  <c r="O13" i="25"/>
  <c r="O36" i="25"/>
  <c r="AA36" i="25"/>
  <c r="Q36" i="25"/>
  <c r="Q4" i="25" s="1"/>
  <c r="E1992" i="15"/>
  <c r="AA28" i="25"/>
  <c r="Q28" i="25"/>
  <c r="O28" i="25"/>
  <c r="Q37" i="25"/>
  <c r="O37" i="25"/>
  <c r="AA37" i="25"/>
  <c r="Q12" i="25"/>
  <c r="O12" i="25"/>
  <c r="AA12" i="25"/>
  <c r="Q38" i="25"/>
  <c r="O38" i="25"/>
  <c r="AA38" i="25"/>
  <c r="AA11" i="25"/>
  <c r="O11" i="25"/>
  <c r="Q11" i="25"/>
  <c r="AA31" i="25"/>
  <c r="Q31" i="25"/>
  <c r="O31" i="25"/>
  <c r="AA30" i="25"/>
  <c r="Q30" i="25"/>
  <c r="O30" i="25"/>
  <c r="Q8" i="25"/>
  <c r="AA8" i="25"/>
  <c r="O8" i="25"/>
  <c r="O19" i="25"/>
  <c r="AA19" i="25"/>
  <c r="Q19" i="25"/>
  <c r="AG30" i="17"/>
  <c r="AH36" i="17"/>
  <c r="AA39" i="17"/>
  <c r="AB39" i="17" s="1"/>
  <c r="AH18" i="17"/>
  <c r="M18" i="17"/>
  <c r="S18" i="17" s="1"/>
  <c r="AA35" i="17"/>
  <c r="AB35" i="17" s="1"/>
  <c r="AG20" i="17"/>
  <c r="AA40" i="17"/>
  <c r="Q40" i="17" s="1"/>
  <c r="AA23" i="17"/>
  <c r="Q23" i="17" s="1"/>
  <c r="AH26" i="17"/>
  <c r="AG43" i="17"/>
  <c r="AH33" i="17"/>
  <c r="AH29" i="17"/>
  <c r="AA26" i="17"/>
  <c r="AB26" i="17" s="1"/>
  <c r="AH42" i="17"/>
  <c r="AA20" i="17"/>
  <c r="Q20" i="17" s="1"/>
  <c r="AH31" i="17"/>
  <c r="AA37" i="17"/>
  <c r="AB37" i="17" s="1"/>
  <c r="AA41" i="17"/>
  <c r="AB41" i="17" s="1"/>
  <c r="AA18" i="17"/>
  <c r="AH25" i="17"/>
  <c r="AA30" i="17"/>
  <c r="AB30" i="17" s="1"/>
  <c r="AH24" i="17"/>
  <c r="AH40" i="17"/>
  <c r="AH23" i="17"/>
  <c r="AA28" i="17"/>
  <c r="AB28" i="17" s="1"/>
  <c r="AA33" i="17"/>
  <c r="AB33" i="17" s="1"/>
  <c r="AA21" i="17"/>
  <c r="Q21" i="17" s="1"/>
  <c r="S22" i="17"/>
  <c r="AH27" i="17"/>
  <c r="S28" i="17"/>
  <c r="AG22" i="17"/>
  <c r="AG26" i="17"/>
  <c r="AH20" i="17"/>
  <c r="S26" i="17"/>
  <c r="AH38" i="17"/>
  <c r="AA43" i="17"/>
  <c r="AB43" i="17" s="1"/>
  <c r="S24" i="17"/>
  <c r="AH28" i="17"/>
  <c r="S30" i="17"/>
  <c r="AH30" i="17"/>
  <c r="AG37" i="17"/>
  <c r="AG28" i="17"/>
  <c r="S20" i="17"/>
  <c r="AH22" i="17"/>
  <c r="S41" i="17"/>
  <c r="AH35" i="17"/>
  <c r="AG18" i="17"/>
  <c r="AG21" i="17"/>
  <c r="AG23" i="17"/>
  <c r="AG25" i="17"/>
  <c r="AG27" i="17"/>
  <c r="AG29" i="17"/>
  <c r="AG31" i="17"/>
  <c r="AG24" i="17"/>
  <c r="Q18" i="17"/>
  <c r="AA38" i="17"/>
  <c r="Q38" i="17" s="1"/>
  <c r="AG39" i="17"/>
  <c r="S21" i="17"/>
  <c r="S23" i="17"/>
  <c r="S25" i="17"/>
  <c r="S27" i="17"/>
  <c r="S29" i="17"/>
  <c r="S31" i="17"/>
  <c r="AG35" i="17"/>
  <c r="S37" i="17"/>
  <c r="AG41" i="17"/>
  <c r="S35" i="17"/>
  <c r="AH37" i="17"/>
  <c r="S39" i="17"/>
  <c r="AH39" i="17"/>
  <c r="AH41" i="17"/>
  <c r="S43" i="17"/>
  <c r="AH43" i="17"/>
  <c r="AG33" i="17"/>
  <c r="AG36" i="17"/>
  <c r="AG38" i="17"/>
  <c r="AG40" i="17"/>
  <c r="AG42" i="17"/>
  <c r="Q33" i="17"/>
  <c r="S36" i="17"/>
  <c r="S38" i="17"/>
  <c r="S40" i="17"/>
  <c r="S42" i="17"/>
  <c r="E1971" i="15"/>
  <c r="E1893" i="15"/>
  <c r="E1899" i="15"/>
  <c r="E1905" i="15"/>
  <c r="E1966" i="15"/>
  <c r="E1894" i="15"/>
  <c r="E1900" i="15"/>
  <c r="E1906" i="15"/>
  <c r="E1955" i="15"/>
  <c r="E1961" i="15"/>
  <c r="E1967" i="15"/>
  <c r="E1901" i="15"/>
  <c r="E1907" i="15"/>
  <c r="E1968" i="15"/>
  <c r="E1896" i="15"/>
  <c r="E1902" i="15"/>
  <c r="E1908" i="15"/>
  <c r="E1986" i="15"/>
  <c r="E1969" i="15"/>
  <c r="E1885" i="15"/>
  <c r="E1897" i="15"/>
  <c r="E1903" i="15"/>
  <c r="E1909" i="15"/>
  <c r="E1916" i="15"/>
  <c r="E1922" i="15"/>
  <c r="E1928" i="15"/>
  <c r="E1934" i="15"/>
  <c r="E1940" i="15"/>
  <c r="E1946" i="15"/>
  <c r="E1952" i="15"/>
  <c r="E1958" i="15"/>
  <c r="E1964" i="15"/>
  <c r="E1970" i="15"/>
  <c r="E1993" i="15"/>
  <c r="E1910" i="15"/>
  <c r="AH29" i="24"/>
  <c r="E1981" i="15"/>
  <c r="AA29" i="24"/>
  <c r="Q29" i="24" s="1"/>
  <c r="E1914" i="15"/>
  <c r="E1879" i="15"/>
  <c r="E1875" i="15"/>
  <c r="E1872" i="15"/>
  <c r="AH30" i="24"/>
  <c r="E1890" i="15"/>
  <c r="E1884" i="15"/>
  <c r="E1925" i="15"/>
  <c r="E1931" i="15"/>
  <c r="E1963" i="15"/>
  <c r="E1980" i="15"/>
  <c r="AH22" i="24"/>
  <c r="E1983" i="15"/>
  <c r="E1988" i="15"/>
  <c r="E1990" i="15"/>
  <c r="E1982" i="15"/>
  <c r="E1987" i="15"/>
  <c r="E1947" i="15"/>
  <c r="E1953" i="15"/>
  <c r="E1911" i="15"/>
  <c r="E1917" i="15"/>
  <c r="E1881" i="15"/>
  <c r="E1882" i="15"/>
  <c r="E1994" i="15"/>
  <c r="E1998" i="15"/>
  <c r="AA31" i="24"/>
  <c r="AB31" i="24" s="1"/>
  <c r="AG31" i="24"/>
  <c r="AA20" i="24"/>
  <c r="Q20" i="24" s="1"/>
  <c r="AG22" i="24"/>
  <c r="S22" i="24"/>
  <c r="AA28" i="24"/>
  <c r="AB28" i="24" s="1"/>
  <c r="AG28" i="24"/>
  <c r="S28" i="24"/>
  <c r="AA25" i="24"/>
  <c r="Q25" i="24" s="1"/>
  <c r="S24" i="24"/>
  <c r="AG24" i="24"/>
  <c r="AH24" i="24"/>
  <c r="AA22" i="24"/>
  <c r="AB22" i="24" s="1"/>
  <c r="AH21" i="24"/>
  <c r="AB24" i="24"/>
  <c r="Q24" i="24"/>
  <c r="Q21" i="24"/>
  <c r="AB21" i="24"/>
  <c r="Q30" i="24"/>
  <c r="AB30" i="24"/>
  <c r="S25" i="24"/>
  <c r="AH25" i="24"/>
  <c r="AA27" i="24"/>
  <c r="Q31" i="24"/>
  <c r="AA23" i="24"/>
  <c r="S31" i="24"/>
  <c r="AA32" i="24"/>
  <c r="AB20" i="24"/>
  <c r="AG21" i="24"/>
  <c r="AG30" i="24"/>
  <c r="S21" i="24"/>
  <c r="AB25" i="24"/>
  <c r="AG27" i="24"/>
  <c r="S30" i="24"/>
  <c r="AG23" i="24"/>
  <c r="S27" i="24"/>
  <c r="AG32" i="24"/>
  <c r="AG20" i="24"/>
  <c r="S23" i="24"/>
  <c r="AG29" i="24"/>
  <c r="S32" i="24"/>
  <c r="S20" i="24"/>
  <c r="S29" i="24"/>
  <c r="E1742" i="15"/>
  <c r="E1743" i="15"/>
  <c r="E1744" i="15"/>
  <c r="E1745" i="15"/>
  <c r="E1746" i="15"/>
  <c r="E1747" i="15"/>
  <c r="E1748" i="15"/>
  <c r="E1749" i="15"/>
  <c r="E1750" i="15"/>
  <c r="E1751" i="15"/>
  <c r="E1752" i="15"/>
  <c r="E1753" i="15"/>
  <c r="E1754" i="15"/>
  <c r="E1755" i="15"/>
  <c r="E1756" i="15"/>
  <c r="E1757" i="15"/>
  <c r="E1758" i="15"/>
  <c r="E1759" i="15"/>
  <c r="E1760" i="15"/>
  <c r="E1761" i="15"/>
  <c r="E1762" i="15"/>
  <c r="E1763" i="15"/>
  <c r="E1764" i="15"/>
  <c r="E1765" i="15"/>
  <c r="E1766" i="15"/>
  <c r="E1767" i="15"/>
  <c r="E1768" i="15"/>
  <c r="E1769" i="15"/>
  <c r="E1770" i="15"/>
  <c r="E1771" i="15"/>
  <c r="E1772" i="15"/>
  <c r="E1773" i="15"/>
  <c r="E1774" i="15"/>
  <c r="E1775" i="15"/>
  <c r="E1776" i="15"/>
  <c r="E1777" i="15"/>
  <c r="E1778" i="15"/>
  <c r="E1779" i="15"/>
  <c r="E1780" i="15"/>
  <c r="E1781" i="15"/>
  <c r="E1782" i="15"/>
  <c r="E1783" i="15"/>
  <c r="E1784" i="15"/>
  <c r="E1785" i="15"/>
  <c r="E1786" i="15"/>
  <c r="E1787" i="15"/>
  <c r="E1788" i="15"/>
  <c r="E1789" i="15"/>
  <c r="E1790" i="15"/>
  <c r="E1791" i="15"/>
  <c r="E1792" i="15"/>
  <c r="E1793" i="15"/>
  <c r="E1794" i="15"/>
  <c r="E1795" i="15"/>
  <c r="E1796" i="15"/>
  <c r="E1797" i="15"/>
  <c r="E1798" i="15"/>
  <c r="E1799" i="15"/>
  <c r="E1800" i="15"/>
  <c r="E1801" i="15"/>
  <c r="E1802" i="15"/>
  <c r="E1803" i="15"/>
  <c r="E1804" i="15"/>
  <c r="E1805" i="15"/>
  <c r="E1806" i="15"/>
  <c r="E1807" i="15"/>
  <c r="E1808" i="15"/>
  <c r="E1809" i="15"/>
  <c r="E1810" i="15"/>
  <c r="E1811" i="15"/>
  <c r="E1812" i="15"/>
  <c r="E1813" i="15"/>
  <c r="E1814" i="15"/>
  <c r="E1815" i="15"/>
  <c r="E1816" i="15"/>
  <c r="E1817" i="15"/>
  <c r="E1818" i="15"/>
  <c r="E1819" i="15"/>
  <c r="E1820" i="15"/>
  <c r="E1821" i="15"/>
  <c r="E1822" i="15"/>
  <c r="E1823" i="15"/>
  <c r="E1824" i="15"/>
  <c r="E1825" i="15"/>
  <c r="E1826" i="15"/>
  <c r="E1827" i="15"/>
  <c r="E1828" i="15"/>
  <c r="E1829" i="15"/>
  <c r="E1830" i="15"/>
  <c r="E1831" i="15"/>
  <c r="E1832" i="15"/>
  <c r="E1833" i="15"/>
  <c r="E1834" i="15"/>
  <c r="E1835" i="15"/>
  <c r="E1836" i="15"/>
  <c r="E1837" i="15"/>
  <c r="E1838" i="15"/>
  <c r="E1839" i="15"/>
  <c r="E1840" i="15"/>
  <c r="E1841" i="15"/>
  <c r="E1842" i="15"/>
  <c r="E1843" i="15"/>
  <c r="E1844" i="15"/>
  <c r="E1845" i="15"/>
  <c r="E1846" i="15"/>
  <c r="E1847" i="15"/>
  <c r="E1848" i="15"/>
  <c r="E1849" i="15"/>
  <c r="E1850" i="15"/>
  <c r="E1851" i="15"/>
  <c r="E1852" i="15"/>
  <c r="E1853" i="15"/>
  <c r="E1854" i="15"/>
  <c r="E1855" i="15"/>
  <c r="E1856" i="15"/>
  <c r="E1857" i="15"/>
  <c r="E1858" i="15"/>
  <c r="E1859" i="15"/>
  <c r="E1860" i="15"/>
  <c r="E1861" i="15"/>
  <c r="E1862" i="15"/>
  <c r="E1863" i="15"/>
  <c r="E1864" i="15"/>
  <c r="E1865" i="15"/>
  <c r="E1866" i="15"/>
  <c r="E1867" i="15"/>
  <c r="E1868" i="15"/>
  <c r="E1869" i="15"/>
  <c r="E1870" i="15"/>
  <c r="E1871" i="15"/>
  <c r="M9" i="24"/>
  <c r="AJ18" i="24"/>
  <c r="M18" i="24" s="1"/>
  <c r="AJ17" i="24"/>
  <c r="M17" i="24" s="1"/>
  <c r="AJ16" i="24"/>
  <c r="M16" i="24" s="1"/>
  <c r="AJ15" i="24"/>
  <c r="M15" i="24" s="1"/>
  <c r="AJ14" i="24"/>
  <c r="M14" i="24" s="1"/>
  <c r="AJ13" i="24"/>
  <c r="M13" i="24" s="1"/>
  <c r="AJ11" i="24"/>
  <c r="M11" i="24" s="1"/>
  <c r="AJ10" i="24"/>
  <c r="M10" i="24" s="1"/>
  <c r="AJ9" i="24"/>
  <c r="AJ8" i="24"/>
  <c r="M8" i="24" s="1"/>
  <c r="AJ7" i="24"/>
  <c r="M7" i="24" s="1"/>
  <c r="AJ6" i="24"/>
  <c r="M6" i="24" s="1"/>
  <c r="O4" i="25" l="1"/>
  <c r="Q39" i="17"/>
  <c r="Q27" i="17"/>
  <c r="AB24" i="17"/>
  <c r="AB42" i="17"/>
  <c r="Q37" i="17"/>
  <c r="AB36" i="17"/>
  <c r="AB23" i="17"/>
  <c r="AB29" i="17"/>
  <c r="AB31" i="17"/>
  <c r="AB25" i="17"/>
  <c r="Q22" i="17"/>
  <c r="AB20" i="17"/>
  <c r="Q35" i="17"/>
  <c r="Q30" i="17"/>
  <c r="AB18" i="17"/>
  <c r="Q41" i="17"/>
  <c r="Q28" i="17"/>
  <c r="Q26" i="17"/>
  <c r="AB40" i="17"/>
  <c r="AB21" i="17"/>
  <c r="AB38" i="17"/>
  <c r="Q43" i="17"/>
  <c r="AB29" i="24"/>
  <c r="Q22" i="24"/>
  <c r="Q28" i="24"/>
  <c r="Q32" i="24"/>
  <c r="AB32" i="24"/>
  <c r="Q23" i="24"/>
  <c r="AB23" i="24"/>
  <c r="Q27" i="24"/>
  <c r="AB27" i="24"/>
  <c r="AE18" i="24"/>
  <c r="AD18" i="24"/>
  <c r="AA18" i="24" s="1"/>
  <c r="Y18" i="24"/>
  <c r="X18" i="24"/>
  <c r="P18" i="24" s="1"/>
  <c r="AE17" i="24"/>
  <c r="AD17" i="24"/>
  <c r="Y17" i="24"/>
  <c r="X17" i="24"/>
  <c r="P17" i="24" s="1"/>
  <c r="AE16" i="24"/>
  <c r="AD16" i="24"/>
  <c r="Y16" i="24"/>
  <c r="X16" i="24"/>
  <c r="P16" i="24" s="1"/>
  <c r="AE15" i="24"/>
  <c r="AD15" i="24"/>
  <c r="Y15" i="24"/>
  <c r="X15" i="24"/>
  <c r="P15" i="24" s="1"/>
  <c r="AE14" i="24"/>
  <c r="AD14" i="24"/>
  <c r="Y14" i="24"/>
  <c r="X14" i="24"/>
  <c r="P14" i="24" s="1"/>
  <c r="AE13" i="24"/>
  <c r="AD13" i="24"/>
  <c r="Y13" i="24"/>
  <c r="X13" i="24"/>
  <c r="P13" i="24" s="1"/>
  <c r="AE11" i="24"/>
  <c r="AD11" i="24"/>
  <c r="Y11" i="24"/>
  <c r="X11" i="24"/>
  <c r="P11" i="24" s="1"/>
  <c r="AE10" i="24"/>
  <c r="AD10" i="24"/>
  <c r="AA10" i="24" s="1"/>
  <c r="Y10" i="24"/>
  <c r="X10" i="24"/>
  <c r="P10" i="24" s="1"/>
  <c r="AE9" i="24"/>
  <c r="AD9" i="24"/>
  <c r="Y9" i="24"/>
  <c r="X9" i="24"/>
  <c r="P9" i="24" s="1"/>
  <c r="AE8" i="24"/>
  <c r="AD8" i="24"/>
  <c r="AA8" i="24" s="1"/>
  <c r="Y8" i="24"/>
  <c r="X8" i="24"/>
  <c r="P8" i="24" s="1"/>
  <c r="AE7" i="24"/>
  <c r="AD7" i="24"/>
  <c r="Y7" i="24"/>
  <c r="X7" i="24"/>
  <c r="P7" i="24" s="1"/>
  <c r="AE6" i="24"/>
  <c r="AD6" i="24"/>
  <c r="Y6" i="24"/>
  <c r="X6" i="24"/>
  <c r="Y35" i="24" l="1"/>
  <c r="P6" i="24"/>
  <c r="P4" i="24" s="1"/>
  <c r="X35" i="24"/>
  <c r="G27" i="22" s="1"/>
  <c r="AA6" i="24"/>
  <c r="AA16" i="24"/>
  <c r="Q16" i="24" s="1"/>
  <c r="AA9" i="24"/>
  <c r="Q9" i="24" s="1"/>
  <c r="AH11" i="24"/>
  <c r="S15" i="24"/>
  <c r="AH7" i="24"/>
  <c r="AA17" i="24"/>
  <c r="Q17" i="24" s="1"/>
  <c r="S17" i="24"/>
  <c r="S13" i="24"/>
  <c r="AH9" i="24"/>
  <c r="AA15" i="24"/>
  <c r="AH14" i="24"/>
  <c r="AH17" i="24"/>
  <c r="AG6" i="24"/>
  <c r="AG10" i="24"/>
  <c r="AG15" i="24"/>
  <c r="AA13" i="24"/>
  <c r="AB13" i="24" s="1"/>
  <c r="AG13" i="24"/>
  <c r="AH15" i="24"/>
  <c r="AH13" i="24"/>
  <c r="AA7" i="24"/>
  <c r="Q7" i="24" s="1"/>
  <c r="AG8" i="24"/>
  <c r="AA11" i="24"/>
  <c r="Q11" i="24" s="1"/>
  <c r="AG17" i="24"/>
  <c r="AG18" i="24"/>
  <c r="AB16" i="24"/>
  <c r="AB10" i="24"/>
  <c r="Q10" i="24"/>
  <c r="AB8" i="24"/>
  <c r="Q8" i="24"/>
  <c r="AB18" i="24"/>
  <c r="Q18" i="24"/>
  <c r="AA14" i="24"/>
  <c r="AH6" i="24"/>
  <c r="S8" i="24"/>
  <c r="S10" i="24"/>
  <c r="AG16" i="24"/>
  <c r="S18" i="24"/>
  <c r="AH18" i="24"/>
  <c r="S6" i="24"/>
  <c r="AH8" i="24"/>
  <c r="AH10" i="24"/>
  <c r="AG14" i="24"/>
  <c r="S16" i="24"/>
  <c r="AH16" i="24"/>
  <c r="S14" i="24"/>
  <c r="AG7" i="24"/>
  <c r="AG9" i="24"/>
  <c r="AG11" i="24"/>
  <c r="S7" i="24"/>
  <c r="S9" i="24"/>
  <c r="S11" i="24"/>
  <c r="S4" i="24" l="1"/>
  <c r="E34" i="22" s="1"/>
  <c r="AG35" i="24"/>
  <c r="AH35" i="24"/>
  <c r="AB6" i="24"/>
  <c r="AA35" i="24"/>
  <c r="Q6" i="24"/>
  <c r="AB17" i="24"/>
  <c r="AB9" i="24"/>
  <c r="Q13" i="24"/>
  <c r="AB7" i="24"/>
  <c r="AB11" i="24"/>
  <c r="G29" i="22"/>
  <c r="AB15" i="24"/>
  <c r="Q15" i="24"/>
  <c r="Q14" i="24"/>
  <c r="AB14" i="24"/>
  <c r="AE132" i="17"/>
  <c r="AD132" i="17"/>
  <c r="Y132" i="17"/>
  <c r="X132" i="17"/>
  <c r="P132" i="17" s="1"/>
  <c r="M132" i="17"/>
  <c r="AE131" i="17"/>
  <c r="AD131" i="17"/>
  <c r="Y131" i="17"/>
  <c r="X131" i="17"/>
  <c r="P131" i="17" s="1"/>
  <c r="M131" i="17"/>
  <c r="AE130" i="17"/>
  <c r="AD130" i="17"/>
  <c r="Y130" i="17"/>
  <c r="X130" i="17"/>
  <c r="P130" i="17" s="1"/>
  <c r="M130" i="17"/>
  <c r="AE129" i="17"/>
  <c r="AD129" i="17"/>
  <c r="Y129" i="17"/>
  <c r="X129" i="17"/>
  <c r="P129" i="17" s="1"/>
  <c r="M129" i="17"/>
  <c r="AE128" i="17"/>
  <c r="AD128" i="17"/>
  <c r="Y128" i="17"/>
  <c r="X128" i="17"/>
  <c r="P128" i="17" s="1"/>
  <c r="M128" i="17"/>
  <c r="AE127" i="17"/>
  <c r="AD127" i="17"/>
  <c r="Y127" i="17"/>
  <c r="X127" i="17"/>
  <c r="P127" i="17" s="1"/>
  <c r="M127" i="17"/>
  <c r="AE126" i="17"/>
  <c r="AD126" i="17"/>
  <c r="Y126" i="17"/>
  <c r="X126" i="17"/>
  <c r="P126" i="17" s="1"/>
  <c r="M126" i="17"/>
  <c r="AE125" i="17"/>
  <c r="AD125" i="17"/>
  <c r="AA125" i="17" s="1"/>
  <c r="Y125" i="17"/>
  <c r="X125" i="17"/>
  <c r="P125" i="17" s="1"/>
  <c r="M125" i="17"/>
  <c r="AE124" i="17"/>
  <c r="AD124" i="17"/>
  <c r="Y124" i="17"/>
  <c r="X124" i="17"/>
  <c r="P124" i="17" s="1"/>
  <c r="M124" i="17"/>
  <c r="AE123" i="17"/>
  <c r="AD123" i="17"/>
  <c r="Y123" i="17"/>
  <c r="X123" i="17"/>
  <c r="P123" i="17" s="1"/>
  <c r="M123" i="17"/>
  <c r="AE122" i="17"/>
  <c r="AD122" i="17"/>
  <c r="Y122" i="17"/>
  <c r="X122" i="17"/>
  <c r="P122" i="17" s="1"/>
  <c r="M122" i="17"/>
  <c r="AE121" i="17"/>
  <c r="AD121" i="17"/>
  <c r="Y121" i="17"/>
  <c r="X121" i="17"/>
  <c r="P121" i="17" s="1"/>
  <c r="M121" i="17"/>
  <c r="AE120" i="17"/>
  <c r="AD120" i="17"/>
  <c r="Y120" i="17"/>
  <c r="X120" i="17"/>
  <c r="P120" i="17" s="1"/>
  <c r="M120" i="17"/>
  <c r="AE119" i="17"/>
  <c r="AD119" i="17"/>
  <c r="Y119" i="17"/>
  <c r="X119" i="17"/>
  <c r="P119" i="17" s="1"/>
  <c r="M119" i="17"/>
  <c r="AE118" i="17"/>
  <c r="AD118" i="17"/>
  <c r="Y118" i="17"/>
  <c r="X118" i="17"/>
  <c r="P118" i="17" s="1"/>
  <c r="AE116" i="17"/>
  <c r="AD116" i="17"/>
  <c r="X116" i="17"/>
  <c r="P116" i="17" s="1"/>
  <c r="W116" i="17"/>
  <c r="Y116" i="17" s="1"/>
  <c r="AH126" i="17" l="1"/>
  <c r="AH118" i="17"/>
  <c r="AH132" i="17"/>
  <c r="S131" i="17"/>
  <c r="AA121" i="17"/>
  <c r="AB121" i="17" s="1"/>
  <c r="AA129" i="17"/>
  <c r="Q129" i="17" s="1"/>
  <c r="AA119" i="17"/>
  <c r="Q119" i="17" s="1"/>
  <c r="AH120" i="17"/>
  <c r="AA123" i="17"/>
  <c r="AB123" i="17" s="1"/>
  <c r="AA131" i="17"/>
  <c r="AB131" i="17" s="1"/>
  <c r="AA116" i="17"/>
  <c r="AB116" i="17" s="1"/>
  <c r="S121" i="17"/>
  <c r="AH122" i="17"/>
  <c r="AH130" i="17"/>
  <c r="AH127" i="17"/>
  <c r="AH121" i="17"/>
  <c r="S125" i="17"/>
  <c r="S119" i="17"/>
  <c r="AH128" i="17"/>
  <c r="AH116" i="17"/>
  <c r="AH123" i="17"/>
  <c r="S127" i="17"/>
  <c r="AH129" i="17"/>
  <c r="AH119" i="17"/>
  <c r="S123" i="17"/>
  <c r="AH125" i="17"/>
  <c r="AH124" i="17"/>
  <c r="AA127" i="17"/>
  <c r="AB127" i="17" s="1"/>
  <c r="S129" i="17"/>
  <c r="AH131" i="17"/>
  <c r="Q4" i="24"/>
  <c r="AB125" i="17"/>
  <c r="Q125" i="17"/>
  <c r="Q116" i="17"/>
  <c r="S116" i="17"/>
  <c r="AG116" i="17"/>
  <c r="AA118" i="17"/>
  <c r="AG119" i="17"/>
  <c r="AA120" i="17"/>
  <c r="AG121" i="17"/>
  <c r="AA122" i="17"/>
  <c r="AG123" i="17"/>
  <c r="AA124" i="17"/>
  <c r="AG125" i="17"/>
  <c r="AA126" i="17"/>
  <c r="AG127" i="17"/>
  <c r="AA128" i="17"/>
  <c r="AG129" i="17"/>
  <c r="AA130" i="17"/>
  <c r="AG131" i="17"/>
  <c r="AA132" i="17"/>
  <c r="AG118" i="17"/>
  <c r="AG120" i="17"/>
  <c r="AG122" i="17"/>
  <c r="AG124" i="17"/>
  <c r="AG126" i="17"/>
  <c r="AG128" i="17"/>
  <c r="AG130" i="17"/>
  <c r="AG132" i="17"/>
  <c r="S118" i="17"/>
  <c r="S120" i="17"/>
  <c r="S122" i="17"/>
  <c r="S124" i="17"/>
  <c r="S126" i="17"/>
  <c r="S128" i="17"/>
  <c r="S130" i="17"/>
  <c r="S132" i="17"/>
  <c r="AB129" i="17" l="1"/>
  <c r="Q127" i="17"/>
  <c r="Q123" i="17"/>
  <c r="Q121" i="17"/>
  <c r="AB119" i="17"/>
  <c r="Q131" i="17"/>
  <c r="AB130" i="17"/>
  <c r="Q130" i="17"/>
  <c r="AB122" i="17"/>
  <c r="Q122" i="17"/>
  <c r="Q128" i="17"/>
  <c r="AB128" i="17"/>
  <c r="Q120" i="17"/>
  <c r="AB120" i="17"/>
  <c r="Q132" i="17"/>
  <c r="AB132" i="17"/>
  <c r="AB124" i="17"/>
  <c r="Q124" i="17"/>
  <c r="AB126" i="17"/>
  <c r="Q126" i="17"/>
  <c r="Q118" i="17"/>
  <c r="AB118" i="17"/>
  <c r="W53" i="17" l="1"/>
  <c r="B971" i="15"/>
  <c r="G971" i="15"/>
  <c r="B972" i="15"/>
  <c r="G972" i="15"/>
  <c r="B973" i="15"/>
  <c r="G973" i="15"/>
  <c r="B974" i="15"/>
  <c r="G974" i="15"/>
  <c r="B945" i="15"/>
  <c r="G945" i="15"/>
  <c r="B946" i="15"/>
  <c r="G946" i="15"/>
  <c r="B947" i="15"/>
  <c r="G947" i="15"/>
  <c r="B948" i="15"/>
  <c r="G948" i="15"/>
  <c r="B919" i="15"/>
  <c r="G919" i="15"/>
  <c r="B920" i="15"/>
  <c r="G920" i="15"/>
  <c r="B921" i="15"/>
  <c r="G921" i="15"/>
  <c r="B922" i="15"/>
  <c r="G922" i="15"/>
  <c r="B893" i="15"/>
  <c r="G893" i="15"/>
  <c r="B894" i="15"/>
  <c r="G894" i="15"/>
  <c r="B895" i="15"/>
  <c r="G895" i="15"/>
  <c r="B896" i="15"/>
  <c r="B867" i="15"/>
  <c r="G867" i="15"/>
  <c r="B868" i="15"/>
  <c r="G868" i="15"/>
  <c r="B869" i="15"/>
  <c r="G869" i="15"/>
  <c r="B870" i="15"/>
  <c r="G870" i="15"/>
  <c r="B841" i="15"/>
  <c r="G841" i="15"/>
  <c r="B842" i="15"/>
  <c r="G842" i="15"/>
  <c r="B843" i="15"/>
  <c r="G843" i="15"/>
  <c r="B844" i="15"/>
  <c r="B815" i="15"/>
  <c r="G815" i="15"/>
  <c r="B816" i="15"/>
  <c r="G816" i="15"/>
  <c r="B817" i="15"/>
  <c r="G817" i="15"/>
  <c r="B818" i="15"/>
  <c r="G818" i="15"/>
  <c r="B789" i="15"/>
  <c r="G789" i="15"/>
  <c r="B790" i="15"/>
  <c r="G790" i="15"/>
  <c r="B791" i="15"/>
  <c r="G791" i="15"/>
  <c r="B792" i="15"/>
  <c r="G792" i="15"/>
  <c r="B763" i="15"/>
  <c r="G763" i="15"/>
  <c r="B764" i="15"/>
  <c r="G764" i="15"/>
  <c r="B765" i="15"/>
  <c r="G765" i="15"/>
  <c r="B766" i="15"/>
  <c r="G766" i="15"/>
  <c r="B737" i="15"/>
  <c r="G737" i="15"/>
  <c r="B738" i="15"/>
  <c r="B739" i="15"/>
  <c r="G739" i="15"/>
  <c r="B740" i="15"/>
  <c r="G740" i="15"/>
  <c r="B711" i="15"/>
  <c r="G711" i="15"/>
  <c r="B712" i="15"/>
  <c r="G712" i="15"/>
  <c r="B713" i="15"/>
  <c r="G713" i="15"/>
  <c r="B714" i="15"/>
  <c r="G714" i="15"/>
  <c r="B685" i="15"/>
  <c r="G685" i="15"/>
  <c r="B686" i="15"/>
  <c r="G686" i="15"/>
  <c r="B687" i="15"/>
  <c r="B688" i="15"/>
  <c r="B643" i="15"/>
  <c r="G643" i="15"/>
  <c r="B644" i="15"/>
  <c r="G644" i="15"/>
  <c r="B645" i="15"/>
  <c r="G645" i="15"/>
  <c r="B646" i="15"/>
  <c r="G646" i="15"/>
  <c r="B601" i="15"/>
  <c r="G601" i="15"/>
  <c r="B602" i="15"/>
  <c r="G602" i="15"/>
  <c r="B603" i="15"/>
  <c r="G603" i="15"/>
  <c r="B604" i="15"/>
  <c r="B559" i="15"/>
  <c r="G559" i="15"/>
  <c r="B560" i="15"/>
  <c r="G560" i="15"/>
  <c r="B561" i="15"/>
  <c r="G561" i="15"/>
  <c r="B562" i="15"/>
  <c r="B517" i="15"/>
  <c r="G517" i="15"/>
  <c r="B518" i="15"/>
  <c r="G518" i="15"/>
  <c r="B519" i="15"/>
  <c r="G519" i="15"/>
  <c r="B520" i="15"/>
  <c r="G520" i="15"/>
  <c r="B475" i="15"/>
  <c r="G475" i="15"/>
  <c r="B476" i="15"/>
  <c r="G476" i="15"/>
  <c r="B477" i="15"/>
  <c r="G477" i="15"/>
  <c r="B478" i="15"/>
  <c r="G478" i="15"/>
  <c r="B433" i="15"/>
  <c r="G433" i="15"/>
  <c r="B434" i="15"/>
  <c r="G434" i="15"/>
  <c r="B435" i="15"/>
  <c r="G435" i="15"/>
  <c r="B436" i="15"/>
  <c r="G436" i="15"/>
  <c r="B391" i="15"/>
  <c r="G391" i="15"/>
  <c r="B392" i="15"/>
  <c r="G392" i="15"/>
  <c r="B393" i="15"/>
  <c r="G393" i="15"/>
  <c r="B394" i="15"/>
  <c r="G394" i="15"/>
  <c r="B349" i="15"/>
  <c r="G349" i="15"/>
  <c r="B350" i="15"/>
  <c r="B351" i="15"/>
  <c r="B352" i="15"/>
  <c r="G352" i="15"/>
  <c r="B265" i="15"/>
  <c r="B266" i="15"/>
  <c r="B267" i="15"/>
  <c r="B268" i="15"/>
  <c r="B307" i="15"/>
  <c r="G307" i="15"/>
  <c r="B308" i="15"/>
  <c r="G308" i="15"/>
  <c r="B309" i="15"/>
  <c r="B310" i="15"/>
  <c r="G310" i="15"/>
  <c r="C1528" i="15"/>
  <c r="G1528" i="15" s="1"/>
  <c r="C1527" i="15"/>
  <c r="G1527" i="15" s="1"/>
  <c r="C1526" i="15"/>
  <c r="G1526" i="15" s="1"/>
  <c r="C1525" i="15"/>
  <c r="G1525" i="15" s="1"/>
  <c r="C1524" i="15"/>
  <c r="G1524" i="15" s="1"/>
  <c r="C1523" i="15"/>
  <c r="G1523" i="15" s="1"/>
  <c r="C1522" i="15"/>
  <c r="G1522" i="15" s="1"/>
  <c r="C1521" i="15"/>
  <c r="G1521" i="15" s="1"/>
  <c r="C1520" i="15"/>
  <c r="C1529" i="15"/>
  <c r="G1529" i="15" s="1"/>
  <c r="C1515" i="15"/>
  <c r="G1515" i="15" s="1"/>
  <c r="C1530" i="15"/>
  <c r="G1530" i="15" s="1"/>
  <c r="G977" i="15"/>
  <c r="G978" i="15"/>
  <c r="G979" i="15"/>
  <c r="G980" i="15"/>
  <c r="G981" i="15"/>
  <c r="G982" i="15"/>
  <c r="G983" i="15"/>
  <c r="G984" i="15"/>
  <c r="G985" i="15"/>
  <c r="G986" i="15"/>
  <c r="G987" i="15"/>
  <c r="G988" i="15"/>
  <c r="G989" i="15"/>
  <c r="G991" i="15"/>
  <c r="G951" i="15"/>
  <c r="G952" i="15"/>
  <c r="G953" i="15"/>
  <c r="G954" i="15"/>
  <c r="G955" i="15"/>
  <c r="G956" i="15"/>
  <c r="G957" i="15"/>
  <c r="G958" i="15"/>
  <c r="G959" i="15"/>
  <c r="G960" i="15"/>
  <c r="G961" i="15"/>
  <c r="G962" i="15"/>
  <c r="G963" i="15"/>
  <c r="G964" i="15"/>
  <c r="G925" i="15"/>
  <c r="G926" i="15"/>
  <c r="G927" i="15"/>
  <c r="G928" i="15"/>
  <c r="G929" i="15"/>
  <c r="G930" i="15"/>
  <c r="G931" i="15"/>
  <c r="G932" i="15"/>
  <c r="G933" i="15"/>
  <c r="G934" i="15"/>
  <c r="G935" i="15"/>
  <c r="G936" i="15"/>
  <c r="G937" i="15"/>
  <c r="G938" i="15"/>
  <c r="G899" i="15"/>
  <c r="G900" i="15"/>
  <c r="G901" i="15"/>
  <c r="G902" i="15"/>
  <c r="G903" i="15"/>
  <c r="G904" i="15"/>
  <c r="G905" i="15"/>
  <c r="G906" i="15"/>
  <c r="G907" i="15"/>
  <c r="G908" i="15"/>
  <c r="G909" i="15"/>
  <c r="G910" i="15"/>
  <c r="G911" i="15"/>
  <c r="G912" i="15"/>
  <c r="G873" i="15"/>
  <c r="G874" i="15"/>
  <c r="G875" i="15"/>
  <c r="G876" i="15"/>
  <c r="G877" i="15"/>
  <c r="G878" i="15"/>
  <c r="G879" i="15"/>
  <c r="G880" i="15"/>
  <c r="G881" i="15"/>
  <c r="G882" i="15"/>
  <c r="G883" i="15"/>
  <c r="G884" i="15"/>
  <c r="G885" i="15"/>
  <c r="G886" i="15"/>
  <c r="G847" i="15"/>
  <c r="G848" i="15"/>
  <c r="G849" i="15"/>
  <c r="G850" i="15"/>
  <c r="G851" i="15"/>
  <c r="G852" i="15"/>
  <c r="G853" i="15"/>
  <c r="G854" i="15"/>
  <c r="G855" i="15"/>
  <c r="G856" i="15"/>
  <c r="G857" i="15"/>
  <c r="G858" i="15"/>
  <c r="G859" i="15"/>
  <c r="G860" i="15"/>
  <c r="G821" i="15"/>
  <c r="G822" i="15"/>
  <c r="G823" i="15"/>
  <c r="G824" i="15"/>
  <c r="G825" i="15"/>
  <c r="G826" i="15"/>
  <c r="G827" i="15"/>
  <c r="G828" i="15"/>
  <c r="G829" i="15"/>
  <c r="G830" i="15"/>
  <c r="G831" i="15"/>
  <c r="G832" i="15"/>
  <c r="G833" i="15"/>
  <c r="G834" i="15"/>
  <c r="G795" i="15"/>
  <c r="G796" i="15"/>
  <c r="G797" i="15"/>
  <c r="G798" i="15"/>
  <c r="G799" i="15"/>
  <c r="G800" i="15"/>
  <c r="G801" i="15"/>
  <c r="G802" i="15"/>
  <c r="G803" i="15"/>
  <c r="G804" i="15"/>
  <c r="G805" i="15"/>
  <c r="G806" i="15"/>
  <c r="G807" i="15"/>
  <c r="G808" i="15"/>
  <c r="G769" i="15"/>
  <c r="G770" i="15"/>
  <c r="G771" i="15"/>
  <c r="G772" i="15"/>
  <c r="G773" i="15"/>
  <c r="G774" i="15"/>
  <c r="G775" i="15"/>
  <c r="G776" i="15"/>
  <c r="G777" i="15"/>
  <c r="G778" i="15"/>
  <c r="G779" i="15"/>
  <c r="G780" i="15"/>
  <c r="G781" i="15"/>
  <c r="G782" i="15"/>
  <c r="G743" i="15"/>
  <c r="G744" i="15"/>
  <c r="G745" i="15"/>
  <c r="G746" i="15"/>
  <c r="G747" i="15"/>
  <c r="G748" i="15"/>
  <c r="G749" i="15"/>
  <c r="G750" i="15"/>
  <c r="G751" i="15"/>
  <c r="G752" i="15"/>
  <c r="G753" i="15"/>
  <c r="G754" i="15"/>
  <c r="G755" i="15"/>
  <c r="G756" i="15"/>
  <c r="G717" i="15"/>
  <c r="G718" i="15"/>
  <c r="G719" i="15"/>
  <c r="G720" i="15"/>
  <c r="G721" i="15"/>
  <c r="G722" i="15"/>
  <c r="G723" i="15"/>
  <c r="G724" i="15"/>
  <c r="G725" i="15"/>
  <c r="G726" i="15"/>
  <c r="G727" i="15"/>
  <c r="G728" i="15"/>
  <c r="G729" i="15"/>
  <c r="G730" i="15"/>
  <c r="G691" i="15"/>
  <c r="G692" i="15"/>
  <c r="G693" i="15"/>
  <c r="G694" i="15"/>
  <c r="G695" i="15"/>
  <c r="G696" i="15"/>
  <c r="G697" i="15"/>
  <c r="G698" i="15"/>
  <c r="G699" i="15"/>
  <c r="G700" i="15"/>
  <c r="G701" i="15"/>
  <c r="G702" i="15"/>
  <c r="G703" i="15"/>
  <c r="G704" i="15"/>
  <c r="G649" i="15"/>
  <c r="G650" i="15"/>
  <c r="G651" i="15"/>
  <c r="G652" i="15"/>
  <c r="G653" i="15"/>
  <c r="G654" i="15"/>
  <c r="G655" i="15"/>
  <c r="G656" i="15"/>
  <c r="G657" i="15"/>
  <c r="G658" i="15"/>
  <c r="G659" i="15"/>
  <c r="G660" i="15"/>
  <c r="G661" i="15"/>
  <c r="G662" i="15"/>
  <c r="G607" i="15"/>
  <c r="G608" i="15"/>
  <c r="G609" i="15"/>
  <c r="G610" i="15"/>
  <c r="G611" i="15"/>
  <c r="G612" i="15"/>
  <c r="G613" i="15"/>
  <c r="G614" i="15"/>
  <c r="G615" i="15"/>
  <c r="G616" i="15"/>
  <c r="G617" i="15"/>
  <c r="G618" i="15"/>
  <c r="G619" i="15"/>
  <c r="G620" i="15"/>
  <c r="G565" i="15"/>
  <c r="G566" i="15"/>
  <c r="G567" i="15"/>
  <c r="G568" i="15"/>
  <c r="G569" i="15"/>
  <c r="G570" i="15"/>
  <c r="G571" i="15"/>
  <c r="G572" i="15"/>
  <c r="G573" i="15"/>
  <c r="G574" i="15"/>
  <c r="G575" i="15"/>
  <c r="G576" i="15"/>
  <c r="G577" i="15"/>
  <c r="G578" i="15"/>
  <c r="G523" i="15"/>
  <c r="G524" i="15"/>
  <c r="G525" i="15"/>
  <c r="G526" i="15"/>
  <c r="G527" i="15"/>
  <c r="G528" i="15"/>
  <c r="G529" i="15"/>
  <c r="G530" i="15"/>
  <c r="G531" i="15"/>
  <c r="G532" i="15"/>
  <c r="G533" i="15"/>
  <c r="G534" i="15"/>
  <c r="G535" i="15"/>
  <c r="G536" i="15"/>
  <c r="G481" i="15"/>
  <c r="G482" i="15"/>
  <c r="G483" i="15"/>
  <c r="G484" i="15"/>
  <c r="G485" i="15"/>
  <c r="G486" i="15"/>
  <c r="G487" i="15"/>
  <c r="G488" i="15"/>
  <c r="G489" i="15"/>
  <c r="G490" i="15"/>
  <c r="G491" i="15"/>
  <c r="G492" i="15"/>
  <c r="G493" i="15"/>
  <c r="G494" i="15"/>
  <c r="G439" i="15"/>
  <c r="G440" i="15"/>
  <c r="G441" i="15"/>
  <c r="G442" i="15"/>
  <c r="G443" i="15"/>
  <c r="G444" i="15"/>
  <c r="G445" i="15"/>
  <c r="G446" i="15"/>
  <c r="G447" i="15"/>
  <c r="G448" i="15"/>
  <c r="G449" i="15"/>
  <c r="G450" i="15"/>
  <c r="G451" i="15"/>
  <c r="G452" i="15"/>
  <c r="G397" i="15"/>
  <c r="G398" i="15"/>
  <c r="G399" i="15"/>
  <c r="G400" i="15"/>
  <c r="G401" i="15"/>
  <c r="G402" i="15"/>
  <c r="G403" i="15"/>
  <c r="G404" i="15"/>
  <c r="G405" i="15"/>
  <c r="G406" i="15"/>
  <c r="G407" i="15"/>
  <c r="G408" i="15"/>
  <c r="G409" i="15"/>
  <c r="G410" i="15"/>
  <c r="G355" i="15"/>
  <c r="G356" i="15"/>
  <c r="G357" i="15"/>
  <c r="G358" i="15"/>
  <c r="G359" i="15"/>
  <c r="G360" i="15"/>
  <c r="G361" i="15"/>
  <c r="G362" i="15"/>
  <c r="G363" i="15"/>
  <c r="G364" i="15"/>
  <c r="G365" i="15"/>
  <c r="G366" i="15"/>
  <c r="G367" i="15"/>
  <c r="G368" i="15"/>
  <c r="G313" i="15"/>
  <c r="G314" i="15"/>
  <c r="G315" i="15"/>
  <c r="G316" i="15"/>
  <c r="G317" i="15"/>
  <c r="G318" i="15"/>
  <c r="G319" i="15"/>
  <c r="G320" i="15"/>
  <c r="G321" i="15"/>
  <c r="G322" i="15"/>
  <c r="G323" i="15"/>
  <c r="G324" i="15"/>
  <c r="G325" i="15"/>
  <c r="G326" i="15"/>
  <c r="G271" i="15"/>
  <c r="G272" i="15"/>
  <c r="G273" i="15"/>
  <c r="G274" i="15"/>
  <c r="G275" i="15"/>
  <c r="G276" i="15"/>
  <c r="G277" i="15"/>
  <c r="G278" i="15"/>
  <c r="G279" i="15"/>
  <c r="G280" i="15"/>
  <c r="G281" i="15"/>
  <c r="G282" i="15"/>
  <c r="G283" i="15"/>
  <c r="G284" i="15"/>
  <c r="G1359" i="15"/>
  <c r="G1360" i="15"/>
  <c r="G1361" i="15"/>
  <c r="G1362" i="15"/>
  <c r="G1363" i="15"/>
  <c r="G1364" i="15"/>
  <c r="G1365" i="15"/>
  <c r="G1366" i="15"/>
  <c r="G1367" i="15"/>
  <c r="G1368" i="15"/>
  <c r="G1369" i="15"/>
  <c r="G1370" i="15"/>
  <c r="G1371" i="15"/>
  <c r="G1372" i="15"/>
  <c r="G1373" i="15"/>
  <c r="G1374" i="15"/>
  <c r="G1375" i="15"/>
  <c r="G1376" i="15"/>
  <c r="G1329" i="15"/>
  <c r="G1330" i="15"/>
  <c r="G1331" i="15"/>
  <c r="G1332" i="15"/>
  <c r="G1333" i="15"/>
  <c r="G1334" i="15"/>
  <c r="G1335" i="15"/>
  <c r="G1336" i="15"/>
  <c r="G1337" i="15"/>
  <c r="G1338" i="15"/>
  <c r="G1339" i="15"/>
  <c r="G1340" i="15"/>
  <c r="G1341" i="15"/>
  <c r="G1342" i="15"/>
  <c r="G1343" i="15"/>
  <c r="G1344" i="15"/>
  <c r="G1345" i="15"/>
  <c r="G1346" i="15"/>
  <c r="G1299" i="15"/>
  <c r="G1300" i="15"/>
  <c r="G1301" i="15"/>
  <c r="G1302" i="15"/>
  <c r="G1303" i="15"/>
  <c r="G1304" i="15"/>
  <c r="G1305" i="15"/>
  <c r="G1306" i="15"/>
  <c r="G1307" i="15"/>
  <c r="G1308" i="15"/>
  <c r="G1309" i="15"/>
  <c r="G1310" i="15"/>
  <c r="G1311" i="15"/>
  <c r="G1312" i="15"/>
  <c r="G1313" i="15"/>
  <c r="G1314" i="15"/>
  <c r="G1315" i="15"/>
  <c r="G1316" i="15"/>
  <c r="G1269" i="15"/>
  <c r="G1270" i="15"/>
  <c r="G1271" i="15"/>
  <c r="G1272" i="15"/>
  <c r="G1273" i="15"/>
  <c r="G1274" i="15"/>
  <c r="G1275" i="15"/>
  <c r="G1276" i="15"/>
  <c r="G1277" i="15"/>
  <c r="G1278" i="15"/>
  <c r="G1279" i="15"/>
  <c r="G1280" i="15"/>
  <c r="G1281" i="15"/>
  <c r="G1282" i="15"/>
  <c r="G1283" i="15"/>
  <c r="G1284" i="15"/>
  <c r="G1285" i="15"/>
  <c r="G1286" i="15"/>
  <c r="G1239" i="15"/>
  <c r="G1240" i="15"/>
  <c r="G1241" i="15"/>
  <c r="G1242" i="15"/>
  <c r="G1243" i="15"/>
  <c r="G1244" i="15"/>
  <c r="G1245" i="15"/>
  <c r="G1246" i="15"/>
  <c r="G1247" i="15"/>
  <c r="G1248" i="15"/>
  <c r="G1249" i="15"/>
  <c r="G1250" i="15"/>
  <c r="G1251" i="15"/>
  <c r="G1252" i="15"/>
  <c r="G1253" i="15"/>
  <c r="G1254" i="15"/>
  <c r="G1255" i="15"/>
  <c r="G1256" i="15"/>
  <c r="G1209" i="15"/>
  <c r="G1210" i="15"/>
  <c r="G1211" i="15"/>
  <c r="G1212" i="15"/>
  <c r="G1213" i="15"/>
  <c r="G1214" i="15"/>
  <c r="G1215" i="15"/>
  <c r="G1216" i="15"/>
  <c r="G1217" i="15"/>
  <c r="G1218" i="15"/>
  <c r="G1219" i="15"/>
  <c r="G1220" i="15"/>
  <c r="G1221" i="15"/>
  <c r="G1222" i="15"/>
  <c r="G1223" i="15"/>
  <c r="G1224" i="15"/>
  <c r="G1225" i="15"/>
  <c r="G1226" i="15"/>
  <c r="G1179" i="15"/>
  <c r="G1180" i="15"/>
  <c r="G1181" i="15"/>
  <c r="G1182" i="15"/>
  <c r="G1183" i="15"/>
  <c r="G1184" i="15"/>
  <c r="G1185" i="15"/>
  <c r="G1186" i="15"/>
  <c r="G1187" i="15"/>
  <c r="G1188" i="15"/>
  <c r="G1189" i="15"/>
  <c r="G1190" i="15"/>
  <c r="G1191" i="15"/>
  <c r="G1192" i="15"/>
  <c r="G1193" i="15"/>
  <c r="G1194" i="15"/>
  <c r="G1195" i="15"/>
  <c r="G1196" i="15"/>
  <c r="G1149" i="15"/>
  <c r="G1150" i="15"/>
  <c r="G1151" i="15"/>
  <c r="G1152" i="15"/>
  <c r="G1153" i="15"/>
  <c r="G1154" i="15"/>
  <c r="G1155" i="15"/>
  <c r="G1156" i="15"/>
  <c r="G1157" i="15"/>
  <c r="G1158" i="15"/>
  <c r="G1159" i="15"/>
  <c r="G1160" i="15"/>
  <c r="G1161" i="15"/>
  <c r="G1162" i="15"/>
  <c r="G1163" i="15"/>
  <c r="G1164" i="15"/>
  <c r="G1165" i="15"/>
  <c r="G1166" i="15"/>
  <c r="G1119" i="15"/>
  <c r="G1120" i="15"/>
  <c r="G1121" i="15"/>
  <c r="G1122" i="15"/>
  <c r="G1123" i="15"/>
  <c r="G1124" i="15"/>
  <c r="G1125" i="15"/>
  <c r="G1126" i="15"/>
  <c r="G1127" i="15"/>
  <c r="G1128" i="15"/>
  <c r="G1129" i="15"/>
  <c r="G1130" i="15"/>
  <c r="G1131" i="15"/>
  <c r="G1132" i="15"/>
  <c r="G1133" i="15"/>
  <c r="G1134" i="15"/>
  <c r="G1135" i="15"/>
  <c r="G1136" i="15"/>
  <c r="G1089" i="15"/>
  <c r="G1090" i="15"/>
  <c r="G1091" i="15"/>
  <c r="G1092" i="15"/>
  <c r="G1093" i="15"/>
  <c r="G1094" i="15"/>
  <c r="G1095" i="15"/>
  <c r="G1096" i="15"/>
  <c r="G1097" i="15"/>
  <c r="G1098" i="15"/>
  <c r="G1099" i="15"/>
  <c r="G1100" i="15"/>
  <c r="G1101" i="15"/>
  <c r="G1102" i="15"/>
  <c r="G1103" i="15"/>
  <c r="G1104" i="15"/>
  <c r="G1105" i="15"/>
  <c r="G1106" i="15"/>
  <c r="C1519" i="15"/>
  <c r="G1519" i="15" s="1"/>
  <c r="C1518" i="15"/>
  <c r="G1518" i="15" s="1"/>
  <c r="C1517" i="15"/>
  <c r="G1517" i="15" s="1"/>
  <c r="C1516" i="15"/>
  <c r="G1516" i="15" s="1"/>
  <c r="C1475" i="15"/>
  <c r="G1475" i="15" s="1"/>
  <c r="C1474" i="15"/>
  <c r="G1474" i="15" s="1"/>
  <c r="C1473" i="15"/>
  <c r="G1473" i="15" s="1"/>
  <c r="C1442" i="15"/>
  <c r="G1442" i="15" s="1"/>
  <c r="C1441" i="15"/>
  <c r="G1441" i="15" s="1"/>
  <c r="C1440" i="15"/>
  <c r="G1440" i="15" s="1"/>
  <c r="C1439" i="15"/>
  <c r="G1439" i="15" s="1"/>
  <c r="C1438" i="15"/>
  <c r="G1438" i="15" s="1"/>
  <c r="C1437" i="15"/>
  <c r="G1437" i="15" s="1"/>
  <c r="C1514" i="15"/>
  <c r="G1514" i="15" s="1"/>
  <c r="C1513" i="15"/>
  <c r="G1513" i="15" s="1"/>
  <c r="C1512" i="15"/>
  <c r="G1512" i="15" s="1"/>
  <c r="C1472" i="15"/>
  <c r="G1472" i="15" s="1"/>
  <c r="C1471" i="15"/>
  <c r="G1471" i="15" s="1"/>
  <c r="C1470" i="15"/>
  <c r="G1470" i="15" s="1"/>
  <c r="C1436" i="15"/>
  <c r="G1436" i="15" s="1"/>
  <c r="C1435" i="15"/>
  <c r="G1435" i="15" s="1"/>
  <c r="C1434" i="15"/>
  <c r="G1434" i="15" s="1"/>
  <c r="C1433" i="15"/>
  <c r="G1433" i="15" s="1"/>
  <c r="C1432" i="15"/>
  <c r="G1432" i="15" s="1"/>
  <c r="C1431" i="15"/>
  <c r="G1431" i="15" s="1"/>
  <c r="C1511" i="15"/>
  <c r="G1511" i="15" s="1"/>
  <c r="C1510" i="15"/>
  <c r="G1510" i="15" s="1"/>
  <c r="C1509" i="15"/>
  <c r="G1509" i="15" s="1"/>
  <c r="C1508" i="15"/>
  <c r="G1508" i="15" s="1"/>
  <c r="C1469" i="15"/>
  <c r="G1469" i="15" s="1"/>
  <c r="C1468" i="15"/>
  <c r="G1468" i="15" s="1"/>
  <c r="C1467" i="15"/>
  <c r="G1467" i="15" s="1"/>
  <c r="C1430" i="15"/>
  <c r="G1430" i="15" s="1"/>
  <c r="C1429" i="15"/>
  <c r="G1429" i="15" s="1"/>
  <c r="C1428" i="15"/>
  <c r="G1428" i="15" s="1"/>
  <c r="C1427" i="15"/>
  <c r="G1427" i="15" s="1"/>
  <c r="C1426" i="15"/>
  <c r="G1426" i="15" s="1"/>
  <c r="C1425" i="15"/>
  <c r="G1425" i="15" s="1"/>
  <c r="C1507" i="15"/>
  <c r="G1507" i="15" s="1"/>
  <c r="C1506" i="15"/>
  <c r="G1506" i="15" s="1"/>
  <c r="C1505" i="15"/>
  <c r="G1505" i="15" s="1"/>
  <c r="C1504" i="15"/>
  <c r="G1504" i="15" s="1"/>
  <c r="C1466" i="15"/>
  <c r="G1466" i="15" s="1"/>
  <c r="C1465" i="15"/>
  <c r="G1465" i="15" s="1"/>
  <c r="C1464" i="15"/>
  <c r="G1464" i="15" s="1"/>
  <c r="C1424" i="15"/>
  <c r="G1424" i="15" s="1"/>
  <c r="C1423" i="15"/>
  <c r="G1423" i="15" s="1"/>
  <c r="C1422" i="15"/>
  <c r="G1422" i="15" s="1"/>
  <c r="C1421" i="15"/>
  <c r="G1421" i="15" s="1"/>
  <c r="C1420" i="15"/>
  <c r="G1420" i="15" s="1"/>
  <c r="C1419" i="15"/>
  <c r="G1419" i="15" s="1"/>
  <c r="C1503" i="15"/>
  <c r="G1503" i="15" s="1"/>
  <c r="C1502" i="15"/>
  <c r="G1502" i="15" s="1"/>
  <c r="C1501" i="15"/>
  <c r="G1501" i="15" s="1"/>
  <c r="C1500" i="15"/>
  <c r="G1500" i="15" s="1"/>
  <c r="C1463" i="15"/>
  <c r="G1463" i="15" s="1"/>
  <c r="C1462" i="15"/>
  <c r="G1462" i="15" s="1"/>
  <c r="C1461" i="15"/>
  <c r="G1461" i="15" s="1"/>
  <c r="C1418" i="15"/>
  <c r="G1418" i="15" s="1"/>
  <c r="C1417" i="15"/>
  <c r="G1417" i="15" s="1"/>
  <c r="C1416" i="15"/>
  <c r="G1416" i="15" s="1"/>
  <c r="C1415" i="15"/>
  <c r="G1415" i="15" s="1"/>
  <c r="C1414" i="15"/>
  <c r="G1414" i="15" s="1"/>
  <c r="C1413" i="15"/>
  <c r="G1413" i="15" s="1"/>
  <c r="C1499" i="15"/>
  <c r="G1499" i="15" s="1"/>
  <c r="C1498" i="15"/>
  <c r="G1498" i="15" s="1"/>
  <c r="C1497" i="15"/>
  <c r="G1497" i="15" s="1"/>
  <c r="C1496" i="15"/>
  <c r="G1496" i="15" s="1"/>
  <c r="C1460" i="15"/>
  <c r="G1460" i="15" s="1"/>
  <c r="C1459" i="15"/>
  <c r="G1459" i="15" s="1"/>
  <c r="C1458" i="15"/>
  <c r="G1458" i="15" s="1"/>
  <c r="C1412" i="15"/>
  <c r="G1412" i="15" s="1"/>
  <c r="C1411" i="15"/>
  <c r="G1411" i="15" s="1"/>
  <c r="C1410" i="15"/>
  <c r="G1410" i="15" s="1"/>
  <c r="C1409" i="15"/>
  <c r="G1409" i="15" s="1"/>
  <c r="C1408" i="15"/>
  <c r="G1408" i="15" s="1"/>
  <c r="C1407" i="15"/>
  <c r="G1407" i="15" s="1"/>
  <c r="C1495" i="15"/>
  <c r="G1495" i="15" s="1"/>
  <c r="C1494" i="15"/>
  <c r="G1494" i="15" s="1"/>
  <c r="C1493" i="15"/>
  <c r="G1493" i="15" s="1"/>
  <c r="C1492" i="15"/>
  <c r="G1492" i="15" s="1"/>
  <c r="C1457" i="15"/>
  <c r="G1457" i="15" s="1"/>
  <c r="C1456" i="15"/>
  <c r="G1456" i="15" s="1"/>
  <c r="C1455" i="15"/>
  <c r="G1455" i="15" s="1"/>
  <c r="C1406" i="15"/>
  <c r="G1406" i="15" s="1"/>
  <c r="C1405" i="15"/>
  <c r="G1405" i="15" s="1"/>
  <c r="C1404" i="15"/>
  <c r="G1404" i="15" s="1"/>
  <c r="C1403" i="15"/>
  <c r="G1403" i="15" s="1"/>
  <c r="C1402" i="15"/>
  <c r="G1402" i="15" s="1"/>
  <c r="C1401" i="15"/>
  <c r="G1401" i="15" s="1"/>
  <c r="C1491" i="15"/>
  <c r="G1491" i="15" s="1"/>
  <c r="C1490" i="15"/>
  <c r="G1490" i="15" s="1"/>
  <c r="C1489" i="15"/>
  <c r="G1489" i="15" s="1"/>
  <c r="C1488" i="15"/>
  <c r="G1488" i="15" s="1"/>
  <c r="C1454" i="15"/>
  <c r="G1454" i="15" s="1"/>
  <c r="C1453" i="15"/>
  <c r="G1453" i="15" s="1"/>
  <c r="C1452" i="15"/>
  <c r="G1452" i="15" s="1"/>
  <c r="C1400" i="15"/>
  <c r="G1400" i="15" s="1"/>
  <c r="C1399" i="15"/>
  <c r="G1399" i="15" s="1"/>
  <c r="C1398" i="15"/>
  <c r="G1398" i="15" s="1"/>
  <c r="C1397" i="15"/>
  <c r="G1397" i="15" s="1"/>
  <c r="C1396" i="15"/>
  <c r="G1396" i="15" s="1"/>
  <c r="C1395" i="15"/>
  <c r="G1395" i="15" s="1"/>
  <c r="C1487" i="15"/>
  <c r="G1487" i="15" s="1"/>
  <c r="C1486" i="15"/>
  <c r="G1486" i="15" s="1"/>
  <c r="C1485" i="15"/>
  <c r="G1485" i="15" s="1"/>
  <c r="C1484" i="15"/>
  <c r="G1484" i="15" s="1"/>
  <c r="C1451" i="15"/>
  <c r="G1451" i="15" s="1"/>
  <c r="C1450" i="15"/>
  <c r="G1450" i="15" s="1"/>
  <c r="C1449" i="15"/>
  <c r="G1449" i="15" s="1"/>
  <c r="C1394" i="15"/>
  <c r="G1394" i="15" s="1"/>
  <c r="C1393" i="15"/>
  <c r="G1393" i="15" s="1"/>
  <c r="C1392" i="15"/>
  <c r="G1392" i="15" s="1"/>
  <c r="C1391" i="15"/>
  <c r="G1391" i="15" s="1"/>
  <c r="C1390" i="15"/>
  <c r="G1390" i="15" s="1"/>
  <c r="G1725" i="15" l="1"/>
  <c r="E972" i="15"/>
  <c r="G1731" i="15"/>
  <c r="G1730" i="15"/>
  <c r="G1724" i="15"/>
  <c r="E894" i="15"/>
  <c r="G1737" i="15"/>
  <c r="E948" i="15"/>
  <c r="E974" i="15"/>
  <c r="E920" i="15"/>
  <c r="E711" i="15"/>
  <c r="E973" i="15"/>
  <c r="E921" i="15"/>
  <c r="E947" i="15"/>
  <c r="E971" i="15"/>
  <c r="E922" i="15"/>
  <c r="E687" i="15"/>
  <c r="E688" i="15"/>
  <c r="E896" i="15"/>
  <c r="E893" i="15"/>
  <c r="E946" i="15"/>
  <c r="E895" i="15"/>
  <c r="G1729" i="15"/>
  <c r="G1723" i="15"/>
  <c r="G1728" i="15"/>
  <c r="G1722" i="15"/>
  <c r="G1703" i="15"/>
  <c r="G1733" i="15"/>
  <c r="G1727" i="15"/>
  <c r="G1739" i="15"/>
  <c r="G1732" i="15"/>
  <c r="G1726" i="15"/>
  <c r="E869" i="15"/>
  <c r="G1734" i="15"/>
  <c r="E870" i="15"/>
  <c r="E945" i="15"/>
  <c r="E919" i="15"/>
  <c r="E844" i="15"/>
  <c r="E868" i="15"/>
  <c r="G1735" i="15"/>
  <c r="E764" i="15"/>
  <c r="E842" i="15"/>
  <c r="G896" i="15"/>
  <c r="E816" i="15"/>
  <c r="E791" i="15"/>
  <c r="E843" i="15"/>
  <c r="E817" i="15"/>
  <c r="E867" i="15"/>
  <c r="E739" i="15"/>
  <c r="E763" i="15"/>
  <c r="E713" i="15"/>
  <c r="E818" i="15"/>
  <c r="E790" i="15"/>
  <c r="E765" i="15"/>
  <c r="E789" i="15"/>
  <c r="E841" i="15"/>
  <c r="G844" i="15"/>
  <c r="E815" i="15"/>
  <c r="E766" i="15"/>
  <c r="E792" i="15"/>
  <c r="E738" i="15"/>
  <c r="E737" i="15"/>
  <c r="G738" i="15"/>
  <c r="E562" i="15"/>
  <c r="E714" i="15"/>
  <c r="E740" i="15"/>
  <c r="E712" i="15"/>
  <c r="E603" i="15"/>
  <c r="E436" i="15"/>
  <c r="E646" i="15"/>
  <c r="E644" i="15"/>
  <c r="E643" i="15"/>
  <c r="E686" i="15"/>
  <c r="E645" i="15"/>
  <c r="E685" i="15"/>
  <c r="G688" i="15"/>
  <c r="G687" i="15"/>
  <c r="G562" i="15"/>
  <c r="E604" i="15"/>
  <c r="E434" i="15"/>
  <c r="E561" i="15"/>
  <c r="E602" i="15"/>
  <c r="E560" i="15"/>
  <c r="E601" i="15"/>
  <c r="E351" i="15"/>
  <c r="G604" i="15"/>
  <c r="E392" i="15"/>
  <c r="E520" i="15"/>
  <c r="E519" i="15"/>
  <c r="E394" i="15"/>
  <c r="E559" i="15"/>
  <c r="E391" i="15"/>
  <c r="E433" i="15"/>
  <c r="E478" i="15"/>
  <c r="E393" i="15"/>
  <c r="E435" i="15"/>
  <c r="E476" i="15"/>
  <c r="E518" i="15"/>
  <c r="E475" i="15"/>
  <c r="E517" i="15"/>
  <c r="E477" i="15"/>
  <c r="E268" i="15"/>
  <c r="G268" i="15" s="1"/>
  <c r="E350" i="15"/>
  <c r="E267" i="15"/>
  <c r="G267" i="15" s="1"/>
  <c r="G351" i="15"/>
  <c r="G350" i="15"/>
  <c r="E352" i="15"/>
  <c r="E349" i="15"/>
  <c r="E266" i="15"/>
  <c r="G266" i="15" s="1"/>
  <c r="E265" i="15"/>
  <c r="G265" i="15" s="1"/>
  <c r="E309" i="15"/>
  <c r="G309" i="15"/>
  <c r="E310" i="15"/>
  <c r="E308" i="15"/>
  <c r="E307" i="15"/>
  <c r="G1566" i="15"/>
  <c r="G1562" i="15"/>
  <c r="G1558" i="15"/>
  <c r="G1554" i="15"/>
  <c r="G1586" i="15"/>
  <c r="G1582" i="15"/>
  <c r="G1578" i="15"/>
  <c r="G1574" i="15"/>
  <c r="G1570" i="15"/>
  <c r="G1602" i="15"/>
  <c r="G1598" i="15"/>
  <c r="G1594" i="15"/>
  <c r="G1590" i="15"/>
  <c r="G1622" i="15"/>
  <c r="G1618" i="15"/>
  <c r="G1614" i="15"/>
  <c r="G1610" i="15"/>
  <c r="G1642" i="15"/>
  <c r="G1638" i="15"/>
  <c r="G1634" i="15"/>
  <c r="G1630" i="15"/>
  <c r="G1662" i="15"/>
  <c r="G1658" i="15"/>
  <c r="G1654" i="15"/>
  <c r="G1650" i="15"/>
  <c r="G1646" i="15"/>
  <c r="G1678" i="15"/>
  <c r="G1674" i="15"/>
  <c r="G1670" i="15"/>
  <c r="G1666" i="15"/>
  <c r="G1698" i="15"/>
  <c r="G1694" i="15"/>
  <c r="G1690" i="15"/>
  <c r="G1686" i="15"/>
  <c r="G1718" i="15"/>
  <c r="G1714" i="15"/>
  <c r="G1710" i="15"/>
  <c r="G1706" i="15"/>
  <c r="G1736" i="15"/>
  <c r="G1565" i="15"/>
  <c r="G1561" i="15"/>
  <c r="G1557" i="15"/>
  <c r="G1553" i="15"/>
  <c r="G1585" i="15"/>
  <c r="G1581" i="15"/>
  <c r="G1577" i="15"/>
  <c r="G1573" i="15"/>
  <c r="G1605" i="15"/>
  <c r="G1601" i="15"/>
  <c r="G1597" i="15"/>
  <c r="G1593" i="15"/>
  <c r="G1589" i="15"/>
  <c r="G1621" i="15"/>
  <c r="G1617" i="15"/>
  <c r="G1613" i="15"/>
  <c r="G1609" i="15"/>
  <c r="G1641" i="15"/>
  <c r="G1637" i="15"/>
  <c r="G1633" i="15"/>
  <c r="G1629" i="15"/>
  <c r="G1661" i="15"/>
  <c r="G1657" i="15"/>
  <c r="G1653" i="15"/>
  <c r="G1649" i="15"/>
  <c r="G1681" i="15"/>
  <c r="G1677" i="15"/>
  <c r="G1673" i="15"/>
  <c r="G1669" i="15"/>
  <c r="G1665" i="15"/>
  <c r="G1697" i="15"/>
  <c r="G1693" i="15"/>
  <c r="G1689" i="15"/>
  <c r="G1685" i="15"/>
  <c r="G1717" i="15"/>
  <c r="G1713" i="15"/>
  <c r="G1709" i="15"/>
  <c r="G1705" i="15"/>
  <c r="G1564" i="15"/>
  <c r="G1560" i="15"/>
  <c r="G1556" i="15"/>
  <c r="G1552" i="15"/>
  <c r="G1584" i="15"/>
  <c r="G1580" i="15"/>
  <c r="G1576" i="15"/>
  <c r="G1572" i="15"/>
  <c r="G1604" i="15"/>
  <c r="G1600" i="15"/>
  <c r="G1596" i="15"/>
  <c r="G1592" i="15"/>
  <c r="G1624" i="15"/>
  <c r="G1620" i="15"/>
  <c r="G1616" i="15"/>
  <c r="G1612" i="15"/>
  <c r="G1608" i="15"/>
  <c r="G1640" i="15"/>
  <c r="G1636" i="15"/>
  <c r="G1632" i="15"/>
  <c r="G1628" i="15"/>
  <c r="G1660" i="15"/>
  <c r="G1656" i="15"/>
  <c r="G1652" i="15"/>
  <c r="G1648" i="15"/>
  <c r="G1680" i="15"/>
  <c r="G1676" i="15"/>
  <c r="G1672" i="15"/>
  <c r="G1668" i="15"/>
  <c r="G1700" i="15"/>
  <c r="G1696" i="15"/>
  <c r="G1692" i="15"/>
  <c r="G1688" i="15"/>
  <c r="G1684" i="15"/>
  <c r="G1716" i="15"/>
  <c r="G1712" i="15"/>
  <c r="G1708" i="15"/>
  <c r="G1704" i="15"/>
  <c r="G1567" i="15"/>
  <c r="G1563" i="15"/>
  <c r="G1559" i="15"/>
  <c r="G1555" i="15"/>
  <c r="G1551" i="15"/>
  <c r="G1583" i="15"/>
  <c r="G1579" i="15"/>
  <c r="G1575" i="15"/>
  <c r="G1571" i="15"/>
  <c r="G1603" i="15"/>
  <c r="G1599" i="15"/>
  <c r="G1595" i="15"/>
  <c r="G1591" i="15"/>
  <c r="G1623" i="15"/>
  <c r="G1619" i="15"/>
  <c r="G1615" i="15"/>
  <c r="G1611" i="15"/>
  <c r="G1643" i="15"/>
  <c r="G1639" i="15"/>
  <c r="G1635" i="15"/>
  <c r="G1631" i="15"/>
  <c r="G1627" i="15"/>
  <c r="G1659" i="15"/>
  <c r="G1655" i="15"/>
  <c r="G1651" i="15"/>
  <c r="G1647" i="15"/>
  <c r="G1679" i="15"/>
  <c r="G1675" i="15"/>
  <c r="G1671" i="15"/>
  <c r="G1667" i="15"/>
  <c r="G1699" i="15"/>
  <c r="G1695" i="15"/>
  <c r="G1691" i="15"/>
  <c r="G1687" i="15"/>
  <c r="G1719" i="15"/>
  <c r="G1715" i="15"/>
  <c r="G1711" i="15"/>
  <c r="G1707" i="15"/>
  <c r="C1389" i="15"/>
  <c r="G1389" i="15" s="1"/>
  <c r="C1483" i="15"/>
  <c r="G1483" i="15" s="1"/>
  <c r="C1482" i="15"/>
  <c r="G1482" i="15" s="1"/>
  <c r="C1481" i="15"/>
  <c r="G1481" i="15" s="1"/>
  <c r="C1480" i="15"/>
  <c r="G1480" i="15" s="1"/>
  <c r="C1448" i="15"/>
  <c r="G1448" i="15" s="1"/>
  <c r="C1447" i="15"/>
  <c r="G1447" i="15" s="1"/>
  <c r="C1446" i="15"/>
  <c r="G1446" i="15" s="1"/>
  <c r="C1388" i="15"/>
  <c r="G1388" i="15" s="1"/>
  <c r="C1387" i="15"/>
  <c r="G1387" i="15" s="1"/>
  <c r="C1386" i="15"/>
  <c r="G1386" i="15" s="1"/>
  <c r="C1385" i="15"/>
  <c r="G1385" i="15" s="1"/>
  <c r="C1384" i="15"/>
  <c r="G1384" i="15" s="1"/>
  <c r="C1383" i="15"/>
  <c r="G1383" i="15" s="1"/>
  <c r="C1479" i="15"/>
  <c r="C1478" i="15"/>
  <c r="C1477" i="15"/>
  <c r="C1476" i="15"/>
  <c r="C1445" i="15"/>
  <c r="C1444" i="15"/>
  <c r="C1443" i="15"/>
  <c r="C1382" i="15"/>
  <c r="C1381" i="15"/>
  <c r="C1380" i="15"/>
  <c r="C1379" i="15"/>
  <c r="C1378" i="15"/>
  <c r="C1377" i="15"/>
  <c r="G1042" i="15"/>
  <c r="G1043" i="15"/>
  <c r="G1044" i="15"/>
  <c r="G1045" i="15"/>
  <c r="G1046" i="15"/>
  <c r="G1037" i="15"/>
  <c r="G1038" i="15"/>
  <c r="G1039" i="15"/>
  <c r="G1040" i="15"/>
  <c r="G1041" i="15"/>
  <c r="G1032" i="15"/>
  <c r="G1033" i="15"/>
  <c r="G1034" i="15"/>
  <c r="G1035" i="15"/>
  <c r="G1036" i="15"/>
  <c r="G1027" i="15"/>
  <c r="G1028" i="15"/>
  <c r="G1029" i="15"/>
  <c r="G1030" i="15"/>
  <c r="G1031" i="15"/>
  <c r="G1022" i="15"/>
  <c r="G1023" i="15"/>
  <c r="G1024" i="15"/>
  <c r="G1025" i="15"/>
  <c r="G1026" i="15"/>
  <c r="G1017" i="15"/>
  <c r="G1018" i="15"/>
  <c r="G1019" i="15"/>
  <c r="G1020" i="15"/>
  <c r="G1021" i="15"/>
  <c r="G1012" i="15"/>
  <c r="G1013" i="15"/>
  <c r="G1014" i="15"/>
  <c r="G1015" i="15"/>
  <c r="G1016" i="15"/>
  <c r="G1007" i="15"/>
  <c r="G1008" i="15"/>
  <c r="G1009" i="15"/>
  <c r="G1010" i="15"/>
  <c r="G1011" i="15"/>
  <c r="G1002" i="15"/>
  <c r="G1003" i="15"/>
  <c r="G1004" i="15"/>
  <c r="G1005" i="15"/>
  <c r="G1006" i="15"/>
  <c r="G997" i="15"/>
  <c r="G998" i="15"/>
  <c r="G999" i="15"/>
  <c r="G1000" i="15"/>
  <c r="G1001" i="15"/>
  <c r="G1348" i="15"/>
  <c r="G1349" i="15"/>
  <c r="G1350" i="15"/>
  <c r="G1351" i="15"/>
  <c r="G1352" i="15"/>
  <c r="G1353" i="15"/>
  <c r="G1354" i="15"/>
  <c r="G1355" i="15"/>
  <c r="G1356" i="15"/>
  <c r="G1357" i="15"/>
  <c r="G1318" i="15"/>
  <c r="G1319" i="15"/>
  <c r="G1320" i="15"/>
  <c r="G1321" i="15"/>
  <c r="G1322" i="15"/>
  <c r="G1323" i="15"/>
  <c r="G1324" i="15"/>
  <c r="G1325" i="15"/>
  <c r="G1326" i="15"/>
  <c r="G1327" i="15"/>
  <c r="G1288" i="15"/>
  <c r="G1289" i="15"/>
  <c r="G1290" i="15"/>
  <c r="G1291" i="15"/>
  <c r="G1292" i="15"/>
  <c r="G1293" i="15"/>
  <c r="G1294" i="15"/>
  <c r="G1295" i="15"/>
  <c r="G1296" i="15"/>
  <c r="G1297" i="15"/>
  <c r="G1258" i="15"/>
  <c r="G1259" i="15"/>
  <c r="G1260" i="15"/>
  <c r="G1261" i="15"/>
  <c r="G1262" i="15"/>
  <c r="G1263" i="15"/>
  <c r="G1264" i="15"/>
  <c r="G1265" i="15"/>
  <c r="G1266" i="15"/>
  <c r="G1267" i="15"/>
  <c r="G1228" i="15"/>
  <c r="G1229" i="15"/>
  <c r="G1230" i="15"/>
  <c r="G1231" i="15"/>
  <c r="G1232" i="15"/>
  <c r="G1233" i="15"/>
  <c r="G1234" i="15"/>
  <c r="G1235" i="15"/>
  <c r="G1236" i="15"/>
  <c r="G1237" i="15"/>
  <c r="G1198" i="15"/>
  <c r="G1199" i="15"/>
  <c r="G1200" i="15"/>
  <c r="G1201" i="15"/>
  <c r="G1202" i="15"/>
  <c r="G1203" i="15"/>
  <c r="G1204" i="15"/>
  <c r="G1205" i="15"/>
  <c r="G1206" i="15"/>
  <c r="G1207" i="15"/>
  <c r="G1168" i="15"/>
  <c r="G1169" i="15"/>
  <c r="G1170" i="15"/>
  <c r="G1171" i="15"/>
  <c r="G1172" i="15"/>
  <c r="G1173" i="15"/>
  <c r="G1174" i="15"/>
  <c r="G1175" i="15"/>
  <c r="G1176" i="15"/>
  <c r="G1177" i="15"/>
  <c r="G1138" i="15"/>
  <c r="G1139" i="15"/>
  <c r="G1140" i="15"/>
  <c r="G1141" i="15"/>
  <c r="G1142" i="15"/>
  <c r="G1143" i="15"/>
  <c r="G1144" i="15"/>
  <c r="G1145" i="15"/>
  <c r="G1146" i="15"/>
  <c r="G1147" i="15"/>
  <c r="G1108" i="15"/>
  <c r="G1109" i="15"/>
  <c r="G1110" i="15"/>
  <c r="G1111" i="15"/>
  <c r="G1112" i="15"/>
  <c r="G1113" i="15"/>
  <c r="G1114" i="15"/>
  <c r="G1115" i="15"/>
  <c r="G1116" i="15"/>
  <c r="G1117" i="15"/>
  <c r="G1078" i="15"/>
  <c r="G1079" i="15"/>
  <c r="G1080" i="15"/>
  <c r="G1081" i="15"/>
  <c r="G1082" i="15"/>
  <c r="G1083" i="15"/>
  <c r="G1084" i="15"/>
  <c r="G1085" i="15"/>
  <c r="G1086" i="15"/>
  <c r="G1087" i="15"/>
  <c r="G967" i="15"/>
  <c r="G968" i="15"/>
  <c r="G969" i="15"/>
  <c r="G970" i="15"/>
  <c r="G941" i="15"/>
  <c r="G942" i="15"/>
  <c r="G943" i="15"/>
  <c r="G944" i="15"/>
  <c r="G915" i="15"/>
  <c r="G916" i="15"/>
  <c r="G917" i="15"/>
  <c r="G918" i="15"/>
  <c r="G889" i="15"/>
  <c r="G890" i="15"/>
  <c r="G891" i="15"/>
  <c r="G892" i="15"/>
  <c r="G863" i="15"/>
  <c r="G864" i="15"/>
  <c r="G865" i="15"/>
  <c r="G866" i="15"/>
  <c r="G837" i="15"/>
  <c r="G838" i="15"/>
  <c r="G839" i="15"/>
  <c r="G840" i="15"/>
  <c r="G811" i="15"/>
  <c r="G812" i="15"/>
  <c r="G813" i="15"/>
  <c r="G814" i="15"/>
  <c r="G785" i="15"/>
  <c r="G786" i="15"/>
  <c r="G787" i="15"/>
  <c r="G788" i="15"/>
  <c r="G759" i="15"/>
  <c r="G760" i="15"/>
  <c r="G761" i="15"/>
  <c r="G762" i="15"/>
  <c r="G733" i="15"/>
  <c r="G734" i="15"/>
  <c r="G735" i="15"/>
  <c r="G736" i="15"/>
  <c r="G707" i="15"/>
  <c r="G708" i="15"/>
  <c r="G709" i="15"/>
  <c r="G710" i="15"/>
  <c r="G681" i="15"/>
  <c r="G682" i="15"/>
  <c r="G683" i="15"/>
  <c r="G684" i="15"/>
  <c r="G639" i="15"/>
  <c r="G640" i="15"/>
  <c r="G641" i="15"/>
  <c r="G642" i="15"/>
  <c r="G597" i="15"/>
  <c r="G598" i="15"/>
  <c r="G599" i="15"/>
  <c r="G600" i="15"/>
  <c r="G555" i="15"/>
  <c r="G556" i="15"/>
  <c r="G557" i="15"/>
  <c r="G558" i="15"/>
  <c r="G513" i="15"/>
  <c r="G514" i="15"/>
  <c r="G515" i="15"/>
  <c r="G516" i="15"/>
  <c r="G471" i="15"/>
  <c r="G472" i="15"/>
  <c r="G473" i="15"/>
  <c r="G474" i="15"/>
  <c r="G429" i="15"/>
  <c r="G430" i="15"/>
  <c r="G431" i="15"/>
  <c r="G432" i="15"/>
  <c r="G387" i="15"/>
  <c r="G388" i="15"/>
  <c r="G389" i="15"/>
  <c r="G390" i="15"/>
  <c r="G345" i="15"/>
  <c r="G346" i="15"/>
  <c r="G347" i="15"/>
  <c r="G348" i="15"/>
  <c r="G303" i="15"/>
  <c r="G304" i="15"/>
  <c r="G305" i="15"/>
  <c r="G306" i="15"/>
  <c r="B670" i="15"/>
  <c r="B671" i="15"/>
  <c r="B672" i="15"/>
  <c r="B673" i="15"/>
  <c r="B674" i="15"/>
  <c r="B675" i="15"/>
  <c r="B676" i="15"/>
  <c r="B677" i="15"/>
  <c r="B678" i="15"/>
  <c r="B628" i="15"/>
  <c r="B629" i="15"/>
  <c r="B630" i="15"/>
  <c r="B631" i="15"/>
  <c r="B632" i="15"/>
  <c r="B633" i="15"/>
  <c r="B634" i="15"/>
  <c r="B635" i="15"/>
  <c r="B636" i="15"/>
  <c r="B586" i="15"/>
  <c r="B587" i="15"/>
  <c r="B588" i="15"/>
  <c r="B589" i="15"/>
  <c r="B590" i="15"/>
  <c r="B591" i="15"/>
  <c r="B592" i="15"/>
  <c r="B593" i="15"/>
  <c r="B594" i="15"/>
  <c r="B544" i="15"/>
  <c r="B545" i="15"/>
  <c r="B546" i="15"/>
  <c r="B547" i="15"/>
  <c r="B548" i="15"/>
  <c r="B549" i="15"/>
  <c r="B550" i="15"/>
  <c r="B551" i="15"/>
  <c r="B552" i="15"/>
  <c r="B502" i="15"/>
  <c r="B503" i="15"/>
  <c r="B504" i="15"/>
  <c r="B505" i="15"/>
  <c r="B506" i="15"/>
  <c r="B507" i="15"/>
  <c r="B508" i="15"/>
  <c r="B509" i="15"/>
  <c r="B510" i="15"/>
  <c r="B460" i="15"/>
  <c r="B461" i="15"/>
  <c r="B462" i="15"/>
  <c r="B463" i="15"/>
  <c r="B464" i="15"/>
  <c r="B465" i="15"/>
  <c r="B466" i="15"/>
  <c r="B467" i="15"/>
  <c r="B468" i="15"/>
  <c r="B418" i="15"/>
  <c r="B419" i="15"/>
  <c r="B420" i="15"/>
  <c r="B421" i="15"/>
  <c r="B422" i="15"/>
  <c r="B423" i="15"/>
  <c r="B424" i="15"/>
  <c r="B425" i="15"/>
  <c r="B426" i="15"/>
  <c r="B376" i="15"/>
  <c r="B377" i="15"/>
  <c r="B378" i="15"/>
  <c r="B379" i="15"/>
  <c r="B380" i="15"/>
  <c r="B381" i="15"/>
  <c r="B382" i="15"/>
  <c r="B383" i="15"/>
  <c r="B384" i="15"/>
  <c r="B334" i="15"/>
  <c r="B335" i="15"/>
  <c r="B336" i="15"/>
  <c r="B337" i="15"/>
  <c r="B338" i="15"/>
  <c r="B339" i="15"/>
  <c r="B340" i="15"/>
  <c r="B341" i="15"/>
  <c r="B342" i="15"/>
  <c r="B292" i="15"/>
  <c r="B293" i="15"/>
  <c r="B294" i="15"/>
  <c r="B295" i="15"/>
  <c r="B296" i="15"/>
  <c r="B297" i="15"/>
  <c r="B298" i="15"/>
  <c r="B299" i="15"/>
  <c r="B300" i="15"/>
  <c r="B250" i="15"/>
  <c r="B251" i="15"/>
  <c r="B252" i="15"/>
  <c r="B253" i="15"/>
  <c r="B254" i="15"/>
  <c r="B255" i="15"/>
  <c r="B256" i="15"/>
  <c r="B257" i="15"/>
  <c r="B258" i="15"/>
  <c r="B249" i="15"/>
  <c r="B261" i="15"/>
  <c r="B262" i="15"/>
  <c r="B263" i="15"/>
  <c r="B264" i="15"/>
  <c r="B271" i="15"/>
  <c r="E271" i="15" s="1"/>
  <c r="B272" i="15"/>
  <c r="E272" i="15" s="1"/>
  <c r="B1528" i="15"/>
  <c r="B1511" i="15"/>
  <c r="B1510" i="15"/>
  <c r="B1509" i="15"/>
  <c r="B1508" i="15"/>
  <c r="B1469" i="15"/>
  <c r="B1468" i="15"/>
  <c r="B1467" i="15"/>
  <c r="B1430" i="15"/>
  <c r="B1429" i="15"/>
  <c r="B1428" i="15"/>
  <c r="B1427" i="15"/>
  <c r="B1426" i="15"/>
  <c r="B1425" i="15"/>
  <c r="B1316" i="15"/>
  <c r="B1315" i="15"/>
  <c r="B1314" i="15"/>
  <c r="B1313" i="15"/>
  <c r="B1312" i="15"/>
  <c r="B1311" i="15"/>
  <c r="B1310" i="15"/>
  <c r="B1309" i="15"/>
  <c r="B1308" i="15"/>
  <c r="B1307" i="15"/>
  <c r="B1306" i="15"/>
  <c r="B1305" i="15"/>
  <c r="B1304" i="15"/>
  <c r="B1303" i="15"/>
  <c r="B1302" i="15"/>
  <c r="B1301" i="15"/>
  <c r="B1300" i="15"/>
  <c r="B1299" i="15"/>
  <c r="B1297" i="15"/>
  <c r="B1296" i="15"/>
  <c r="B1295" i="15"/>
  <c r="B1294" i="15"/>
  <c r="B1293" i="15"/>
  <c r="B1292" i="15"/>
  <c r="B1291" i="15"/>
  <c r="B1290" i="15"/>
  <c r="B1289" i="15"/>
  <c r="B1288" i="15"/>
  <c r="B1036" i="15"/>
  <c r="B1035" i="15"/>
  <c r="B1034" i="15"/>
  <c r="B1033" i="15"/>
  <c r="B1032" i="15"/>
  <c r="B1527" i="15"/>
  <c r="B1507" i="15"/>
  <c r="B1506" i="15"/>
  <c r="B1505" i="15"/>
  <c r="B1504" i="15"/>
  <c r="B1466" i="15"/>
  <c r="B1465" i="15"/>
  <c r="B1464" i="15"/>
  <c r="B1424" i="15"/>
  <c r="B1423" i="15"/>
  <c r="B1422" i="15"/>
  <c r="B1421" i="15"/>
  <c r="B1420" i="15"/>
  <c r="B1419" i="15"/>
  <c r="B1286" i="15"/>
  <c r="B1285" i="15"/>
  <c r="B1284" i="15"/>
  <c r="B1283" i="15"/>
  <c r="B1282" i="15"/>
  <c r="B1281" i="15"/>
  <c r="B1280" i="15"/>
  <c r="B1279" i="15"/>
  <c r="B1278" i="15"/>
  <c r="B1277" i="15"/>
  <c r="B1276" i="15"/>
  <c r="B1275" i="15"/>
  <c r="B1274" i="15"/>
  <c r="B1273" i="15"/>
  <c r="B1272" i="15"/>
  <c r="B1271" i="15"/>
  <c r="B1270" i="15"/>
  <c r="B1269" i="15"/>
  <c r="B1267" i="15"/>
  <c r="B1266" i="15"/>
  <c r="B1265" i="15"/>
  <c r="B1264" i="15"/>
  <c r="B1263" i="15"/>
  <c r="B1262" i="15"/>
  <c r="B1261" i="15"/>
  <c r="B1260" i="15"/>
  <c r="B1259" i="15"/>
  <c r="B1258" i="15"/>
  <c r="B1031" i="15"/>
  <c r="B1030" i="15"/>
  <c r="B1029" i="15"/>
  <c r="B1028" i="15"/>
  <c r="B1027" i="15"/>
  <c r="B1526" i="15"/>
  <c r="B1503" i="15"/>
  <c r="B1502" i="15"/>
  <c r="B1501" i="15"/>
  <c r="B1500" i="15"/>
  <c r="B1463" i="15"/>
  <c r="B1462" i="15"/>
  <c r="B1461" i="15"/>
  <c r="B1418" i="15"/>
  <c r="B1417" i="15"/>
  <c r="B1416" i="15"/>
  <c r="B1415" i="15"/>
  <c r="B1414" i="15"/>
  <c r="B1413" i="15"/>
  <c r="B1256" i="15"/>
  <c r="B1255" i="15"/>
  <c r="B1254" i="15"/>
  <c r="B1253" i="15"/>
  <c r="B1252" i="15"/>
  <c r="B1251" i="15"/>
  <c r="B1250" i="15"/>
  <c r="B1249" i="15"/>
  <c r="B1248" i="15"/>
  <c r="B1247" i="15"/>
  <c r="B1246" i="15"/>
  <c r="B1245" i="15"/>
  <c r="B1244" i="15"/>
  <c r="B1243" i="15"/>
  <c r="B1242" i="15"/>
  <c r="B1241" i="15"/>
  <c r="B1240" i="15"/>
  <c r="B1239" i="15"/>
  <c r="B1237" i="15"/>
  <c r="B1236" i="15"/>
  <c r="B1235" i="15"/>
  <c r="B1234" i="15"/>
  <c r="B1233" i="15"/>
  <c r="B1232" i="15"/>
  <c r="B1231" i="15"/>
  <c r="B1230" i="15"/>
  <c r="B1229" i="15"/>
  <c r="B1228" i="15"/>
  <c r="B1026" i="15"/>
  <c r="B1025" i="15"/>
  <c r="B1024" i="15"/>
  <c r="B1023" i="15"/>
  <c r="B1022" i="15"/>
  <c r="B1525" i="15"/>
  <c r="B1499" i="15"/>
  <c r="B1498" i="15"/>
  <c r="B1497" i="15"/>
  <c r="B1496" i="15"/>
  <c r="B1460" i="15"/>
  <c r="B1459" i="15"/>
  <c r="B1458" i="15"/>
  <c r="B1412" i="15"/>
  <c r="B1411" i="15"/>
  <c r="B1410" i="15"/>
  <c r="B1409" i="15"/>
  <c r="B1408" i="15"/>
  <c r="B1407" i="15"/>
  <c r="B1226" i="15"/>
  <c r="B1225" i="15"/>
  <c r="B1224" i="15"/>
  <c r="B1223" i="15"/>
  <c r="B1222" i="15"/>
  <c r="B1221" i="15"/>
  <c r="B1220" i="15"/>
  <c r="B1219" i="15"/>
  <c r="B1218" i="15"/>
  <c r="B1217" i="15"/>
  <c r="B1216" i="15"/>
  <c r="B1215" i="15"/>
  <c r="B1214" i="15"/>
  <c r="B1213" i="15"/>
  <c r="B1212" i="15"/>
  <c r="B1211" i="15"/>
  <c r="B1210" i="15"/>
  <c r="B1209" i="15"/>
  <c r="B1207" i="15"/>
  <c r="B1206" i="15"/>
  <c r="B1205" i="15"/>
  <c r="B1204" i="15"/>
  <c r="B1203" i="15"/>
  <c r="B1202" i="15"/>
  <c r="B1201" i="15"/>
  <c r="B1200" i="15"/>
  <c r="B1199" i="15"/>
  <c r="B1198" i="15"/>
  <c r="B1021" i="15"/>
  <c r="B1020" i="15"/>
  <c r="B1019" i="15"/>
  <c r="B1018" i="15"/>
  <c r="B1017" i="15"/>
  <c r="B1524" i="15"/>
  <c r="B1495" i="15"/>
  <c r="B1494" i="15"/>
  <c r="B1493" i="15"/>
  <c r="B1492" i="15"/>
  <c r="B1457" i="15"/>
  <c r="B1456" i="15"/>
  <c r="B1455" i="15"/>
  <c r="B1406" i="15"/>
  <c r="B1405" i="15"/>
  <c r="B1404" i="15"/>
  <c r="B1403" i="15"/>
  <c r="B1402" i="15"/>
  <c r="B1401" i="15"/>
  <c r="B1196" i="15"/>
  <c r="B1195" i="15"/>
  <c r="B1194" i="15"/>
  <c r="B1193" i="15"/>
  <c r="B1192" i="15"/>
  <c r="B1191" i="15"/>
  <c r="B1190" i="15"/>
  <c r="B1189" i="15"/>
  <c r="B1188" i="15"/>
  <c r="B1187" i="15"/>
  <c r="B1186" i="15"/>
  <c r="B1185" i="15"/>
  <c r="B1184" i="15"/>
  <c r="B1183" i="15"/>
  <c r="B1182" i="15"/>
  <c r="B1181" i="15"/>
  <c r="B1180" i="15"/>
  <c r="B1179" i="15"/>
  <c r="B1177" i="15"/>
  <c r="B1176" i="15"/>
  <c r="B1175" i="15"/>
  <c r="B1174" i="15"/>
  <c r="B1173" i="15"/>
  <c r="B1172" i="15"/>
  <c r="B1171" i="15"/>
  <c r="B1170" i="15"/>
  <c r="B1169" i="15"/>
  <c r="B1168" i="15"/>
  <c r="B1016" i="15"/>
  <c r="B1015" i="15"/>
  <c r="B1014" i="15"/>
  <c r="B1013" i="15"/>
  <c r="B1012" i="15"/>
  <c r="B1523" i="15"/>
  <c r="B1491" i="15"/>
  <c r="B1490" i="15"/>
  <c r="B1489" i="15"/>
  <c r="B1488" i="15"/>
  <c r="B1454" i="15"/>
  <c r="B1453" i="15"/>
  <c r="B1452" i="15"/>
  <c r="B1400" i="15"/>
  <c r="B1399" i="15"/>
  <c r="B1398" i="15"/>
  <c r="B1397" i="15"/>
  <c r="B1396" i="15"/>
  <c r="B1395" i="15"/>
  <c r="B1166" i="15"/>
  <c r="B1165" i="15"/>
  <c r="B1164" i="15"/>
  <c r="B1163" i="15"/>
  <c r="B1162" i="15"/>
  <c r="B1161" i="15"/>
  <c r="B1160" i="15"/>
  <c r="B1159" i="15"/>
  <c r="B1158" i="15"/>
  <c r="B1157" i="15"/>
  <c r="B1156" i="15"/>
  <c r="B1155" i="15"/>
  <c r="B1154" i="15"/>
  <c r="B1153" i="15"/>
  <c r="B1152" i="15"/>
  <c r="B1151" i="15"/>
  <c r="B1150" i="15"/>
  <c r="B1149" i="15"/>
  <c r="B1147" i="15"/>
  <c r="B1146" i="15"/>
  <c r="B1145" i="15"/>
  <c r="B1144" i="15"/>
  <c r="B1143" i="15"/>
  <c r="B1142" i="15"/>
  <c r="B1141" i="15"/>
  <c r="B1140" i="15"/>
  <c r="B1139" i="15"/>
  <c r="B1138" i="15"/>
  <c r="B1011" i="15"/>
  <c r="B1010" i="15"/>
  <c r="B1009" i="15"/>
  <c r="B1008" i="15"/>
  <c r="B1007" i="15"/>
  <c r="B1522" i="15"/>
  <c r="B1487" i="15"/>
  <c r="B1486" i="15"/>
  <c r="B1485" i="15"/>
  <c r="B1484" i="15"/>
  <c r="B1451" i="15"/>
  <c r="B1450" i="15"/>
  <c r="B1449" i="15"/>
  <c r="B1394" i="15"/>
  <c r="B1393" i="15"/>
  <c r="B1392" i="15"/>
  <c r="B1391" i="15"/>
  <c r="B1390" i="15"/>
  <c r="B1389" i="15"/>
  <c r="B1136" i="15"/>
  <c r="B1135" i="15"/>
  <c r="B1134" i="15"/>
  <c r="B1133" i="15"/>
  <c r="B1132" i="15"/>
  <c r="B1131" i="15"/>
  <c r="B1130" i="15"/>
  <c r="B1129" i="15"/>
  <c r="B1128" i="15"/>
  <c r="B1127" i="15"/>
  <c r="B1126" i="15"/>
  <c r="B1125" i="15"/>
  <c r="B1124" i="15"/>
  <c r="B1123" i="15"/>
  <c r="B1122" i="15"/>
  <c r="B1121" i="15"/>
  <c r="B1120" i="15"/>
  <c r="B1119" i="15"/>
  <c r="B1117" i="15"/>
  <c r="B1116" i="15"/>
  <c r="B1115" i="15"/>
  <c r="B1114" i="15"/>
  <c r="B1113" i="15"/>
  <c r="B1112" i="15"/>
  <c r="B1111" i="15"/>
  <c r="B1110" i="15"/>
  <c r="B1109" i="15"/>
  <c r="B1108" i="15"/>
  <c r="B1006" i="15"/>
  <c r="B1005" i="15"/>
  <c r="B1004" i="15"/>
  <c r="B1003" i="15"/>
  <c r="B1002" i="15"/>
  <c r="B1521" i="15"/>
  <c r="B1483" i="15"/>
  <c r="B1482" i="15"/>
  <c r="B1481" i="15"/>
  <c r="B1480" i="15"/>
  <c r="B1448" i="15"/>
  <c r="B1447" i="15"/>
  <c r="B1446" i="15"/>
  <c r="B1388" i="15"/>
  <c r="B1387" i="15"/>
  <c r="B1386" i="15"/>
  <c r="B1385" i="15"/>
  <c r="B1384" i="15"/>
  <c r="B1383" i="15"/>
  <c r="B1106" i="15"/>
  <c r="B1105" i="15"/>
  <c r="B1104" i="15"/>
  <c r="B1103" i="15"/>
  <c r="B1102" i="15"/>
  <c r="B1101" i="15"/>
  <c r="B1100" i="15"/>
  <c r="B1099" i="15"/>
  <c r="B1098" i="15"/>
  <c r="B1097" i="15"/>
  <c r="B1096" i="15"/>
  <c r="B1095" i="15"/>
  <c r="B1094" i="15"/>
  <c r="B1093" i="15"/>
  <c r="B1092" i="15"/>
  <c r="B1091" i="15"/>
  <c r="B1090" i="15"/>
  <c r="B1089" i="15"/>
  <c r="B1087" i="15"/>
  <c r="B1086" i="15"/>
  <c r="B1085" i="15"/>
  <c r="B1084" i="15"/>
  <c r="B1083" i="15"/>
  <c r="B1082" i="15"/>
  <c r="B1081" i="15"/>
  <c r="B1080" i="15"/>
  <c r="B1079" i="15"/>
  <c r="B1078" i="15"/>
  <c r="B1001" i="15"/>
  <c r="B1000" i="15"/>
  <c r="B999" i="15"/>
  <c r="B998" i="15"/>
  <c r="B997" i="15"/>
  <c r="B1520" i="15"/>
  <c r="B1479" i="15"/>
  <c r="B1478" i="15"/>
  <c r="B1477" i="15"/>
  <c r="B1476" i="15"/>
  <c r="B1445" i="15"/>
  <c r="B1444" i="15"/>
  <c r="B1443" i="15"/>
  <c r="B1382" i="15"/>
  <c r="B1381" i="15"/>
  <c r="B1380" i="15"/>
  <c r="B1379" i="15"/>
  <c r="B1378" i="15"/>
  <c r="B1377" i="15"/>
  <c r="B1076" i="15"/>
  <c r="B1075" i="15"/>
  <c r="B1074" i="15"/>
  <c r="B1073" i="15"/>
  <c r="B1072" i="15"/>
  <c r="B1071" i="15"/>
  <c r="B1070" i="15"/>
  <c r="B1069" i="15"/>
  <c r="B1068" i="15"/>
  <c r="B1067" i="15"/>
  <c r="B1066" i="15"/>
  <c r="B1065" i="15"/>
  <c r="B1064" i="15"/>
  <c r="B1063" i="15"/>
  <c r="B1062" i="15"/>
  <c r="B1061" i="15"/>
  <c r="B1060" i="15"/>
  <c r="B1059" i="15"/>
  <c r="B1057" i="15"/>
  <c r="B1056" i="15"/>
  <c r="B1055" i="15"/>
  <c r="B1054" i="15"/>
  <c r="B1053" i="15"/>
  <c r="B1052" i="15"/>
  <c r="B1051" i="15"/>
  <c r="B1050" i="15"/>
  <c r="B1049" i="15"/>
  <c r="B1048" i="15"/>
  <c r="B996" i="15"/>
  <c r="B995" i="15"/>
  <c r="B994" i="15"/>
  <c r="B993" i="15"/>
  <c r="B992" i="15"/>
  <c r="B1529" i="15"/>
  <c r="B1515" i="15"/>
  <c r="B1514" i="15"/>
  <c r="B1513" i="15"/>
  <c r="B1512" i="15"/>
  <c r="B1472" i="15"/>
  <c r="B1471" i="15"/>
  <c r="B1470" i="15"/>
  <c r="B1436" i="15"/>
  <c r="B1435" i="15"/>
  <c r="B1434" i="15"/>
  <c r="B1433" i="15"/>
  <c r="B1432" i="15"/>
  <c r="B1431" i="15"/>
  <c r="B1346" i="15"/>
  <c r="B1345" i="15"/>
  <c r="B1344" i="15"/>
  <c r="B1343" i="15"/>
  <c r="B1342" i="15"/>
  <c r="B1341" i="15"/>
  <c r="B1340" i="15"/>
  <c r="B1339" i="15"/>
  <c r="B1338" i="15"/>
  <c r="B1337" i="15"/>
  <c r="B1336" i="15"/>
  <c r="B1335" i="15"/>
  <c r="B1334" i="15"/>
  <c r="B1333" i="15"/>
  <c r="B1332" i="15"/>
  <c r="B1331" i="15"/>
  <c r="B1330" i="15"/>
  <c r="B1329" i="15"/>
  <c r="B1327" i="15"/>
  <c r="B1326" i="15"/>
  <c r="B1325" i="15"/>
  <c r="B1324" i="15"/>
  <c r="B1323" i="15"/>
  <c r="B1322" i="15"/>
  <c r="B1321" i="15"/>
  <c r="B1320" i="15"/>
  <c r="B1319" i="15"/>
  <c r="B1318" i="15"/>
  <c r="B1041" i="15"/>
  <c r="B1040" i="15"/>
  <c r="B1039" i="15"/>
  <c r="B1038" i="15"/>
  <c r="B1037" i="15"/>
  <c r="B1530" i="15"/>
  <c r="B1519" i="15"/>
  <c r="B1518" i="15"/>
  <c r="B1517" i="15"/>
  <c r="B1516" i="15"/>
  <c r="B1475" i="15"/>
  <c r="B1474" i="15"/>
  <c r="B1473" i="15"/>
  <c r="B1442" i="15"/>
  <c r="B1441" i="15"/>
  <c r="B1440" i="15"/>
  <c r="B1439" i="15"/>
  <c r="B1438" i="15"/>
  <c r="B1437" i="15"/>
  <c r="B1376" i="15"/>
  <c r="B1375" i="15"/>
  <c r="B1374" i="15"/>
  <c r="B1373" i="15"/>
  <c r="B1372" i="15"/>
  <c r="B1371" i="15"/>
  <c r="B1370" i="15"/>
  <c r="B1369" i="15"/>
  <c r="B1368" i="15"/>
  <c r="B1367" i="15"/>
  <c r="B1366" i="15"/>
  <c r="B1365" i="15"/>
  <c r="B1364" i="15"/>
  <c r="B1363" i="15"/>
  <c r="B1362" i="15"/>
  <c r="B1361" i="15"/>
  <c r="B1360" i="15"/>
  <c r="B1359" i="15"/>
  <c r="B1357" i="15"/>
  <c r="B1356" i="15"/>
  <c r="B1355" i="15"/>
  <c r="B1354" i="15"/>
  <c r="B1353" i="15"/>
  <c r="B1352" i="15"/>
  <c r="B1351" i="15"/>
  <c r="B1350" i="15"/>
  <c r="B1349" i="15"/>
  <c r="B1348" i="15"/>
  <c r="B1046" i="15"/>
  <c r="B1045" i="15"/>
  <c r="B1044" i="15"/>
  <c r="B1043" i="15"/>
  <c r="B1042" i="15"/>
  <c r="B1722" i="15"/>
  <c r="E1722" i="15" s="1"/>
  <c r="B1723" i="15"/>
  <c r="E1723" i="15" s="1"/>
  <c r="B1724" i="15"/>
  <c r="E1724" i="15" s="1"/>
  <c r="B1725" i="15"/>
  <c r="E1725" i="15" s="1"/>
  <c r="B1726" i="15"/>
  <c r="E1726" i="15" s="1"/>
  <c r="B1727" i="15"/>
  <c r="E1727" i="15" s="1"/>
  <c r="B1728" i="15"/>
  <c r="E1728" i="15" s="1"/>
  <c r="B1729" i="15"/>
  <c r="E1729" i="15" s="1"/>
  <c r="B1730" i="15"/>
  <c r="E1730" i="15" s="1"/>
  <c r="B1731" i="15"/>
  <c r="E1731" i="15" s="1"/>
  <c r="B1732" i="15"/>
  <c r="E1732" i="15" s="1"/>
  <c r="B1733" i="15"/>
  <c r="E1733" i="15" s="1"/>
  <c r="B1734" i="15"/>
  <c r="E1734" i="15" s="1"/>
  <c r="B1735" i="15"/>
  <c r="E1735" i="15" s="1"/>
  <c r="B1736" i="15"/>
  <c r="E1736" i="15" s="1"/>
  <c r="B1737" i="15"/>
  <c r="E1737" i="15" s="1"/>
  <c r="E1739" i="15"/>
  <c r="B1703" i="15"/>
  <c r="E1703" i="15" s="1"/>
  <c r="B1704" i="15"/>
  <c r="B1705" i="15"/>
  <c r="B1706" i="15"/>
  <c r="E1706" i="15" s="1"/>
  <c r="B1707" i="15"/>
  <c r="E1707" i="15" s="1"/>
  <c r="B1708" i="15"/>
  <c r="B1709" i="15"/>
  <c r="E1709" i="15" s="1"/>
  <c r="B1710" i="15"/>
  <c r="E1710" i="15" s="1"/>
  <c r="B1711" i="15"/>
  <c r="E1711" i="15" s="1"/>
  <c r="B1712" i="15"/>
  <c r="B1713" i="15"/>
  <c r="B1714" i="15"/>
  <c r="B1715" i="15"/>
  <c r="E1715" i="15" s="1"/>
  <c r="B1716" i="15"/>
  <c r="B1717" i="15"/>
  <c r="B1718" i="15"/>
  <c r="E1718" i="15" s="1"/>
  <c r="B1719" i="15"/>
  <c r="E1719" i="15" s="1"/>
  <c r="B1684" i="15"/>
  <c r="E1684" i="15" s="1"/>
  <c r="B1685" i="15"/>
  <c r="B1686" i="15"/>
  <c r="B1687" i="15"/>
  <c r="E1687" i="15" s="1"/>
  <c r="B1688" i="15"/>
  <c r="E1688" i="15" s="1"/>
  <c r="B1689" i="15"/>
  <c r="B1690" i="15"/>
  <c r="B1691" i="15"/>
  <c r="B1692" i="15"/>
  <c r="E1692" i="15" s="1"/>
  <c r="B1693" i="15"/>
  <c r="E1693" i="15" s="1"/>
  <c r="B1694" i="15"/>
  <c r="B1695" i="15"/>
  <c r="E1695" i="15" s="1"/>
  <c r="B1696" i="15"/>
  <c r="E1696" i="15" s="1"/>
  <c r="B1697" i="15"/>
  <c r="E1697" i="15" s="1"/>
  <c r="B1698" i="15"/>
  <c r="B1699" i="15"/>
  <c r="B1700" i="15"/>
  <c r="E1700" i="15" s="1"/>
  <c r="B1665" i="15"/>
  <c r="E1665" i="15" s="1"/>
  <c r="B1666" i="15"/>
  <c r="E1666" i="15" s="1"/>
  <c r="B1667" i="15"/>
  <c r="B1668" i="15"/>
  <c r="B1669" i="15"/>
  <c r="E1669" i="15" s="1"/>
  <c r="B1670" i="15"/>
  <c r="E1670" i="15" s="1"/>
  <c r="B1671" i="15"/>
  <c r="E1671" i="15" s="1"/>
  <c r="B1672" i="15"/>
  <c r="E1672" i="15" s="1"/>
  <c r="B1673" i="15"/>
  <c r="E1673" i="15" s="1"/>
  <c r="B1674" i="15"/>
  <c r="E1674" i="15" s="1"/>
  <c r="B1675" i="15"/>
  <c r="B1676" i="15"/>
  <c r="B1677" i="15"/>
  <c r="E1677" i="15" s="1"/>
  <c r="B1678" i="15"/>
  <c r="E1678" i="15" s="1"/>
  <c r="B1679" i="15"/>
  <c r="B1680" i="15"/>
  <c r="B1681" i="15"/>
  <c r="B1627" i="15"/>
  <c r="E1627" i="15" s="1"/>
  <c r="B1628" i="15"/>
  <c r="E1628" i="15" s="1"/>
  <c r="B1629" i="15"/>
  <c r="B1630" i="15"/>
  <c r="B1631" i="15"/>
  <c r="B1632" i="15"/>
  <c r="B1633" i="15"/>
  <c r="B1634" i="15"/>
  <c r="B1635" i="15"/>
  <c r="E1635" i="15" s="1"/>
  <c r="B1636" i="15"/>
  <c r="E1636" i="15" s="1"/>
  <c r="B1637" i="15"/>
  <c r="E1637" i="15" s="1"/>
  <c r="B1638" i="15"/>
  <c r="B1639" i="15"/>
  <c r="B1640" i="15"/>
  <c r="E1640" i="15" s="1"/>
  <c r="B1641" i="15"/>
  <c r="E1641" i="15" s="1"/>
  <c r="B1642" i="15"/>
  <c r="B1643" i="15"/>
  <c r="B1646" i="15"/>
  <c r="E1646" i="15" s="1"/>
  <c r="B1647" i="15"/>
  <c r="E1647" i="15" s="1"/>
  <c r="B1648" i="15"/>
  <c r="B1649" i="15"/>
  <c r="E1649" i="15" s="1"/>
  <c r="B1650" i="15"/>
  <c r="E1650" i="15" s="1"/>
  <c r="B1651" i="15"/>
  <c r="E1651" i="15" s="1"/>
  <c r="B1652" i="15"/>
  <c r="E1652" i="15" s="1"/>
  <c r="B1653" i="15"/>
  <c r="B1654" i="15"/>
  <c r="B1655" i="15"/>
  <c r="B1656" i="15"/>
  <c r="B1657" i="15"/>
  <c r="B1658" i="15"/>
  <c r="E1658" i="15" s="1"/>
  <c r="B1659" i="15"/>
  <c r="E1659" i="15" s="1"/>
  <c r="B1660" i="15"/>
  <c r="E1660" i="15" s="1"/>
  <c r="B1661" i="15"/>
  <c r="B1662" i="15"/>
  <c r="B1608" i="15"/>
  <c r="B1609" i="15"/>
  <c r="E1609" i="15" s="1"/>
  <c r="B1610" i="15"/>
  <c r="E1610" i="15" s="1"/>
  <c r="B1611" i="15"/>
  <c r="B1612" i="15"/>
  <c r="E1612" i="15" s="1"/>
  <c r="B1613" i="15"/>
  <c r="E1613" i="15" s="1"/>
  <c r="B1614" i="15"/>
  <c r="E1614" i="15" s="1"/>
  <c r="B1615" i="15"/>
  <c r="B1616" i="15"/>
  <c r="B1617" i="15"/>
  <c r="E1617" i="15" s="1"/>
  <c r="B1618" i="15"/>
  <c r="E1618" i="15" s="1"/>
  <c r="B1619" i="15"/>
  <c r="B1620" i="15"/>
  <c r="B1621" i="15"/>
  <c r="B1622" i="15"/>
  <c r="E1622" i="15" s="1"/>
  <c r="B1623" i="15"/>
  <c r="E1623" i="15" s="1"/>
  <c r="B1624" i="15"/>
  <c r="B1589" i="15"/>
  <c r="E1589" i="15" s="1"/>
  <c r="B1590" i="15"/>
  <c r="E1590" i="15" s="1"/>
  <c r="B1591" i="15"/>
  <c r="E1591" i="15" s="1"/>
  <c r="B1592" i="15"/>
  <c r="B1593" i="15"/>
  <c r="B1594" i="15"/>
  <c r="B1595" i="15"/>
  <c r="E1595" i="15" s="1"/>
  <c r="B1596" i="15"/>
  <c r="E1596" i="15" s="1"/>
  <c r="B1597" i="15"/>
  <c r="B1598" i="15"/>
  <c r="E1598" i="15" s="1"/>
  <c r="B1599" i="15"/>
  <c r="E1599" i="15" s="1"/>
  <c r="B1600" i="15"/>
  <c r="E1600" i="15" s="1"/>
  <c r="B1601" i="15"/>
  <c r="B1602" i="15"/>
  <c r="B1603" i="15"/>
  <c r="E1603" i="15" s="1"/>
  <c r="B1604" i="15"/>
  <c r="E1604" i="15" s="1"/>
  <c r="B1605" i="15"/>
  <c r="B1570" i="15"/>
  <c r="B1571" i="15"/>
  <c r="B1572" i="15"/>
  <c r="E1572" i="15" s="1"/>
  <c r="B1573" i="15"/>
  <c r="B1574" i="15"/>
  <c r="E1574" i="15" s="1"/>
  <c r="B1575" i="15"/>
  <c r="E1575" i="15" s="1"/>
  <c r="B1576" i="15"/>
  <c r="E1576" i="15" s="1"/>
  <c r="B1577" i="15"/>
  <c r="E1577" i="15" s="1"/>
  <c r="B1578" i="15"/>
  <c r="B1579" i="15"/>
  <c r="B1580" i="15"/>
  <c r="E1580" i="15" s="1"/>
  <c r="B1581" i="15"/>
  <c r="E1581" i="15" s="1"/>
  <c r="B1582" i="15"/>
  <c r="B1583" i="15"/>
  <c r="B1584" i="15"/>
  <c r="B1585" i="15"/>
  <c r="E1585" i="15" s="1"/>
  <c r="B1586" i="15"/>
  <c r="E1586" i="15" s="1"/>
  <c r="B1551" i="15"/>
  <c r="B1552" i="15"/>
  <c r="E1552" i="15" s="1"/>
  <c r="B1553" i="15"/>
  <c r="E1553" i="15" s="1"/>
  <c r="B1554" i="15"/>
  <c r="E1554" i="15" s="1"/>
  <c r="B1555" i="15"/>
  <c r="B1556" i="15"/>
  <c r="B1557" i="15"/>
  <c r="E1557" i="15" s="1"/>
  <c r="B1558" i="15"/>
  <c r="E1558" i="15" s="1"/>
  <c r="B1559" i="15"/>
  <c r="B1560" i="15"/>
  <c r="B1561" i="15"/>
  <c r="B1562" i="15"/>
  <c r="E1562" i="15" s="1"/>
  <c r="B1563" i="15"/>
  <c r="E1563" i="15" s="1"/>
  <c r="B1564" i="15"/>
  <c r="B1565" i="15"/>
  <c r="E1565" i="15" s="1"/>
  <c r="B1566" i="15"/>
  <c r="E1566" i="15" s="1"/>
  <c r="B1567" i="15"/>
  <c r="E1567" i="15" s="1"/>
  <c r="B1532" i="15"/>
  <c r="B1533" i="15"/>
  <c r="B1534" i="15"/>
  <c r="B1535" i="15"/>
  <c r="E1535" i="15" s="1"/>
  <c r="B1536" i="15"/>
  <c r="E1536" i="15" s="1"/>
  <c r="B1537" i="15"/>
  <c r="B1538" i="15"/>
  <c r="E1538" i="15" s="1"/>
  <c r="B1539" i="15"/>
  <c r="E1539" i="15" s="1"/>
  <c r="B1540" i="15"/>
  <c r="E1540" i="15" s="1"/>
  <c r="B1541" i="15"/>
  <c r="B1542" i="15"/>
  <c r="B1543" i="15"/>
  <c r="E1543" i="15" s="1"/>
  <c r="B1544" i="15"/>
  <c r="B1545" i="15"/>
  <c r="B1546" i="15"/>
  <c r="B1547" i="15"/>
  <c r="B1548" i="15"/>
  <c r="E1548" i="15" s="1"/>
  <c r="B989" i="15"/>
  <c r="B988" i="15"/>
  <c r="B987" i="15"/>
  <c r="B986" i="15"/>
  <c r="B985" i="15"/>
  <c r="B984" i="15"/>
  <c r="B983" i="15"/>
  <c r="B982" i="15"/>
  <c r="B981" i="15"/>
  <c r="B980" i="15"/>
  <c r="B979" i="15"/>
  <c r="B978" i="15"/>
  <c r="B977" i="15"/>
  <c r="B970" i="15"/>
  <c r="B969" i="15"/>
  <c r="B968" i="15"/>
  <c r="B967" i="15"/>
  <c r="B704" i="15"/>
  <c r="B703" i="15"/>
  <c r="B702" i="15"/>
  <c r="B701" i="15"/>
  <c r="B700" i="15"/>
  <c r="B699" i="15"/>
  <c r="B698" i="15"/>
  <c r="B697" i="15"/>
  <c r="B696" i="15"/>
  <c r="B695" i="15"/>
  <c r="B694" i="15"/>
  <c r="B693" i="15"/>
  <c r="B692" i="15"/>
  <c r="B691" i="15"/>
  <c r="B684" i="15"/>
  <c r="B683" i="15"/>
  <c r="B682" i="15"/>
  <c r="B681" i="15"/>
  <c r="B669" i="15"/>
  <c r="B668" i="15"/>
  <c r="B667" i="15"/>
  <c r="B666" i="15"/>
  <c r="B665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964" i="15"/>
  <c r="B963" i="15"/>
  <c r="B962" i="15"/>
  <c r="B961" i="15"/>
  <c r="B960" i="15"/>
  <c r="B959" i="15"/>
  <c r="B958" i="15"/>
  <c r="B957" i="15"/>
  <c r="B956" i="15"/>
  <c r="B955" i="15"/>
  <c r="B954" i="15"/>
  <c r="B953" i="15"/>
  <c r="B952" i="15"/>
  <c r="B951" i="15"/>
  <c r="B944" i="15"/>
  <c r="B943" i="15"/>
  <c r="B942" i="15"/>
  <c r="B941" i="15"/>
  <c r="B662" i="15"/>
  <c r="B661" i="15"/>
  <c r="B660" i="15"/>
  <c r="B659" i="15"/>
  <c r="B658" i="15"/>
  <c r="B657" i="15"/>
  <c r="B656" i="15"/>
  <c r="B655" i="15"/>
  <c r="B654" i="15"/>
  <c r="B653" i="15"/>
  <c r="B652" i="15"/>
  <c r="B651" i="15"/>
  <c r="B650" i="15"/>
  <c r="B649" i="15"/>
  <c r="B642" i="15"/>
  <c r="B641" i="15"/>
  <c r="B640" i="15"/>
  <c r="B639" i="15"/>
  <c r="B627" i="15"/>
  <c r="B626" i="15"/>
  <c r="B625" i="15"/>
  <c r="B624" i="15"/>
  <c r="B623" i="15"/>
  <c r="B220" i="15"/>
  <c r="B219" i="15"/>
  <c r="B218" i="15"/>
  <c r="B217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938" i="15"/>
  <c r="B937" i="15"/>
  <c r="B936" i="15"/>
  <c r="B935" i="15"/>
  <c r="B934" i="15"/>
  <c r="B933" i="15"/>
  <c r="B932" i="15"/>
  <c r="B931" i="15"/>
  <c r="B930" i="15"/>
  <c r="B929" i="15"/>
  <c r="B928" i="15"/>
  <c r="B927" i="15"/>
  <c r="B926" i="15"/>
  <c r="B925" i="15"/>
  <c r="B918" i="15"/>
  <c r="B917" i="15"/>
  <c r="B916" i="15"/>
  <c r="B915" i="15"/>
  <c r="B620" i="15"/>
  <c r="B619" i="15"/>
  <c r="B618" i="15"/>
  <c r="B617" i="15"/>
  <c r="B616" i="15"/>
  <c r="B615" i="15"/>
  <c r="B614" i="15"/>
  <c r="B613" i="15"/>
  <c r="B612" i="15"/>
  <c r="B611" i="15"/>
  <c r="B610" i="15"/>
  <c r="B609" i="15"/>
  <c r="B608" i="15"/>
  <c r="B607" i="15"/>
  <c r="B600" i="15"/>
  <c r="B599" i="15"/>
  <c r="B598" i="15"/>
  <c r="B597" i="15"/>
  <c r="B585" i="15"/>
  <c r="B584" i="15"/>
  <c r="B583" i="15"/>
  <c r="B582" i="15"/>
  <c r="B581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80" i="15"/>
  <c r="B179" i="15"/>
  <c r="B912" i="15"/>
  <c r="B911" i="15"/>
  <c r="B910" i="15"/>
  <c r="B909" i="15"/>
  <c r="B908" i="15"/>
  <c r="B907" i="15"/>
  <c r="B906" i="15"/>
  <c r="B905" i="15"/>
  <c r="B904" i="15"/>
  <c r="B903" i="15"/>
  <c r="B902" i="15"/>
  <c r="B901" i="15"/>
  <c r="B900" i="15"/>
  <c r="B899" i="15"/>
  <c r="B892" i="15"/>
  <c r="B891" i="15"/>
  <c r="B890" i="15"/>
  <c r="B889" i="15"/>
  <c r="B578" i="15"/>
  <c r="B577" i="15"/>
  <c r="B576" i="15"/>
  <c r="B575" i="15"/>
  <c r="B574" i="15"/>
  <c r="B573" i="15"/>
  <c r="B572" i="15"/>
  <c r="B571" i="15"/>
  <c r="B570" i="15"/>
  <c r="B569" i="15"/>
  <c r="B568" i="15"/>
  <c r="B567" i="15"/>
  <c r="B566" i="15"/>
  <c r="B565" i="15"/>
  <c r="B558" i="15"/>
  <c r="B557" i="15"/>
  <c r="B556" i="15"/>
  <c r="B555" i="15"/>
  <c r="B543" i="15"/>
  <c r="B542" i="15"/>
  <c r="B541" i="15"/>
  <c r="B540" i="15"/>
  <c r="B539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886" i="15"/>
  <c r="B885" i="15"/>
  <c r="B884" i="15"/>
  <c r="B883" i="15"/>
  <c r="B882" i="15"/>
  <c r="B881" i="15"/>
  <c r="B880" i="15"/>
  <c r="B879" i="15"/>
  <c r="B878" i="15"/>
  <c r="B877" i="15"/>
  <c r="B876" i="15"/>
  <c r="B875" i="15"/>
  <c r="B874" i="15"/>
  <c r="B873" i="15"/>
  <c r="B866" i="15"/>
  <c r="B865" i="15"/>
  <c r="B864" i="15"/>
  <c r="B863" i="15"/>
  <c r="B536" i="15"/>
  <c r="B535" i="15"/>
  <c r="B534" i="15"/>
  <c r="B533" i="15"/>
  <c r="B532" i="15"/>
  <c r="B531" i="15"/>
  <c r="B530" i="15"/>
  <c r="B529" i="15"/>
  <c r="B528" i="15"/>
  <c r="B527" i="15"/>
  <c r="B526" i="15"/>
  <c r="B525" i="15"/>
  <c r="B524" i="15"/>
  <c r="B523" i="15"/>
  <c r="B516" i="15"/>
  <c r="B515" i="15"/>
  <c r="B514" i="15"/>
  <c r="B513" i="15"/>
  <c r="B501" i="15"/>
  <c r="B500" i="15"/>
  <c r="B499" i="15"/>
  <c r="B498" i="15"/>
  <c r="B497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860" i="15"/>
  <c r="B859" i="15"/>
  <c r="B858" i="15"/>
  <c r="B857" i="15"/>
  <c r="B856" i="15"/>
  <c r="B855" i="15"/>
  <c r="B854" i="15"/>
  <c r="B853" i="15"/>
  <c r="B852" i="15"/>
  <c r="B851" i="15"/>
  <c r="B850" i="15"/>
  <c r="B849" i="15"/>
  <c r="B848" i="15"/>
  <c r="B847" i="15"/>
  <c r="B840" i="15"/>
  <c r="B839" i="15"/>
  <c r="B838" i="15"/>
  <c r="B837" i="15"/>
  <c r="B494" i="15"/>
  <c r="B493" i="15"/>
  <c r="B492" i="15"/>
  <c r="B491" i="15"/>
  <c r="B490" i="15"/>
  <c r="B489" i="15"/>
  <c r="B488" i="15"/>
  <c r="B487" i="15"/>
  <c r="B486" i="15"/>
  <c r="B485" i="15"/>
  <c r="B484" i="15"/>
  <c r="B483" i="15"/>
  <c r="B482" i="15"/>
  <c r="B481" i="15"/>
  <c r="B474" i="15"/>
  <c r="B473" i="15"/>
  <c r="B472" i="15"/>
  <c r="B471" i="15"/>
  <c r="B459" i="15"/>
  <c r="B458" i="15"/>
  <c r="B457" i="15"/>
  <c r="B456" i="15"/>
  <c r="B455" i="15"/>
  <c r="B132" i="15"/>
  <c r="B131" i="15"/>
  <c r="B130" i="15"/>
  <c r="B129" i="15"/>
  <c r="B128" i="15"/>
  <c r="B127" i="15"/>
  <c r="B126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834" i="15"/>
  <c r="B833" i="15"/>
  <c r="B832" i="15"/>
  <c r="B831" i="15"/>
  <c r="B830" i="15"/>
  <c r="B829" i="15"/>
  <c r="B828" i="15"/>
  <c r="B827" i="15"/>
  <c r="B826" i="15"/>
  <c r="B825" i="15"/>
  <c r="B824" i="15"/>
  <c r="B823" i="15"/>
  <c r="B822" i="15"/>
  <c r="B821" i="15"/>
  <c r="B814" i="15"/>
  <c r="B813" i="15"/>
  <c r="B812" i="15"/>
  <c r="B811" i="15"/>
  <c r="B452" i="15"/>
  <c r="B451" i="15"/>
  <c r="B450" i="15"/>
  <c r="B449" i="15"/>
  <c r="B448" i="15"/>
  <c r="B447" i="15"/>
  <c r="B446" i="15"/>
  <c r="B445" i="15"/>
  <c r="B444" i="15"/>
  <c r="B443" i="15"/>
  <c r="B442" i="15"/>
  <c r="B441" i="15"/>
  <c r="B440" i="15"/>
  <c r="B439" i="15"/>
  <c r="B432" i="15"/>
  <c r="B431" i="15"/>
  <c r="B430" i="15"/>
  <c r="B429" i="15"/>
  <c r="B417" i="15"/>
  <c r="B416" i="15"/>
  <c r="B415" i="15"/>
  <c r="B414" i="15"/>
  <c r="B413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808" i="15"/>
  <c r="B807" i="15"/>
  <c r="B806" i="15"/>
  <c r="B805" i="15"/>
  <c r="B804" i="15"/>
  <c r="B803" i="15"/>
  <c r="B802" i="15"/>
  <c r="B801" i="15"/>
  <c r="B800" i="15"/>
  <c r="B799" i="15"/>
  <c r="B798" i="15"/>
  <c r="B797" i="15"/>
  <c r="B796" i="15"/>
  <c r="B795" i="15"/>
  <c r="B788" i="15"/>
  <c r="B787" i="15"/>
  <c r="B786" i="15"/>
  <c r="B785" i="15"/>
  <c r="B410" i="15"/>
  <c r="B409" i="15"/>
  <c r="B408" i="15"/>
  <c r="B407" i="15"/>
  <c r="B406" i="15"/>
  <c r="B405" i="15"/>
  <c r="B404" i="15"/>
  <c r="B403" i="15"/>
  <c r="B402" i="15"/>
  <c r="B401" i="15"/>
  <c r="B400" i="15"/>
  <c r="B399" i="15"/>
  <c r="B398" i="15"/>
  <c r="B397" i="15"/>
  <c r="B390" i="15"/>
  <c r="B389" i="15"/>
  <c r="B388" i="15"/>
  <c r="B387" i="15"/>
  <c r="B375" i="15"/>
  <c r="B374" i="15"/>
  <c r="B373" i="15"/>
  <c r="B372" i="15"/>
  <c r="B371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782" i="15"/>
  <c r="B781" i="15"/>
  <c r="B780" i="15"/>
  <c r="B779" i="15"/>
  <c r="B778" i="15"/>
  <c r="B777" i="15"/>
  <c r="B776" i="15"/>
  <c r="B775" i="15"/>
  <c r="B774" i="15"/>
  <c r="B773" i="15"/>
  <c r="B772" i="15"/>
  <c r="B771" i="15"/>
  <c r="B770" i="15"/>
  <c r="B769" i="15"/>
  <c r="B762" i="15"/>
  <c r="B761" i="15"/>
  <c r="B760" i="15"/>
  <c r="B75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48" i="15"/>
  <c r="B347" i="15"/>
  <c r="B346" i="15"/>
  <c r="B345" i="15"/>
  <c r="B333" i="15"/>
  <c r="B332" i="15"/>
  <c r="B331" i="15"/>
  <c r="B330" i="15"/>
  <c r="B329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756" i="15"/>
  <c r="B755" i="15"/>
  <c r="B754" i="15"/>
  <c r="B753" i="15"/>
  <c r="B752" i="15"/>
  <c r="B751" i="15"/>
  <c r="B750" i="15"/>
  <c r="B749" i="15"/>
  <c r="B748" i="15"/>
  <c r="B747" i="15"/>
  <c r="B746" i="15"/>
  <c r="B745" i="15"/>
  <c r="B744" i="15"/>
  <c r="B743" i="15"/>
  <c r="B736" i="15"/>
  <c r="B735" i="15"/>
  <c r="B734" i="15"/>
  <c r="B733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06" i="15"/>
  <c r="B305" i="15"/>
  <c r="B304" i="15"/>
  <c r="B303" i="15"/>
  <c r="B291" i="15"/>
  <c r="B290" i="15"/>
  <c r="B289" i="15"/>
  <c r="B288" i="15"/>
  <c r="B287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707" i="15"/>
  <c r="B708" i="15"/>
  <c r="B709" i="15"/>
  <c r="B710" i="15"/>
  <c r="B717" i="15"/>
  <c r="B718" i="15"/>
  <c r="B719" i="15"/>
  <c r="B720" i="15"/>
  <c r="B721" i="15"/>
  <c r="B722" i="15"/>
  <c r="B723" i="15"/>
  <c r="B724" i="15"/>
  <c r="B725" i="15"/>
  <c r="B726" i="15"/>
  <c r="B727" i="15"/>
  <c r="B728" i="15"/>
  <c r="B729" i="15"/>
  <c r="B730" i="15"/>
  <c r="B245" i="15"/>
  <c r="B246" i="15"/>
  <c r="B247" i="15"/>
  <c r="B248" i="15"/>
  <c r="B273" i="15"/>
  <c r="B274" i="15"/>
  <c r="B275" i="15"/>
  <c r="B276" i="15"/>
  <c r="B277" i="15"/>
  <c r="B278" i="15"/>
  <c r="B279" i="15"/>
  <c r="B280" i="15"/>
  <c r="B281" i="15"/>
  <c r="B282" i="15"/>
  <c r="B283" i="15"/>
  <c r="B284" i="15"/>
  <c r="B3" i="15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G1536" i="15" l="1"/>
  <c r="G1540" i="15"/>
  <c r="G1548" i="15"/>
  <c r="G1535" i="15"/>
  <c r="G1539" i="15"/>
  <c r="G1543" i="15"/>
  <c r="G1538" i="15"/>
  <c r="E1578" i="15"/>
  <c r="E1675" i="15"/>
  <c r="E1698" i="15"/>
  <c r="E1629" i="15"/>
  <c r="E1633" i="15"/>
  <c r="E1573" i="15"/>
  <c r="E1648" i="15"/>
  <c r="E1634" i="15"/>
  <c r="E1551" i="15"/>
  <c r="E1611" i="15"/>
  <c r="E1708" i="15"/>
  <c r="E1583" i="15"/>
  <c r="E1680" i="15"/>
  <c r="E1704" i="15"/>
  <c r="E1546" i="15"/>
  <c r="G1546" i="15" s="1"/>
  <c r="E1570" i="15"/>
  <c r="E1667" i="15"/>
  <c r="E1654" i="15"/>
  <c r="E1561" i="15"/>
  <c r="E1621" i="15"/>
  <c r="E1547" i="15"/>
  <c r="G1547" i="15" s="1"/>
  <c r="E1571" i="15"/>
  <c r="E1668" i="15"/>
  <c r="E1584" i="15"/>
  <c r="E1608" i="15"/>
  <c r="E1681" i="15"/>
  <c r="E1705" i="15"/>
  <c r="E1534" i="15"/>
  <c r="G1534" i="15" s="1"/>
  <c r="E1594" i="15"/>
  <c r="E1691" i="15"/>
  <c r="E1537" i="15"/>
  <c r="G1537" i="15" s="1"/>
  <c r="E1597" i="15"/>
  <c r="E1560" i="15"/>
  <c r="E1620" i="15"/>
  <c r="E1717" i="15"/>
  <c r="E1690" i="15"/>
  <c r="E1657" i="15"/>
  <c r="E1643" i="15"/>
  <c r="E1630" i="15"/>
  <c r="E1631" i="15"/>
  <c r="E1714" i="15"/>
  <c r="E1694" i="15"/>
  <c r="E1559" i="15"/>
  <c r="E1619" i="15"/>
  <c r="E1716" i="15"/>
  <c r="E1582" i="15"/>
  <c r="E1661" i="15"/>
  <c r="E1679" i="15"/>
  <c r="E1541" i="15"/>
  <c r="G1541" i="15" s="1"/>
  <c r="E1601" i="15"/>
  <c r="E1656" i="15"/>
  <c r="E1564" i="15"/>
  <c r="E1624" i="15"/>
  <c r="E1642" i="15"/>
  <c r="E1685" i="15"/>
  <c r="E1632" i="15"/>
  <c r="E1655" i="15"/>
  <c r="E1544" i="15"/>
  <c r="G1544" i="15" s="1"/>
  <c r="E1542" i="15"/>
  <c r="G1542" i="15" s="1"/>
  <c r="E1602" i="15"/>
  <c r="E1699" i="15"/>
  <c r="E1686" i="15"/>
  <c r="E1638" i="15"/>
  <c r="E1545" i="15"/>
  <c r="G1545" i="15" s="1"/>
  <c r="E1605" i="15"/>
  <c r="E1532" i="15"/>
  <c r="G1532" i="15" s="1"/>
  <c r="E1592" i="15"/>
  <c r="E1689" i="15"/>
  <c r="E1555" i="15"/>
  <c r="E1615" i="15"/>
  <c r="E1712" i="15"/>
  <c r="E1579" i="15"/>
  <c r="E1676" i="15"/>
  <c r="E1653" i="15"/>
  <c r="E1556" i="15"/>
  <c r="E1616" i="15"/>
  <c r="E1713" i="15"/>
  <c r="E1639" i="15"/>
  <c r="E1662" i="15"/>
  <c r="E1533" i="15"/>
  <c r="G1533" i="15" s="1"/>
  <c r="E1593" i="15"/>
  <c r="G245" i="15"/>
  <c r="G247" i="15"/>
  <c r="G246" i="15"/>
  <c r="E263" i="15"/>
  <c r="G263" i="15" s="1"/>
  <c r="E261" i="15"/>
  <c r="G261" i="15" s="1"/>
  <c r="E264" i="15"/>
  <c r="G264" i="15" s="1"/>
  <c r="E262" i="15"/>
  <c r="G262" i="15" s="1"/>
  <c r="G248" i="15"/>
  <c r="G330" i="15"/>
  <c r="G416" i="15"/>
  <c r="G498" i="15"/>
  <c r="G584" i="15"/>
  <c r="G666" i="15"/>
  <c r="G289" i="15"/>
  <c r="G290" i="15"/>
  <c r="G288" i="15"/>
  <c r="G333" i="15"/>
  <c r="G331" i="15"/>
  <c r="G329" i="15"/>
  <c r="G332" i="15"/>
  <c r="G375" i="15"/>
  <c r="G373" i="15"/>
  <c r="G371" i="15"/>
  <c r="G417" i="15"/>
  <c r="G415" i="15"/>
  <c r="G413" i="15"/>
  <c r="G414" i="15"/>
  <c r="G459" i="15"/>
  <c r="G457" i="15"/>
  <c r="G455" i="15"/>
  <c r="G501" i="15"/>
  <c r="G499" i="15"/>
  <c r="G497" i="15"/>
  <c r="G500" i="15"/>
  <c r="G543" i="15"/>
  <c r="G541" i="15"/>
  <c r="G539" i="15"/>
  <c r="G585" i="15"/>
  <c r="G583" i="15"/>
  <c r="G581" i="15"/>
  <c r="G582" i="15"/>
  <c r="G627" i="15"/>
  <c r="G625" i="15"/>
  <c r="G623" i="15"/>
  <c r="G669" i="15"/>
  <c r="G667" i="15"/>
  <c r="G665" i="15"/>
  <c r="G668" i="15"/>
  <c r="G299" i="15"/>
  <c r="G298" i="15"/>
  <c r="G297" i="15"/>
  <c r="G295" i="15"/>
  <c r="G294" i="15"/>
  <c r="G293" i="15"/>
  <c r="G342" i="15"/>
  <c r="G341" i="15"/>
  <c r="G340" i="15"/>
  <c r="G339" i="15"/>
  <c r="G338" i="15"/>
  <c r="G337" i="15"/>
  <c r="G336" i="15"/>
  <c r="G335" i="15"/>
  <c r="G334" i="15"/>
  <c r="G384" i="15"/>
  <c r="G383" i="15"/>
  <c r="G382" i="15"/>
  <c r="G381" i="15"/>
  <c r="G380" i="15"/>
  <c r="G379" i="15"/>
  <c r="G378" i="15"/>
  <c r="G377" i="15"/>
  <c r="G376" i="15"/>
  <c r="G426" i="15"/>
  <c r="G425" i="15"/>
  <c r="G424" i="15"/>
  <c r="G423" i="15"/>
  <c r="G422" i="15"/>
  <c r="G421" i="15"/>
  <c r="G420" i="15"/>
  <c r="G419" i="15"/>
  <c r="G418" i="15"/>
  <c r="G468" i="15"/>
  <c r="G467" i="15"/>
  <c r="G466" i="15"/>
  <c r="G465" i="15"/>
  <c r="G464" i="15"/>
  <c r="G463" i="15"/>
  <c r="G462" i="15"/>
  <c r="G461" i="15"/>
  <c r="G460" i="15"/>
  <c r="G510" i="15"/>
  <c r="G509" i="15"/>
  <c r="G508" i="15"/>
  <c r="G507" i="15"/>
  <c r="G506" i="15"/>
  <c r="G505" i="15"/>
  <c r="G504" i="15"/>
  <c r="G503" i="15"/>
  <c r="G502" i="15"/>
  <c r="G552" i="15"/>
  <c r="G551" i="15"/>
  <c r="G550" i="15"/>
  <c r="G549" i="15"/>
  <c r="G548" i="15"/>
  <c r="G547" i="15"/>
  <c r="G546" i="15"/>
  <c r="G545" i="15"/>
  <c r="G544" i="15"/>
  <c r="G593" i="15"/>
  <c r="G592" i="15"/>
  <c r="G591" i="15"/>
  <c r="G589" i="15"/>
  <c r="G588" i="15"/>
  <c r="G587" i="15"/>
  <c r="G636" i="15"/>
  <c r="G635" i="15"/>
  <c r="G634" i="15"/>
  <c r="G633" i="15"/>
  <c r="G632" i="15"/>
  <c r="G631" i="15"/>
  <c r="G630" i="15"/>
  <c r="G629" i="15"/>
  <c r="G628" i="15"/>
  <c r="G678" i="15"/>
  <c r="G677" i="15"/>
  <c r="G676" i="15"/>
  <c r="G675" i="15"/>
  <c r="G674" i="15"/>
  <c r="G673" i="15"/>
  <c r="G672" i="15"/>
  <c r="G671" i="15"/>
  <c r="G670" i="15"/>
  <c r="G291" i="15"/>
  <c r="G287" i="15"/>
  <c r="G374" i="15"/>
  <c r="G372" i="15"/>
  <c r="G458" i="15"/>
  <c r="G456" i="15"/>
  <c r="G542" i="15"/>
  <c r="G540" i="15"/>
  <c r="G626" i="15"/>
  <c r="G624" i="15"/>
  <c r="G249" i="15"/>
  <c r="M76" i="17"/>
  <c r="E292" i="15" l="1"/>
  <c r="G292" i="15"/>
  <c r="E300" i="15"/>
  <c r="G300" i="15"/>
  <c r="E257" i="15"/>
  <c r="G257" i="15"/>
  <c r="E586" i="15"/>
  <c r="G586" i="15"/>
  <c r="E594" i="15"/>
  <c r="G594" i="15"/>
  <c r="E250" i="15"/>
  <c r="G250" i="15"/>
  <c r="E258" i="15"/>
  <c r="G258" i="15"/>
  <c r="E252" i="15"/>
  <c r="G252" i="15"/>
  <c r="E251" i="15"/>
  <c r="G251" i="15"/>
  <c r="E296" i="15"/>
  <c r="G296" i="15"/>
  <c r="E253" i="15"/>
  <c r="G253" i="15"/>
  <c r="E590" i="15"/>
  <c r="G590" i="15"/>
  <c r="E254" i="15"/>
  <c r="G254" i="15"/>
  <c r="E255" i="15"/>
  <c r="G255" i="15"/>
  <c r="E256" i="15"/>
  <c r="G256" i="15"/>
  <c r="E337" i="15"/>
  <c r="E423" i="15"/>
  <c r="E631" i="15"/>
  <c r="E294" i="15"/>
  <c r="E341" i="15"/>
  <c r="E544" i="15"/>
  <c r="E674" i="15"/>
  <c r="E587" i="15"/>
  <c r="E552" i="15"/>
  <c r="E380" i="15"/>
  <c r="E298" i="15"/>
  <c r="E335" i="15"/>
  <c r="E339" i="15"/>
  <c r="E591" i="15"/>
  <c r="E548" i="15"/>
  <c r="E419" i="15"/>
  <c r="E376" i="15"/>
  <c r="E384" i="15"/>
  <c r="E670" i="15"/>
  <c r="E678" i="15"/>
  <c r="E635" i="15"/>
  <c r="E588" i="15"/>
  <c r="E592" i="15"/>
  <c r="E545" i="15"/>
  <c r="E547" i="15"/>
  <c r="E551" i="15"/>
  <c r="E502" i="15"/>
  <c r="E506" i="15"/>
  <c r="E510" i="15"/>
  <c r="E463" i="15"/>
  <c r="E418" i="15"/>
  <c r="E420" i="15"/>
  <c r="E422" i="15"/>
  <c r="E424" i="15"/>
  <c r="E426" i="15"/>
  <c r="E377" i="15"/>
  <c r="E379" i="15"/>
  <c r="E383" i="15"/>
  <c r="E334" i="15"/>
  <c r="E340" i="15"/>
  <c r="E293" i="15"/>
  <c r="E295" i="15"/>
  <c r="E299" i="15"/>
  <c r="E673" i="15"/>
  <c r="E677" i="15"/>
  <c r="E630" i="15"/>
  <c r="E634" i="15"/>
  <c r="E505" i="15"/>
  <c r="E593" i="15"/>
  <c r="E550" i="15"/>
  <c r="E462" i="15"/>
  <c r="E465" i="15"/>
  <c r="E467" i="15"/>
  <c r="E338" i="15"/>
  <c r="E549" i="15"/>
  <c r="E381" i="15"/>
  <c r="E671" i="15"/>
  <c r="E675" i="15"/>
  <c r="E628" i="15"/>
  <c r="E632" i="15"/>
  <c r="E636" i="15"/>
  <c r="E589" i="15"/>
  <c r="E546" i="15"/>
  <c r="E503" i="15"/>
  <c r="E507" i="15"/>
  <c r="E460" i="15"/>
  <c r="E468" i="15"/>
  <c r="E421" i="15"/>
  <c r="E425" i="15"/>
  <c r="E382" i="15"/>
  <c r="E672" i="15"/>
  <c r="E676" i="15"/>
  <c r="E629" i="15"/>
  <c r="E633" i="15"/>
  <c r="E504" i="15"/>
  <c r="E508" i="15"/>
  <c r="E509" i="15"/>
  <c r="E461" i="15"/>
  <c r="E464" i="15"/>
  <c r="E466" i="15"/>
  <c r="E336" i="15"/>
  <c r="E342" i="15"/>
  <c r="E378" i="15"/>
  <c r="E297" i="15"/>
  <c r="E249" i="15"/>
  <c r="X14" i="18" l="1"/>
  <c r="X36" i="18"/>
  <c r="W36" i="18"/>
  <c r="U36" i="18"/>
  <c r="X6" i="18"/>
  <c r="W158" i="17"/>
  <c r="W146" i="17"/>
  <c r="W134" i="17"/>
  <c r="W98" i="17"/>
  <c r="W74" i="17"/>
  <c r="AF51" i="18" l="1"/>
  <c r="AE51" i="18"/>
  <c r="Z51" i="18"/>
  <c r="Y51" i="18"/>
  <c r="Q51" i="18" s="1"/>
  <c r="M51" i="18"/>
  <c r="AF50" i="18"/>
  <c r="AE50" i="18"/>
  <c r="Z50" i="18"/>
  <c r="Y50" i="18"/>
  <c r="Q50" i="18" s="1"/>
  <c r="M50" i="18"/>
  <c r="AF49" i="18"/>
  <c r="AE49" i="18"/>
  <c r="Z49" i="18"/>
  <c r="Y49" i="18"/>
  <c r="Q49" i="18" s="1"/>
  <c r="M49" i="18"/>
  <c r="AF48" i="18"/>
  <c r="AE48" i="18"/>
  <c r="Z48" i="18"/>
  <c r="Y48" i="18"/>
  <c r="Q48" i="18" s="1"/>
  <c r="M48" i="18"/>
  <c r="AF47" i="18"/>
  <c r="AE47" i="18"/>
  <c r="Z47" i="18"/>
  <c r="Y47" i="18"/>
  <c r="Q47" i="18" s="1"/>
  <c r="M47" i="18"/>
  <c r="AF46" i="18"/>
  <c r="AE46" i="18"/>
  <c r="Z46" i="18"/>
  <c r="Y46" i="18"/>
  <c r="Q46" i="18" s="1"/>
  <c r="M46" i="18"/>
  <c r="AF45" i="18"/>
  <c r="AE45" i="18"/>
  <c r="Z45" i="18"/>
  <c r="Y45" i="18"/>
  <c r="Q45" i="18" s="1"/>
  <c r="M45" i="18"/>
  <c r="AF44" i="18"/>
  <c r="AE44" i="18"/>
  <c r="Z44" i="18"/>
  <c r="Y44" i="18"/>
  <c r="Q44" i="18" s="1"/>
  <c r="M44" i="18"/>
  <c r="AF43" i="18"/>
  <c r="AE43" i="18"/>
  <c r="Z43" i="18"/>
  <c r="Y43" i="18"/>
  <c r="Q43" i="18" s="1"/>
  <c r="M43" i="18"/>
  <c r="AF42" i="18"/>
  <c r="AE42" i="18"/>
  <c r="Z42" i="18"/>
  <c r="Y42" i="18"/>
  <c r="Q42" i="18" s="1"/>
  <c r="M42" i="18"/>
  <c r="AF41" i="18"/>
  <c r="AE41" i="18"/>
  <c r="AB41" i="18" s="1"/>
  <c r="R41" i="18" s="1"/>
  <c r="Z41" i="18"/>
  <c r="Y41" i="18"/>
  <c r="Q41" i="18" s="1"/>
  <c r="M41" i="18"/>
  <c r="AF40" i="18"/>
  <c r="AE40" i="18"/>
  <c r="Z40" i="18"/>
  <c r="Y40" i="18"/>
  <c r="Q40" i="18" s="1"/>
  <c r="M40" i="18"/>
  <c r="AF39" i="18"/>
  <c r="AE39" i="18"/>
  <c r="Z39" i="18"/>
  <c r="Y39" i="18"/>
  <c r="Q39" i="18" s="1"/>
  <c r="M39" i="18"/>
  <c r="AF38" i="18"/>
  <c r="AE38" i="18"/>
  <c r="Z38" i="18"/>
  <c r="Y38" i="18"/>
  <c r="Q38" i="18" s="1"/>
  <c r="M38" i="18"/>
  <c r="AF36" i="18"/>
  <c r="AE36" i="18"/>
  <c r="Z36" i="18"/>
  <c r="Y36" i="18"/>
  <c r="Q36" i="18" s="1"/>
  <c r="AF34" i="18"/>
  <c r="AE34" i="18"/>
  <c r="AI34" i="18" s="1"/>
  <c r="Z34" i="18"/>
  <c r="Y34" i="18"/>
  <c r="Q34" i="18" s="1"/>
  <c r="M34" i="18"/>
  <c r="AF33" i="18"/>
  <c r="AE33" i="18"/>
  <c r="Z33" i="18"/>
  <c r="Y33" i="18"/>
  <c r="Q33" i="18" s="1"/>
  <c r="M33" i="18"/>
  <c r="AF32" i="18"/>
  <c r="AE32" i="18"/>
  <c r="Z32" i="18"/>
  <c r="Y32" i="18"/>
  <c r="Q32" i="18" s="1"/>
  <c r="M32" i="18"/>
  <c r="AF31" i="18"/>
  <c r="AE31" i="18"/>
  <c r="Z31" i="18"/>
  <c r="Y31" i="18"/>
  <c r="Q31" i="18" s="1"/>
  <c r="M31" i="18"/>
  <c r="AF30" i="18"/>
  <c r="AE30" i="18"/>
  <c r="Z30" i="18"/>
  <c r="Y30" i="18"/>
  <c r="Q30" i="18" s="1"/>
  <c r="M30" i="18"/>
  <c r="AF29" i="18"/>
  <c r="AE29" i="18"/>
  <c r="Z29" i="18"/>
  <c r="Y29" i="18"/>
  <c r="Q29" i="18" s="1"/>
  <c r="M29" i="18"/>
  <c r="AF28" i="18"/>
  <c r="AE28" i="18"/>
  <c r="Z28" i="18"/>
  <c r="Y28" i="18"/>
  <c r="Q28" i="18" s="1"/>
  <c r="M28" i="18"/>
  <c r="AF27" i="18"/>
  <c r="AE27" i="18"/>
  <c r="Z27" i="18"/>
  <c r="Y27" i="18"/>
  <c r="Q27" i="18" s="1"/>
  <c r="M27" i="18"/>
  <c r="AF26" i="18"/>
  <c r="AE26" i="18"/>
  <c r="Z26" i="18"/>
  <c r="Y26" i="18"/>
  <c r="Q26" i="18" s="1"/>
  <c r="M26" i="18"/>
  <c r="AF25" i="18"/>
  <c r="AE25" i="18"/>
  <c r="Z25" i="18"/>
  <c r="Y25" i="18"/>
  <c r="Q25" i="18" s="1"/>
  <c r="M25" i="18"/>
  <c r="AF24" i="18"/>
  <c r="AE24" i="18"/>
  <c r="Z24" i="18"/>
  <c r="Y24" i="18"/>
  <c r="Q24" i="18" s="1"/>
  <c r="M24" i="18"/>
  <c r="AF23" i="18"/>
  <c r="AE23" i="18"/>
  <c r="Z23" i="18"/>
  <c r="Y23" i="18"/>
  <c r="Q23" i="18" s="1"/>
  <c r="M23" i="18"/>
  <c r="AF22" i="18"/>
  <c r="AE22" i="18"/>
  <c r="Z22" i="18"/>
  <c r="Y22" i="18"/>
  <c r="Q22" i="18" s="1"/>
  <c r="M22" i="18"/>
  <c r="AF21" i="18"/>
  <c r="AE21" i="18"/>
  <c r="Z21" i="18"/>
  <c r="Y21" i="18"/>
  <c r="Q21" i="18" s="1"/>
  <c r="M21" i="18"/>
  <c r="AF20" i="18"/>
  <c r="AE20" i="18"/>
  <c r="Z20" i="18"/>
  <c r="Y20" i="18"/>
  <c r="Q20" i="18" s="1"/>
  <c r="M20" i="18"/>
  <c r="AF19" i="18"/>
  <c r="AE19" i="18"/>
  <c r="Z19" i="18"/>
  <c r="Y19" i="18"/>
  <c r="Q19" i="18" s="1"/>
  <c r="M19" i="18"/>
  <c r="AF18" i="18"/>
  <c r="AE18" i="18"/>
  <c r="Z18" i="18"/>
  <c r="Y18" i="18"/>
  <c r="Q18" i="18" s="1"/>
  <c r="M18" i="18"/>
  <c r="AF17" i="18"/>
  <c r="AE17" i="18"/>
  <c r="Z17" i="18"/>
  <c r="Y17" i="18"/>
  <c r="Q17" i="18" s="1"/>
  <c r="M17" i="18"/>
  <c r="AF16" i="18"/>
  <c r="AE16" i="18"/>
  <c r="Z16" i="18"/>
  <c r="Y16" i="18"/>
  <c r="Q16" i="18" s="1"/>
  <c r="M16" i="18"/>
  <c r="AF14" i="18"/>
  <c r="AE14" i="18"/>
  <c r="Z14" i="18"/>
  <c r="Y14" i="18"/>
  <c r="Q14" i="18" s="1"/>
  <c r="AF12" i="18"/>
  <c r="AE12" i="18"/>
  <c r="Z12" i="18"/>
  <c r="Y12" i="18"/>
  <c r="Q12" i="18" s="1"/>
  <c r="M12" i="18"/>
  <c r="AF11" i="18"/>
  <c r="AE11" i="18"/>
  <c r="Z11" i="18"/>
  <c r="Y11" i="18"/>
  <c r="Q11" i="18" s="1"/>
  <c r="M11" i="18"/>
  <c r="AF10" i="18"/>
  <c r="AE10" i="18"/>
  <c r="Z10" i="18"/>
  <c r="Y10" i="18"/>
  <c r="Q10" i="18" s="1"/>
  <c r="M10" i="18"/>
  <c r="AF9" i="18"/>
  <c r="AE9" i="18"/>
  <c r="Z9" i="18"/>
  <c r="Y9" i="18"/>
  <c r="Q9" i="18" s="1"/>
  <c r="M9" i="18"/>
  <c r="AF8" i="18"/>
  <c r="AE8" i="18"/>
  <c r="Z8" i="18"/>
  <c r="Y8" i="18"/>
  <c r="Q8" i="18" s="1"/>
  <c r="M8" i="18"/>
  <c r="AF6" i="18"/>
  <c r="AE6" i="18"/>
  <c r="Z6" i="18"/>
  <c r="Y6" i="18"/>
  <c r="Q6" i="18" s="1"/>
  <c r="AE72" i="17"/>
  <c r="AD72" i="17"/>
  <c r="Y72" i="17"/>
  <c r="X72" i="17"/>
  <c r="P72" i="17" s="1"/>
  <c r="M72" i="17"/>
  <c r="AE71" i="17"/>
  <c r="AD71" i="17"/>
  <c r="Y71" i="17"/>
  <c r="X71" i="17"/>
  <c r="P71" i="17" s="1"/>
  <c r="M71" i="17"/>
  <c r="AE70" i="17"/>
  <c r="AD70" i="17"/>
  <c r="Y70" i="17"/>
  <c r="X70" i="17"/>
  <c r="P70" i="17" s="1"/>
  <c r="M70" i="17"/>
  <c r="AE69" i="17"/>
  <c r="AD69" i="17"/>
  <c r="Y69" i="17"/>
  <c r="X69" i="17"/>
  <c r="P69" i="17" s="1"/>
  <c r="M69" i="17"/>
  <c r="AE68" i="17"/>
  <c r="AD68" i="17"/>
  <c r="Y68" i="17"/>
  <c r="X68" i="17"/>
  <c r="P68" i="17" s="1"/>
  <c r="M68" i="17"/>
  <c r="AE67" i="17"/>
  <c r="AD67" i="17"/>
  <c r="Y67" i="17"/>
  <c r="X67" i="17"/>
  <c r="P67" i="17" s="1"/>
  <c r="M67" i="17"/>
  <c r="AE66" i="17"/>
  <c r="AD66" i="17"/>
  <c r="Y66" i="17"/>
  <c r="X66" i="17"/>
  <c r="P66" i="17" s="1"/>
  <c r="M66" i="17"/>
  <c r="AE65" i="17"/>
  <c r="AD65" i="17"/>
  <c r="Y65" i="17"/>
  <c r="X65" i="17"/>
  <c r="P65" i="17" s="1"/>
  <c r="M65" i="17"/>
  <c r="AE64" i="17"/>
  <c r="AD64" i="17"/>
  <c r="Y64" i="17"/>
  <c r="X64" i="17"/>
  <c r="P64" i="17" s="1"/>
  <c r="M64" i="17"/>
  <c r="AE63" i="17"/>
  <c r="AD63" i="17"/>
  <c r="Y63" i="17"/>
  <c r="X63" i="17"/>
  <c r="P63" i="17" s="1"/>
  <c r="M63" i="17"/>
  <c r="AE62" i="17"/>
  <c r="AD62" i="17"/>
  <c r="Y62" i="17"/>
  <c r="X62" i="17"/>
  <c r="P62" i="17" s="1"/>
  <c r="M62" i="17"/>
  <c r="AE61" i="17"/>
  <c r="AD61" i="17"/>
  <c r="Y61" i="17"/>
  <c r="X61" i="17"/>
  <c r="P61" i="17" s="1"/>
  <c r="M61" i="17"/>
  <c r="AE60" i="17"/>
  <c r="AD60" i="17"/>
  <c r="Y60" i="17"/>
  <c r="X60" i="17"/>
  <c r="P60" i="17" s="1"/>
  <c r="M60" i="17"/>
  <c r="AE59" i="17"/>
  <c r="AD59" i="17"/>
  <c r="Y59" i="17"/>
  <c r="X59" i="17"/>
  <c r="P59" i="17" s="1"/>
  <c r="M59" i="17"/>
  <c r="AE58" i="17"/>
  <c r="AD58" i="17"/>
  <c r="Y58" i="17"/>
  <c r="X58" i="17"/>
  <c r="P58" i="17" s="1"/>
  <c r="M58" i="17"/>
  <c r="AE57" i="17"/>
  <c r="AD57" i="17"/>
  <c r="Y57" i="17"/>
  <c r="X57" i="17"/>
  <c r="P57" i="17" s="1"/>
  <c r="M57" i="17"/>
  <c r="AE56" i="17"/>
  <c r="AD56" i="17"/>
  <c r="Y56" i="17"/>
  <c r="X56" i="17"/>
  <c r="P56" i="17" s="1"/>
  <c r="M56" i="17"/>
  <c r="AE55" i="17"/>
  <c r="AD55" i="17"/>
  <c r="Y55" i="17"/>
  <c r="X55" i="17"/>
  <c r="P55" i="17" s="1"/>
  <c r="M55" i="17"/>
  <c r="AE53" i="17"/>
  <c r="AD53" i="17"/>
  <c r="Y53" i="17"/>
  <c r="X53" i="17"/>
  <c r="AE192" i="17"/>
  <c r="AD192" i="17"/>
  <c r="Y192" i="17"/>
  <c r="X192" i="17"/>
  <c r="P192" i="17" s="1"/>
  <c r="M192" i="17"/>
  <c r="AE191" i="17"/>
  <c r="AD191" i="17"/>
  <c r="Y191" i="17"/>
  <c r="X191" i="17"/>
  <c r="P191" i="17" s="1"/>
  <c r="M191" i="17"/>
  <c r="AE190" i="17"/>
  <c r="AD190" i="17"/>
  <c r="Y190" i="17"/>
  <c r="X190" i="17"/>
  <c r="P190" i="17" s="1"/>
  <c r="M190" i="17"/>
  <c r="AE189" i="17"/>
  <c r="AD189" i="17"/>
  <c r="Y189" i="17"/>
  <c r="X189" i="17"/>
  <c r="P189" i="17" s="1"/>
  <c r="M189" i="17"/>
  <c r="AE188" i="17"/>
  <c r="AD188" i="17"/>
  <c r="Y188" i="17"/>
  <c r="X188" i="17"/>
  <c r="P188" i="17" s="1"/>
  <c r="M188" i="17"/>
  <c r="AE187" i="17"/>
  <c r="AD187" i="17"/>
  <c r="Y187" i="17"/>
  <c r="X187" i="17"/>
  <c r="P187" i="17" s="1"/>
  <c r="M187" i="17"/>
  <c r="AE186" i="17"/>
  <c r="AD186" i="17"/>
  <c r="Y186" i="17"/>
  <c r="X186" i="17"/>
  <c r="P186" i="17" s="1"/>
  <c r="M186" i="17"/>
  <c r="AE185" i="17"/>
  <c r="AD185" i="17"/>
  <c r="Y185" i="17"/>
  <c r="X185" i="17"/>
  <c r="P185" i="17" s="1"/>
  <c r="M185" i="17"/>
  <c r="AE184" i="17"/>
  <c r="AD184" i="17"/>
  <c r="Y184" i="17"/>
  <c r="X184" i="17"/>
  <c r="P184" i="17" s="1"/>
  <c r="M184" i="17"/>
  <c r="AE183" i="17"/>
  <c r="AD183" i="17"/>
  <c r="Y183" i="17"/>
  <c r="X183" i="17"/>
  <c r="P183" i="17" s="1"/>
  <c r="M183" i="17"/>
  <c r="AE182" i="17"/>
  <c r="AD182" i="17"/>
  <c r="Y182" i="17"/>
  <c r="X182" i="17"/>
  <c r="P182" i="17" s="1"/>
  <c r="M182" i="17"/>
  <c r="AE181" i="17"/>
  <c r="AD181" i="17"/>
  <c r="Y181" i="17"/>
  <c r="X181" i="17"/>
  <c r="P181" i="17" s="1"/>
  <c r="M181" i="17"/>
  <c r="AE180" i="17"/>
  <c r="AD180" i="17"/>
  <c r="Y180" i="17"/>
  <c r="X180" i="17"/>
  <c r="P180" i="17" s="1"/>
  <c r="M180" i="17"/>
  <c r="AE179" i="17"/>
  <c r="AD179" i="17"/>
  <c r="Y179" i="17"/>
  <c r="X179" i="17"/>
  <c r="P179" i="17" s="1"/>
  <c r="M179" i="17"/>
  <c r="AE178" i="17"/>
  <c r="AD178" i="17"/>
  <c r="Y178" i="17"/>
  <c r="X178" i="17"/>
  <c r="P178" i="17" s="1"/>
  <c r="M178" i="17"/>
  <c r="AE176" i="17"/>
  <c r="AD176" i="17"/>
  <c r="Y176" i="17"/>
  <c r="X176" i="17"/>
  <c r="P176" i="17" s="1"/>
  <c r="AE174" i="17"/>
  <c r="AD174" i="17"/>
  <c r="Y174" i="17"/>
  <c r="X174" i="17"/>
  <c r="P174" i="17" s="1"/>
  <c r="M174" i="17"/>
  <c r="AE173" i="17"/>
  <c r="AD173" i="17"/>
  <c r="Y173" i="17"/>
  <c r="X173" i="17"/>
  <c r="P173" i="17" s="1"/>
  <c r="M173" i="17"/>
  <c r="AE172" i="17"/>
  <c r="AD172" i="17"/>
  <c r="Y172" i="17"/>
  <c r="X172" i="17"/>
  <c r="P172" i="17" s="1"/>
  <c r="M172" i="17"/>
  <c r="AE171" i="17"/>
  <c r="AD171" i="17"/>
  <c r="Y171" i="17"/>
  <c r="X171" i="17"/>
  <c r="P171" i="17" s="1"/>
  <c r="M171" i="17"/>
  <c r="AE170" i="17"/>
  <c r="AD170" i="17"/>
  <c r="Y170" i="17"/>
  <c r="X170" i="17"/>
  <c r="P170" i="17" s="1"/>
  <c r="M170" i="17"/>
  <c r="AE169" i="17"/>
  <c r="AD169" i="17"/>
  <c r="Y169" i="17"/>
  <c r="X169" i="17"/>
  <c r="P169" i="17" s="1"/>
  <c r="M169" i="17"/>
  <c r="AE168" i="17"/>
  <c r="AD168" i="17"/>
  <c r="Y168" i="17"/>
  <c r="X168" i="17"/>
  <c r="P168" i="17" s="1"/>
  <c r="M168" i="17"/>
  <c r="AE167" i="17"/>
  <c r="AD167" i="17"/>
  <c r="Y167" i="17"/>
  <c r="X167" i="17"/>
  <c r="P167" i="17" s="1"/>
  <c r="M167" i="17"/>
  <c r="AE166" i="17"/>
  <c r="AD166" i="17"/>
  <c r="Y166" i="17"/>
  <c r="X166" i="17"/>
  <c r="P166" i="17" s="1"/>
  <c r="M166" i="17"/>
  <c r="AE165" i="17"/>
  <c r="AD165" i="17"/>
  <c r="Y165" i="17"/>
  <c r="X165" i="17"/>
  <c r="P165" i="17" s="1"/>
  <c r="M165" i="17"/>
  <c r="AE164" i="17"/>
  <c r="AD164" i="17"/>
  <c r="Y164" i="17"/>
  <c r="X164" i="17"/>
  <c r="P164" i="17" s="1"/>
  <c r="M164" i="17"/>
  <c r="AE163" i="17"/>
  <c r="AD163" i="17"/>
  <c r="Y163" i="17"/>
  <c r="X163" i="17"/>
  <c r="P163" i="17" s="1"/>
  <c r="M163" i="17"/>
  <c r="AE162" i="17"/>
  <c r="AD162" i="17"/>
  <c r="Y162" i="17"/>
  <c r="X162" i="17"/>
  <c r="P162" i="17" s="1"/>
  <c r="M162" i="17"/>
  <c r="AE161" i="17"/>
  <c r="AD161" i="17"/>
  <c r="Y161" i="17"/>
  <c r="X161" i="17"/>
  <c r="P161" i="17" s="1"/>
  <c r="M161" i="17"/>
  <c r="AE160" i="17"/>
  <c r="AD160" i="17"/>
  <c r="Y160" i="17"/>
  <c r="X160" i="17"/>
  <c r="P160" i="17" s="1"/>
  <c r="M160" i="17"/>
  <c r="AE158" i="17"/>
  <c r="AD158" i="17"/>
  <c r="Y158" i="17"/>
  <c r="X158" i="17"/>
  <c r="P158" i="17" s="1"/>
  <c r="AE156" i="17"/>
  <c r="AD156" i="17"/>
  <c r="Y156" i="17"/>
  <c r="X156" i="17"/>
  <c r="P156" i="17" s="1"/>
  <c r="M156" i="17"/>
  <c r="AE155" i="17"/>
  <c r="AD155" i="17"/>
  <c r="Y155" i="17"/>
  <c r="X155" i="17"/>
  <c r="P155" i="17" s="1"/>
  <c r="M155" i="17"/>
  <c r="AE154" i="17"/>
  <c r="AD154" i="17"/>
  <c r="Y154" i="17"/>
  <c r="X154" i="17"/>
  <c r="P154" i="17" s="1"/>
  <c r="M154" i="17"/>
  <c r="AE153" i="17"/>
  <c r="AD153" i="17"/>
  <c r="Y153" i="17"/>
  <c r="X153" i="17"/>
  <c r="P153" i="17" s="1"/>
  <c r="M153" i="17"/>
  <c r="AE152" i="17"/>
  <c r="AD152" i="17"/>
  <c r="Y152" i="17"/>
  <c r="X152" i="17"/>
  <c r="P152" i="17" s="1"/>
  <c r="M152" i="17"/>
  <c r="AE151" i="17"/>
  <c r="AD151" i="17"/>
  <c r="Y151" i="17"/>
  <c r="X151" i="17"/>
  <c r="P151" i="17" s="1"/>
  <c r="M151" i="17"/>
  <c r="AE150" i="17"/>
  <c r="AD150" i="17"/>
  <c r="Y150" i="17"/>
  <c r="X150" i="17"/>
  <c r="P150" i="17" s="1"/>
  <c r="M150" i="17"/>
  <c r="AE149" i="17"/>
  <c r="AD149" i="17"/>
  <c r="Y149" i="17"/>
  <c r="X149" i="17"/>
  <c r="P149" i="17" s="1"/>
  <c r="M149" i="17"/>
  <c r="AE148" i="17"/>
  <c r="AD148" i="17"/>
  <c r="Y148" i="17"/>
  <c r="X148" i="17"/>
  <c r="P148" i="17" s="1"/>
  <c r="M148" i="17"/>
  <c r="AE146" i="17"/>
  <c r="AD146" i="17"/>
  <c r="Y146" i="17"/>
  <c r="X146" i="17"/>
  <c r="P146" i="17" s="1"/>
  <c r="AE144" i="17"/>
  <c r="AD144" i="17"/>
  <c r="Y144" i="17"/>
  <c r="X144" i="17"/>
  <c r="P144" i="17" s="1"/>
  <c r="M144" i="17"/>
  <c r="AE143" i="17"/>
  <c r="AD143" i="17"/>
  <c r="Y143" i="17"/>
  <c r="X143" i="17"/>
  <c r="P143" i="17" s="1"/>
  <c r="M143" i="17"/>
  <c r="AE142" i="17"/>
  <c r="AD142" i="17"/>
  <c r="Y142" i="17"/>
  <c r="X142" i="17"/>
  <c r="P142" i="17" s="1"/>
  <c r="M142" i="17"/>
  <c r="AE141" i="17"/>
  <c r="AD141" i="17"/>
  <c r="Y141" i="17"/>
  <c r="X141" i="17"/>
  <c r="P141" i="17" s="1"/>
  <c r="M141" i="17"/>
  <c r="AE140" i="17"/>
  <c r="AD140" i="17"/>
  <c r="Y140" i="17"/>
  <c r="X140" i="17"/>
  <c r="P140" i="17" s="1"/>
  <c r="M140" i="17"/>
  <c r="AE139" i="17"/>
  <c r="AD139" i="17"/>
  <c r="Y139" i="17"/>
  <c r="X139" i="17"/>
  <c r="P139" i="17" s="1"/>
  <c r="M139" i="17"/>
  <c r="AE138" i="17"/>
  <c r="AD138" i="17"/>
  <c r="Y138" i="17"/>
  <c r="X138" i="17"/>
  <c r="P138" i="17" s="1"/>
  <c r="M138" i="17"/>
  <c r="AE137" i="17"/>
  <c r="AD137" i="17"/>
  <c r="Y137" i="17"/>
  <c r="X137" i="17"/>
  <c r="P137" i="17" s="1"/>
  <c r="M137" i="17"/>
  <c r="AE136" i="17"/>
  <c r="AD136" i="17"/>
  <c r="Y136" i="17"/>
  <c r="X136" i="17"/>
  <c r="P136" i="17" s="1"/>
  <c r="M136" i="17"/>
  <c r="AE134" i="17"/>
  <c r="AD134" i="17"/>
  <c r="Y134" i="17"/>
  <c r="X134" i="17"/>
  <c r="P134" i="17" s="1"/>
  <c r="AE114" i="17"/>
  <c r="AD114" i="17"/>
  <c r="Y114" i="17"/>
  <c r="X114" i="17"/>
  <c r="P114" i="17" s="1"/>
  <c r="M114" i="17"/>
  <c r="AE113" i="17"/>
  <c r="AD113" i="17"/>
  <c r="Y113" i="17"/>
  <c r="X113" i="17"/>
  <c r="P113" i="17" s="1"/>
  <c r="M113" i="17"/>
  <c r="AE112" i="17"/>
  <c r="AD112" i="17"/>
  <c r="Y112" i="17"/>
  <c r="X112" i="17"/>
  <c r="P112" i="17" s="1"/>
  <c r="M112" i="17"/>
  <c r="AE111" i="17"/>
  <c r="AD111" i="17"/>
  <c r="Y111" i="17"/>
  <c r="X111" i="17"/>
  <c r="P111" i="17" s="1"/>
  <c r="M111" i="17"/>
  <c r="AE110" i="17"/>
  <c r="AD110" i="17"/>
  <c r="Y110" i="17"/>
  <c r="X110" i="17"/>
  <c r="P110" i="17" s="1"/>
  <c r="M110" i="17"/>
  <c r="AE109" i="17"/>
  <c r="AD109" i="17"/>
  <c r="Y109" i="17"/>
  <c r="X109" i="17"/>
  <c r="P109" i="17" s="1"/>
  <c r="M109" i="17"/>
  <c r="AE108" i="17"/>
  <c r="AD108" i="17"/>
  <c r="Y108" i="17"/>
  <c r="X108" i="17"/>
  <c r="P108" i="17" s="1"/>
  <c r="M108" i="17"/>
  <c r="AE107" i="17"/>
  <c r="AD107" i="17"/>
  <c r="Y107" i="17"/>
  <c r="X107" i="17"/>
  <c r="P107" i="17" s="1"/>
  <c r="M107" i="17"/>
  <c r="AE106" i="17"/>
  <c r="AD106" i="17"/>
  <c r="Y106" i="17"/>
  <c r="X106" i="17"/>
  <c r="P106" i="17" s="1"/>
  <c r="M106" i="17"/>
  <c r="AE105" i="17"/>
  <c r="AD105" i="17"/>
  <c r="Y105" i="17"/>
  <c r="X105" i="17"/>
  <c r="P105" i="17" s="1"/>
  <c r="M105" i="17"/>
  <c r="AE104" i="17"/>
  <c r="AD104" i="17"/>
  <c r="Y104" i="17"/>
  <c r="X104" i="17"/>
  <c r="P104" i="17" s="1"/>
  <c r="M104" i="17"/>
  <c r="AE103" i="17"/>
  <c r="AD103" i="17"/>
  <c r="Y103" i="17"/>
  <c r="X103" i="17"/>
  <c r="P103" i="17" s="1"/>
  <c r="M103" i="17"/>
  <c r="AE102" i="17"/>
  <c r="AD102" i="17"/>
  <c r="Y102" i="17"/>
  <c r="X102" i="17"/>
  <c r="P102" i="17" s="1"/>
  <c r="M102" i="17"/>
  <c r="AE101" i="17"/>
  <c r="AD101" i="17"/>
  <c r="Y101" i="17"/>
  <c r="X101" i="17"/>
  <c r="P101" i="17" s="1"/>
  <c r="M101" i="17"/>
  <c r="AE100" i="17"/>
  <c r="AD100" i="17"/>
  <c r="Y100" i="17"/>
  <c r="X100" i="17"/>
  <c r="P100" i="17" s="1"/>
  <c r="M100" i="17"/>
  <c r="AE98" i="17"/>
  <c r="AD98" i="17"/>
  <c r="Y98" i="17"/>
  <c r="X98" i="17"/>
  <c r="P98" i="17" s="1"/>
  <c r="AE96" i="17"/>
  <c r="AD96" i="17"/>
  <c r="Y96" i="17"/>
  <c r="X96" i="17"/>
  <c r="P96" i="17" s="1"/>
  <c r="M96" i="17"/>
  <c r="AE95" i="17"/>
  <c r="AD95" i="17"/>
  <c r="Y95" i="17"/>
  <c r="X95" i="17"/>
  <c r="P95" i="17" s="1"/>
  <c r="M95" i="17"/>
  <c r="AE94" i="17"/>
  <c r="AD94" i="17"/>
  <c r="Y94" i="17"/>
  <c r="X94" i="17"/>
  <c r="P94" i="17" s="1"/>
  <c r="M94" i="17"/>
  <c r="AE93" i="17"/>
  <c r="AD93" i="17"/>
  <c r="Y93" i="17"/>
  <c r="X93" i="17"/>
  <c r="P93" i="17" s="1"/>
  <c r="M93" i="17"/>
  <c r="AE92" i="17"/>
  <c r="AD92" i="17"/>
  <c r="Y92" i="17"/>
  <c r="X92" i="17"/>
  <c r="P92" i="17" s="1"/>
  <c r="M92" i="17"/>
  <c r="AE91" i="17"/>
  <c r="AD91" i="17"/>
  <c r="Y91" i="17"/>
  <c r="X91" i="17"/>
  <c r="P91" i="17" s="1"/>
  <c r="M91" i="17"/>
  <c r="AE90" i="17"/>
  <c r="AD90" i="17"/>
  <c r="Y90" i="17"/>
  <c r="X90" i="17"/>
  <c r="P90" i="17" s="1"/>
  <c r="M90" i="17"/>
  <c r="AE89" i="17"/>
  <c r="AD89" i="17"/>
  <c r="Y89" i="17"/>
  <c r="X89" i="17"/>
  <c r="P89" i="17" s="1"/>
  <c r="M89" i="17"/>
  <c r="AE88" i="17"/>
  <c r="AD88" i="17"/>
  <c r="Y88" i="17"/>
  <c r="X88" i="17"/>
  <c r="P88" i="17" s="1"/>
  <c r="M88" i="17"/>
  <c r="AE87" i="17"/>
  <c r="AD87" i="17"/>
  <c r="Y87" i="17"/>
  <c r="X87" i="17"/>
  <c r="P87" i="17" s="1"/>
  <c r="M87" i="17"/>
  <c r="AE86" i="17"/>
  <c r="AD86" i="17"/>
  <c r="Y86" i="17"/>
  <c r="X86" i="17"/>
  <c r="P86" i="17" s="1"/>
  <c r="M86" i="17"/>
  <c r="AE85" i="17"/>
  <c r="AD85" i="17"/>
  <c r="Y85" i="17"/>
  <c r="X85" i="17"/>
  <c r="P85" i="17" s="1"/>
  <c r="M85" i="17"/>
  <c r="AE84" i="17"/>
  <c r="AD84" i="17"/>
  <c r="Y84" i="17"/>
  <c r="X84" i="17"/>
  <c r="P84" i="17" s="1"/>
  <c r="M84" i="17"/>
  <c r="AE83" i="17"/>
  <c r="AD83" i="17"/>
  <c r="Y83" i="17"/>
  <c r="X83" i="17"/>
  <c r="P83" i="17" s="1"/>
  <c r="M83" i="17"/>
  <c r="AE82" i="17"/>
  <c r="AD82" i="17"/>
  <c r="Y82" i="17"/>
  <c r="X82" i="17"/>
  <c r="P82" i="17" s="1"/>
  <c r="M82" i="17"/>
  <c r="AE81" i="17"/>
  <c r="AD81" i="17"/>
  <c r="Y81" i="17"/>
  <c r="X81" i="17"/>
  <c r="P81" i="17" s="1"/>
  <c r="M81" i="17"/>
  <c r="AE80" i="17"/>
  <c r="AD80" i="17"/>
  <c r="Y80" i="17"/>
  <c r="X80" i="17"/>
  <c r="P80" i="17" s="1"/>
  <c r="M80" i="17"/>
  <c r="AE79" i="17"/>
  <c r="AD79" i="17"/>
  <c r="Y79" i="17"/>
  <c r="X79" i="17"/>
  <c r="P79" i="17" s="1"/>
  <c r="M79" i="17"/>
  <c r="AE78" i="17"/>
  <c r="AD78" i="17"/>
  <c r="Y78" i="17"/>
  <c r="X78" i="17"/>
  <c r="P78" i="17" s="1"/>
  <c r="M78" i="17"/>
  <c r="AE77" i="17"/>
  <c r="AD77" i="17"/>
  <c r="Y77" i="17"/>
  <c r="X77" i="17"/>
  <c r="P77" i="17" s="1"/>
  <c r="M77" i="17"/>
  <c r="AE76" i="17"/>
  <c r="AD76" i="17"/>
  <c r="Y76" i="17"/>
  <c r="X76" i="17"/>
  <c r="P76" i="17" s="1"/>
  <c r="AE74" i="17"/>
  <c r="AD74" i="17"/>
  <c r="Y74" i="17"/>
  <c r="X74" i="17"/>
  <c r="P74" i="17" s="1"/>
  <c r="E1530" i="15"/>
  <c r="E1529" i="15"/>
  <c r="E1527" i="15"/>
  <c r="E1526" i="15"/>
  <c r="E1524" i="15"/>
  <c r="E1523" i="15"/>
  <c r="E1522" i="15"/>
  <c r="E1521" i="15"/>
  <c r="E1520" i="15"/>
  <c r="G1520" i="15" s="1"/>
  <c r="E1519" i="15"/>
  <c r="E1518" i="15"/>
  <c r="E1516" i="15"/>
  <c r="E1515" i="15"/>
  <c r="E1514" i="15"/>
  <c r="E1513" i="15"/>
  <c r="E1509" i="15"/>
  <c r="E1505" i="15"/>
  <c r="E1501" i="15"/>
  <c r="E1497" i="15"/>
  <c r="E1493" i="15"/>
  <c r="E1489" i="15"/>
  <c r="E1485" i="15"/>
  <c r="E1481" i="15"/>
  <c r="E1477" i="15"/>
  <c r="G1477" i="15" s="1"/>
  <c r="E1475" i="15"/>
  <c r="E1474" i="15"/>
  <c r="E1473" i="15"/>
  <c r="E1471" i="15"/>
  <c r="E1470" i="15"/>
  <c r="E1469" i="15"/>
  <c r="E1468" i="15"/>
  <c r="E1465" i="15"/>
  <c r="E1464" i="15"/>
  <c r="E1461" i="15"/>
  <c r="E1459" i="15"/>
  <c r="E1453" i="15"/>
  <c r="E1449" i="15"/>
  <c r="E1447" i="15"/>
  <c r="E1444" i="15"/>
  <c r="G1444" i="15" s="1"/>
  <c r="E1439" i="15"/>
  <c r="E1437" i="15"/>
  <c r="E1431" i="15"/>
  <c r="E1427" i="15"/>
  <c r="E1425" i="15"/>
  <c r="E1419" i="15"/>
  <c r="E1415" i="15"/>
  <c r="E1413" i="15"/>
  <c r="E1407" i="15"/>
  <c r="E1405" i="15"/>
  <c r="E1397" i="15"/>
  <c r="E1389" i="15"/>
  <c r="E1379" i="15"/>
  <c r="G1379" i="15" s="1"/>
  <c r="E1375" i="15"/>
  <c r="E1373" i="15"/>
  <c r="E1371" i="15"/>
  <c r="E1367" i="15"/>
  <c r="E1365" i="15"/>
  <c r="E1363" i="15"/>
  <c r="E1359" i="15"/>
  <c r="E1357" i="15"/>
  <c r="E1349" i="15"/>
  <c r="E1341" i="15"/>
  <c r="E1333" i="15"/>
  <c r="E1074" i="15"/>
  <c r="G1074" i="15" s="1"/>
  <c r="E1066" i="15"/>
  <c r="G1066" i="15" s="1"/>
  <c r="E1311" i="15"/>
  <c r="E1303" i="15"/>
  <c r="E1285" i="15"/>
  <c r="E1277" i="15"/>
  <c r="E1269" i="15"/>
  <c r="E1177" i="15"/>
  <c r="E1169" i="15"/>
  <c r="E1161" i="15"/>
  <c r="E1153" i="15"/>
  <c r="E1133" i="15"/>
  <c r="E1129" i="15"/>
  <c r="E1125" i="15"/>
  <c r="E1121" i="15"/>
  <c r="M134" i="17" l="1"/>
  <c r="M74" i="17"/>
  <c r="S74" i="17" s="1"/>
  <c r="M146" i="17"/>
  <c r="M176" i="17"/>
  <c r="S176" i="17" s="1"/>
  <c r="M36" i="18"/>
  <c r="AB49" i="18"/>
  <c r="R49" i="18" s="1"/>
  <c r="M6" i="18"/>
  <c r="T6" i="18" s="1"/>
  <c r="M14" i="18"/>
  <c r="T14" i="18" s="1"/>
  <c r="M158" i="17"/>
  <c r="S158" i="17" s="1"/>
  <c r="M98" i="17"/>
  <c r="S98" i="17" s="1"/>
  <c r="M53" i="17"/>
  <c r="S53" i="17" s="1"/>
  <c r="AA171" i="17"/>
  <c r="Q171" i="17" s="1"/>
  <c r="P53" i="17"/>
  <c r="C27" i="22" s="1"/>
  <c r="AH112" i="17"/>
  <c r="AG181" i="17"/>
  <c r="AH55" i="17"/>
  <c r="AB6" i="18"/>
  <c r="AC6" i="18" s="1"/>
  <c r="AH186" i="17"/>
  <c r="AA161" i="17"/>
  <c r="Q161" i="17" s="1"/>
  <c r="AA179" i="17"/>
  <c r="Q179" i="17" s="1"/>
  <c r="AA182" i="17"/>
  <c r="Q182" i="17" s="1"/>
  <c r="S72" i="17"/>
  <c r="AH72" i="17"/>
  <c r="AG58" i="17"/>
  <c r="AA70" i="17"/>
  <c r="Q70" i="17" s="1"/>
  <c r="AA59" i="17"/>
  <c r="Q59" i="17" s="1"/>
  <c r="AH187" i="17"/>
  <c r="AH113" i="17"/>
  <c r="AA64" i="17"/>
  <c r="Q64" i="17" s="1"/>
  <c r="AA172" i="17"/>
  <c r="Q172" i="17" s="1"/>
  <c r="AG179" i="17"/>
  <c r="AH182" i="17"/>
  <c r="S170" i="17"/>
  <c r="AA71" i="17"/>
  <c r="Q71" i="17" s="1"/>
  <c r="AH169" i="17"/>
  <c r="AA53" i="17"/>
  <c r="AG66" i="17"/>
  <c r="S71" i="17"/>
  <c r="AA186" i="17"/>
  <c r="S64" i="17"/>
  <c r="AA65" i="17"/>
  <c r="AB65" i="17" s="1"/>
  <c r="AA63" i="17"/>
  <c r="AB63" i="17" s="1"/>
  <c r="AH70" i="17"/>
  <c r="AA60" i="17"/>
  <c r="Q60" i="17" s="1"/>
  <c r="S151" i="17"/>
  <c r="AG186" i="17"/>
  <c r="S70" i="17"/>
  <c r="AG182" i="17"/>
  <c r="AG56" i="17"/>
  <c r="AH181" i="17"/>
  <c r="S55" i="17"/>
  <c r="AH103" i="17"/>
  <c r="AA139" i="17"/>
  <c r="Q139" i="17" s="1"/>
  <c r="AA154" i="17"/>
  <c r="Q154" i="17" s="1"/>
  <c r="AA164" i="17"/>
  <c r="AB164" i="17" s="1"/>
  <c r="AA176" i="17"/>
  <c r="AB176" i="17" s="1"/>
  <c r="AA180" i="17"/>
  <c r="AB180" i="17" s="1"/>
  <c r="S182" i="17"/>
  <c r="AH64" i="17"/>
  <c r="AI51" i="18"/>
  <c r="AB36" i="18"/>
  <c r="AC36" i="18" s="1"/>
  <c r="Z54" i="18"/>
  <c r="AI40" i="18"/>
  <c r="AB46" i="18"/>
  <c r="P46" i="18" s="1"/>
  <c r="AI14" i="18"/>
  <c r="AB14" i="18"/>
  <c r="AC14" i="18" s="1"/>
  <c r="Y54" i="18"/>
  <c r="T42" i="18"/>
  <c r="AI36" i="18"/>
  <c r="AB31" i="18"/>
  <c r="P31" i="18" s="1"/>
  <c r="AH38" i="18"/>
  <c r="T36" i="18"/>
  <c r="AB39" i="18"/>
  <c r="R39" i="18" s="1"/>
  <c r="AB45" i="18"/>
  <c r="AC45" i="18" s="1"/>
  <c r="AB51" i="18"/>
  <c r="R51" i="18" s="1"/>
  <c r="S160" i="17"/>
  <c r="S152" i="17"/>
  <c r="S69" i="17"/>
  <c r="S68" i="17"/>
  <c r="S67" i="17"/>
  <c r="S59" i="17"/>
  <c r="AB9" i="18"/>
  <c r="P9" i="18" s="1"/>
  <c r="AH48" i="18"/>
  <c r="AB20" i="18"/>
  <c r="R20" i="18" s="1"/>
  <c r="AB25" i="18"/>
  <c r="P25" i="18" s="1"/>
  <c r="AB43" i="18"/>
  <c r="R43" i="18" s="1"/>
  <c r="T50" i="18"/>
  <c r="T33" i="18"/>
  <c r="AB16" i="18"/>
  <c r="R16" i="18" s="1"/>
  <c r="AB27" i="18"/>
  <c r="R27" i="18" s="1"/>
  <c r="AH40" i="18"/>
  <c r="AI41" i="18"/>
  <c r="T46" i="18"/>
  <c r="AI49" i="18"/>
  <c r="T51" i="18"/>
  <c r="T19" i="18"/>
  <c r="AH45" i="18"/>
  <c r="R14" i="18"/>
  <c r="AI22" i="18"/>
  <c r="AH28" i="18"/>
  <c r="AH31" i="18"/>
  <c r="AB34" i="18"/>
  <c r="R34" i="18" s="1"/>
  <c r="AI38" i="18"/>
  <c r="AI43" i="18"/>
  <c r="AI45" i="18"/>
  <c r="AI46" i="18"/>
  <c r="AH19" i="18"/>
  <c r="AH36" i="18"/>
  <c r="T44" i="18"/>
  <c r="AB50" i="18"/>
  <c r="P50" i="18" s="1"/>
  <c r="AB24" i="18"/>
  <c r="R24" i="18" s="1"/>
  <c r="AI30" i="18"/>
  <c r="AB42" i="18"/>
  <c r="R42" i="18" s="1"/>
  <c r="AH14" i="18"/>
  <c r="T18" i="18"/>
  <c r="AH29" i="18"/>
  <c r="R36" i="18"/>
  <c r="T38" i="18"/>
  <c r="AI48" i="18"/>
  <c r="AB44" i="18"/>
  <c r="P44" i="18" s="1"/>
  <c r="T45" i="18"/>
  <c r="AB47" i="18"/>
  <c r="R47" i="18" s="1"/>
  <c r="AB17" i="18"/>
  <c r="AC17" i="18" s="1"/>
  <c r="T20" i="18"/>
  <c r="AH21" i="18"/>
  <c r="AB38" i="18"/>
  <c r="T39" i="18"/>
  <c r="AC41" i="18"/>
  <c r="AH42" i="18"/>
  <c r="T47" i="18"/>
  <c r="AH50" i="18"/>
  <c r="AH39" i="18"/>
  <c r="P41" i="18"/>
  <c r="AI42" i="18"/>
  <c r="AH47" i="18"/>
  <c r="P49" i="18"/>
  <c r="AI50" i="18"/>
  <c r="T26" i="18"/>
  <c r="AI39" i="18"/>
  <c r="AB40" i="18"/>
  <c r="T41" i="18"/>
  <c r="AH44" i="18"/>
  <c r="AI47" i="18"/>
  <c r="AB48" i="18"/>
  <c r="T49" i="18"/>
  <c r="T32" i="18"/>
  <c r="AH41" i="18"/>
  <c r="AI44" i="18"/>
  <c r="AH49" i="18"/>
  <c r="T16" i="18"/>
  <c r="AI23" i="18"/>
  <c r="T31" i="18"/>
  <c r="T43" i="18"/>
  <c r="AH46" i="18"/>
  <c r="AB19" i="18"/>
  <c r="R19" i="18" s="1"/>
  <c r="AB33" i="18"/>
  <c r="P33" i="18" s="1"/>
  <c r="T40" i="18"/>
  <c r="AH43" i="18"/>
  <c r="T48" i="18"/>
  <c r="AH51" i="18"/>
  <c r="AB18" i="18"/>
  <c r="AB28" i="18"/>
  <c r="AC28" i="18" s="1"/>
  <c r="T30" i="18"/>
  <c r="AI32" i="18"/>
  <c r="T34" i="18"/>
  <c r="AB23" i="18"/>
  <c r="AC23" i="18" s="1"/>
  <c r="AH33" i="18"/>
  <c r="T17" i="18"/>
  <c r="AI24" i="18"/>
  <c r="AH26" i="18"/>
  <c r="AI27" i="18"/>
  <c r="AI28" i="18"/>
  <c r="AI33" i="18"/>
  <c r="AI26" i="18"/>
  <c r="T23" i="18"/>
  <c r="AH23" i="18"/>
  <c r="T27" i="18"/>
  <c r="T25" i="18"/>
  <c r="T28" i="18"/>
  <c r="AH18" i="18"/>
  <c r="AI19" i="18"/>
  <c r="AI20" i="18"/>
  <c r="T24" i="18"/>
  <c r="AH34" i="18"/>
  <c r="AB8" i="18"/>
  <c r="AC8" i="18" s="1"/>
  <c r="AI16" i="18"/>
  <c r="AI18" i="18"/>
  <c r="AH20" i="18"/>
  <c r="AB26" i="18"/>
  <c r="AB29" i="18"/>
  <c r="P29" i="18" s="1"/>
  <c r="AI31" i="18"/>
  <c r="R25" i="18"/>
  <c r="AI21" i="18"/>
  <c r="AB22" i="18"/>
  <c r="AI29" i="18"/>
  <c r="AB30" i="18"/>
  <c r="AB32" i="18"/>
  <c r="AH17" i="18"/>
  <c r="AB21" i="18"/>
  <c r="T22" i="18"/>
  <c r="AH25" i="18"/>
  <c r="AI17" i="18"/>
  <c r="AH22" i="18"/>
  <c r="AI25" i="18"/>
  <c r="AH30" i="18"/>
  <c r="AH27" i="18"/>
  <c r="AH16" i="18"/>
  <c r="T21" i="18"/>
  <c r="AH24" i="18"/>
  <c r="T29" i="18"/>
  <c r="AH32" i="18"/>
  <c r="AB10" i="18"/>
  <c r="R10" i="18" s="1"/>
  <c r="AI12" i="18"/>
  <c r="AI11" i="18"/>
  <c r="AH9" i="18"/>
  <c r="AB11" i="18"/>
  <c r="AC11" i="18" s="1"/>
  <c r="AI10" i="18"/>
  <c r="AI6" i="18"/>
  <c r="AI9" i="18"/>
  <c r="T9" i="18"/>
  <c r="T10" i="18"/>
  <c r="T11" i="18"/>
  <c r="T8" i="18"/>
  <c r="AH11" i="18"/>
  <c r="AH8" i="18"/>
  <c r="AB12" i="18"/>
  <c r="AI8" i="18"/>
  <c r="AH6" i="18"/>
  <c r="AH10" i="18"/>
  <c r="R6" i="18"/>
  <c r="T12" i="18"/>
  <c r="AH12" i="18"/>
  <c r="AH189" i="17"/>
  <c r="AG71" i="17"/>
  <c r="S148" i="17"/>
  <c r="AA168" i="17"/>
  <c r="AH184" i="17"/>
  <c r="S56" i="17"/>
  <c r="AH66" i="17"/>
  <c r="AG67" i="17"/>
  <c r="AA68" i="17"/>
  <c r="AB68" i="17" s="1"/>
  <c r="AH71" i="17"/>
  <c r="AA72" i="17"/>
  <c r="AA188" i="17"/>
  <c r="AB188" i="17" s="1"/>
  <c r="AH58" i="17"/>
  <c r="AG59" i="17"/>
  <c r="AH67" i="17"/>
  <c r="S143" i="17"/>
  <c r="AH144" i="17"/>
  <c r="AA162" i="17"/>
  <c r="AB162" i="17" s="1"/>
  <c r="S169" i="17"/>
  <c r="AH171" i="17"/>
  <c r="S192" i="17"/>
  <c r="AA55" i="17"/>
  <c r="AA57" i="17"/>
  <c r="AB57" i="17" s="1"/>
  <c r="AH59" i="17"/>
  <c r="AA62" i="17"/>
  <c r="Q62" i="17" s="1"/>
  <c r="S63" i="17"/>
  <c r="AG70" i="17"/>
  <c r="S140" i="17"/>
  <c r="S166" i="17"/>
  <c r="AA105" i="17"/>
  <c r="AB105" i="17" s="1"/>
  <c r="S178" i="17"/>
  <c r="AA183" i="17"/>
  <c r="Q183" i="17" s="1"/>
  <c r="AH190" i="17"/>
  <c r="AA56" i="17"/>
  <c r="Q56" i="17" s="1"/>
  <c r="S60" i="17"/>
  <c r="AG63" i="17"/>
  <c r="AG72" i="17"/>
  <c r="AA107" i="17"/>
  <c r="AB107" i="17" s="1"/>
  <c r="AG110" i="17"/>
  <c r="AG143" i="17"/>
  <c r="AA150" i="17"/>
  <c r="Q150" i="17" s="1"/>
  <c r="AA153" i="17"/>
  <c r="S161" i="17"/>
  <c r="AA185" i="17"/>
  <c r="Q185" i="17" s="1"/>
  <c r="S191" i="17"/>
  <c r="AG55" i="17"/>
  <c r="AH56" i="17"/>
  <c r="AH61" i="17"/>
  <c r="AH63" i="17"/>
  <c r="AG64" i="17"/>
  <c r="AA67" i="17"/>
  <c r="Q67" i="17" s="1"/>
  <c r="AH69" i="17"/>
  <c r="S57" i="17"/>
  <c r="AG60" i="17"/>
  <c r="S65" i="17"/>
  <c r="AG68" i="17"/>
  <c r="AG161" i="17"/>
  <c r="AH172" i="17"/>
  <c r="S184" i="17"/>
  <c r="S186" i="17"/>
  <c r="S190" i="17"/>
  <c r="AG57" i="17"/>
  <c r="AH60" i="17"/>
  <c r="AA61" i="17"/>
  <c r="S62" i="17"/>
  <c r="AG65" i="17"/>
  <c r="AH68" i="17"/>
  <c r="AA69" i="17"/>
  <c r="AH104" i="17"/>
  <c r="AH151" i="17"/>
  <c r="AG163" i="17"/>
  <c r="AH166" i="17"/>
  <c r="AG178" i="17"/>
  <c r="AH179" i="17"/>
  <c r="S183" i="17"/>
  <c r="AA187" i="17"/>
  <c r="Q187" i="17" s="1"/>
  <c r="AH192" i="17"/>
  <c r="AG53" i="17"/>
  <c r="AH57" i="17"/>
  <c r="AA58" i="17"/>
  <c r="AG62" i="17"/>
  <c r="AH65" i="17"/>
  <c r="AA66" i="17"/>
  <c r="AA158" i="17"/>
  <c r="S172" i="17"/>
  <c r="AH178" i="17"/>
  <c r="Q53" i="17"/>
  <c r="AH53" i="17"/>
  <c r="AH62" i="17"/>
  <c r="S61" i="17"/>
  <c r="S165" i="17"/>
  <c r="S179" i="17"/>
  <c r="AG187" i="17"/>
  <c r="AA190" i="17"/>
  <c r="Q190" i="17" s="1"/>
  <c r="S58" i="17"/>
  <c r="AG61" i="17"/>
  <c r="S66" i="17"/>
  <c r="AG69" i="17"/>
  <c r="AH139" i="17"/>
  <c r="AH153" i="17"/>
  <c r="AG168" i="17"/>
  <c r="S173" i="17"/>
  <c r="AA178" i="17"/>
  <c r="S187" i="17"/>
  <c r="AG189" i="17"/>
  <c r="AA191" i="17"/>
  <c r="AB191" i="17" s="1"/>
  <c r="AH138" i="17"/>
  <c r="AA141" i="17"/>
  <c r="AA165" i="17"/>
  <c r="Q165" i="17" s="1"/>
  <c r="S180" i="17"/>
  <c r="AG183" i="17"/>
  <c r="S188" i="17"/>
  <c r="AG191" i="17"/>
  <c r="AA134" i="17"/>
  <c r="AB134" i="17" s="1"/>
  <c r="AH154" i="17"/>
  <c r="AG160" i="17"/>
  <c r="AH161" i="17"/>
  <c r="AH163" i="17"/>
  <c r="AH164" i="17"/>
  <c r="AG165" i="17"/>
  <c r="AG171" i="17"/>
  <c r="AA173" i="17"/>
  <c r="AG180" i="17"/>
  <c r="AH183" i="17"/>
  <c r="AA184" i="17"/>
  <c r="S185" i="17"/>
  <c r="AG188" i="17"/>
  <c r="AH191" i="17"/>
  <c r="AA192" i="17"/>
  <c r="AH148" i="17"/>
  <c r="AH160" i="17"/>
  <c r="S164" i="17"/>
  <c r="AA167" i="17"/>
  <c r="S168" i="17"/>
  <c r="AA170" i="17"/>
  <c r="Q170" i="17" s="1"/>
  <c r="AG173" i="17"/>
  <c r="AG176" i="17"/>
  <c r="AH180" i="17"/>
  <c r="AA181" i="17"/>
  <c r="AG185" i="17"/>
  <c r="AH188" i="17"/>
  <c r="AA189" i="17"/>
  <c r="S105" i="17"/>
  <c r="S106" i="17"/>
  <c r="S154" i="17"/>
  <c r="AA169" i="17"/>
  <c r="Q169" i="17" s="1"/>
  <c r="S174" i="17"/>
  <c r="Q176" i="17"/>
  <c r="AH176" i="17"/>
  <c r="AH185" i="17"/>
  <c r="AG190" i="17"/>
  <c r="S162" i="17"/>
  <c r="AA114" i="17"/>
  <c r="Q114" i="17" s="1"/>
  <c r="AA146" i="17"/>
  <c r="AH168" i="17"/>
  <c r="S181" i="17"/>
  <c r="AG184" i="17"/>
  <c r="S189" i="17"/>
  <c r="AG192" i="17"/>
  <c r="AA111" i="17"/>
  <c r="Q111" i="17" s="1"/>
  <c r="AG150" i="17"/>
  <c r="S155" i="17"/>
  <c r="AA160" i="17"/>
  <c r="AB160" i="17" s="1"/>
  <c r="AA163" i="17"/>
  <c r="AH174" i="17"/>
  <c r="AG146" i="17"/>
  <c r="AA137" i="17"/>
  <c r="AB137" i="17" s="1"/>
  <c r="AG153" i="17"/>
  <c r="AA155" i="17"/>
  <c r="AG162" i="17"/>
  <c r="AH165" i="17"/>
  <c r="AA166" i="17"/>
  <c r="S167" i="17"/>
  <c r="AG170" i="17"/>
  <c r="AH173" i="17"/>
  <c r="AA174" i="17"/>
  <c r="AH111" i="17"/>
  <c r="AA140" i="17"/>
  <c r="AB140" i="17" s="1"/>
  <c r="AH143" i="17"/>
  <c r="S146" i="17"/>
  <c r="AA149" i="17"/>
  <c r="AB149" i="17" s="1"/>
  <c r="S150" i="17"/>
  <c r="AA152" i="17"/>
  <c r="AB152" i="17" s="1"/>
  <c r="AG155" i="17"/>
  <c r="AG158" i="17"/>
  <c r="AH162" i="17"/>
  <c r="AG167" i="17"/>
  <c r="AH170" i="17"/>
  <c r="S134" i="17"/>
  <c r="AH136" i="17"/>
  <c r="AA151" i="17"/>
  <c r="Q151" i="17" s="1"/>
  <c r="S156" i="17"/>
  <c r="Q158" i="17"/>
  <c r="AH158" i="17"/>
  <c r="AG164" i="17"/>
  <c r="AH167" i="17"/>
  <c r="AG172" i="17"/>
  <c r="AG169" i="17"/>
  <c r="AH150" i="17"/>
  <c r="S163" i="17"/>
  <c r="AG166" i="17"/>
  <c r="S171" i="17"/>
  <c r="AG174" i="17"/>
  <c r="S137" i="17"/>
  <c r="AA138" i="17"/>
  <c r="AB138" i="17" s="1"/>
  <c r="AH156" i="17"/>
  <c r="AG134" i="17"/>
  <c r="AA98" i="17"/>
  <c r="AB98" i="17" s="1"/>
  <c r="AA102" i="17"/>
  <c r="AB102" i="17" s="1"/>
  <c r="AA106" i="17"/>
  <c r="Q106" i="17" s="1"/>
  <c r="AA113" i="17"/>
  <c r="AB113" i="17" s="1"/>
  <c r="AH134" i="17"/>
  <c r="AH142" i="17"/>
  <c r="AA143" i="17"/>
  <c r="AB143" i="17" s="1"/>
  <c r="AA144" i="17"/>
  <c r="Q144" i="17" s="1"/>
  <c r="Q146" i="17"/>
  <c r="AH146" i="17"/>
  <c r="AA148" i="17"/>
  <c r="S149" i="17"/>
  <c r="AG152" i="17"/>
  <c r="AH155" i="17"/>
  <c r="AA156" i="17"/>
  <c r="S108" i="17"/>
  <c r="Q134" i="17"/>
  <c r="AG149" i="17"/>
  <c r="AH152" i="17"/>
  <c r="AH101" i="17"/>
  <c r="AH105" i="17"/>
  <c r="S136" i="17"/>
  <c r="AG141" i="17"/>
  <c r="AH149" i="17"/>
  <c r="AG154" i="17"/>
  <c r="S138" i="17"/>
  <c r="AG151" i="17"/>
  <c r="S113" i="17"/>
  <c r="AH140" i="17"/>
  <c r="AG148" i="17"/>
  <c r="S153" i="17"/>
  <c r="AG156" i="17"/>
  <c r="S100" i="17"/>
  <c r="AH114" i="17"/>
  <c r="AA136" i="17"/>
  <c r="Q136" i="17" s="1"/>
  <c r="AG138" i="17"/>
  <c r="AG140" i="17"/>
  <c r="S144" i="17"/>
  <c r="AA100" i="17"/>
  <c r="Q100" i="17" s="1"/>
  <c r="AH141" i="17"/>
  <c r="AA142" i="17"/>
  <c r="AH109" i="17"/>
  <c r="AG102" i="17"/>
  <c r="AH107" i="17"/>
  <c r="AG108" i="17"/>
  <c r="AG137" i="17"/>
  <c r="S142" i="17"/>
  <c r="AH98" i="17"/>
  <c r="AG100" i="17"/>
  <c r="AG101" i="17"/>
  <c r="AH106" i="17"/>
  <c r="AH108" i="17"/>
  <c r="AH137" i="17"/>
  <c r="S139" i="17"/>
  <c r="AG142" i="17"/>
  <c r="AH100" i="17"/>
  <c r="AG139" i="17"/>
  <c r="AG136" i="17"/>
  <c r="S141" i="17"/>
  <c r="AG144" i="17"/>
  <c r="AG103" i="17"/>
  <c r="S107" i="17"/>
  <c r="AA108" i="17"/>
  <c r="Q108" i="17" s="1"/>
  <c r="AA110" i="17"/>
  <c r="AB110" i="17" s="1"/>
  <c r="AG111" i="17"/>
  <c r="S114" i="17"/>
  <c r="AA104" i="17"/>
  <c r="AA112" i="17"/>
  <c r="AA101" i="17"/>
  <c r="S102" i="17"/>
  <c r="AG105" i="17"/>
  <c r="AA109" i="17"/>
  <c r="S110" i="17"/>
  <c r="AG113" i="17"/>
  <c r="AG98" i="17"/>
  <c r="AH102" i="17"/>
  <c r="AA103" i="17"/>
  <c r="S104" i="17"/>
  <c r="AG107" i="17"/>
  <c r="AH110" i="17"/>
  <c r="S112" i="17"/>
  <c r="Q98" i="17"/>
  <c r="S101" i="17"/>
  <c r="AG104" i="17"/>
  <c r="S109" i="17"/>
  <c r="AG112" i="17"/>
  <c r="AG109" i="17"/>
  <c r="S103" i="17"/>
  <c r="AG106" i="17"/>
  <c r="S111" i="17"/>
  <c r="AG114" i="17"/>
  <c r="AG93" i="17"/>
  <c r="AH89" i="17"/>
  <c r="AA74" i="17"/>
  <c r="AB74" i="17" s="1"/>
  <c r="AA92" i="17"/>
  <c r="AB92" i="17" s="1"/>
  <c r="AA83" i="17"/>
  <c r="Q83" i="17" s="1"/>
  <c r="S94" i="17"/>
  <c r="AA85" i="17"/>
  <c r="AH91" i="17"/>
  <c r="AH96" i="17"/>
  <c r="AH81" i="17"/>
  <c r="AA84" i="17"/>
  <c r="AH94" i="17"/>
  <c r="S91" i="17"/>
  <c r="S84" i="17"/>
  <c r="S95" i="17"/>
  <c r="S82" i="17"/>
  <c r="AA95" i="17"/>
  <c r="Q95" i="17" s="1"/>
  <c r="AH79" i="17"/>
  <c r="AA91" i="17"/>
  <c r="Q91" i="17" s="1"/>
  <c r="AA94" i="17"/>
  <c r="Q94" i="17" s="1"/>
  <c r="S96" i="17"/>
  <c r="AG87" i="17"/>
  <c r="AA90" i="17"/>
  <c r="AB90" i="17" s="1"/>
  <c r="AA93" i="17"/>
  <c r="AB93" i="17" s="1"/>
  <c r="AA80" i="17"/>
  <c r="AH93" i="17"/>
  <c r="S83" i="17"/>
  <c r="AH88" i="17"/>
  <c r="S86" i="17"/>
  <c r="AA88" i="17"/>
  <c r="S92" i="17"/>
  <c r="AG95" i="17"/>
  <c r="AA87" i="17"/>
  <c r="AB87" i="17" s="1"/>
  <c r="AG88" i="17"/>
  <c r="AG92" i="17"/>
  <c r="AH95" i="17"/>
  <c r="AA96" i="17"/>
  <c r="AH92" i="17"/>
  <c r="S85" i="17"/>
  <c r="AH86" i="17"/>
  <c r="S90" i="17"/>
  <c r="AG94" i="17"/>
  <c r="AG85" i="17"/>
  <c r="S93" i="17"/>
  <c r="AG96" i="17"/>
  <c r="AA77" i="17"/>
  <c r="Q77" i="17" s="1"/>
  <c r="AH83" i="17"/>
  <c r="AH84" i="17"/>
  <c r="AH85" i="17"/>
  <c r="AA89" i="17"/>
  <c r="AA82" i="17"/>
  <c r="Q82" i="17" s="1"/>
  <c r="AA86" i="17"/>
  <c r="S87" i="17"/>
  <c r="AG90" i="17"/>
  <c r="AH90" i="17"/>
  <c r="AG80" i="17"/>
  <c r="AG84" i="17"/>
  <c r="AH87" i="17"/>
  <c r="S89" i="17"/>
  <c r="AG89" i="17"/>
  <c r="AH80" i="17"/>
  <c r="AG86" i="17"/>
  <c r="S88" i="17"/>
  <c r="AG91" i="17"/>
  <c r="AA81" i="17"/>
  <c r="AG82" i="17"/>
  <c r="AH82" i="17"/>
  <c r="S77" i="17"/>
  <c r="S81" i="17"/>
  <c r="AG81" i="17"/>
  <c r="AA78" i="17"/>
  <c r="S80" i="17"/>
  <c r="AG83" i="17"/>
  <c r="AH77" i="17"/>
  <c r="S79" i="17"/>
  <c r="AH78" i="17"/>
  <c r="AA79" i="17"/>
  <c r="AG78" i="17"/>
  <c r="S78" i="17"/>
  <c r="AG79" i="17"/>
  <c r="AA76" i="17"/>
  <c r="AG77" i="17"/>
  <c r="AH74" i="17"/>
  <c r="AG74" i="17"/>
  <c r="S76" i="17"/>
  <c r="Q74" i="17"/>
  <c r="AG76" i="17"/>
  <c r="AH76" i="17"/>
  <c r="E18" i="15"/>
  <c r="G18" i="15" s="1"/>
  <c r="E21" i="15"/>
  <c r="G21" i="15" s="1"/>
  <c r="E5" i="15"/>
  <c r="G5" i="15" s="1"/>
  <c r="E997" i="15"/>
  <c r="E1011" i="15"/>
  <c r="E1017" i="15"/>
  <c r="E1027" i="15"/>
  <c r="E1037" i="15"/>
  <c r="E1212" i="15"/>
  <c r="E1220" i="15"/>
  <c r="E1276" i="15"/>
  <c r="E1284" i="15"/>
  <c r="E1063" i="15"/>
  <c r="G1063" i="15" s="1"/>
  <c r="E1071" i="15"/>
  <c r="G1071" i="15" s="1"/>
  <c r="E1332" i="15"/>
  <c r="E1336" i="15"/>
  <c r="E1340" i="15"/>
  <c r="E1344" i="15"/>
  <c r="E1476" i="15"/>
  <c r="G1476" i="15" s="1"/>
  <c r="E1484" i="15"/>
  <c r="E1492" i="15"/>
  <c r="E1500" i="15"/>
  <c r="E1508" i="15"/>
  <c r="E17" i="15"/>
  <c r="G17" i="15" s="1"/>
  <c r="E41" i="15"/>
  <c r="E38" i="15"/>
  <c r="E33" i="15"/>
  <c r="E25" i="15"/>
  <c r="E16" i="15"/>
  <c r="G16" i="15" s="1"/>
  <c r="E1209" i="15"/>
  <c r="E1217" i="15"/>
  <c r="E1225" i="15"/>
  <c r="E1525" i="15"/>
  <c r="E1528" i="15"/>
  <c r="E1310" i="15"/>
  <c r="E1517" i="15"/>
  <c r="E1486" i="15"/>
  <c r="E1494" i="15"/>
  <c r="E1502" i="15"/>
  <c r="E1510" i="15"/>
  <c r="E1480" i="15"/>
  <c r="E1488" i="15"/>
  <c r="E1496" i="15"/>
  <c r="E1504" i="15"/>
  <c r="E1482" i="15"/>
  <c r="E1490" i="15"/>
  <c r="E1498" i="15"/>
  <c r="E1506" i="15"/>
  <c r="E1499" i="15"/>
  <c r="E1507" i="15"/>
  <c r="E1244" i="15"/>
  <c r="E1252" i="15"/>
  <c r="E1316" i="15"/>
  <c r="E1337" i="15"/>
  <c r="E1329" i="15"/>
  <c r="E1273" i="15"/>
  <c r="E1345" i="15"/>
  <c r="E1370" i="15"/>
  <c r="E1281" i="15"/>
  <c r="E1362" i="15"/>
  <c r="E1184" i="15"/>
  <c r="E1192" i="15"/>
  <c r="E1232" i="15"/>
  <c r="E1300" i="15"/>
  <c r="E1308" i="15"/>
  <c r="E1512" i="15"/>
  <c r="E1511" i="15"/>
  <c r="E1503" i="15"/>
  <c r="E1487" i="15"/>
  <c r="E1495" i="15"/>
  <c r="E1491" i="15"/>
  <c r="E1483" i="15"/>
  <c r="E1479" i="15"/>
  <c r="G1479" i="15" s="1"/>
  <c r="E1478" i="15"/>
  <c r="G1478" i="15" s="1"/>
  <c r="E1472" i="15"/>
  <c r="E931" i="15"/>
  <c r="E1013" i="15"/>
  <c r="E1374" i="15"/>
  <c r="E1384" i="15"/>
  <c r="E1392" i="15"/>
  <c r="E1400" i="15"/>
  <c r="E1408" i="15"/>
  <c r="E1416" i="15"/>
  <c r="E1420" i="15"/>
  <c r="E1428" i="15"/>
  <c r="E1432" i="15"/>
  <c r="E1440" i="15"/>
  <c r="E1456" i="15"/>
  <c r="E1466" i="15"/>
  <c r="E1366" i="15"/>
  <c r="E1467" i="15"/>
  <c r="E1446" i="15"/>
  <c r="E1072" i="15"/>
  <c r="G1072" i="15" s="1"/>
  <c r="E1463" i="15"/>
  <c r="E1443" i="15"/>
  <c r="G1443" i="15" s="1"/>
  <c r="E1122" i="15"/>
  <c r="E1130" i="15"/>
  <c r="E1263" i="15"/>
  <c r="E1052" i="15"/>
  <c r="G1052" i="15" s="1"/>
  <c r="E1060" i="15"/>
  <c r="G1060" i="15" s="1"/>
  <c r="E1068" i="15"/>
  <c r="G1068" i="15" s="1"/>
  <c r="E1076" i="15"/>
  <c r="G1076" i="15" s="1"/>
  <c r="E1319" i="15"/>
  <c r="E1327" i="15"/>
  <c r="E1352" i="15"/>
  <c r="E1149" i="15"/>
  <c r="E1157" i="15"/>
  <c r="E1165" i="15"/>
  <c r="E1095" i="15"/>
  <c r="E1103" i="15"/>
  <c r="E1457" i="15"/>
  <c r="E1454" i="15"/>
  <c r="E1458" i="15"/>
  <c r="E1388" i="15"/>
  <c r="E1396" i="15"/>
  <c r="E1404" i="15"/>
  <c r="E1412" i="15"/>
  <c r="E1424" i="15"/>
  <c r="E1436" i="15"/>
  <c r="E1455" i="15"/>
  <c r="E1421" i="15"/>
  <c r="E1429" i="15"/>
  <c r="E1433" i="15"/>
  <c r="E1441" i="15"/>
  <c r="E1451" i="15"/>
  <c r="E1460" i="15"/>
  <c r="E1448" i="15"/>
  <c r="E1462" i="15"/>
  <c r="E1452" i="15"/>
  <c r="E1083" i="15"/>
  <c r="E1211" i="15"/>
  <c r="E1219" i="15"/>
  <c r="E1360" i="15"/>
  <c r="E1368" i="15"/>
  <c r="E1376" i="15"/>
  <c r="E1386" i="15"/>
  <c r="E1394" i="15"/>
  <c r="E1402" i="15"/>
  <c r="E1410" i="15"/>
  <c r="E1418" i="15"/>
  <c r="E1430" i="15"/>
  <c r="E1434" i="15"/>
  <c r="E1442" i="15"/>
  <c r="E1450" i="15"/>
  <c r="E1422" i="15"/>
  <c r="E1331" i="15"/>
  <c r="E1339" i="15"/>
  <c r="E1381" i="15"/>
  <c r="G1381" i="15" s="1"/>
  <c r="E1445" i="15"/>
  <c r="G1445" i="15" s="1"/>
  <c r="E1390" i="15"/>
  <c r="E1398" i="15"/>
  <c r="E1406" i="15"/>
  <c r="E1414" i="15"/>
  <c r="E1426" i="15"/>
  <c r="E1438" i="15"/>
  <c r="E1377" i="15"/>
  <c r="G1377" i="15" s="1"/>
  <c r="E1387" i="15"/>
  <c r="E1395" i="15"/>
  <c r="E1403" i="15"/>
  <c r="E1411" i="15"/>
  <c r="E1423" i="15"/>
  <c r="E1435" i="15"/>
  <c r="E1380" i="15"/>
  <c r="G1380" i="15" s="1"/>
  <c r="E1401" i="15"/>
  <c r="E1409" i="15"/>
  <c r="E1417" i="15"/>
  <c r="E1383" i="15"/>
  <c r="E1391" i="15"/>
  <c r="E1399" i="15"/>
  <c r="E1393" i="15"/>
  <c r="E1385" i="15"/>
  <c r="E1382" i="15"/>
  <c r="G1382" i="15" s="1"/>
  <c r="E827" i="15"/>
  <c r="E970" i="15"/>
  <c r="E1123" i="15"/>
  <c r="E1131" i="15"/>
  <c r="E1295" i="15"/>
  <c r="E1351" i="15"/>
  <c r="E1378" i="15"/>
  <c r="G1378" i="15" s="1"/>
  <c r="E1245" i="15"/>
  <c r="E1369" i="15"/>
  <c r="E1150" i="15"/>
  <c r="E1158" i="15"/>
  <c r="E1166" i="15"/>
  <c r="E1246" i="15"/>
  <c r="E1254" i="15"/>
  <c r="E1274" i="15"/>
  <c r="E1282" i="15"/>
  <c r="E1330" i="15"/>
  <c r="E1338" i="15"/>
  <c r="E1346" i="15"/>
  <c r="E1253" i="15"/>
  <c r="E1361" i="15"/>
  <c r="E1275" i="15"/>
  <c r="E1104" i="15"/>
  <c r="E1231" i="15"/>
  <c r="E1283" i="15"/>
  <c r="E1096" i="15"/>
  <c r="E1185" i="15"/>
  <c r="E1193" i="15"/>
  <c r="E1301" i="15"/>
  <c r="E1309" i="15"/>
  <c r="E1210" i="15"/>
  <c r="E1218" i="15"/>
  <c r="E1226" i="15"/>
  <c r="E1302" i="15"/>
  <c r="E1162" i="15"/>
  <c r="E1286" i="15"/>
  <c r="E797" i="15"/>
  <c r="E1279" i="15"/>
  <c r="E1335" i="15"/>
  <c r="E1270" i="15"/>
  <c r="E1334" i="15"/>
  <c r="E805" i="15"/>
  <c r="E1271" i="15"/>
  <c r="E1343" i="15"/>
  <c r="E1305" i="15"/>
  <c r="E1306" i="15"/>
  <c r="E1314" i="15"/>
  <c r="E1154" i="15"/>
  <c r="E1278" i="15"/>
  <c r="E1313" i="15"/>
  <c r="E1342" i="15"/>
  <c r="E1364" i="15"/>
  <c r="E1372" i="15"/>
  <c r="E1059" i="15"/>
  <c r="G1059" i="15" s="1"/>
  <c r="E1067" i="15"/>
  <c r="G1067" i="15" s="1"/>
  <c r="E1075" i="15"/>
  <c r="G1075" i="15" s="1"/>
  <c r="E909" i="15"/>
  <c r="E1243" i="15"/>
  <c r="E1251" i="15"/>
  <c r="E901" i="15"/>
  <c r="E1156" i="15"/>
  <c r="E1164" i="15"/>
  <c r="E1272" i="15"/>
  <c r="E1280" i="15"/>
  <c r="E1053" i="15"/>
  <c r="G1053" i="15" s="1"/>
  <c r="E1320" i="15"/>
  <c r="E1289" i="15"/>
  <c r="E1297" i="15"/>
  <c r="E1353" i="15"/>
  <c r="E1086" i="15"/>
  <c r="E1102" i="15"/>
  <c r="E1078" i="15"/>
  <c r="E1094" i="15"/>
  <c r="E1183" i="15"/>
  <c r="E1307" i="15"/>
  <c r="E1111" i="15"/>
  <c r="E1191" i="15"/>
  <c r="E1299" i="15"/>
  <c r="E1315" i="15"/>
  <c r="E1144" i="15"/>
  <c r="E1200" i="15"/>
  <c r="E1216" i="15"/>
  <c r="E1224" i="15"/>
  <c r="E1091" i="15"/>
  <c r="E1099" i="15"/>
  <c r="E1139" i="15"/>
  <c r="E1147" i="15"/>
  <c r="E1203" i="15"/>
  <c r="E1180" i="15"/>
  <c r="E1188" i="15"/>
  <c r="E1304" i="15"/>
  <c r="E1312" i="15"/>
  <c r="E1213" i="15"/>
  <c r="E1221" i="15"/>
  <c r="E1126" i="15"/>
  <c r="E1134" i="15"/>
  <c r="E1064" i="15"/>
  <c r="G1064" i="15" s="1"/>
  <c r="E1240" i="15"/>
  <c r="E1248" i="15"/>
  <c r="E1256" i="15"/>
  <c r="E1348" i="15"/>
  <c r="E1356" i="15"/>
  <c r="E1242" i="15"/>
  <c r="E1250" i="15"/>
  <c r="E1155" i="15"/>
  <c r="E1163" i="15"/>
  <c r="E1093" i="15"/>
  <c r="E1101" i="15"/>
  <c r="E1265" i="15"/>
  <c r="E1182" i="15"/>
  <c r="E1190" i="15"/>
  <c r="E1206" i="15"/>
  <c r="E1290" i="15"/>
  <c r="E1354" i="15"/>
  <c r="E1215" i="15"/>
  <c r="E1223" i="15"/>
  <c r="E1120" i="15"/>
  <c r="E1128" i="15"/>
  <c r="E1136" i="15"/>
  <c r="E1090" i="15"/>
  <c r="E1098" i="15"/>
  <c r="E1106" i="15"/>
  <c r="E953" i="15"/>
  <c r="E961" i="15"/>
  <c r="E1115" i="15"/>
  <c r="E1179" i="15"/>
  <c r="E1187" i="15"/>
  <c r="E1195" i="15"/>
  <c r="E1239" i="15"/>
  <c r="E1247" i="15"/>
  <c r="E1255" i="15"/>
  <c r="E1152" i="15"/>
  <c r="E1160" i="15"/>
  <c r="E1020" i="15"/>
  <c r="E1030" i="15"/>
  <c r="E1040" i="15"/>
  <c r="E1171" i="15"/>
  <c r="E1235" i="15"/>
  <c r="E1092" i="15"/>
  <c r="E1100" i="15"/>
  <c r="E1181" i="15"/>
  <c r="E1189" i="15"/>
  <c r="E1214" i="15"/>
  <c r="E1222" i="15"/>
  <c r="E1258" i="15"/>
  <c r="E1266" i="15"/>
  <c r="E1322" i="15"/>
  <c r="E1119" i="15"/>
  <c r="E1127" i="15"/>
  <c r="E1135" i="15"/>
  <c r="E1207" i="15"/>
  <c r="E1291" i="15"/>
  <c r="E1355" i="15"/>
  <c r="E1065" i="15"/>
  <c r="G1065" i="15" s="1"/>
  <c r="E1073" i="15"/>
  <c r="G1073" i="15" s="1"/>
  <c r="E1241" i="15"/>
  <c r="E1249" i="15"/>
  <c r="E1205" i="15"/>
  <c r="E1062" i="15"/>
  <c r="G1062" i="15" s="1"/>
  <c r="E1070" i="15"/>
  <c r="G1070" i="15" s="1"/>
  <c r="E1151" i="15"/>
  <c r="E1159" i="15"/>
  <c r="E1186" i="15"/>
  <c r="E1194" i="15"/>
  <c r="E1124" i="15"/>
  <c r="E1132" i="15"/>
  <c r="E1089" i="15"/>
  <c r="E1325" i="15"/>
  <c r="E1097" i="15"/>
  <c r="E1105" i="15"/>
  <c r="E1350" i="15"/>
  <c r="E746" i="15"/>
  <c r="E754" i="15"/>
  <c r="E902" i="15"/>
  <c r="E910" i="15"/>
  <c r="E1228" i="15"/>
  <c r="E1236" i="15"/>
  <c r="E995" i="15"/>
  <c r="G995" i="15" s="1"/>
  <c r="E984" i="15"/>
  <c r="E1140" i="15"/>
  <c r="E1196" i="15"/>
  <c r="E1204" i="15"/>
  <c r="E1061" i="15"/>
  <c r="G1061" i="15" s="1"/>
  <c r="E1069" i="15"/>
  <c r="G1069" i="15" s="1"/>
  <c r="E1262" i="15"/>
  <c r="E1318" i="15"/>
  <c r="E1326" i="15"/>
  <c r="E1321" i="15"/>
  <c r="E1199" i="15"/>
  <c r="E1085" i="15"/>
  <c r="E821" i="15"/>
  <c r="E829" i="15"/>
  <c r="E912" i="15"/>
  <c r="E1110" i="15"/>
  <c r="E883" i="15"/>
  <c r="E987" i="15"/>
  <c r="E1010" i="15"/>
  <c r="E802" i="15"/>
  <c r="E1168" i="15"/>
  <c r="E1176" i="15"/>
  <c r="E904" i="15"/>
  <c r="E875" i="15"/>
  <c r="E979" i="15"/>
  <c r="E1143" i="15"/>
  <c r="E848" i="15"/>
  <c r="E856" i="15"/>
  <c r="E952" i="15"/>
  <c r="E960" i="15"/>
  <c r="E1234" i="15"/>
  <c r="E993" i="15"/>
  <c r="G993" i="15" s="1"/>
  <c r="E873" i="15"/>
  <c r="E881" i="15"/>
  <c r="E1018" i="15"/>
  <c r="E1028" i="15"/>
  <c r="E1038" i="15"/>
  <c r="E1054" i="15"/>
  <c r="G1054" i="15" s="1"/>
  <c r="E800" i="15"/>
  <c r="E808" i="15"/>
  <c r="E998" i="15"/>
  <c r="E1079" i="15"/>
  <c r="E1087" i="15"/>
  <c r="E1259" i="15"/>
  <c r="E1267" i="15"/>
  <c r="E1323" i="15"/>
  <c r="E854" i="15"/>
  <c r="E1260" i="15"/>
  <c r="E1292" i="15"/>
  <c r="E1324" i="15"/>
  <c r="E1112" i="15"/>
  <c r="E773" i="15"/>
  <c r="E781" i="15"/>
  <c r="E929" i="15"/>
  <c r="E937" i="15"/>
  <c r="E981" i="15"/>
  <c r="E989" i="15"/>
  <c r="E1015" i="15"/>
  <c r="E1145" i="15"/>
  <c r="E1201" i="15"/>
  <c r="E958" i="15"/>
  <c r="E1170" i="15"/>
  <c r="E1288" i="15"/>
  <c r="E1296" i="15"/>
  <c r="E1229" i="15"/>
  <c r="E1237" i="15"/>
  <c r="E1172" i="15"/>
  <c r="E1230" i="15"/>
  <c r="E1003" i="15"/>
  <c r="E1023" i="15"/>
  <c r="E1033" i="15"/>
  <c r="E1043" i="15"/>
  <c r="E1261" i="15"/>
  <c r="E1000" i="15"/>
  <c r="E1293" i="15"/>
  <c r="E744" i="15"/>
  <c r="E752" i="15"/>
  <c r="E900" i="15"/>
  <c r="E908" i="15"/>
  <c r="E1294" i="15"/>
  <c r="E932" i="15"/>
  <c r="E1006" i="15"/>
  <c r="E1012" i="15"/>
  <c r="E1026" i="15"/>
  <c r="E1036" i="15"/>
  <c r="E1046" i="15"/>
  <c r="E1084" i="15"/>
  <c r="E1264" i="15"/>
  <c r="E1109" i="15"/>
  <c r="E1117" i="15"/>
  <c r="E978" i="15"/>
  <c r="E986" i="15"/>
  <c r="E1142" i="15"/>
  <c r="E1198" i="15"/>
  <c r="E1175" i="15"/>
  <c r="E1009" i="15"/>
  <c r="E1233" i="15"/>
  <c r="E992" i="15"/>
  <c r="G992" i="15" s="1"/>
  <c r="E696" i="15"/>
  <c r="E704" i="15"/>
  <c r="E1051" i="15"/>
  <c r="G1051" i="15" s="1"/>
  <c r="E1039" i="15"/>
  <c r="E719" i="15"/>
  <c r="E727" i="15"/>
  <c r="E996" i="15"/>
  <c r="G996" i="15" s="1"/>
  <c r="E1019" i="15"/>
  <c r="E1029" i="15"/>
  <c r="E1055" i="15"/>
  <c r="G1055" i="15" s="1"/>
  <c r="E999" i="15"/>
  <c r="E1002" i="15"/>
  <c r="E1016" i="15"/>
  <c r="E1022" i="15"/>
  <c r="E1032" i="15"/>
  <c r="E1042" i="15"/>
  <c r="E1080" i="15"/>
  <c r="E1113" i="15"/>
  <c r="E398" i="15"/>
  <c r="E813" i="15"/>
  <c r="E826" i="15"/>
  <c r="E834" i="15"/>
  <c r="E982" i="15"/>
  <c r="E991" i="15"/>
  <c r="E1138" i="15"/>
  <c r="E1146" i="15"/>
  <c r="E1202" i="15"/>
  <c r="E925" i="15"/>
  <c r="E933" i="15"/>
  <c r="E955" i="15"/>
  <c r="E963" i="15"/>
  <c r="E977" i="15"/>
  <c r="E985" i="15"/>
  <c r="E1005" i="15"/>
  <c r="E1025" i="15"/>
  <c r="E1035" i="15"/>
  <c r="E1045" i="15"/>
  <c r="E1141" i="15"/>
  <c r="E1173" i="15"/>
  <c r="E1108" i="15"/>
  <c r="E926" i="15"/>
  <c r="E934" i="15"/>
  <c r="E1004" i="15"/>
  <c r="E1024" i="15"/>
  <c r="E1034" i="15"/>
  <c r="E1044" i="15"/>
  <c r="E1174" i="15"/>
  <c r="E707" i="15"/>
  <c r="E962" i="15"/>
  <c r="E954" i="15"/>
  <c r="E906" i="15"/>
  <c r="E1049" i="15"/>
  <c r="G1049" i="15" s="1"/>
  <c r="E1057" i="15"/>
  <c r="G1057" i="15" s="1"/>
  <c r="E907" i="15"/>
  <c r="E1008" i="15"/>
  <c r="E1050" i="15"/>
  <c r="G1050" i="15" s="1"/>
  <c r="E1116" i="15"/>
  <c r="E899" i="15"/>
  <c r="E761" i="15"/>
  <c r="E796" i="15"/>
  <c r="E804" i="15"/>
  <c r="E878" i="15"/>
  <c r="E886" i="15"/>
  <c r="E917" i="15"/>
  <c r="E1001" i="15"/>
  <c r="E1007" i="15"/>
  <c r="E1021" i="15"/>
  <c r="E1031" i="15"/>
  <c r="E1041" i="15"/>
  <c r="E1082" i="15"/>
  <c r="E1048" i="15"/>
  <c r="G1048" i="15" s="1"/>
  <c r="E980" i="15"/>
  <c r="E988" i="15"/>
  <c r="E847" i="15"/>
  <c r="E855" i="15"/>
  <c r="E951" i="15"/>
  <c r="E959" i="15"/>
  <c r="E1081" i="15"/>
  <c r="E774" i="15"/>
  <c r="E782" i="15"/>
  <c r="E865" i="15"/>
  <c r="E930" i="15"/>
  <c r="E938" i="15"/>
  <c r="E969" i="15"/>
  <c r="E1014" i="15"/>
  <c r="E1114" i="15"/>
  <c r="E994" i="15"/>
  <c r="G994" i="15" s="1"/>
  <c r="E1056" i="15"/>
  <c r="G1056" i="15" s="1"/>
  <c r="E248" i="15"/>
  <c r="E956" i="15"/>
  <c r="E964" i="15"/>
  <c r="E983" i="15"/>
  <c r="E935" i="15"/>
  <c r="E957" i="15"/>
  <c r="E927" i="15"/>
  <c r="E928" i="15"/>
  <c r="E936" i="15"/>
  <c r="E880" i="15"/>
  <c r="E911" i="15"/>
  <c r="E720" i="15"/>
  <c r="E728" i="15"/>
  <c r="E747" i="15"/>
  <c r="E828" i="15"/>
  <c r="E755" i="15"/>
  <c r="E903" i="15"/>
  <c r="E874" i="15"/>
  <c r="E882" i="15"/>
  <c r="E801" i="15"/>
  <c r="E776" i="15"/>
  <c r="E849" i="15"/>
  <c r="E857" i="15"/>
  <c r="E822" i="15"/>
  <c r="E905" i="15"/>
  <c r="E876" i="15"/>
  <c r="E830" i="15"/>
  <c r="E884" i="15"/>
  <c r="E795" i="15"/>
  <c r="E803" i="15"/>
  <c r="E484" i="15"/>
  <c r="E492" i="15"/>
  <c r="E652" i="15"/>
  <c r="E660" i="15"/>
  <c r="E850" i="15"/>
  <c r="E858" i="15"/>
  <c r="E691" i="15"/>
  <c r="E942" i="15"/>
  <c r="E615" i="15"/>
  <c r="E777" i="15"/>
  <c r="E838" i="15"/>
  <c r="E389" i="15"/>
  <c r="E473" i="15"/>
  <c r="E641" i="15"/>
  <c r="E770" i="15"/>
  <c r="E778" i="15"/>
  <c r="E363" i="15"/>
  <c r="E859" i="15"/>
  <c r="E441" i="15"/>
  <c r="E449" i="15"/>
  <c r="E823" i="15"/>
  <c r="E831" i="15"/>
  <c r="E724" i="15"/>
  <c r="E320" i="15"/>
  <c r="E572" i="15"/>
  <c r="E750" i="15"/>
  <c r="E824" i="15"/>
  <c r="E832" i="15"/>
  <c r="E355" i="15"/>
  <c r="E607" i="15"/>
  <c r="E699" i="15"/>
  <c r="E769" i="15"/>
  <c r="E851" i="15"/>
  <c r="E527" i="15"/>
  <c r="E535" i="15"/>
  <c r="E743" i="15"/>
  <c r="E751" i="15"/>
  <c r="E877" i="15"/>
  <c r="E885" i="15"/>
  <c r="E879" i="15"/>
  <c r="E798" i="15"/>
  <c r="E806" i="15"/>
  <c r="E941" i="15"/>
  <c r="E852" i="15"/>
  <c r="E860" i="15"/>
  <c r="E717" i="15"/>
  <c r="E725" i="15"/>
  <c r="E771" i="15"/>
  <c r="E779" i="15"/>
  <c r="E825" i="15"/>
  <c r="E833" i="15"/>
  <c r="E745" i="15"/>
  <c r="E753" i="15"/>
  <c r="E799" i="15"/>
  <c r="E807" i="15"/>
  <c r="E718" i="15"/>
  <c r="E726" i="15"/>
  <c r="E853" i="15"/>
  <c r="E772" i="15"/>
  <c r="E780" i="15"/>
  <c r="E775" i="15"/>
  <c r="E889" i="15"/>
  <c r="E756" i="15"/>
  <c r="E721" i="15"/>
  <c r="E729" i="15"/>
  <c r="E733" i="15"/>
  <c r="E532" i="15"/>
  <c r="E524" i="15"/>
  <c r="E748" i="15"/>
  <c r="E787" i="15"/>
  <c r="E694" i="15"/>
  <c r="E710" i="15"/>
  <c r="E702" i="15"/>
  <c r="E649" i="15"/>
  <c r="E657" i="15"/>
  <c r="E864" i="15"/>
  <c r="E968" i="15"/>
  <c r="E722" i="15"/>
  <c r="E730" i="15"/>
  <c r="E749" i="15"/>
  <c r="E944" i="15"/>
  <c r="E967" i="15"/>
  <c r="E918" i="15"/>
  <c r="E723" i="15"/>
  <c r="E943" i="15"/>
  <c r="E277" i="15"/>
  <c r="E866" i="15"/>
  <c r="E568" i="15"/>
  <c r="E576" i="15"/>
  <c r="E523" i="15"/>
  <c r="E531" i="15"/>
  <c r="E890" i="15"/>
  <c r="E891" i="15"/>
  <c r="E788" i="15"/>
  <c r="E840" i="15"/>
  <c r="E863" i="15"/>
  <c r="E814" i="15"/>
  <c r="E661" i="15"/>
  <c r="E837" i="15"/>
  <c r="E653" i="15"/>
  <c r="E356" i="15"/>
  <c r="E608" i="15"/>
  <c r="E698" i="15"/>
  <c r="E364" i="15"/>
  <c r="E616" i="15"/>
  <c r="E662" i="15"/>
  <c r="E736" i="15"/>
  <c r="E892" i="15"/>
  <c r="E759" i="15"/>
  <c r="E915" i="15"/>
  <c r="E760" i="15"/>
  <c r="E916" i="15"/>
  <c r="E278" i="15"/>
  <c r="E445" i="15"/>
  <c r="E684" i="15"/>
  <c r="E488" i="15"/>
  <c r="E656" i="15"/>
  <c r="E811" i="15"/>
  <c r="E359" i="15"/>
  <c r="E611" i="15"/>
  <c r="E619" i="15"/>
  <c r="E695" i="15"/>
  <c r="E703" i="15"/>
  <c r="E651" i="15"/>
  <c r="E659" i="15"/>
  <c r="E762" i="15"/>
  <c r="E614" i="15"/>
  <c r="E708" i="15"/>
  <c r="E785" i="15"/>
  <c r="E692" i="15"/>
  <c r="E448" i="15"/>
  <c r="E700" i="15"/>
  <c r="E440" i="15"/>
  <c r="E839" i="15"/>
  <c r="E276" i="15"/>
  <c r="E284" i="15"/>
  <c r="E735" i="15"/>
  <c r="E812" i="15"/>
  <c r="E786" i="15"/>
  <c r="E709" i="15"/>
  <c r="E565" i="15"/>
  <c r="E573" i="15"/>
  <c r="E316" i="15"/>
  <c r="E324" i="15"/>
  <c r="E402" i="15"/>
  <c r="E410" i="15"/>
  <c r="E486" i="15"/>
  <c r="E494" i="15"/>
  <c r="E557" i="15"/>
  <c r="E654" i="15"/>
  <c r="E367" i="15"/>
  <c r="E279" i="15"/>
  <c r="E447" i="15"/>
  <c r="E305" i="15"/>
  <c r="E570" i="15"/>
  <c r="E578" i="15"/>
  <c r="E734" i="15"/>
  <c r="E525" i="15"/>
  <c r="E533" i="15"/>
  <c r="E693" i="15"/>
  <c r="E701" i="15"/>
  <c r="E404" i="15"/>
  <c r="E439" i="15"/>
  <c r="E482" i="15"/>
  <c r="E490" i="15"/>
  <c r="E650" i="15"/>
  <c r="E658" i="15"/>
  <c r="E613" i="15"/>
  <c r="E275" i="15"/>
  <c r="E283" i="15"/>
  <c r="E609" i="15"/>
  <c r="E617" i="15"/>
  <c r="E566" i="15"/>
  <c r="E574" i="15"/>
  <c r="E697" i="15"/>
  <c r="E655" i="15"/>
  <c r="E610" i="15"/>
  <c r="E618" i="15"/>
  <c r="E567" i="15"/>
  <c r="E575" i="15"/>
  <c r="E530" i="15"/>
  <c r="E481" i="15"/>
  <c r="E489" i="15"/>
  <c r="E612" i="15"/>
  <c r="E620" i="15"/>
  <c r="E446" i="15"/>
  <c r="E569" i="15"/>
  <c r="E577" i="15"/>
  <c r="E526" i="15"/>
  <c r="E681" i="15"/>
  <c r="E571" i="15"/>
  <c r="E397" i="15"/>
  <c r="E534" i="15"/>
  <c r="E483" i="15"/>
  <c r="E405" i="15"/>
  <c r="E491" i="15"/>
  <c r="E362" i="15"/>
  <c r="E442" i="15"/>
  <c r="E450" i="15"/>
  <c r="E313" i="15"/>
  <c r="E321" i="15"/>
  <c r="E528" i="15"/>
  <c r="E536" i="15"/>
  <c r="E599" i="15"/>
  <c r="E399" i="15"/>
  <c r="E407" i="15"/>
  <c r="E485" i="15"/>
  <c r="E493" i="15"/>
  <c r="E365" i="15"/>
  <c r="E451" i="15"/>
  <c r="E443" i="15"/>
  <c r="E598" i="15"/>
  <c r="E314" i="15"/>
  <c r="E357" i="15"/>
  <c r="E322" i="15"/>
  <c r="E432" i="15"/>
  <c r="E529" i="15"/>
  <c r="E408" i="15"/>
  <c r="E471" i="15"/>
  <c r="E639" i="15"/>
  <c r="E400" i="15"/>
  <c r="E487" i="15"/>
  <c r="E558" i="15"/>
  <c r="E358" i="15"/>
  <c r="E366" i="15"/>
  <c r="E597" i="15"/>
  <c r="E444" i="15"/>
  <c r="E452" i="15"/>
  <c r="E315" i="15"/>
  <c r="E323" i="15"/>
  <c r="E401" i="15"/>
  <c r="E409" i="15"/>
  <c r="E403" i="15"/>
  <c r="E360" i="15"/>
  <c r="E368" i="15"/>
  <c r="E683" i="15"/>
  <c r="E317" i="15"/>
  <c r="E514" i="15"/>
  <c r="E682" i="15"/>
  <c r="E361" i="15"/>
  <c r="E555" i="15"/>
  <c r="E319" i="15"/>
  <c r="E474" i="15"/>
  <c r="E642" i="15"/>
  <c r="E513" i="15"/>
  <c r="E600" i="15"/>
  <c r="E640" i="15"/>
  <c r="E289" i="15"/>
  <c r="E333" i="15"/>
  <c r="E413" i="15"/>
  <c r="E457" i="15"/>
  <c r="E501" i="15"/>
  <c r="E541" i="15"/>
  <c r="E585" i="15"/>
  <c r="E625" i="15"/>
  <c r="E669" i="15"/>
  <c r="E515" i="15"/>
  <c r="E429" i="15"/>
  <c r="E516" i="15"/>
  <c r="E304" i="15"/>
  <c r="E556" i="15"/>
  <c r="E431" i="15"/>
  <c r="E387" i="15"/>
  <c r="E288" i="15"/>
  <c r="E332" i="15"/>
  <c r="E456" i="15"/>
  <c r="E500" i="15"/>
  <c r="E540" i="15"/>
  <c r="E584" i="15"/>
  <c r="E624" i="15"/>
  <c r="E668" i="15"/>
  <c r="E345" i="15"/>
  <c r="E390" i="15"/>
  <c r="E472" i="15"/>
  <c r="E430" i="15"/>
  <c r="E290" i="15"/>
  <c r="E414" i="15"/>
  <c r="E458" i="15"/>
  <c r="E542" i="15"/>
  <c r="E626" i="15"/>
  <c r="E70" i="15"/>
  <c r="G70" i="15" s="1"/>
  <c r="E348" i="15"/>
  <c r="E303" i="15"/>
  <c r="E306" i="15"/>
  <c r="E287" i="15"/>
  <c r="E375" i="15"/>
  <c r="E455" i="15"/>
  <c r="E499" i="15"/>
  <c r="E539" i="15"/>
  <c r="E583" i="15"/>
  <c r="E623" i="15"/>
  <c r="E667" i="15"/>
  <c r="E388" i="15"/>
  <c r="E346" i="15"/>
  <c r="E347" i="15"/>
  <c r="E415" i="15"/>
  <c r="E459" i="15"/>
  <c r="E543" i="15"/>
  <c r="E627" i="15"/>
  <c r="E246" i="15"/>
  <c r="E372" i="15"/>
  <c r="E416" i="15"/>
  <c r="E247" i="15"/>
  <c r="E245" i="15"/>
  <c r="E58" i="15"/>
  <c r="G58" i="15" s="1"/>
  <c r="E98" i="15"/>
  <c r="G98" i="15" s="1"/>
  <c r="E329" i="15"/>
  <c r="E373" i="15"/>
  <c r="E417" i="15"/>
  <c r="E497" i="15"/>
  <c r="E581" i="15"/>
  <c r="E665" i="15"/>
  <c r="E330" i="15"/>
  <c r="E374" i="15"/>
  <c r="E498" i="15"/>
  <c r="E582" i="15"/>
  <c r="E666" i="15"/>
  <c r="E106" i="15"/>
  <c r="G106" i="15" s="1"/>
  <c r="E406" i="15"/>
  <c r="E325" i="15"/>
  <c r="E326" i="15"/>
  <c r="E318" i="15"/>
  <c r="E273" i="15"/>
  <c r="E281" i="15"/>
  <c r="E56" i="15"/>
  <c r="G56" i="15" s="1"/>
  <c r="E291" i="15"/>
  <c r="E371" i="15"/>
  <c r="E280" i="15"/>
  <c r="E331" i="15"/>
  <c r="E274" i="15"/>
  <c r="E282" i="15"/>
  <c r="E61" i="15"/>
  <c r="G61" i="15" s="1"/>
  <c r="E73" i="15"/>
  <c r="G73" i="15" s="1"/>
  <c r="E101" i="15"/>
  <c r="G101" i="15" s="1"/>
  <c r="E173" i="15"/>
  <c r="G173" i="15" s="1"/>
  <c r="E187" i="15"/>
  <c r="G187" i="15" s="1"/>
  <c r="E195" i="15"/>
  <c r="G195" i="15" s="1"/>
  <c r="E203" i="15"/>
  <c r="G203" i="15" s="1"/>
  <c r="E239" i="15"/>
  <c r="G239" i="15" s="1"/>
  <c r="E30" i="15"/>
  <c r="E78" i="15"/>
  <c r="G78" i="15" s="1"/>
  <c r="E126" i="15"/>
  <c r="G126" i="15" s="1"/>
  <c r="E138" i="15"/>
  <c r="G138" i="15" s="1"/>
  <c r="E146" i="15"/>
  <c r="G146" i="15" s="1"/>
  <c r="E162" i="15"/>
  <c r="G162" i="15" s="1"/>
  <c r="E190" i="15"/>
  <c r="G190" i="15" s="1"/>
  <c r="E214" i="15"/>
  <c r="G214" i="15" s="1"/>
  <c r="E159" i="15"/>
  <c r="G159" i="15" s="1"/>
  <c r="E224" i="15"/>
  <c r="G224" i="15" s="1"/>
  <c r="E50" i="15"/>
  <c r="G50" i="15" s="1"/>
  <c r="E118" i="15"/>
  <c r="G118" i="15" s="1"/>
  <c r="E154" i="15"/>
  <c r="G154" i="15" s="1"/>
  <c r="E172" i="15"/>
  <c r="G172" i="15" s="1"/>
  <c r="E216" i="15"/>
  <c r="G216" i="15" s="1"/>
  <c r="E228" i="15"/>
  <c r="G228" i="15" s="1"/>
  <c r="E193" i="15"/>
  <c r="G193" i="15" s="1"/>
  <c r="E19" i="15"/>
  <c r="G19" i="15" s="1"/>
  <c r="E11" i="15"/>
  <c r="G11" i="15" s="1"/>
  <c r="E6" i="15"/>
  <c r="G6" i="15" s="1"/>
  <c r="E14" i="15"/>
  <c r="G14" i="15" s="1"/>
  <c r="E22" i="15"/>
  <c r="G22" i="15" s="1"/>
  <c r="E7" i="15"/>
  <c r="G7" i="15" s="1"/>
  <c r="E15" i="15"/>
  <c r="G15" i="15" s="1"/>
  <c r="E8" i="15"/>
  <c r="G8" i="15" s="1"/>
  <c r="E9" i="15"/>
  <c r="G9" i="15" s="1"/>
  <c r="E10" i="15"/>
  <c r="G10" i="15" s="1"/>
  <c r="E4" i="15"/>
  <c r="G4" i="15" s="1"/>
  <c r="E12" i="15"/>
  <c r="G12" i="15" s="1"/>
  <c r="E20" i="15"/>
  <c r="G20" i="15" s="1"/>
  <c r="E13" i="15"/>
  <c r="G13" i="15" s="1"/>
  <c r="AC9" i="18" l="1"/>
  <c r="AC44" i="18"/>
  <c r="P24" i="18"/>
  <c r="AC24" i="18"/>
  <c r="AC49" i="18"/>
  <c r="AB171" i="17"/>
  <c r="Q164" i="17"/>
  <c r="E32" i="22"/>
  <c r="P6" i="18"/>
  <c r="Q107" i="17"/>
  <c r="AB179" i="17"/>
  <c r="AC20" i="18"/>
  <c r="R9" i="18"/>
  <c r="AB172" i="17"/>
  <c r="AB154" i="17"/>
  <c r="Q188" i="17"/>
  <c r="AB161" i="17"/>
  <c r="P36" i="18"/>
  <c r="AB59" i="17"/>
  <c r="AC25" i="18"/>
  <c r="AC34" i="18"/>
  <c r="P45" i="18"/>
  <c r="AC46" i="18"/>
  <c r="T4" i="18"/>
  <c r="E33" i="22" s="1"/>
  <c r="AB54" i="18"/>
  <c r="AC47" i="18"/>
  <c r="R44" i="18"/>
  <c r="AH54" i="18"/>
  <c r="AB53" i="17"/>
  <c r="Q4" i="18"/>
  <c r="E27" i="22" s="1"/>
  <c r="Q105" i="17"/>
  <c r="Q180" i="17"/>
  <c r="AB182" i="17"/>
  <c r="AB70" i="17"/>
  <c r="AB170" i="17"/>
  <c r="AB64" i="17"/>
  <c r="Q65" i="17"/>
  <c r="AB71" i="17"/>
  <c r="AB60" i="17"/>
  <c r="Q137" i="17"/>
  <c r="Q68" i="17"/>
  <c r="Q149" i="17"/>
  <c r="AB62" i="17"/>
  <c r="AB186" i="17"/>
  <c r="Q186" i="17"/>
  <c r="AB153" i="17"/>
  <c r="Q168" i="17"/>
  <c r="AB168" i="17"/>
  <c r="AB183" i="17"/>
  <c r="AB139" i="17"/>
  <c r="Q162" i="17"/>
  <c r="Q57" i="17"/>
  <c r="Q63" i="17"/>
  <c r="AB150" i="17"/>
  <c r="Q138" i="17"/>
  <c r="AB167" i="17"/>
  <c r="Q141" i="17"/>
  <c r="Q140" i="17"/>
  <c r="Q167" i="17"/>
  <c r="AB114" i="17"/>
  <c r="AB56" i="17"/>
  <c r="AB169" i="17"/>
  <c r="AB185" i="17"/>
  <c r="Q153" i="17"/>
  <c r="P43" i="18"/>
  <c r="R46" i="18"/>
  <c r="AC16" i="18"/>
  <c r="R50" i="18"/>
  <c r="AC31" i="18"/>
  <c r="P16" i="18"/>
  <c r="P51" i="18"/>
  <c r="P14" i="18"/>
  <c r="P27" i="18"/>
  <c r="AC50" i="18"/>
  <c r="AI54" i="18"/>
  <c r="AC27" i="18"/>
  <c r="AC39" i="18"/>
  <c r="P47" i="18"/>
  <c r="R31" i="18"/>
  <c r="AC51" i="18"/>
  <c r="R45" i="18"/>
  <c r="P20" i="18"/>
  <c r="P39" i="18"/>
  <c r="AC42" i="18"/>
  <c r="P42" i="18"/>
  <c r="P19" i="18"/>
  <c r="P34" i="18"/>
  <c r="P17" i="18"/>
  <c r="AC43" i="18"/>
  <c r="AC29" i="18"/>
  <c r="P8" i="18"/>
  <c r="R17" i="18"/>
  <c r="R29" i="18"/>
  <c r="AC19" i="18"/>
  <c r="P40" i="18"/>
  <c r="AC40" i="18"/>
  <c r="R40" i="18"/>
  <c r="R38" i="18"/>
  <c r="P38" i="18"/>
  <c r="AC38" i="18"/>
  <c r="P28" i="18"/>
  <c r="P18" i="18"/>
  <c r="R18" i="18"/>
  <c r="P48" i="18"/>
  <c r="AC48" i="18"/>
  <c r="R48" i="18"/>
  <c r="R28" i="18"/>
  <c r="R33" i="18"/>
  <c r="AC33" i="18"/>
  <c r="AC18" i="18"/>
  <c r="P26" i="18"/>
  <c r="R26" i="18"/>
  <c r="P23" i="18"/>
  <c r="R23" i="18"/>
  <c r="R8" i="18"/>
  <c r="AC26" i="18"/>
  <c r="P21" i="18"/>
  <c r="AC21" i="18"/>
  <c r="R21" i="18"/>
  <c r="R22" i="18"/>
  <c r="P22" i="18"/>
  <c r="AC22" i="18"/>
  <c r="R11" i="18"/>
  <c r="P11" i="18"/>
  <c r="R30" i="18"/>
  <c r="P30" i="18"/>
  <c r="AC30" i="18"/>
  <c r="R32" i="18"/>
  <c r="P32" i="18"/>
  <c r="AC32" i="18"/>
  <c r="P10" i="18"/>
  <c r="AC10" i="18"/>
  <c r="R12" i="18"/>
  <c r="P12" i="18"/>
  <c r="AC12" i="18"/>
  <c r="Q55" i="17"/>
  <c r="Q113" i="17"/>
  <c r="AB55" i="17"/>
  <c r="AB158" i="17"/>
  <c r="AB165" i="17"/>
  <c r="AB190" i="17"/>
  <c r="Q191" i="17"/>
  <c r="AB67" i="17"/>
  <c r="Q72" i="17"/>
  <c r="AB72" i="17"/>
  <c r="AB111" i="17"/>
  <c r="AB146" i="17"/>
  <c r="AB106" i="17"/>
  <c r="Q69" i="17"/>
  <c r="AB69" i="17"/>
  <c r="AB58" i="17"/>
  <c r="Q58" i="17"/>
  <c r="Q61" i="17"/>
  <c r="AB61" i="17"/>
  <c r="AB141" i="17"/>
  <c r="AB187" i="17"/>
  <c r="Q178" i="17"/>
  <c r="AB178" i="17"/>
  <c r="AB66" i="17"/>
  <c r="Q66" i="17"/>
  <c r="Q181" i="17"/>
  <c r="AB181" i="17"/>
  <c r="Q184" i="17"/>
  <c r="AB184" i="17"/>
  <c r="AB163" i="17"/>
  <c r="Q163" i="17"/>
  <c r="Q155" i="17"/>
  <c r="Q173" i="17"/>
  <c r="Q160" i="17"/>
  <c r="Q192" i="17"/>
  <c r="AB192" i="17"/>
  <c r="AB155" i="17"/>
  <c r="AB173" i="17"/>
  <c r="Q189" i="17"/>
  <c r="AB189" i="17"/>
  <c r="Q110" i="17"/>
  <c r="Q166" i="17"/>
  <c r="AB166" i="17"/>
  <c r="Q174" i="17"/>
  <c r="AB174" i="17"/>
  <c r="AB95" i="17"/>
  <c r="Q102" i="17"/>
  <c r="Q152" i="17"/>
  <c r="AB136" i="17"/>
  <c r="AB151" i="17"/>
  <c r="Q143" i="17"/>
  <c r="Q148" i="17"/>
  <c r="AB148" i="17"/>
  <c r="AB144" i="17"/>
  <c r="Q156" i="17"/>
  <c r="AB156" i="17"/>
  <c r="AB108" i="17"/>
  <c r="Q142" i="17"/>
  <c r="AB142" i="17"/>
  <c r="AB100" i="17"/>
  <c r="AB103" i="17"/>
  <c r="Q103" i="17"/>
  <c r="Q109" i="17"/>
  <c r="AB109" i="17"/>
  <c r="Q112" i="17"/>
  <c r="AB112" i="17"/>
  <c r="Q104" i="17"/>
  <c r="AB104" i="17"/>
  <c r="Q101" i="17"/>
  <c r="AB101" i="17"/>
  <c r="AB80" i="17"/>
  <c r="AB91" i="17"/>
  <c r="Q85" i="17"/>
  <c r="AB77" i="17"/>
  <c r="Q90" i="17"/>
  <c r="AB83" i="17"/>
  <c r="Q92" i="17"/>
  <c r="Q80" i="17"/>
  <c r="AB85" i="17"/>
  <c r="AB84" i="17"/>
  <c r="Q84" i="17"/>
  <c r="AB94" i="17"/>
  <c r="Q76" i="17"/>
  <c r="Q93" i="17"/>
  <c r="AB82" i="17"/>
  <c r="Q87" i="17"/>
  <c r="Q96" i="17"/>
  <c r="AB96" i="17"/>
  <c r="Q88" i="17"/>
  <c r="AB88" i="17"/>
  <c r="Q86" i="17"/>
  <c r="AB86" i="17"/>
  <c r="AB76" i="17"/>
  <c r="Q89" i="17"/>
  <c r="AB89" i="17"/>
  <c r="Q78" i="17"/>
  <c r="Q81" i="17"/>
  <c r="AB81" i="17"/>
  <c r="AB78" i="17"/>
  <c r="Q79" i="17"/>
  <c r="AB79" i="17"/>
  <c r="E231" i="15"/>
  <c r="G231" i="15" s="1"/>
  <c r="E185" i="15"/>
  <c r="G185" i="15" s="1"/>
  <c r="E184" i="15"/>
  <c r="G184" i="15" s="1"/>
  <c r="E168" i="15"/>
  <c r="G168" i="15" s="1"/>
  <c r="E219" i="15"/>
  <c r="G219" i="15" s="1"/>
  <c r="E201" i="15"/>
  <c r="G201" i="15" s="1"/>
  <c r="E212" i="15"/>
  <c r="G212" i="15" s="1"/>
  <c r="E192" i="15"/>
  <c r="G192" i="15" s="1"/>
  <c r="E86" i="15"/>
  <c r="G86" i="15" s="1"/>
  <c r="E167" i="15"/>
  <c r="G167" i="15" s="1"/>
  <c r="E198" i="15"/>
  <c r="G198" i="15" s="1"/>
  <c r="E223" i="15"/>
  <c r="G223" i="15" s="1"/>
  <c r="E211" i="15"/>
  <c r="G211" i="15" s="1"/>
  <c r="E175" i="15"/>
  <c r="G175" i="15" s="1"/>
  <c r="E121" i="15"/>
  <c r="G121" i="15" s="1"/>
  <c r="E53" i="15"/>
  <c r="G53" i="15" s="1"/>
  <c r="E104" i="15"/>
  <c r="G104" i="15" s="1"/>
  <c r="E66" i="15"/>
  <c r="G66" i="15" s="1"/>
  <c r="E170" i="15"/>
  <c r="G170" i="15" s="1"/>
  <c r="E179" i="15"/>
  <c r="G179" i="15" s="1"/>
  <c r="E157" i="15"/>
  <c r="G157" i="15" s="1"/>
  <c r="E208" i="15"/>
  <c r="G208" i="15" s="1"/>
  <c r="E164" i="15"/>
  <c r="G164" i="15" s="1"/>
  <c r="E129" i="15"/>
  <c r="G129" i="15" s="1"/>
  <c r="E81" i="15"/>
  <c r="G81" i="15" s="1"/>
  <c r="E141" i="15"/>
  <c r="G141" i="15" s="1"/>
  <c r="E147" i="15"/>
  <c r="G147" i="15" s="1"/>
  <c r="E74" i="15"/>
  <c r="G74" i="15" s="1"/>
  <c r="E206" i="15"/>
  <c r="G206" i="15" s="1"/>
  <c r="E113" i="15"/>
  <c r="G113" i="15" s="1"/>
  <c r="E109" i="15"/>
  <c r="G109" i="15" s="1"/>
  <c r="E149" i="15"/>
  <c r="G149" i="15" s="1"/>
  <c r="E93" i="15"/>
  <c r="G93" i="15" s="1"/>
  <c r="E54" i="15"/>
  <c r="G54" i="15" s="1"/>
  <c r="E234" i="15"/>
  <c r="G234" i="15" s="1"/>
  <c r="E34" i="15"/>
  <c r="E242" i="15"/>
  <c r="G242" i="15" s="1"/>
  <c r="E102" i="15"/>
  <c r="G102" i="15" s="1"/>
  <c r="E226" i="15"/>
  <c r="G226" i="15" s="1"/>
  <c r="E119" i="15"/>
  <c r="G119" i="15" s="1"/>
  <c r="E28" i="15"/>
  <c r="E181" i="15"/>
  <c r="G181" i="15" s="1"/>
  <c r="E87" i="15"/>
  <c r="G87" i="15" s="1"/>
  <c r="E238" i="15"/>
  <c r="G238" i="15" s="1"/>
  <c r="E191" i="15"/>
  <c r="G191" i="15" s="1"/>
  <c r="E51" i="15"/>
  <c r="G51" i="15" s="1"/>
  <c r="E210" i="15"/>
  <c r="G210" i="15" s="1"/>
  <c r="E36" i="15"/>
  <c r="E44" i="15"/>
  <c r="E207" i="15"/>
  <c r="G207" i="15" s="1"/>
  <c r="E202" i="15"/>
  <c r="G202" i="15" s="1"/>
  <c r="E71" i="15"/>
  <c r="G71" i="15" s="1"/>
  <c r="E182" i="15"/>
  <c r="G182" i="15" s="1"/>
  <c r="E91" i="15"/>
  <c r="G91" i="15" s="1"/>
  <c r="E161" i="15"/>
  <c r="G161" i="15" s="1"/>
  <c r="E79" i="15"/>
  <c r="G79" i="15" s="1"/>
  <c r="E186" i="15"/>
  <c r="G186" i="15" s="1"/>
  <c r="E163" i="15"/>
  <c r="G163" i="15" s="1"/>
  <c r="E217" i="15"/>
  <c r="G217" i="15" s="1"/>
  <c r="E117" i="15"/>
  <c r="G117" i="15" s="1"/>
  <c r="E166" i="15"/>
  <c r="G166" i="15" s="1"/>
  <c r="E64" i="15"/>
  <c r="G64" i="15" s="1"/>
  <c r="E220" i="15"/>
  <c r="G220" i="15" s="1"/>
  <c r="E99" i="15"/>
  <c r="G99" i="15" s="1"/>
  <c r="E26" i="15"/>
  <c r="E124" i="15"/>
  <c r="G124" i="15" s="1"/>
  <c r="E197" i="15"/>
  <c r="G197" i="15" s="1"/>
  <c r="E48" i="15"/>
  <c r="G48" i="15" s="1"/>
  <c r="E160" i="15"/>
  <c r="G160" i="15" s="1"/>
  <c r="E84" i="15"/>
  <c r="G84" i="15" s="1"/>
  <c r="E171" i="15"/>
  <c r="G171" i="15" s="1"/>
  <c r="E107" i="15"/>
  <c r="G107" i="15" s="1"/>
  <c r="E218" i="15"/>
  <c r="G218" i="15" s="1"/>
  <c r="E169" i="15"/>
  <c r="G169" i="15" s="1"/>
  <c r="E137" i="15"/>
  <c r="G137" i="15" s="1"/>
  <c r="E77" i="15"/>
  <c r="G77" i="15" s="1"/>
  <c r="E136" i="15"/>
  <c r="G136" i="15" s="1"/>
  <c r="E132" i="15"/>
  <c r="G132" i="15" s="1"/>
  <c r="E43" i="15"/>
  <c r="E92" i="15"/>
  <c r="G92" i="15" s="1"/>
  <c r="E130" i="15"/>
  <c r="G130" i="15" s="1"/>
  <c r="E188" i="15"/>
  <c r="G188" i="15" s="1"/>
  <c r="E116" i="15"/>
  <c r="G116" i="15" s="1"/>
  <c r="E183" i="15"/>
  <c r="G183" i="15" s="1"/>
  <c r="E39" i="15"/>
  <c r="E144" i="15"/>
  <c r="G144" i="15" s="1"/>
  <c r="E142" i="15"/>
  <c r="G142" i="15" s="1"/>
  <c r="E127" i="15"/>
  <c r="G127" i="15" s="1"/>
  <c r="E32" i="15"/>
  <c r="E65" i="15"/>
  <c r="G65" i="15" s="1"/>
  <c r="E114" i="15"/>
  <c r="G114" i="15" s="1"/>
  <c r="E152" i="15"/>
  <c r="G152" i="15" s="1"/>
  <c r="E215" i="15"/>
  <c r="G215" i="15" s="1"/>
  <c r="E42" i="15"/>
  <c r="E96" i="15"/>
  <c r="G96" i="15" s="1"/>
  <c r="E125" i="15"/>
  <c r="G125" i="15" s="1"/>
  <c r="E196" i="15"/>
  <c r="G196" i="15" s="1"/>
  <c r="E174" i="15"/>
  <c r="G174" i="15" s="1"/>
  <c r="E59" i="15"/>
  <c r="G59" i="15" s="1"/>
  <c r="E120" i="15"/>
  <c r="G120" i="15" s="1"/>
  <c r="E76" i="15"/>
  <c r="G76" i="15" s="1"/>
  <c r="E176" i="15"/>
  <c r="G176" i="15" s="1"/>
  <c r="E225" i="15"/>
  <c r="G225" i="15" s="1"/>
  <c r="E97" i="15"/>
  <c r="G97" i="15" s="1"/>
  <c r="E29" i="15"/>
  <c r="E235" i="15"/>
  <c r="G235" i="15" s="1"/>
  <c r="E139" i="15"/>
  <c r="G139" i="15" s="1"/>
  <c r="E209" i="15"/>
  <c r="G209" i="15" s="1"/>
  <c r="E153" i="15"/>
  <c r="G153" i="15" s="1"/>
  <c r="E204" i="15"/>
  <c r="G204" i="15" s="1"/>
  <c r="E229" i="15"/>
  <c r="G229" i="15" s="1"/>
  <c r="E165" i="15"/>
  <c r="G165" i="15" s="1"/>
  <c r="E100" i="15"/>
  <c r="G100" i="15" s="1"/>
  <c r="E122" i="15"/>
  <c r="G122" i="15" s="1"/>
  <c r="E227" i="15"/>
  <c r="G227" i="15" s="1"/>
  <c r="E148" i="15"/>
  <c r="G148" i="15" s="1"/>
  <c r="E205" i="15"/>
  <c r="G205" i="15" s="1"/>
  <c r="E158" i="15"/>
  <c r="G158" i="15" s="1"/>
  <c r="E94" i="15"/>
  <c r="G94" i="15" s="1"/>
  <c r="E69" i="15"/>
  <c r="G69" i="15" s="1"/>
  <c r="E75" i="15"/>
  <c r="G75" i="15" s="1"/>
  <c r="E150" i="15"/>
  <c r="G150" i="15" s="1"/>
  <c r="E237" i="15"/>
  <c r="G237" i="15" s="1"/>
  <c r="E31" i="15"/>
  <c r="E80" i="15"/>
  <c r="G80" i="15" s="1"/>
  <c r="E240" i="15"/>
  <c r="G240" i="15" s="1"/>
  <c r="E180" i="15"/>
  <c r="G180" i="15" s="1"/>
  <c r="E128" i="15"/>
  <c r="G128" i="15" s="1"/>
  <c r="E194" i="15"/>
  <c r="G194" i="15" s="1"/>
  <c r="E145" i="15"/>
  <c r="G145" i="15" s="1"/>
  <c r="E82" i="15"/>
  <c r="G82" i="15" s="1"/>
  <c r="E57" i="15"/>
  <c r="G57" i="15" s="1"/>
  <c r="E140" i="15"/>
  <c r="G140" i="15" s="1"/>
  <c r="E52" i="15"/>
  <c r="G52" i="15" s="1"/>
  <c r="E47" i="15"/>
  <c r="G47" i="15" s="1"/>
  <c r="E232" i="15"/>
  <c r="G232" i="15" s="1"/>
  <c r="E213" i="15"/>
  <c r="G213" i="15" s="1"/>
  <c r="E189" i="15"/>
  <c r="G189" i="15" s="1"/>
  <c r="E62" i="15"/>
  <c r="G62" i="15" s="1"/>
  <c r="E230" i="15"/>
  <c r="G230" i="15" s="1"/>
  <c r="E110" i="15"/>
  <c r="G110" i="15" s="1"/>
  <c r="E105" i="15"/>
  <c r="G105" i="15" s="1"/>
  <c r="E103" i="15"/>
  <c r="G103" i="15" s="1"/>
  <c r="E108" i="15"/>
  <c r="G108" i="15" s="1"/>
  <c r="E63" i="15"/>
  <c r="G63" i="15" s="1"/>
  <c r="E60" i="15"/>
  <c r="G60" i="15" s="1"/>
  <c r="E49" i="15"/>
  <c r="G49" i="15" s="1"/>
  <c r="E143" i="15"/>
  <c r="G143" i="15" s="1"/>
  <c r="E151" i="15"/>
  <c r="G151" i="15" s="1"/>
  <c r="E95" i="15"/>
  <c r="G95" i="15" s="1"/>
  <c r="E55" i="15"/>
  <c r="G55" i="15" s="1"/>
  <c r="E233" i="15"/>
  <c r="G233" i="15" s="1"/>
  <c r="E88" i="15"/>
  <c r="G88" i="15" s="1"/>
  <c r="E236" i="15"/>
  <c r="G236" i="15" s="1"/>
  <c r="E135" i="15"/>
  <c r="G135" i="15" s="1"/>
  <c r="E131" i="15"/>
  <c r="G131" i="15" s="1"/>
  <c r="E35" i="15"/>
  <c r="E85" i="15"/>
  <c r="G85" i="15" s="1"/>
  <c r="E72" i="15"/>
  <c r="G72" i="15" s="1"/>
  <c r="E37" i="15"/>
  <c r="E123" i="15"/>
  <c r="G123" i="15" s="1"/>
  <c r="E83" i="15"/>
  <c r="G83" i="15" s="1"/>
  <c r="E27" i="15"/>
  <c r="E40" i="15"/>
  <c r="E115" i="15"/>
  <c r="G115" i="15" s="1"/>
  <c r="E241" i="15"/>
  <c r="G241" i="15" s="1"/>
  <c r="E3" i="15"/>
  <c r="G3" i="15" s="1"/>
  <c r="C29" i="22" l="1"/>
  <c r="I27" i="22"/>
  <c r="E36" i="22"/>
  <c r="R4" i="18"/>
  <c r="P4" i="18"/>
  <c r="E29" i="22" l="1"/>
  <c r="I29" i="22" s="1"/>
  <c r="E1740" i="15"/>
  <c r="E1741" i="15"/>
  <c r="E2" i="15"/>
  <c r="G2" i="15" s="1"/>
  <c r="E24" i="15"/>
  <c r="E46" i="15"/>
  <c r="G46" i="15" s="1"/>
  <c r="E68" i="15"/>
  <c r="G68" i="15" s="1"/>
  <c r="E90" i="15"/>
  <c r="G90" i="15" s="1"/>
  <c r="E112" i="15"/>
  <c r="G112" i="15" s="1"/>
  <c r="E134" i="15"/>
  <c r="G134" i="15" s="1"/>
  <c r="E156" i="15"/>
  <c r="G156" i="15" s="1"/>
  <c r="E178" i="15"/>
  <c r="G178" i="15" s="1"/>
  <c r="E200" i="15"/>
  <c r="G200" i="15" s="1"/>
  <c r="E222" i="15"/>
  <c r="G222" i="15" s="1"/>
  <c r="G1531" i="15"/>
  <c r="E1531" i="15"/>
  <c r="E1550" i="15"/>
  <c r="G1550" i="15"/>
  <c r="E1569" i="15"/>
  <c r="G1569" i="15"/>
  <c r="E1588" i="15"/>
  <c r="G1588" i="15"/>
  <c r="E1607" i="15"/>
  <c r="G1607" i="15"/>
  <c r="E1626" i="15"/>
  <c r="G1626" i="15"/>
  <c r="E1645" i="15"/>
  <c r="G1645" i="15"/>
  <c r="E1664" i="15"/>
  <c r="G1664" i="15"/>
  <c r="E1683" i="15"/>
  <c r="G1683" i="15"/>
  <c r="E1702" i="15"/>
  <c r="G1702" i="15"/>
  <c r="E1721" i="15"/>
  <c r="G1721" i="15"/>
  <c r="E244" i="15"/>
  <c r="G244" i="15"/>
  <c r="E286" i="15"/>
  <c r="G286" i="15"/>
  <c r="E328" i="15"/>
  <c r="G328" i="15"/>
  <c r="G370" i="15"/>
  <c r="E370" i="15"/>
  <c r="G412" i="15"/>
  <c r="E412" i="15"/>
  <c r="E454" i="15"/>
  <c r="G454" i="15"/>
  <c r="E496" i="15"/>
  <c r="G496" i="15"/>
  <c r="E538" i="15"/>
  <c r="G538" i="15"/>
  <c r="E580" i="15"/>
  <c r="G580" i="15"/>
  <c r="E622" i="15"/>
  <c r="G622" i="15"/>
  <c r="E664" i="15"/>
  <c r="G664" i="15"/>
  <c r="E302" i="15"/>
  <c r="G302" i="15"/>
  <c r="E732" i="15"/>
  <c r="G732" i="15"/>
  <c r="E386" i="15"/>
  <c r="G386" i="15"/>
  <c r="G260" i="15"/>
  <c r="E260" i="15"/>
  <c r="G862" i="15"/>
  <c r="E862" i="15"/>
  <c r="G810" i="15"/>
  <c r="E810" i="15"/>
  <c r="G512" i="15"/>
  <c r="E512" i="15"/>
  <c r="E836" i="15"/>
  <c r="G836" i="15"/>
  <c r="E914" i="15"/>
  <c r="G914" i="15"/>
  <c r="E554" i="15"/>
  <c r="G554" i="15"/>
  <c r="E428" i="15"/>
  <c r="G428" i="15"/>
  <c r="E784" i="15"/>
  <c r="G784" i="15"/>
  <c r="E966" i="15"/>
  <c r="G966" i="15"/>
  <c r="E680" i="15"/>
  <c r="G680" i="15"/>
  <c r="G470" i="15"/>
  <c r="E470" i="15"/>
  <c r="E706" i="15"/>
  <c r="G706" i="15"/>
  <c r="E638" i="15"/>
  <c r="G638" i="15"/>
  <c r="E940" i="15"/>
  <c r="G940" i="15"/>
  <c r="E758" i="15"/>
  <c r="G758" i="15"/>
  <c r="E344" i="15"/>
  <c r="G344" i="15"/>
  <c r="E888" i="15"/>
  <c r="G888" i="15"/>
  <c r="G690" i="15"/>
  <c r="E690" i="15"/>
  <c r="G354" i="15"/>
  <c r="E354" i="15"/>
  <c r="G976" i="15"/>
  <c r="E976" i="15"/>
  <c r="G950" i="15"/>
  <c r="E950" i="15"/>
  <c r="G768" i="15"/>
  <c r="E768" i="15"/>
  <c r="G480" i="15"/>
  <c r="E480" i="15"/>
  <c r="G564" i="15"/>
  <c r="E564" i="15"/>
  <c r="G312" i="15"/>
  <c r="E312" i="15"/>
  <c r="G648" i="15"/>
  <c r="E648" i="15"/>
  <c r="G438" i="15"/>
  <c r="E438" i="15"/>
  <c r="G898" i="15"/>
  <c r="E898" i="15"/>
  <c r="G742" i="15"/>
  <c r="E742" i="15"/>
  <c r="G820" i="15"/>
  <c r="E820" i="15"/>
  <c r="G522" i="15"/>
  <c r="E522" i="15"/>
  <c r="G270" i="15"/>
  <c r="E270" i="15"/>
  <c r="G846" i="15"/>
  <c r="E846" i="15"/>
  <c r="G396" i="15"/>
  <c r="E396" i="15"/>
  <c r="G872" i="15"/>
  <c r="E872" i="15"/>
  <c r="G794" i="15"/>
  <c r="E794" i="15"/>
  <c r="G716" i="15"/>
  <c r="E716" i="15"/>
  <c r="E924" i="15"/>
  <c r="G924" i="15"/>
  <c r="E606" i="15"/>
  <c r="G606" i="15"/>
  <c r="E1047" i="15"/>
  <c r="G1047" i="15" s="1"/>
  <c r="E1077" i="15"/>
  <c r="G1077" i="15"/>
  <c r="E1167" i="15"/>
  <c r="G1167" i="15"/>
  <c r="E1107" i="15"/>
  <c r="G1107" i="15"/>
  <c r="E1197" i="15"/>
  <c r="G1197" i="15"/>
  <c r="E1227" i="15"/>
  <c r="G1227" i="15"/>
  <c r="E1137" i="15"/>
  <c r="G1137" i="15"/>
  <c r="E1257" i="15"/>
  <c r="G1257" i="15"/>
  <c r="E1287" i="15"/>
  <c r="G1287" i="15"/>
  <c r="E1317" i="15"/>
  <c r="G1317" i="15"/>
  <c r="E1347" i="15"/>
  <c r="G1347" i="15"/>
  <c r="E1298" i="15"/>
  <c r="G1298" i="15"/>
  <c r="E1328" i="15"/>
  <c r="G1328" i="15"/>
  <c r="E1358" i="15"/>
  <c r="G1358" i="15"/>
  <c r="E1058" i="15"/>
  <c r="G1058" i="15" s="1"/>
  <c r="E1088" i="15"/>
  <c r="G1088" i="15"/>
  <c r="E1118" i="15"/>
  <c r="G1118" i="15"/>
  <c r="E1148" i="15"/>
  <c r="G1148" i="15"/>
  <c r="E1178" i="15"/>
  <c r="G1178" i="15"/>
  <c r="E1208" i="15"/>
  <c r="G1208" i="15"/>
  <c r="E1238" i="15"/>
  <c r="G1238" i="15"/>
  <c r="E1268" i="15"/>
  <c r="G1268" i="1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<sst xmlns="http://schemas.openxmlformats.org/spreadsheetml/2006/main" count="6319" uniqueCount="609">
  <si>
    <t xml:space="preserve"> </t>
  </si>
  <si>
    <t>STANDARD PRICE</t>
  </si>
  <si>
    <t>Country :</t>
  </si>
  <si>
    <t>Zip code, City :</t>
  </si>
  <si>
    <t>Street :</t>
  </si>
  <si>
    <t>Company Name :</t>
  </si>
  <si>
    <t>Contact Person :</t>
  </si>
  <si>
    <t>Opening Time :</t>
  </si>
  <si>
    <t>Email :</t>
  </si>
  <si>
    <t>Phone Number :</t>
  </si>
  <si>
    <t>VAT nr. :</t>
  </si>
  <si>
    <t>Wanted day of Delivery :</t>
  </si>
  <si>
    <t>Notice :</t>
  </si>
  <si>
    <t>INVOICE / DELIVERY ADRESS</t>
  </si>
  <si>
    <t>DIFFERENT DELIVERY ADRESS</t>
  </si>
  <si>
    <t>Total net amount</t>
  </si>
  <si>
    <t xml:space="preserve">   (tax &amp; delivery not included)</t>
  </si>
  <si>
    <t>Total Weight</t>
  </si>
  <si>
    <t>SET NAME</t>
  </si>
  <si>
    <t>HOLDS</t>
  </si>
  <si>
    <t>Weight</t>
  </si>
  <si>
    <t>Holds</t>
  </si>
  <si>
    <t>BATWING 01</t>
  </si>
  <si>
    <t>BATWING 02</t>
  </si>
  <si>
    <t>BATWING 03</t>
  </si>
  <si>
    <t>BATWING 04</t>
  </si>
  <si>
    <t>BATWING 05</t>
  </si>
  <si>
    <t>BAT 03</t>
  </si>
  <si>
    <t>BAT 04</t>
  </si>
  <si>
    <t>BAT 01</t>
  </si>
  <si>
    <t>BAT 02</t>
  </si>
  <si>
    <t>SHOWSTOPPER 03</t>
  </si>
  <si>
    <t>LUMINOUS PRICE</t>
  </si>
  <si>
    <t>SHOWSTOPPER 04</t>
  </si>
  <si>
    <t>SHOWSTOPPER 05</t>
  </si>
  <si>
    <t>SHOWSTOPPER 06</t>
  </si>
  <si>
    <t>JUGGERNAUT 03</t>
  </si>
  <si>
    <t>SHOWSTOPPER 02</t>
  </si>
  <si>
    <t>SHOWSTOPPER 01</t>
  </si>
  <si>
    <t>JUGGERNAUT 02</t>
  </si>
  <si>
    <t>JUGGERNAUT 01</t>
  </si>
  <si>
    <t>BATWING 06</t>
  </si>
  <si>
    <t>BATWING 07</t>
  </si>
  <si>
    <t>BATWING 08</t>
  </si>
  <si>
    <t>BATWING 09</t>
  </si>
  <si>
    <t>BATWING 10</t>
  </si>
  <si>
    <t>BATWING 11</t>
  </si>
  <si>
    <t>BATWING 12</t>
  </si>
  <si>
    <t>BATWING 14</t>
  </si>
  <si>
    <t>BATWING 15</t>
  </si>
  <si>
    <t>BATWING 13</t>
  </si>
  <si>
    <t>RAL 1023 YELLOW</t>
  </si>
  <si>
    <t>RAL 2004 ORANGE</t>
  </si>
  <si>
    <t>RAL 3020 RED</t>
  </si>
  <si>
    <t>RAL 4008 VIOLET</t>
  </si>
  <si>
    <t>RAL 5015 BLUE</t>
  </si>
  <si>
    <t>RAL 6027 MINT</t>
  </si>
  <si>
    <t>RAL 6037 GREEN</t>
  </si>
  <si>
    <t>RAL 9005 BLACK</t>
  </si>
  <si>
    <t>RAL 9010 WHITE</t>
  </si>
  <si>
    <t>TOTAL PRICE</t>
  </si>
  <si>
    <t>LUMINOUS PINK     (+5%)</t>
  </si>
  <si>
    <t>LUMINOUS GREEN (+5%)</t>
  </si>
  <si>
    <t>Standard Sets</t>
  </si>
  <si>
    <t>Luminous sets</t>
  </si>
  <si>
    <t>Total Sets</t>
  </si>
  <si>
    <t>Total Holds</t>
  </si>
  <si>
    <t>SKU</t>
  </si>
  <si>
    <t>CONTROL SHIFT 10</t>
  </si>
  <si>
    <t>CONTROL SHIFT 09</t>
  </si>
  <si>
    <t>CONTROL SHIFT 08</t>
  </si>
  <si>
    <t>CONTROL SHIFT 07</t>
  </si>
  <si>
    <t>CONTROL SHIFT 06</t>
  </si>
  <si>
    <t>WEIGHT</t>
  </si>
  <si>
    <t>UH.VM.00006</t>
  </si>
  <si>
    <t>UH.VM.00007</t>
  </si>
  <si>
    <t>UH.VM.00008</t>
  </si>
  <si>
    <t>UH.VM.00009</t>
  </si>
  <si>
    <t>UH.VM.00010</t>
  </si>
  <si>
    <t>UH.VM.00016</t>
  </si>
  <si>
    <t>UH.VM.00017</t>
  </si>
  <si>
    <t>UH.VM.00018</t>
  </si>
  <si>
    <t>UH.VM.00019</t>
  </si>
  <si>
    <t>UH.VM.00020</t>
  </si>
  <si>
    <t>UH.VM.00021</t>
  </si>
  <si>
    <t>UH.VM.00022</t>
  </si>
  <si>
    <t>UH.VM.00023</t>
  </si>
  <si>
    <t>UH.VM.00024</t>
  </si>
  <si>
    <t>UH.VM.00025</t>
  </si>
  <si>
    <t>UH.VM.00026</t>
  </si>
  <si>
    <t>UH.VM.00027</t>
  </si>
  <si>
    <t>UH.VM.00028</t>
  </si>
  <si>
    <t>UH.VM.00029</t>
  </si>
  <si>
    <t>UH.VM.00030</t>
  </si>
  <si>
    <t>UH.VM.00031</t>
  </si>
  <si>
    <t>UH.VM.00032</t>
  </si>
  <si>
    <t>UH.VM.00033</t>
  </si>
  <si>
    <t>UH.VM.00034</t>
  </si>
  <si>
    <t>UH.VM.00035</t>
  </si>
  <si>
    <t>AMOUNT OF HOLDS</t>
  </si>
  <si>
    <t>UH.GR.00042</t>
  </si>
  <si>
    <t>UH.GR.00043</t>
  </si>
  <si>
    <t>UH.GR.00044</t>
  </si>
  <si>
    <t>UH.GR.00045</t>
  </si>
  <si>
    <t>UH.GR.00046</t>
  </si>
  <si>
    <t>UH.GR.00047</t>
  </si>
  <si>
    <t>UH.GR.00048</t>
  </si>
  <si>
    <t>UH.GR.00049</t>
  </si>
  <si>
    <t>UH.GR.00050</t>
  </si>
  <si>
    <t>UH.GR.00051</t>
  </si>
  <si>
    <t>UH.GR.00052</t>
  </si>
  <si>
    <t>UH.GR.00053</t>
  </si>
  <si>
    <t>UH.GR.00054</t>
  </si>
  <si>
    <t>UH.GR.00055</t>
  </si>
  <si>
    <t>UH.GR.00056</t>
  </si>
  <si>
    <t>UH.GR.00057</t>
  </si>
  <si>
    <t>UH.GR.00058</t>
  </si>
  <si>
    <t>UH.GR.00059</t>
  </si>
  <si>
    <t>UH.GR.00060</t>
  </si>
  <si>
    <t>UH.GR.00061</t>
  </si>
  <si>
    <t>UH.GR.00062</t>
  </si>
  <si>
    <t>UH.GR.00063</t>
  </si>
  <si>
    <t>UH.GR.00064</t>
  </si>
  <si>
    <t>UH.GR.00065</t>
  </si>
  <si>
    <t>UH.GR.00066</t>
  </si>
  <si>
    <t>UH.GR.00067</t>
  </si>
  <si>
    <t>UH.GR.00068</t>
  </si>
  <si>
    <t>UH.GR.00069</t>
  </si>
  <si>
    <t>UH.GR.00070</t>
  </si>
  <si>
    <t>UH.GR.00071</t>
  </si>
  <si>
    <t>UH.GR.00008</t>
  </si>
  <si>
    <t>UH.GR.00009</t>
  </si>
  <si>
    <t>UH.GR.00010</t>
  </si>
  <si>
    <t>UH.GR.00011</t>
  </si>
  <si>
    <t>UH.GR.00012</t>
  </si>
  <si>
    <t>UH.GR.00013</t>
  </si>
  <si>
    <t>UH.GR.00020</t>
  </si>
  <si>
    <t>UH.GR.00021</t>
  </si>
  <si>
    <t>UH.GR.00022</t>
  </si>
  <si>
    <t>UH.GR.00029</t>
  </si>
  <si>
    <t>UH.GR.00038</t>
  </si>
  <si>
    <t>UH.GR.00039</t>
  </si>
  <si>
    <t>UH.GR.00040</t>
  </si>
  <si>
    <t>UH.GR.00041</t>
  </si>
  <si>
    <t>UH.VM.00046</t>
  </si>
  <si>
    <t>UH.VM.00047</t>
  </si>
  <si>
    <t>UH.VM.00048</t>
  </si>
  <si>
    <t>UH.VM.00049</t>
  </si>
  <si>
    <t>UH.VM.00050</t>
  </si>
  <si>
    <t>UH.VM.00051</t>
  </si>
  <si>
    <t>UH.VM.00058</t>
  </si>
  <si>
    <t>UH.VM.00059</t>
  </si>
  <si>
    <t>UH.VM.00060</t>
  </si>
  <si>
    <t>UH.VM.00061</t>
  </si>
  <si>
    <t>UH.VM.00062</t>
  </si>
  <si>
    <t>UH.VM.00036</t>
  </si>
  <si>
    <t>UH.VM.00037</t>
  </si>
  <si>
    <t>UH.VM.00038</t>
  </si>
  <si>
    <t>UH.VM.00039</t>
  </si>
  <si>
    <t>UH.VM.00040</t>
  </si>
  <si>
    <t>UH.VM.00041</t>
  </si>
  <si>
    <t>UH.VM.00042</t>
  </si>
  <si>
    <t>UH.VM.00043</t>
  </si>
  <si>
    <t>UH.VM.00044</t>
  </si>
  <si>
    <t>UH.VM.00045</t>
  </si>
  <si>
    <t>UH.GR.00088</t>
  </si>
  <si>
    <t>UH.GR.00089</t>
  </si>
  <si>
    <t>UH.GR.00091</t>
  </si>
  <si>
    <t>UH.GR.00092</t>
  </si>
  <si>
    <t>UH.GR.00090</t>
  </si>
  <si>
    <t>BATWING 01 - DUAL TEX</t>
  </si>
  <si>
    <t>BATWING 02 - DUAL TEX</t>
  </si>
  <si>
    <t>BATWING 03 - DUAL TEX</t>
  </si>
  <si>
    <t>BATWING 04 - DUAL TEX</t>
  </si>
  <si>
    <t>BATWING 05 - DUAL TEX</t>
  </si>
  <si>
    <t>BATWING 06 - DUAL TEX</t>
  </si>
  <si>
    <t>BATWING 07 - DUAL TEX</t>
  </si>
  <si>
    <t>BATWING 08 - DUAL TEX</t>
  </si>
  <si>
    <t>BATWING 09 - DUAL TEX</t>
  </si>
  <si>
    <t>BATWING 10 - DUAL TEX</t>
  </si>
  <si>
    <t>BATWING 11 - DUAL TEX</t>
  </si>
  <si>
    <t>BATWING 12 - DUAL TEX</t>
  </si>
  <si>
    <t>BATWING 13 - DUAL TEX</t>
  </si>
  <si>
    <t>BATWING 14 - DUAL TEX</t>
  </si>
  <si>
    <t>BATWING 15 - DUAL TEX</t>
  </si>
  <si>
    <t>Macros</t>
  </si>
  <si>
    <t>Holds &amp; Macros</t>
  </si>
  <si>
    <t>Macros infosheet</t>
  </si>
  <si>
    <t>Holds infosheet</t>
  </si>
  <si>
    <t xml:space="preserve">Total </t>
  </si>
  <si>
    <t>Total Macros</t>
  </si>
  <si>
    <t>CRUISE CONTROL 01</t>
  </si>
  <si>
    <t>CRUISE CONTROL 02</t>
  </si>
  <si>
    <t>CRUISE CONTROL 03</t>
  </si>
  <si>
    <t>CRUISE CONTROL 04</t>
  </si>
  <si>
    <t>CRUISE CONTROL 05</t>
  </si>
  <si>
    <t>CRUISE CONTROL 06</t>
  </si>
  <si>
    <t>CRUISE CONTROL 07</t>
  </si>
  <si>
    <t>CRUISE CONTROL 08</t>
  </si>
  <si>
    <t>CRUISE CONTROL 09</t>
  </si>
  <si>
    <t>CRUISE CONTROL 10</t>
  </si>
  <si>
    <t>CRUISE CONTROL 11</t>
  </si>
  <si>
    <t>CRUISE CONTROL 12</t>
  </si>
  <si>
    <t>CRUISE CONTROL 13</t>
  </si>
  <si>
    <t>CRUISE CONTROL 14</t>
  </si>
  <si>
    <t>CRUISE CONTROL 15</t>
  </si>
  <si>
    <t>CRUISE CONTROL 16</t>
  </si>
  <si>
    <t>CRUISE CONTROL 17</t>
  </si>
  <si>
    <t>UH.VM.00084</t>
  </si>
  <si>
    <t>UH.VM.00085</t>
  </si>
  <si>
    <t>UH.VM.00086</t>
  </si>
  <si>
    <t>UH.VM.00087</t>
  </si>
  <si>
    <t>UH.VM.00088</t>
  </si>
  <si>
    <t>UH.VM.00089</t>
  </si>
  <si>
    <t>UH.VM.00090</t>
  </si>
  <si>
    <t>UH.VM.00091</t>
  </si>
  <si>
    <t>UH.VM.00092</t>
  </si>
  <si>
    <t>UH.VM.00093</t>
  </si>
  <si>
    <t>UH.VM.00094</t>
  </si>
  <si>
    <t>UH.VM.00095</t>
  </si>
  <si>
    <t>UH.VM.00096</t>
  </si>
  <si>
    <t>UH.VM.00097</t>
  </si>
  <si>
    <t>UH.VM.00098</t>
  </si>
  <si>
    <t>UH.VM.00099</t>
  </si>
  <si>
    <t>UH.VM.00100</t>
  </si>
  <si>
    <t>UH.VM.00101</t>
  </si>
  <si>
    <t>UH.VM.00102</t>
  </si>
  <si>
    <t>UH.VM.00103</t>
  </si>
  <si>
    <t>UH.VM.00104</t>
  </si>
  <si>
    <t>BATWING - FULL SET</t>
  </si>
  <si>
    <t>MOLER - FULL SET</t>
  </si>
  <si>
    <t>Artikelnr.</t>
  </si>
  <si>
    <t>Menge</t>
  </si>
  <si>
    <t>Farbe</t>
  </si>
  <si>
    <t>UH.VM.FS.CC</t>
  </si>
  <si>
    <t>UH.VM.FS.K9</t>
  </si>
  <si>
    <t>UH.VM.FS.BW</t>
  </si>
  <si>
    <t>UH.GR.FS.CS</t>
  </si>
  <si>
    <t>UH.GR.FS.K9</t>
  </si>
  <si>
    <t>UH.GR.FS.MO</t>
  </si>
  <si>
    <t>UH.GR.FS.FC</t>
  </si>
  <si>
    <t>Rabatt %</t>
  </si>
  <si>
    <t>VM</t>
  </si>
  <si>
    <t>GR</t>
  </si>
  <si>
    <t>Kat</t>
  </si>
  <si>
    <t>Menge 1</t>
  </si>
  <si>
    <t>Menge Set</t>
  </si>
  <si>
    <t>Total Combined Weight</t>
  </si>
  <si>
    <t>Total Input Amount</t>
  </si>
  <si>
    <t>Sets/Pcs</t>
  </si>
  <si>
    <t>CRUISE CONTROL - MACRO 01</t>
  </si>
  <si>
    <t>CRUISE CONTROL - MACRO 02</t>
  </si>
  <si>
    <t>CRUISE CONTROL - MACRO 03</t>
  </si>
  <si>
    <t>CRUISE CONTROL - MACRO 04</t>
  </si>
  <si>
    <t>CRUISE CONTROL - MACRO 05</t>
  </si>
  <si>
    <t>CRUISE CONTROL - MACRO 06</t>
  </si>
  <si>
    <t>CRUISE CONTROL - MACRO 07</t>
  </si>
  <si>
    <t>CRUISE CONTROL - MACRO 08</t>
  </si>
  <si>
    <t>CRUISE CONTROL - MACRO 09</t>
  </si>
  <si>
    <t>CRUISE CONTROL - MACRO 10</t>
  </si>
  <si>
    <t>CRUISE CONTROL - MACRO 11</t>
  </si>
  <si>
    <t>CRUISE CONTROL - MACRO 12</t>
  </si>
  <si>
    <t>CRUISE CONTROL - MACRO 13</t>
  </si>
  <si>
    <t>CRUISE CONTROL - MACRO 14</t>
  </si>
  <si>
    <t>CRUISE CONTROL - MACRO 15</t>
  </si>
  <si>
    <t>K9 - MACRO 01</t>
  </si>
  <si>
    <t>K9 - MACRO 02</t>
  </si>
  <si>
    <t>K9 - MACRO 03</t>
  </si>
  <si>
    <t>K9 - MACRO 04</t>
  </si>
  <si>
    <t>K9 - MACRO 05</t>
  </si>
  <si>
    <t>K9 - MACRO 06</t>
  </si>
  <si>
    <t>K9 - MACRO 07</t>
  </si>
  <si>
    <t>K9 - MACRO 08</t>
  </si>
  <si>
    <t>K9 - MACRO 09</t>
  </si>
  <si>
    <t>MACRO NAME</t>
  </si>
  <si>
    <t>K9 - MACRO - FULL SET</t>
  </si>
  <si>
    <t>K9 - MACRO 01 - DUAL TEX</t>
  </si>
  <si>
    <t>K9 - MACRO 02 - DUAL TEX</t>
  </si>
  <si>
    <t>K9 - MACRO 03 - DUAL TEX</t>
  </si>
  <si>
    <t>K9 - MACRO 04 - DUAL TEX</t>
  </si>
  <si>
    <t>K9 - MACRO 05 - DUAL TEX</t>
  </si>
  <si>
    <t>K9 - MACRO 06 - DUAL TEX</t>
  </si>
  <si>
    <t>K9 - MACRO 07 - DUAL TEX</t>
  </si>
  <si>
    <t>K9 - MACRO 08 - DUAL TEX</t>
  </si>
  <si>
    <t>K9 - MACRO 09 - DUAL TEX</t>
  </si>
  <si>
    <t>K9 - MACRO DUAL TEX - FULL SET</t>
  </si>
  <si>
    <t>FORCE MAJEURE DUAL TEX - MACRO FULL SET</t>
  </si>
  <si>
    <t xml:space="preserve">FORCE MAJEURE 01 - DUAL TEX     *  </t>
  </si>
  <si>
    <t>FORCE MAJEURE 02 - DUAL TEX     **</t>
  </si>
  <si>
    <t xml:space="preserve">FORCE MAJEURE 03 - DUAL TEX     *  </t>
  </si>
  <si>
    <t xml:space="preserve">FORCE MAJEURE 04 - DUAL TEX     *  </t>
  </si>
  <si>
    <t>FORCE MAJEURE 05 - DUAL TEX     **</t>
  </si>
  <si>
    <t>FORCE MAJEURE 06 - DUAL TEX     **</t>
  </si>
  <si>
    <t xml:space="preserve">FORCE MAJEURE 07 - DUAL TEX     *  </t>
  </si>
  <si>
    <t xml:space="preserve">FORCE MAJEURE 08 - DUAL TEX     *  </t>
  </si>
  <si>
    <t>FORCE MAJEURE 09 - DUAL TEX     **</t>
  </si>
  <si>
    <t xml:space="preserve">FORCE MAJEURE 10 - DUAL TEX     *  </t>
  </si>
  <si>
    <t xml:space="preserve">FORCE MAJEURE 11 - DUAL TEX     *  </t>
  </si>
  <si>
    <t xml:space="preserve">FORCE MAJEURE 12 - DUAL TEX     *  </t>
  </si>
  <si>
    <t xml:space="preserve">FORCE MAJEURE 13 - DUAL TEX     *  </t>
  </si>
  <si>
    <t>FORCE MAJEURE 14 - DUAL TEX     **</t>
  </si>
  <si>
    <t>FORCE MAJEURE 15 - DUAL TEX     **</t>
  </si>
  <si>
    <t xml:space="preserve">FORCE MAJEURE 16 - DUAL TEX     *  </t>
  </si>
  <si>
    <t xml:space="preserve">FORCE MAJEURE 17 - DUAL TEX     *  </t>
  </si>
  <si>
    <t>FORCE MAJEURE 18 - DUAL TEX     **</t>
  </si>
  <si>
    <t>FORCE MAJEURE 19 - DUAL TEX     **</t>
  </si>
  <si>
    <t xml:space="preserve">FORCE MAJEURE 20 - DUAL TEX     *  </t>
  </si>
  <si>
    <t>FORCE MAJEURE 21 - DUAL TEX     **</t>
  </si>
  <si>
    <t>BATWING - DUAL TEX - FULL SET</t>
  </si>
  <si>
    <t>UH.VM.00105</t>
  </si>
  <si>
    <t>UH.VM.00106</t>
  </si>
  <si>
    <t>UH.VM.00107</t>
  </si>
  <si>
    <t>UH.VM.00108</t>
  </si>
  <si>
    <t>UH.VM.00109</t>
  </si>
  <si>
    <t>UH.VM.00110</t>
  </si>
  <si>
    <t>UH.VM.00111</t>
  </si>
  <si>
    <t>UH.VM.00112</t>
  </si>
  <si>
    <t>UH.VM.00113</t>
  </si>
  <si>
    <t>UH.VM.00118</t>
  </si>
  <si>
    <t>UH.VM.00119</t>
  </si>
  <si>
    <t>UH.VM.00120</t>
  </si>
  <si>
    <t>UH.VM.00121</t>
  </si>
  <si>
    <t>UH.VM.00114</t>
  </si>
  <si>
    <t>UH.VM.00115</t>
  </si>
  <si>
    <t>UH.VM.00116</t>
  </si>
  <si>
    <t>UH.VM.00117</t>
  </si>
  <si>
    <t>CRUISE CONTROL HOLDS - FULL SET</t>
  </si>
  <si>
    <t>FORCE MINEUR 01</t>
  </si>
  <si>
    <t>FORCE MINEUR 02</t>
  </si>
  <si>
    <t>TOUR DE FORCE</t>
  </si>
  <si>
    <t>MOLER 01</t>
  </si>
  <si>
    <t>MOLER 02</t>
  </si>
  <si>
    <t>MOLER 03</t>
  </si>
  <si>
    <t>MOLER 04</t>
  </si>
  <si>
    <t>MOLER 05</t>
  </si>
  <si>
    <t>MOLER 06</t>
  </si>
  <si>
    <t>MOLER 07</t>
  </si>
  <si>
    <t>MOLER 08</t>
  </si>
  <si>
    <t>MOLER 09</t>
  </si>
  <si>
    <t>MOLER 10</t>
  </si>
  <si>
    <t>MOLER 11</t>
  </si>
  <si>
    <t>MOLER 12</t>
  </si>
  <si>
    <t>MOLER 13</t>
  </si>
  <si>
    <t>MOLER 14</t>
  </si>
  <si>
    <t>MOLER 15</t>
  </si>
  <si>
    <t>MOLER 16</t>
  </si>
  <si>
    <t>MOLER 17</t>
  </si>
  <si>
    <t>MOLER 18</t>
  </si>
  <si>
    <t>MOLER 19</t>
  </si>
  <si>
    <t>2019 COLLECTION (ALL BELOW) - FULL SET</t>
  </si>
  <si>
    <t>COLOSSUS</t>
  </si>
  <si>
    <t>CONTROL SHIFT - FULL SET</t>
  </si>
  <si>
    <t>FORCE MAJEURE HOLDS - FULL SET</t>
  </si>
  <si>
    <t>BLADE RUNNER HOLDS - FULL SET</t>
  </si>
  <si>
    <t>CRUISE CONTROL 18</t>
  </si>
  <si>
    <t>BLADE RUNNER - MACRO 01 - DUAL TEX</t>
  </si>
  <si>
    <t>CRUISE CONTROL - MACRO - FULL SET</t>
  </si>
  <si>
    <t>BLADE RUNNER  01</t>
  </si>
  <si>
    <t>AMOUNT OF MACROS</t>
  </si>
  <si>
    <t>SETS</t>
  </si>
  <si>
    <t>BLADE RUNNER  02</t>
  </si>
  <si>
    <t>BLADE RUNNER  03</t>
  </si>
  <si>
    <t>BLADE RUNNER  04</t>
  </si>
  <si>
    <t>BLADE RUNNER  05</t>
  </si>
  <si>
    <t>BLADE RUNNER MACROS - DUAL TEX - FULL SET</t>
  </si>
  <si>
    <t>NEW !</t>
  </si>
  <si>
    <t>BLADE RUNNER - MACRO 02 - DUAL TEX</t>
  </si>
  <si>
    <t>BLADE RUNNER - MACRO 03 - DUAL TEX</t>
  </si>
  <si>
    <t>BLADE RUNNER - MACRO 04 - DUAL TEX</t>
  </si>
  <si>
    <t>BLADE RUNNER - MACRO 05 - DUAL TEX</t>
  </si>
  <si>
    <t>BLADE RUNNER - MACRO 06 - DUAL TEX</t>
  </si>
  <si>
    <t>BLADE RUNNER - MACRO 07 - DUAL TEX</t>
  </si>
  <si>
    <t>BLADE RUNNER - MACRO 08 - DUAL TEX</t>
  </si>
  <si>
    <t>BLADE RUNNER - MACRO 09 - DUAL TEX</t>
  </si>
  <si>
    <t>BLADE RUNNER - MACRO 11 - DUAL TEX</t>
  </si>
  <si>
    <t>BLADE RUNNER - MACRO 10 - DUAL TEX</t>
  </si>
  <si>
    <t>BLADE RUNNER - MACRO 12 - DUAL TEX</t>
  </si>
  <si>
    <t>BLADE RUNNER - MACRO 13 - DUAL TEX</t>
  </si>
  <si>
    <t>BLADE RUNNER - MACRO 14 - DUAL TEX</t>
  </si>
  <si>
    <t>BLADE RUNNER - MACRO 15 - DUAL TEX</t>
  </si>
  <si>
    <t>BLADE RUNNER - MACRO 16 - DUAL TEX</t>
  </si>
  <si>
    <t>BLADE RUNNER - MACRO 17 - DUAL TEX</t>
  </si>
  <si>
    <t>BLADE RUNNER - MACRO 18 - DUAL TEX</t>
  </si>
  <si>
    <t>MACROS</t>
  </si>
  <si>
    <t>TOTAL</t>
  </si>
  <si>
    <t>Amount</t>
  </si>
  <si>
    <t>UH.VM.00140</t>
  </si>
  <si>
    <t>UH.VM.00141</t>
  </si>
  <si>
    <t>UH.VM.00142</t>
  </si>
  <si>
    <t>UH.VM.00143</t>
  </si>
  <si>
    <t>UH.VM.00144</t>
  </si>
  <si>
    <t>UH.VM.00145</t>
  </si>
  <si>
    <t>UH.VM.00146</t>
  </si>
  <si>
    <t>UH.VM.00147</t>
  </si>
  <si>
    <t>UH.VM.00148</t>
  </si>
  <si>
    <t>UH.VM.00149</t>
  </si>
  <si>
    <t>UH.VM.00150</t>
  </si>
  <si>
    <t>UH.VM.00151</t>
  </si>
  <si>
    <t>UH.VM.00152</t>
  </si>
  <si>
    <t>UH.VM.00153</t>
  </si>
  <si>
    <t>UH.VM.00154</t>
  </si>
  <si>
    <t>UH.VM.00155</t>
  </si>
  <si>
    <t>UH.VM.00156</t>
  </si>
  <si>
    <t>UH.VM.00157</t>
  </si>
  <si>
    <t>ALL MACROS ARE MADE OF 100% RECYCLED ABS</t>
  </si>
  <si>
    <t>CRUISE CONTROL - MACRO - NO-TEX - FULL SET</t>
  </si>
  <si>
    <t>CRUISE CONTROL - MACRO 01 - NO-TEX</t>
  </si>
  <si>
    <t>CRUISE CONTROL - MACRO 02 - NO-TEX</t>
  </si>
  <si>
    <t>CRUISE CONTROL - MACRO 03 - NO-TEX</t>
  </si>
  <si>
    <t>CRUISE CONTROL - MACRO 04 - NO-TEX</t>
  </si>
  <si>
    <t>CRUISE CONTROL - MACRO 05 - NO-TEX</t>
  </si>
  <si>
    <t>CRUISE CONTROL - MACRO 06 - NO-TEX</t>
  </si>
  <si>
    <t>CRUISE CONTROL - MACRO 07 - NO-TEX</t>
  </si>
  <si>
    <t>CRUISE CONTROL - MACRO 08 - NO-TEX</t>
  </si>
  <si>
    <t>CRUISE CONTROL - MACRO 09 - NO-TEX</t>
  </si>
  <si>
    <t>CRUISE CONTROL - MACRO 10 - NO-TEX</t>
  </si>
  <si>
    <t>CRUISE CONTROL - MACRO 11 - NO-TEX</t>
  </si>
  <si>
    <t>CRUISE CONTROL - MACRO 12 - NO-TEX</t>
  </si>
  <si>
    <t>CRUISE CONTROL - MACRO 13 - NO-TEX</t>
  </si>
  <si>
    <t>CRUISE CONTROL - MACRO 14 - NO-TEX</t>
  </si>
  <si>
    <t>CRUISE CONTROL - MACRO 15 - NO-TEX</t>
  </si>
  <si>
    <t>BLADE RUNNER  06</t>
  </si>
  <si>
    <t>UH.VM.FS.CC.NT</t>
  </si>
  <si>
    <t>UH.VM.00167</t>
  </si>
  <si>
    <t>UH.VM.00168</t>
  </si>
  <si>
    <t>UH.VM.00169</t>
  </si>
  <si>
    <t>UH.VM.00170</t>
  </si>
  <si>
    <t>UH.VM.00171</t>
  </si>
  <si>
    <t>UH.VM.00172</t>
  </si>
  <si>
    <t>UH.VM.00173</t>
  </si>
  <si>
    <t>UH.VM.00174</t>
  </si>
  <si>
    <t>UH.VM.00175</t>
  </si>
  <si>
    <t>UH.VM.00176</t>
  </si>
  <si>
    <t>UH.VM.00177</t>
  </si>
  <si>
    <t>UH.VM.00178</t>
  </si>
  <si>
    <t>UH.VM.00179</t>
  </si>
  <si>
    <t>UH.VM.00180</t>
  </si>
  <si>
    <t>UH.VM.00181</t>
  </si>
  <si>
    <t>VOLUME NAME</t>
  </si>
  <si>
    <t>BLOCZ X UNIT VOLUME COLLAB</t>
  </si>
  <si>
    <t>BLADE RUNNER - VOLUME 15º - L</t>
  </si>
  <si>
    <t>BLADE RUNNER - VOLUME 15º - R</t>
  </si>
  <si>
    <t>BLADE RUNNER - VOLUME 25º - L</t>
  </si>
  <si>
    <t>BLADE RUNNER - VOLUME 25º - R</t>
  </si>
  <si>
    <t>BLADE RUNNER - VOLUME 20º - R</t>
  </si>
  <si>
    <t>BLADE RUNNER - VOLUME 20º - L</t>
  </si>
  <si>
    <t>BLADE RUNNER - VOLUME 15º - L - DUALTEX</t>
  </si>
  <si>
    <t>BLADE RUNNER - VOLUME 15º - R - DUALTEX</t>
  </si>
  <si>
    <t>BLADE RUNNER - VOLUME 20º - L - DUALTEX</t>
  </si>
  <si>
    <t>BLADE RUNNER - VOLUME 20º - R - DUALTEX</t>
  </si>
  <si>
    <t>BLADE RUNNER - VOLUME 25º - L - DUALTEX</t>
  </si>
  <si>
    <t>BLADE RUNNER - VOLUME 25º - R - DUALTEX</t>
  </si>
  <si>
    <t>Luminous price unrounded</t>
  </si>
  <si>
    <t>Volumes</t>
  </si>
  <si>
    <t>Total Volumes</t>
  </si>
  <si>
    <t>AMOUNT OF VOLUMES</t>
  </si>
  <si>
    <t>VOLUMES</t>
  </si>
  <si>
    <t>BL.VG.00175</t>
  </si>
  <si>
    <t>BL.VG.00176</t>
  </si>
  <si>
    <t>BL.VG.00177</t>
  </si>
  <si>
    <t>BL.VG.00178</t>
  </si>
  <si>
    <t>BL.VG.00179</t>
  </si>
  <si>
    <t>BL.VG.00180</t>
  </si>
  <si>
    <t>BL.VG.00181</t>
  </si>
  <si>
    <t>BL.VG.00182</t>
  </si>
  <si>
    <t>BL.VG.00183</t>
  </si>
  <si>
    <t>BL.VG.00184</t>
  </si>
  <si>
    <t>BL.VG.00185</t>
  </si>
  <si>
    <t>BL.VG.00186</t>
  </si>
  <si>
    <t>VG</t>
  </si>
  <si>
    <t>UH.VG.FS</t>
  </si>
  <si>
    <t>UH.VG.FS.DT</t>
  </si>
  <si>
    <t>BLADE RUNNER - XL VOLUME 15º - L</t>
  </si>
  <si>
    <t>BLADE RUNNER - XL VOLUME 15º - R</t>
  </si>
  <si>
    <t>BLADE RUNNER - XL VOLUME 20º - L</t>
  </si>
  <si>
    <t>BLADE RUNNER - XL VOLUME 20º - R</t>
  </si>
  <si>
    <t>BLADE RUNNER - XL VOLUME 25º - L</t>
  </si>
  <si>
    <t>BLADE RUNNER - XL VOLUME 25º - R</t>
  </si>
  <si>
    <t>BLADE RUNNER - XL VOLUME 15º - L - DUALTEX</t>
  </si>
  <si>
    <t>BLADE RUNNER - XL VOLUME 15º - R - DUALTEX</t>
  </si>
  <si>
    <t>BLADE RUNNER - XL VOLUME 20º - L - DUALTEX</t>
  </si>
  <si>
    <t>BLADE RUNNER - XL VOLUME 20º - R - DUALTEX</t>
  </si>
  <si>
    <t>BLADE RUNNER - XL VOLUME 25º - L - DUALTEX</t>
  </si>
  <si>
    <t>BLADE RUNNER - XL VOLUME 25º - R - DUALTEX</t>
  </si>
  <si>
    <t>BL.VG.00187</t>
  </si>
  <si>
    <t>BL.VG.00188</t>
  </si>
  <si>
    <t>BL.VG.00189</t>
  </si>
  <si>
    <t>BL.VG.00190</t>
  </si>
  <si>
    <t>BL.VG.00191</t>
  </si>
  <si>
    <t>BL.VG.00192</t>
  </si>
  <si>
    <t>BL.VG.00193</t>
  </si>
  <si>
    <t>BL.VG.00194</t>
  </si>
  <si>
    <t>BL.VG.00195</t>
  </si>
  <si>
    <t>BL.VG.00196</t>
  </si>
  <si>
    <t>BL.VG.00197</t>
  </si>
  <si>
    <t>BL.VG.00198</t>
  </si>
  <si>
    <t>FINAL IMPACT - DUAL TEX - FULL SET</t>
  </si>
  <si>
    <t>FINAL IMPACT 01 - DUAL TEX</t>
  </si>
  <si>
    <t>FINAL IMPACT 02 - DUAL TEX</t>
  </si>
  <si>
    <t>FINAL IMPACT 03 - DUAL TEX</t>
  </si>
  <si>
    <t>FINAL IMPACT 04 - DUAL TEX</t>
  </si>
  <si>
    <t>FINAL IMPACT 05 - DUAL TEX</t>
  </si>
  <si>
    <t>FINAL IMPACT 06 - DUAL TEX</t>
  </si>
  <si>
    <t>FINAL IMPACT 07 - DUAL TEX</t>
  </si>
  <si>
    <t>FINAL IMPACT 08 - DUAL TEX</t>
  </si>
  <si>
    <t>FINAL IMPACT 09 - DUAL TEX</t>
  </si>
  <si>
    <t>FINAL IMPACT 10 - DUAL TEX</t>
  </si>
  <si>
    <t>FINAL IMPACT 11 - DUAL TEX</t>
  </si>
  <si>
    <t>FINAL IMPACT 12 - DUAL TEX</t>
  </si>
  <si>
    <t>AIR-WOLF - DUAL TEX - FULL SET</t>
  </si>
  <si>
    <t>AIR-WOLF 01 - DUAL TEX</t>
  </si>
  <si>
    <t>AIR-WOLF 02 - DUAL TEX</t>
  </si>
  <si>
    <t>AIR-WOLF 03 - DUAL TEX</t>
  </si>
  <si>
    <t>AIR-WOLF 04 - DUAL TEX</t>
  </si>
  <si>
    <t>AIR-WOLF 05 - DUAL TEX</t>
  </si>
  <si>
    <t>AIR-WOLF 06 - DUAL TEX</t>
  </si>
  <si>
    <t>AIR-WOLF 07 - DUAL TEX</t>
  </si>
  <si>
    <t>AIR-WOLF 08 - DUAL TEX</t>
  </si>
  <si>
    <t>AIR-WOLF 09 - DUAL TEX</t>
  </si>
  <si>
    <t>UH.VM.00194</t>
  </si>
  <si>
    <t>UH.VM.00195</t>
  </si>
  <si>
    <t>UH.VM.00196</t>
  </si>
  <si>
    <t>UH.VM.00197</t>
  </si>
  <si>
    <t>UH.VM.00198</t>
  </si>
  <si>
    <t>UH.VM.00199</t>
  </si>
  <si>
    <t>UH.VM.00200</t>
  </si>
  <si>
    <t>UH.VM.00201</t>
  </si>
  <si>
    <t>UH.VM.00202</t>
  </si>
  <si>
    <t>UH.VM.00203</t>
  </si>
  <si>
    <t>UH.VM.00204</t>
  </si>
  <si>
    <t>UH.VM.00205</t>
  </si>
  <si>
    <t>UH.VM.00215</t>
  </si>
  <si>
    <t>UH.VM.00216</t>
  </si>
  <si>
    <t>UH.VM.00217</t>
  </si>
  <si>
    <t>UH.VM.00218</t>
  </si>
  <si>
    <t>UH.VM.00219</t>
  </si>
  <si>
    <t>UH.VM.00220</t>
  </si>
  <si>
    <t>UH.VM.00221</t>
  </si>
  <si>
    <t>UH.VM.00222</t>
  </si>
  <si>
    <t>UH.VM.00223</t>
  </si>
  <si>
    <t>NEW &gt;&gt;&gt;</t>
  </si>
  <si>
    <t>PRODUCED BY BLOCZ</t>
  </si>
  <si>
    <t>PRODUCED BY COMPOSITE X</t>
  </si>
  <si>
    <t>BRIGHT YELLOW</t>
  </si>
  <si>
    <t xml:space="preserve"> ORANGE</t>
  </si>
  <si>
    <t>TRAFFIC RED</t>
  </si>
  <si>
    <t>SIGNAL VIOLET</t>
  </si>
  <si>
    <t>SKY     BLUE</t>
  </si>
  <si>
    <t xml:space="preserve"> MINT</t>
  </si>
  <si>
    <t>FLUO  GREEN</t>
  </si>
  <si>
    <t>FLUO      PINK</t>
  </si>
  <si>
    <t>JET    BLACK</t>
  </si>
  <si>
    <t>WHITE</t>
  </si>
  <si>
    <t>GREEN</t>
  </si>
  <si>
    <t xml:space="preserve"> UH.VM.00195</t>
  </si>
  <si>
    <t xml:space="preserve"> UH.VM.00194</t>
  </si>
  <si>
    <t>WILDE-BEEST 01 - DUAL TEX</t>
  </si>
  <si>
    <t>WILDE-BEEST 02 - DUAL TEX</t>
  </si>
  <si>
    <t>WILDE-BEEST 03 - DUAL TEX</t>
  </si>
  <si>
    <t>WILDE-BEEST 04 - DUAL TEX</t>
  </si>
  <si>
    <t>WILDE-BEEST 05 - DUAL TEX</t>
  </si>
  <si>
    <t>WILDE-BEEST 06 - DUAL TEX</t>
  </si>
  <si>
    <t>WILDE-BEEST 07 - DUAL TEX</t>
  </si>
  <si>
    <t>WILDE-BEEST 08 - DUAL TEX</t>
  </si>
  <si>
    <t>WILDE-BEEST 09 - DUAL TEX</t>
  </si>
  <si>
    <t>WILDE-BEEST - DUAL TEX - FULL SET</t>
  </si>
  <si>
    <t>CONTROL SHIFT MACROS - FULL SET</t>
  </si>
  <si>
    <t>CONTROL SHIFT  MACRO 01</t>
  </si>
  <si>
    <t>CONTROL SHIFT  MACRO 02</t>
  </si>
  <si>
    <t>CONTROL SHIFT  MACRO 03</t>
  </si>
  <si>
    <t>CONTROL SHIFT  MACRO 04</t>
  </si>
  <si>
    <t>CONTROL SHIFT  MACRO 05</t>
  </si>
  <si>
    <t>UH.VM.00233</t>
  </si>
  <si>
    <t>UH.VM.00234</t>
  </si>
  <si>
    <t>UH.VM.00235</t>
  </si>
  <si>
    <t>UH.VM.00236</t>
  </si>
  <si>
    <t>UH.VM.00237</t>
  </si>
  <si>
    <t>UH.VM.00238</t>
  </si>
  <si>
    <t>UH.VM.00239</t>
  </si>
  <si>
    <t>UH.VM.00240</t>
  </si>
  <si>
    <t>UH.VM.00241</t>
  </si>
  <si>
    <t>UH.VM.00242</t>
  </si>
  <si>
    <t>UH.VM.00243</t>
  </si>
  <si>
    <t>UH.VM.00244</t>
  </si>
  <si>
    <t>UH.VM.00245</t>
  </si>
  <si>
    <t>UH.VM.00246</t>
  </si>
  <si>
    <t>UH.VM.FFM-DT</t>
  </si>
  <si>
    <t>UH.VM.FS.K9-DT</t>
  </si>
  <si>
    <t>UH.VM.FS.BW-DT</t>
  </si>
  <si>
    <t>UH.VM.FS.BR-DT</t>
  </si>
  <si>
    <t>UH.VM.FS.FI-DT</t>
  </si>
  <si>
    <t>UH.VM.FS.AW-DT</t>
  </si>
  <si>
    <t>UH.VM.FS.WB - DT</t>
  </si>
  <si>
    <t>UH.VM.FS.WB-DT</t>
  </si>
  <si>
    <t>UH.VM.FS.CS</t>
  </si>
  <si>
    <t>V 5.3</t>
  </si>
  <si>
    <t>K9 HOLDS - FULL SET</t>
  </si>
  <si>
    <t>K9 HOLDS 01</t>
  </si>
  <si>
    <t>K9 HOLDS 02</t>
  </si>
  <si>
    <t>K9 HOLDS 03</t>
  </si>
  <si>
    <t>K9 HOLDS 04</t>
  </si>
  <si>
    <t>K9 HOLDS 05</t>
  </si>
  <si>
    <t>K9 HOLDS 06</t>
  </si>
  <si>
    <t>K9 HOLDS 07</t>
  </si>
  <si>
    <t>K9 HOLDS 08</t>
  </si>
  <si>
    <t>K9 HOLDS 09</t>
  </si>
  <si>
    <t>K9 HOLDS 10</t>
  </si>
  <si>
    <t>K9 HOLDS 11</t>
  </si>
  <si>
    <t>ORDERSHEET NOVEMBER 2025                   INFO &amp; OVERVIEW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</si>
</sst>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€&quot;\ * #,##0.00_);_(&quot;€&quot;\ * \(#,##0.00\);_(&quot;€&quot;\ * &quot;-&quot;??_);_(@_)"/>
    <numFmt numFmtId="164" formatCode="_ &quot;€&quot;\ * #,##0.00_ ;_ &quot;€&quot;\ * \-#,##0.00_ ;_ &quot;€&quot;\ * &quot;-&quot;??_ ;_ @_ "/>
    <numFmt numFmtId="165" formatCode="_-&quot;€&quot;* #,##0.00_-;\-&quot;€&quot;* #,##0.00_-;_-&quot;€&quot;* &quot;-&quot;??_-;_-@_-"/>
    <numFmt numFmtId="166" formatCode="0.000"/>
    <numFmt numFmtId="167" formatCode="0.00\ &quot;kg&quot;"/>
    <numFmt numFmtId="168" formatCode="_(&quot;€&quot;\ * #,##0_);_(&quot;€&quot;\ * \(#,##0\);_(&quot;€&quot;\ * &quot;-&quot;??_);_(@_)"/>
  </numFmts>
  <fonts count="4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rgb="FFFFCC00"/>
      <name val="Calibri"/>
      <family val="2"/>
      <scheme val="minor"/>
    </font>
    <font>
      <b/>
      <sz val="16"/>
      <color rgb="FFFFCC00"/>
      <name val="Calibri"/>
      <family val="2"/>
      <scheme val="minor"/>
    </font>
    <font>
      <sz val="12"/>
      <color rgb="FFFFCC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rgb="FFFFCC00"/>
      <name val="Calibri"/>
      <family val="2"/>
      <scheme val="minor"/>
    </font>
    <font>
      <sz val="18"/>
      <color theme="0"/>
      <name val="Calibri Light"/>
      <family val="2"/>
      <scheme val="major"/>
    </font>
    <font>
      <sz val="16"/>
      <color theme="0"/>
      <name val="Calibri Light"/>
      <family val="2"/>
      <scheme val="major"/>
    </font>
    <font>
      <i/>
      <sz val="12"/>
      <color theme="0"/>
      <name val="Calibri (Body)"/>
    </font>
    <font>
      <sz val="14"/>
      <color rgb="FFFFCC00"/>
      <name val="Calibri"/>
      <family val="2"/>
      <scheme val="minor"/>
    </font>
    <font>
      <b/>
      <sz val="18"/>
      <color rgb="FFFFCC00"/>
      <name val="Calibri"/>
      <family val="2"/>
      <scheme val="minor"/>
    </font>
    <font>
      <sz val="11"/>
      <name val="Calibri"/>
      <family val="2"/>
      <charset val="1"/>
    </font>
    <font>
      <b/>
      <sz val="14"/>
      <color theme="0"/>
      <name val="Calibri"/>
      <family val="2"/>
      <scheme val="minor"/>
    </font>
    <font>
      <b/>
      <sz val="14"/>
      <color rgb="FF993399"/>
      <name val="Calibri"/>
      <family val="2"/>
      <scheme val="minor"/>
    </font>
    <font>
      <b/>
      <sz val="16"/>
      <color theme="0"/>
      <name val="Calibri Light (Headings)"/>
    </font>
    <font>
      <b/>
      <i/>
      <sz val="12"/>
      <color rgb="FFFF3399"/>
      <name val="Calibri"/>
      <family val="2"/>
      <scheme val="minor"/>
    </font>
    <font>
      <b/>
      <i/>
      <sz val="12"/>
      <color theme="0"/>
      <name val="Calibri (Body)"/>
    </font>
    <font>
      <b/>
      <sz val="16"/>
      <color theme="0"/>
      <name val="Calibri Light"/>
      <family val="2"/>
      <scheme val="major"/>
    </font>
    <font>
      <i/>
      <sz val="12"/>
      <color rgb="FFFF3399"/>
      <name val="Calibri Light"/>
      <family val="2"/>
    </font>
    <font>
      <b/>
      <sz val="18"/>
      <color rgb="FFFFCC00"/>
      <name val="Calibri Light"/>
      <family val="2"/>
      <scheme val="major"/>
    </font>
    <font>
      <sz val="8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4"/>
      <color rgb="FFFF3399"/>
      <name val="Calibri"/>
      <family val="2"/>
      <scheme val="minor"/>
    </font>
    <font>
      <b/>
      <sz val="12"/>
      <color rgb="FFFF3399"/>
      <name val="Calibri"/>
      <family val="2"/>
      <scheme val="minor"/>
    </font>
    <font>
      <i/>
      <sz val="12"/>
      <color rgb="FFFF3399"/>
      <name val="Calibri (Body)"/>
    </font>
    <font>
      <i/>
      <sz val="12"/>
      <color rgb="FFFF3399"/>
      <name val="Calibri"/>
      <family val="2"/>
      <scheme val="minor"/>
    </font>
    <font>
      <b/>
      <i/>
      <sz val="12"/>
      <color rgb="FFFF3399"/>
      <name val="Calibri Light"/>
      <family val="2"/>
    </font>
    <font>
      <sz val="12"/>
      <color rgb="FF3A3838"/>
      <name val="Calibri"/>
      <family val="2"/>
      <scheme val="minor"/>
    </font>
    <font>
      <sz val="12"/>
      <color rgb="FF2C2C2C"/>
      <name val="Calibri"/>
      <family val="2"/>
      <scheme val="minor"/>
    </font>
    <font>
      <sz val="14"/>
      <color rgb="FFFF3399"/>
      <name val="Calibri"/>
      <family val="2"/>
      <scheme val="minor"/>
    </font>
    <font>
      <sz val="14"/>
      <color rgb="FF66CDCC"/>
      <name val="Calibri"/>
      <family val="2"/>
      <scheme val="minor"/>
    </font>
    <font>
      <sz val="12"/>
      <color rgb="FF66CDCC"/>
      <name val="Calibri (Body)"/>
    </font>
    <font>
      <i/>
      <sz val="14"/>
      <color rgb="FFFF339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3A383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92D05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i/>
      <sz val="14"/>
      <color rgb="FFFF3399"/>
      <name val="Calibri Light"/>
      <family val="2"/>
    </font>
    <font>
      <i/>
      <sz val="16"/>
      <color rgb="FFFF3399"/>
      <name val="Calibri"/>
      <family val="2"/>
      <scheme val="minor"/>
    </font>
    <font>
      <sz val="12"/>
      <color rgb="FFFFFFFF"/>
      <name val="Calibri"/>
      <family val="2"/>
    </font>
    <font>
      <sz val="12"/>
      <color rgb="FF99CC33"/>
      <name val="Calibri"/>
      <family val="2"/>
      <scheme val="minor"/>
    </font>
    <font>
      <b/>
      <sz val="14"/>
      <color rgb="FF99CC33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993399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66CCCC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99CC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F1ECE1"/>
      </patternFill>
    </fill>
    <fill>
      <patternFill patternType="solid">
        <fgColor rgb="FF2C2C2C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2C2C2C"/>
        <bgColor rgb="FF000000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rgb="FF59595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rgb="FF595959"/>
      </left>
      <right style="medium">
        <color rgb="FF595959"/>
      </right>
      <top style="medium">
        <color rgb="FF595959"/>
      </top>
      <bottom style="medium">
        <color rgb="FF595959"/>
      </bottom>
      <diagonal/>
    </border>
    <border>
      <left style="medium">
        <color rgb="FF595959"/>
      </left>
      <right style="medium">
        <color rgb="FF595959"/>
      </right>
      <top/>
      <bottom style="medium">
        <color rgb="FF59595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14" borderId="0"/>
  </cellStyleXfs>
  <cellXfs count="264">
    <xf numFmtId="0" fontId="0" fillId="0" borderId="0" xfId="0"/>
    <xf numFmtId="0" fontId="0" fillId="15" borderId="0" xfId="0" applyFill="1" applyProtection="1">
      <protection hidden="1"/>
    </xf>
    <xf numFmtId="0" fontId="0" fillId="15" borderId="0" xfId="0" applyFill="1" applyAlignment="1" applyProtection="1">
      <alignment horizontal="center"/>
      <protection hidden="1"/>
    </xf>
    <xf numFmtId="0" fontId="0" fillId="15" borderId="0" xfId="0" applyFill="1" applyAlignment="1" applyProtection="1">
      <alignment horizontal="center" vertical="center"/>
      <protection hidden="1"/>
    </xf>
    <xf numFmtId="0" fontId="0" fillId="15" borderId="0" xfId="0" applyFill="1" applyAlignment="1" applyProtection="1">
      <alignment horizontal="center" vertical="center" wrapText="1"/>
      <protection hidden="1"/>
    </xf>
    <xf numFmtId="0" fontId="16" fillId="15" borderId="0" xfId="0" applyFont="1" applyFill="1" applyAlignment="1" applyProtection="1">
      <alignment horizontal="center" vertical="center"/>
      <protection hidden="1"/>
    </xf>
    <xf numFmtId="168" fontId="4" fillId="15" borderId="1" xfId="1" applyNumberFormat="1" applyFont="1" applyFill="1" applyBorder="1" applyAlignment="1" applyProtection="1">
      <alignment horizontal="center" vertical="center"/>
      <protection hidden="1"/>
    </xf>
    <xf numFmtId="0" fontId="4" fillId="15" borderId="0" xfId="0" applyFont="1" applyFill="1" applyAlignment="1" applyProtection="1">
      <alignment horizontal="center"/>
      <protection hidden="1"/>
    </xf>
    <xf numFmtId="168" fontId="2" fillId="15" borderId="1" xfId="1" applyNumberFormat="1" applyFont="1" applyFill="1" applyBorder="1" applyAlignment="1" applyProtection="1">
      <alignment horizontal="center" vertical="center"/>
      <protection hidden="1"/>
    </xf>
    <xf numFmtId="0" fontId="4" fillId="15" borderId="0" xfId="0" applyFont="1" applyFill="1" applyProtection="1">
      <protection hidden="1"/>
    </xf>
    <xf numFmtId="166" fontId="4" fillId="15" borderId="0" xfId="0" applyNumberFormat="1" applyFont="1" applyFill="1" applyProtection="1">
      <protection hidden="1"/>
    </xf>
    <xf numFmtId="1" fontId="4" fillId="15" borderId="0" xfId="0" applyNumberFormat="1" applyFont="1" applyFill="1" applyProtection="1">
      <protection hidden="1"/>
    </xf>
    <xf numFmtId="0" fontId="4" fillId="15" borderId="0" xfId="0" applyFont="1" applyFill="1" applyAlignment="1" applyProtection="1">
      <alignment horizontal="center" vertical="center"/>
      <protection hidden="1"/>
    </xf>
    <xf numFmtId="0" fontId="4" fillId="15" borderId="0" xfId="0" applyFont="1" applyFill="1" applyAlignment="1" applyProtection="1">
      <alignment horizontal="right"/>
      <protection hidden="1"/>
    </xf>
    <xf numFmtId="0" fontId="4" fillId="15" borderId="0" xfId="1" applyNumberFormat="1" applyFont="1" applyFill="1" applyBorder="1" applyAlignment="1" applyProtection="1">
      <alignment horizontal="center" vertical="center"/>
      <protection hidden="1"/>
    </xf>
    <xf numFmtId="0" fontId="2" fillId="15" borderId="0" xfId="0" applyFont="1" applyFill="1" applyAlignment="1" applyProtection="1">
      <alignment horizontal="center" vertical="center"/>
      <protection hidden="1"/>
    </xf>
    <xf numFmtId="0" fontId="9" fillId="15" borderId="2" xfId="0" applyFont="1" applyFill="1" applyBorder="1" applyProtection="1">
      <protection hidden="1"/>
    </xf>
    <xf numFmtId="0" fontId="12" fillId="15" borderId="0" xfId="0" applyFont="1" applyFill="1" applyProtection="1"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6" borderId="4" xfId="0" applyFont="1" applyFill="1" applyBorder="1" applyAlignment="1" applyProtection="1">
      <alignment horizontal="center" vertical="center" wrapText="1"/>
      <protection hidden="1"/>
    </xf>
    <xf numFmtId="0" fontId="2" fillId="7" borderId="4" xfId="0" applyFont="1" applyFill="1" applyBorder="1" applyAlignment="1" applyProtection="1">
      <alignment horizontal="center" vertical="center" wrapText="1"/>
      <protection hidden="1"/>
    </xf>
    <xf numFmtId="0" fontId="2" fillId="8" borderId="4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hidden="1"/>
    </xf>
    <xf numFmtId="0" fontId="2" fillId="11" borderId="4" xfId="0" applyFont="1" applyFill="1" applyBorder="1" applyAlignment="1" applyProtection="1">
      <alignment horizontal="center" vertical="center" wrapText="1"/>
      <protection hidden="1"/>
    </xf>
    <xf numFmtId="0" fontId="2" fillId="12" borderId="4" xfId="0" applyFont="1" applyFill="1" applyBorder="1" applyAlignment="1" applyProtection="1">
      <alignment horizontal="center" vertical="center" wrapText="1"/>
      <protection hidden="1"/>
    </xf>
    <xf numFmtId="0" fontId="18" fillId="15" borderId="5" xfId="0" applyFont="1" applyFill="1" applyBorder="1" applyAlignment="1" applyProtection="1">
      <alignment vertical="center"/>
      <protection hidden="1"/>
    </xf>
    <xf numFmtId="0" fontId="4" fillId="15" borderId="0" xfId="0" applyFont="1" applyFill="1" applyAlignment="1" applyProtection="1">
      <alignment vertical="center" wrapText="1"/>
      <protection hidden="1"/>
    </xf>
    <xf numFmtId="0" fontId="5" fillId="15" borderId="1" xfId="0" applyFont="1" applyFill="1" applyBorder="1" applyAlignment="1" applyProtection="1">
      <alignment horizontal="center" vertical="center"/>
      <protection hidden="1"/>
    </xf>
    <xf numFmtId="0" fontId="19" fillId="15" borderId="2" xfId="0" applyFont="1" applyFill="1" applyBorder="1" applyAlignment="1" applyProtection="1">
      <alignment horizontal="center" vertical="center"/>
      <protection hidden="1"/>
    </xf>
    <xf numFmtId="0" fontId="18" fillId="15" borderId="0" xfId="0" applyFont="1" applyFill="1" applyAlignment="1" applyProtection="1">
      <alignment vertical="center"/>
      <protection hidden="1"/>
    </xf>
    <xf numFmtId="168" fontId="4" fillId="16" borderId="1" xfId="1" applyNumberFormat="1" applyFont="1" applyFill="1" applyBorder="1" applyAlignment="1" applyProtection="1">
      <alignment horizontal="center" vertical="center"/>
      <protection hidden="1"/>
    </xf>
    <xf numFmtId="1" fontId="4" fillId="15" borderId="1" xfId="0" applyNumberFormat="1" applyFont="1" applyFill="1" applyBorder="1" applyAlignment="1" applyProtection="1">
      <alignment horizontal="center" vertical="center"/>
      <protection hidden="1"/>
    </xf>
    <xf numFmtId="0" fontId="20" fillId="15" borderId="0" xfId="0" applyFont="1" applyFill="1" applyProtection="1">
      <protection hidden="1"/>
    </xf>
    <xf numFmtId="167" fontId="4" fillId="15" borderId="1" xfId="0" applyNumberFormat="1" applyFont="1" applyFill="1" applyBorder="1" applyAlignment="1" applyProtection="1">
      <alignment horizontal="center" vertical="center"/>
      <protection hidden="1"/>
    </xf>
    <xf numFmtId="167" fontId="4" fillId="15" borderId="0" xfId="0" applyNumberFormat="1" applyFont="1" applyFill="1" applyProtection="1">
      <protection hidden="1"/>
    </xf>
    <xf numFmtId="0" fontId="2" fillId="10" borderId="4" xfId="0" applyFont="1" applyFill="1" applyBorder="1" applyAlignment="1" applyProtection="1">
      <alignment horizontal="center" vertical="center" wrapText="1"/>
      <protection hidden="1"/>
    </xf>
    <xf numFmtId="0" fontId="4" fillId="13" borderId="1" xfId="0" applyFont="1" applyFill="1" applyBorder="1" applyAlignment="1" applyProtection="1">
      <alignment horizontal="center" vertical="center"/>
      <protection hidden="1"/>
    </xf>
    <xf numFmtId="0" fontId="4" fillId="10" borderId="1" xfId="0" applyFont="1" applyFill="1" applyBorder="1" applyAlignment="1" applyProtection="1">
      <alignment horizontal="center" vertical="center"/>
      <protection hidden="1"/>
    </xf>
    <xf numFmtId="0" fontId="21" fillId="15" borderId="5" xfId="0" applyFont="1" applyFill="1" applyBorder="1" applyAlignment="1" applyProtection="1">
      <alignment vertical="center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16" borderId="4" xfId="0" applyFont="1" applyFill="1" applyBorder="1" applyAlignment="1" applyProtection="1">
      <alignment horizontal="center" vertical="center" wrapText="1"/>
      <protection hidden="1"/>
    </xf>
    <xf numFmtId="0" fontId="2" fillId="10" borderId="6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4" fillId="8" borderId="1" xfId="0" applyFont="1" applyFill="1" applyBorder="1" applyAlignment="1" applyProtection="1">
      <alignment horizontal="center" vertical="center"/>
      <protection hidden="1"/>
    </xf>
    <xf numFmtId="1" fontId="2" fillId="11" borderId="1" xfId="0" applyNumberFormat="1" applyFont="1" applyFill="1" applyBorder="1" applyAlignment="1" applyProtection="1">
      <alignment horizontal="center" vertical="center"/>
      <protection hidden="1"/>
    </xf>
    <xf numFmtId="1" fontId="2" fillId="12" borderId="1" xfId="0" applyNumberFormat="1" applyFont="1" applyFill="1" applyBorder="1" applyAlignment="1" applyProtection="1">
      <alignment horizontal="center" vertical="center"/>
      <protection hidden="1"/>
    </xf>
    <xf numFmtId="0" fontId="3" fillId="15" borderId="0" xfId="0" applyFont="1" applyFill="1" applyAlignment="1" applyProtection="1">
      <alignment vertical="center"/>
      <protection hidden="1"/>
    </xf>
    <xf numFmtId="168" fontId="9" fillId="15" borderId="1" xfId="0" applyNumberFormat="1" applyFont="1" applyFill="1" applyBorder="1" applyAlignment="1" applyProtection="1">
      <alignment vertical="center"/>
      <protection hidden="1"/>
    </xf>
    <xf numFmtId="168" fontId="9" fillId="16" borderId="1" xfId="0" applyNumberFormat="1" applyFont="1" applyFill="1" applyBorder="1" applyAlignment="1" applyProtection="1">
      <alignment vertical="center"/>
      <protection hidden="1"/>
    </xf>
    <xf numFmtId="0" fontId="20" fillId="15" borderId="0" xfId="0" applyFont="1" applyFill="1" applyAlignment="1" applyProtection="1">
      <alignment vertical="center"/>
      <protection hidden="1"/>
    </xf>
    <xf numFmtId="0" fontId="10" fillId="15" borderId="0" xfId="0" applyFont="1" applyFill="1" applyProtection="1">
      <protection hidden="1"/>
    </xf>
    <xf numFmtId="0" fontId="11" fillId="15" borderId="0" xfId="0" applyFont="1" applyFill="1" applyAlignment="1" applyProtection="1">
      <alignment vertical="top"/>
      <protection hidden="1"/>
    </xf>
    <xf numFmtId="0" fontId="11" fillId="15" borderId="0" xfId="0" applyFont="1" applyFill="1" applyAlignment="1" applyProtection="1">
      <alignment horizontal="center" vertical="top"/>
      <protection hidden="1"/>
    </xf>
    <xf numFmtId="0" fontId="8" fillId="15" borderId="0" xfId="0" applyFont="1" applyFill="1" applyAlignment="1" applyProtection="1">
      <alignment horizontal="left" vertical="center"/>
      <protection hidden="1"/>
    </xf>
    <xf numFmtId="44" fontId="0" fillId="15" borderId="0" xfId="1" applyFont="1" applyFill="1" applyAlignment="1" applyProtection="1">
      <protection hidden="1"/>
    </xf>
    <xf numFmtId="0" fontId="8" fillId="15" borderId="7" xfId="0" applyFont="1" applyFill="1" applyBorder="1" applyAlignment="1" applyProtection="1">
      <alignment horizontal="right" vertical="center"/>
      <protection hidden="1"/>
    </xf>
    <xf numFmtId="0" fontId="0" fillId="15" borderId="11" xfId="0" applyFill="1" applyBorder="1" applyAlignment="1" applyProtection="1">
      <alignment horizontal="center" vertical="center"/>
      <protection hidden="1"/>
    </xf>
    <xf numFmtId="0" fontId="0" fillId="15" borderId="13" xfId="0" applyFill="1" applyBorder="1" applyProtection="1">
      <protection hidden="1"/>
    </xf>
    <xf numFmtId="0" fontId="2" fillId="5" borderId="6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8" borderId="6" xfId="0" applyFont="1" applyFill="1" applyBorder="1" applyAlignment="1" applyProtection="1">
      <alignment horizontal="center" vertical="center" wrapText="1"/>
      <protection hidden="1"/>
    </xf>
    <xf numFmtId="0" fontId="2" fillId="11" borderId="6" xfId="0" applyFont="1" applyFill="1" applyBorder="1" applyAlignment="1" applyProtection="1">
      <alignment horizontal="center" vertical="center" wrapText="1"/>
      <protection hidden="1"/>
    </xf>
    <xf numFmtId="0" fontId="2" fillId="9" borderId="6" xfId="0" applyFont="1" applyFill="1" applyBorder="1" applyAlignment="1" applyProtection="1">
      <alignment horizontal="center" vertical="center" wrapText="1"/>
      <protection hidden="1"/>
    </xf>
    <xf numFmtId="0" fontId="6" fillId="15" borderId="4" xfId="0" applyFont="1" applyFill="1" applyBorder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0" fontId="2" fillId="4" borderId="6" xfId="0" applyFont="1" applyFill="1" applyBorder="1" applyAlignment="1" applyProtection="1">
      <alignment horizontal="center" vertical="center" wrapText="1"/>
      <protection hidden="1"/>
    </xf>
    <xf numFmtId="0" fontId="2" fillId="12" borderId="6" xfId="0" applyFont="1" applyFill="1" applyBorder="1" applyAlignment="1" applyProtection="1">
      <alignment horizontal="center" vertical="center" wrapText="1"/>
      <protection hidden="1"/>
    </xf>
    <xf numFmtId="0" fontId="2" fillId="15" borderId="4" xfId="0" applyFont="1" applyFill="1" applyBorder="1" applyAlignment="1" applyProtection="1">
      <alignment horizontal="center" vertical="center" wrapText="1"/>
      <protection hidden="1"/>
    </xf>
    <xf numFmtId="0" fontId="8" fillId="15" borderId="8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6" fillId="15" borderId="1" xfId="1" applyNumberFormat="1" applyFont="1" applyFill="1" applyBorder="1" applyAlignment="1" applyProtection="1">
      <alignment horizontal="center" vertical="center"/>
      <protection locked="0" hidden="1"/>
    </xf>
    <xf numFmtId="0" fontId="16" fillId="16" borderId="1" xfId="1" applyNumberFormat="1" applyFont="1" applyFill="1" applyBorder="1" applyAlignment="1" applyProtection="1">
      <alignment horizontal="center" vertical="center"/>
      <protection locked="0" hidden="1"/>
    </xf>
    <xf numFmtId="0" fontId="16" fillId="15" borderId="1" xfId="0" applyFont="1" applyFill="1" applyBorder="1" applyAlignment="1" applyProtection="1">
      <alignment horizontal="center" vertical="center"/>
      <protection locked="0" hidden="1"/>
    </xf>
    <xf numFmtId="0" fontId="16" fillId="16" borderId="1" xfId="0" applyFont="1" applyFill="1" applyBorder="1" applyAlignment="1" applyProtection="1">
      <alignment horizontal="center" vertical="center"/>
      <protection locked="0" hidden="1"/>
    </xf>
    <xf numFmtId="0" fontId="4" fillId="15" borderId="1" xfId="1" applyNumberFormat="1" applyFont="1" applyFill="1" applyBorder="1" applyAlignment="1" applyProtection="1">
      <alignment horizontal="center" vertical="center"/>
      <protection hidden="1"/>
    </xf>
    <xf numFmtId="0" fontId="17" fillId="15" borderId="1" xfId="1" applyNumberFormat="1" applyFont="1" applyFill="1" applyBorder="1" applyAlignment="1" applyProtection="1">
      <alignment horizontal="center" vertical="center"/>
      <protection hidden="1"/>
    </xf>
    <xf numFmtId="167" fontId="17" fillId="15" borderId="1" xfId="1" applyNumberFormat="1" applyFont="1" applyFill="1" applyBorder="1" applyAlignment="1" applyProtection="1">
      <alignment horizontal="center" vertical="center"/>
      <protection hidden="1"/>
    </xf>
    <xf numFmtId="167" fontId="16" fillId="15" borderId="0" xfId="0" applyNumberFormat="1" applyFont="1" applyFill="1" applyAlignment="1" applyProtection="1">
      <alignment horizontal="center" vertical="center"/>
      <protection hidden="1"/>
    </xf>
    <xf numFmtId="0" fontId="4" fillId="15" borderId="1" xfId="0" applyFont="1" applyFill="1" applyBorder="1" applyAlignment="1" applyProtection="1">
      <alignment horizontal="center" vertical="center"/>
      <protection locked="0" hidden="1"/>
    </xf>
    <xf numFmtId="0" fontId="4" fillId="16" borderId="1" xfId="0" applyFont="1" applyFill="1" applyBorder="1" applyAlignment="1" applyProtection="1">
      <alignment horizontal="center" vertical="center"/>
      <protection locked="0" hidden="1"/>
    </xf>
    <xf numFmtId="49" fontId="22" fillId="17" borderId="15" xfId="0" applyNumberFormat="1" applyFont="1" applyFill="1" applyBorder="1" applyAlignment="1" applyProtection="1">
      <alignment horizontal="center" vertical="center"/>
      <protection hidden="1"/>
    </xf>
    <xf numFmtId="0" fontId="4" fillId="13" borderId="0" xfId="0" applyFont="1" applyFill="1" applyAlignment="1" applyProtection="1">
      <alignment horizontal="center"/>
      <protection hidden="1"/>
    </xf>
    <xf numFmtId="0" fontId="4" fillId="13" borderId="1" xfId="0" applyFont="1" applyFill="1" applyBorder="1" applyAlignment="1" applyProtection="1">
      <alignment horizontal="center" vertical="center"/>
      <protection locked="0" hidden="1"/>
    </xf>
    <xf numFmtId="167" fontId="16" fillId="13" borderId="1" xfId="1" applyNumberFormat="1" applyFont="1" applyFill="1" applyBorder="1" applyAlignment="1" applyProtection="1">
      <alignment horizontal="center" vertical="center"/>
      <protection hidden="1"/>
    </xf>
    <xf numFmtId="167" fontId="4" fillId="13" borderId="1" xfId="0" applyNumberFormat="1" applyFont="1" applyFill="1" applyBorder="1" applyAlignment="1" applyProtection="1">
      <alignment horizontal="center" vertical="center"/>
      <protection hidden="1"/>
    </xf>
    <xf numFmtId="0" fontId="4" fillId="15" borderId="0" xfId="0" applyFont="1" applyFill="1" applyAlignment="1" applyProtection="1">
      <alignment horizontal="center" wrapText="1"/>
      <protection hidden="1"/>
    </xf>
    <xf numFmtId="0" fontId="5" fillId="16" borderId="1" xfId="0" applyFont="1" applyFill="1" applyBorder="1" applyAlignment="1" applyProtection="1">
      <alignment horizontal="center" vertical="center"/>
      <protection hidden="1"/>
    </xf>
    <xf numFmtId="168" fontId="2" fillId="16" borderId="1" xfId="1" applyNumberFormat="1" applyFont="1" applyFill="1" applyBorder="1" applyAlignment="1" applyProtection="1">
      <alignment horizontal="center" vertical="center"/>
      <protection hidden="1"/>
    </xf>
    <xf numFmtId="0" fontId="5" fillId="16" borderId="1" xfId="0" applyFont="1" applyFill="1" applyBorder="1" applyAlignment="1" applyProtection="1">
      <alignment horizontal="center" vertical="center" wrapText="1"/>
      <protection hidden="1"/>
    </xf>
    <xf numFmtId="1" fontId="4" fillId="16" borderId="1" xfId="0" applyNumberFormat="1" applyFont="1" applyFill="1" applyBorder="1" applyAlignment="1" applyProtection="1">
      <alignment horizontal="center" vertical="center"/>
      <protection hidden="1"/>
    </xf>
    <xf numFmtId="167" fontId="4" fillId="16" borderId="1" xfId="0" applyNumberFormat="1" applyFont="1" applyFill="1" applyBorder="1" applyAlignment="1" applyProtection="1">
      <alignment horizontal="center" vertical="center"/>
      <protection hidden="1"/>
    </xf>
    <xf numFmtId="168" fontId="5" fillId="16" borderId="1" xfId="0" applyNumberFormat="1" applyFont="1" applyFill="1" applyBorder="1" applyAlignment="1" applyProtection="1">
      <alignment vertical="center"/>
      <protection hidden="1"/>
    </xf>
    <xf numFmtId="1" fontId="5" fillId="16" borderId="1" xfId="0" applyNumberFormat="1" applyFont="1" applyFill="1" applyBorder="1" applyAlignment="1" applyProtection="1">
      <alignment horizontal="center" vertical="center"/>
      <protection hidden="1"/>
    </xf>
    <xf numFmtId="1" fontId="5" fillId="16" borderId="4" xfId="0" applyNumberFormat="1" applyFont="1" applyFill="1" applyBorder="1" applyAlignment="1" applyProtection="1">
      <alignment horizontal="center" vertical="center" wrapText="1"/>
      <protection hidden="1"/>
    </xf>
    <xf numFmtId="167" fontId="5" fillId="16" borderId="4" xfId="0" applyNumberFormat="1" applyFont="1" applyFill="1" applyBorder="1" applyAlignment="1" applyProtection="1">
      <alignment horizontal="center" vertical="center" wrapText="1"/>
      <protection hidden="1"/>
    </xf>
    <xf numFmtId="0" fontId="25" fillId="15" borderId="0" xfId="0" applyFont="1" applyFill="1" applyProtection="1">
      <protection hidden="1"/>
    </xf>
    <xf numFmtId="0" fontId="25" fillId="15" borderId="0" xfId="0" applyFont="1" applyFill="1" applyAlignment="1" applyProtection="1">
      <alignment horizontal="center"/>
      <protection hidden="1"/>
    </xf>
    <xf numFmtId="167" fontId="26" fillId="15" borderId="0" xfId="0" applyNumberFormat="1" applyFont="1" applyFill="1" applyAlignment="1" applyProtection="1">
      <alignment horizontal="center" vertical="center"/>
      <protection hidden="1"/>
    </xf>
    <xf numFmtId="0" fontId="27" fillId="15" borderId="4" xfId="0" applyFont="1" applyFill="1" applyBorder="1" applyAlignment="1" applyProtection="1">
      <alignment horizontal="center" vertical="center" wrapText="1"/>
      <protection hidden="1"/>
    </xf>
    <xf numFmtId="168" fontId="27" fillId="15" borderId="1" xfId="1" applyNumberFormat="1" applyFont="1" applyFill="1" applyBorder="1" applyAlignment="1" applyProtection="1">
      <alignment horizontal="center" vertical="center"/>
      <protection hidden="1"/>
    </xf>
    <xf numFmtId="0" fontId="28" fillId="15" borderId="0" xfId="0" applyFont="1" applyFill="1" applyProtection="1">
      <protection hidden="1"/>
    </xf>
    <xf numFmtId="0" fontId="25" fillId="15" borderId="0" xfId="0" applyFont="1" applyFill="1" applyAlignment="1" applyProtection="1">
      <alignment vertical="center" wrapText="1"/>
      <protection hidden="1"/>
    </xf>
    <xf numFmtId="0" fontId="26" fillId="15" borderId="0" xfId="0" applyFont="1" applyFill="1" applyAlignment="1" applyProtection="1">
      <alignment horizontal="center" vertical="center"/>
      <protection hidden="1"/>
    </xf>
    <xf numFmtId="0" fontId="26" fillId="16" borderId="4" xfId="0" applyFont="1" applyFill="1" applyBorder="1" applyAlignment="1" applyProtection="1">
      <alignment horizontal="center" vertical="center" wrapText="1"/>
      <protection hidden="1"/>
    </xf>
    <xf numFmtId="0" fontId="26" fillId="15" borderId="1" xfId="1" applyNumberFormat="1" applyFont="1" applyFill="1" applyBorder="1" applyAlignment="1" applyProtection="1">
      <alignment horizontal="center" vertical="center"/>
      <protection hidden="1"/>
    </xf>
    <xf numFmtId="0" fontId="4" fillId="16" borderId="1" xfId="0" applyFont="1" applyFill="1" applyBorder="1" applyAlignment="1" applyProtection="1">
      <alignment horizontal="center" vertical="center"/>
      <protection hidden="1"/>
    </xf>
    <xf numFmtId="0" fontId="4" fillId="15" borderId="1" xfId="0" applyFont="1" applyFill="1" applyBorder="1" applyAlignment="1" applyProtection="1">
      <alignment horizontal="center" vertical="center"/>
      <protection hidden="1"/>
    </xf>
    <xf numFmtId="0" fontId="16" fillId="15" borderId="1" xfId="1" applyNumberFormat="1" applyFont="1" applyFill="1" applyBorder="1" applyAlignment="1" applyProtection="1">
      <alignment horizontal="center" vertical="center"/>
      <protection hidden="1"/>
    </xf>
    <xf numFmtId="0" fontId="16" fillId="16" borderId="4" xfId="0" applyFont="1" applyFill="1" applyBorder="1" applyAlignment="1" applyProtection="1">
      <alignment horizontal="center" vertical="center" wrapText="1"/>
      <protection hidden="1"/>
    </xf>
    <xf numFmtId="0" fontId="27" fillId="16" borderId="4" xfId="0" applyFont="1" applyFill="1" applyBorder="1" applyAlignment="1" applyProtection="1">
      <alignment horizontal="center" vertical="center" wrapText="1"/>
      <protection hidden="1"/>
    </xf>
    <xf numFmtId="0" fontId="29" fillId="15" borderId="2" xfId="0" applyFont="1" applyFill="1" applyBorder="1" applyAlignment="1" applyProtection="1">
      <alignment horizontal="center" vertical="center"/>
      <protection hidden="1"/>
    </xf>
    <xf numFmtId="49" fontId="30" fillId="17" borderId="15" xfId="0" applyNumberFormat="1" applyFont="1" applyFill="1" applyBorder="1" applyAlignment="1" applyProtection="1">
      <alignment horizontal="center" vertical="center"/>
      <protection hidden="1"/>
    </xf>
    <xf numFmtId="0" fontId="8" fillId="15" borderId="13" xfId="0" applyFont="1" applyFill="1" applyBorder="1" applyAlignment="1" applyProtection="1">
      <alignment horizontal="center" vertical="center"/>
      <protection hidden="1"/>
    </xf>
    <xf numFmtId="0" fontId="4" fillId="18" borderId="1" xfId="0" applyFont="1" applyFill="1" applyBorder="1" applyAlignment="1" applyProtection="1">
      <alignment horizontal="center" vertical="center"/>
      <protection locked="0" hidden="1"/>
    </xf>
    <xf numFmtId="0" fontId="13" fillId="15" borderId="9" xfId="0" applyFont="1" applyFill="1" applyBorder="1" applyAlignment="1" applyProtection="1">
      <alignment vertical="center"/>
      <protection hidden="1"/>
    </xf>
    <xf numFmtId="0" fontId="13" fillId="15" borderId="10" xfId="0" applyFont="1" applyFill="1" applyBorder="1" applyAlignment="1" applyProtection="1">
      <alignment vertical="center"/>
      <protection hidden="1"/>
    </xf>
    <xf numFmtId="0" fontId="8" fillId="15" borderId="9" xfId="0" applyFont="1" applyFill="1" applyBorder="1" applyAlignment="1" applyProtection="1">
      <alignment horizontal="center" vertical="center"/>
      <protection hidden="1"/>
    </xf>
    <xf numFmtId="168" fontId="9" fillId="15" borderId="9" xfId="1" applyNumberFormat="1" applyFont="1" applyFill="1" applyBorder="1" applyAlignment="1" applyProtection="1">
      <alignment horizontal="right" vertical="center"/>
      <protection hidden="1"/>
    </xf>
    <xf numFmtId="0" fontId="36" fillId="15" borderId="4" xfId="0" applyFont="1" applyFill="1" applyBorder="1" applyAlignment="1" applyProtection="1">
      <alignment horizontal="center" vertical="center"/>
      <protection hidden="1"/>
    </xf>
    <xf numFmtId="0" fontId="34" fillId="15" borderId="0" xfId="0" applyFont="1" applyFill="1" applyAlignment="1" applyProtection="1">
      <alignment vertical="center"/>
      <protection hidden="1"/>
    </xf>
    <xf numFmtId="0" fontId="34" fillId="15" borderId="0" xfId="0" applyFont="1" applyFill="1" applyAlignment="1" applyProtection="1">
      <alignment horizontal="left" vertical="center" wrapText="1"/>
      <protection hidden="1"/>
    </xf>
    <xf numFmtId="44" fontId="0" fillId="15" borderId="0" xfId="1" applyFont="1" applyFill="1" applyBorder="1" applyAlignment="1" applyProtection="1">
      <protection hidden="1"/>
    </xf>
    <xf numFmtId="0" fontId="38" fillId="15" borderId="1" xfId="1" applyNumberFormat="1" applyFont="1" applyFill="1" applyBorder="1" applyAlignment="1" applyProtection="1">
      <alignment horizontal="center" vertical="center"/>
      <protection hidden="1"/>
    </xf>
    <xf numFmtId="168" fontId="32" fillId="15" borderId="0" xfId="1" applyNumberFormat="1" applyFont="1" applyFill="1" applyBorder="1" applyAlignment="1" applyProtection="1">
      <alignment horizontal="center" vertical="center"/>
      <protection hidden="1"/>
    </xf>
    <xf numFmtId="168" fontId="39" fillId="15" borderId="27" xfId="1" applyNumberFormat="1" applyFont="1" applyFill="1" applyBorder="1" applyAlignment="1" applyProtection="1">
      <alignment horizontal="center" vertical="center"/>
      <protection hidden="1"/>
    </xf>
    <xf numFmtId="0" fontId="16" fillId="15" borderId="26" xfId="1" applyNumberFormat="1" applyFont="1" applyFill="1" applyBorder="1" applyAlignment="1" applyProtection="1">
      <alignment horizontal="center" vertical="center"/>
      <protection hidden="1"/>
    </xf>
    <xf numFmtId="0" fontId="16" fillId="15" borderId="27" xfId="1" applyNumberFormat="1" applyFont="1" applyFill="1" applyBorder="1" applyAlignment="1" applyProtection="1">
      <alignment horizontal="center" vertical="center"/>
      <protection hidden="1"/>
    </xf>
    <xf numFmtId="0" fontId="16" fillId="15" borderId="28" xfId="1" applyNumberFormat="1" applyFont="1" applyFill="1" applyBorder="1" applyAlignment="1" applyProtection="1">
      <alignment horizontal="center" vertical="center"/>
      <protection hidden="1"/>
    </xf>
    <xf numFmtId="0" fontId="16" fillId="15" borderId="25" xfId="1" applyNumberFormat="1" applyFont="1" applyFill="1" applyBorder="1" applyAlignment="1" applyProtection="1">
      <alignment horizontal="center" vertical="center"/>
      <protection hidden="1"/>
    </xf>
    <xf numFmtId="0" fontId="16" fillId="15" borderId="0" xfId="1" applyNumberFormat="1" applyFont="1" applyFill="1" applyBorder="1" applyAlignment="1" applyProtection="1">
      <alignment horizontal="center" vertical="center"/>
      <protection hidden="1"/>
    </xf>
    <xf numFmtId="0" fontId="16" fillId="15" borderId="2" xfId="1" applyNumberFormat="1" applyFont="1" applyFill="1" applyBorder="1" applyAlignment="1" applyProtection="1">
      <alignment horizontal="center" vertical="center"/>
      <protection hidden="1"/>
    </xf>
    <xf numFmtId="0" fontId="16" fillId="15" borderId="2" xfId="0" applyFont="1" applyFill="1" applyBorder="1" applyAlignment="1" applyProtection="1">
      <alignment horizontal="center" vertical="center"/>
      <protection hidden="1"/>
    </xf>
    <xf numFmtId="0" fontId="16" fillId="15" borderId="27" xfId="0" applyFont="1" applyFill="1" applyBorder="1" applyAlignment="1" applyProtection="1">
      <alignment horizontal="center" vertical="center"/>
      <protection hidden="1"/>
    </xf>
    <xf numFmtId="0" fontId="16" fillId="15" borderId="28" xfId="0" applyFont="1" applyFill="1" applyBorder="1" applyAlignment="1" applyProtection="1">
      <alignment horizontal="center" vertical="center"/>
      <protection hidden="1"/>
    </xf>
    <xf numFmtId="0" fontId="16" fillId="16" borderId="18" xfId="1" applyNumberFormat="1" applyFont="1" applyFill="1" applyBorder="1" applyAlignment="1" applyProtection="1">
      <alignment horizontal="center" vertical="center"/>
      <protection hidden="1"/>
    </xf>
    <xf numFmtId="0" fontId="16" fillId="16" borderId="19" xfId="1" applyNumberFormat="1" applyFont="1" applyFill="1" applyBorder="1" applyAlignment="1" applyProtection="1">
      <alignment horizontal="center" vertical="center"/>
      <protection hidden="1"/>
    </xf>
    <xf numFmtId="0" fontId="16" fillId="16" borderId="20" xfId="1" applyNumberFormat="1" applyFont="1" applyFill="1" applyBorder="1" applyAlignment="1" applyProtection="1">
      <alignment horizontal="center" vertical="center"/>
      <protection hidden="1"/>
    </xf>
    <xf numFmtId="0" fontId="16" fillId="16" borderId="25" xfId="1" applyNumberFormat="1" applyFont="1" applyFill="1" applyBorder="1" applyAlignment="1" applyProtection="1">
      <alignment horizontal="center" vertical="center"/>
      <protection hidden="1"/>
    </xf>
    <xf numFmtId="0" fontId="16" fillId="16" borderId="0" xfId="1" applyNumberFormat="1" applyFont="1" applyFill="1" applyBorder="1" applyAlignment="1" applyProtection="1">
      <alignment horizontal="center" vertical="center"/>
      <protection hidden="1"/>
    </xf>
    <xf numFmtId="0" fontId="16" fillId="16" borderId="2" xfId="1" applyNumberFormat="1" applyFont="1" applyFill="1" applyBorder="1" applyAlignment="1" applyProtection="1">
      <alignment horizontal="center" vertical="center"/>
      <protection hidden="1"/>
    </xf>
    <xf numFmtId="168" fontId="31" fillId="16" borderId="0" xfId="1" applyNumberFormat="1" applyFont="1" applyFill="1" applyBorder="1" applyAlignment="1" applyProtection="1">
      <alignment horizontal="center" vertical="center"/>
      <protection hidden="1"/>
    </xf>
    <xf numFmtId="0" fontId="16" fillId="16" borderId="0" xfId="0" applyFont="1" applyFill="1" applyAlignment="1" applyProtection="1">
      <alignment horizontal="center" vertical="center"/>
      <protection hidden="1"/>
    </xf>
    <xf numFmtId="0" fontId="16" fillId="16" borderId="2" xfId="0" applyFont="1" applyFill="1" applyBorder="1" applyAlignment="1" applyProtection="1">
      <alignment horizontal="center" vertical="center"/>
      <protection hidden="1"/>
    </xf>
    <xf numFmtId="0" fontId="16" fillId="16" borderId="16" xfId="1" applyNumberFormat="1" applyFont="1" applyFill="1" applyBorder="1" applyAlignment="1" applyProtection="1">
      <alignment horizontal="center" vertical="center"/>
      <protection hidden="1"/>
    </xf>
    <xf numFmtId="0" fontId="16" fillId="16" borderId="5" xfId="1" applyNumberFormat="1" applyFont="1" applyFill="1" applyBorder="1" applyAlignment="1" applyProtection="1">
      <alignment horizontal="center" vertical="center"/>
      <protection hidden="1"/>
    </xf>
    <xf numFmtId="0" fontId="16" fillId="16" borderId="17" xfId="1" applyNumberFormat="1" applyFont="1" applyFill="1" applyBorder="1" applyAlignment="1" applyProtection="1">
      <alignment horizontal="center" vertical="center"/>
      <protection hidden="1"/>
    </xf>
    <xf numFmtId="168" fontId="31" fillId="16" borderId="5" xfId="1" applyNumberFormat="1" applyFont="1" applyFill="1" applyBorder="1" applyAlignment="1" applyProtection="1">
      <alignment horizontal="center" vertical="center"/>
      <protection hidden="1"/>
    </xf>
    <xf numFmtId="0" fontId="16" fillId="16" borderId="5" xfId="0" applyFont="1" applyFill="1" applyBorder="1" applyAlignment="1" applyProtection="1">
      <alignment horizontal="center" vertical="center"/>
      <protection hidden="1"/>
    </xf>
    <xf numFmtId="0" fontId="16" fillId="16" borderId="17" xfId="0" applyFont="1" applyFill="1" applyBorder="1" applyAlignment="1" applyProtection="1">
      <alignment horizontal="center" vertical="center"/>
      <protection hidden="1"/>
    </xf>
    <xf numFmtId="168" fontId="31" fillId="16" borderId="19" xfId="1" applyNumberFormat="1" applyFont="1" applyFill="1" applyBorder="1" applyAlignment="1" applyProtection="1">
      <alignment horizontal="center" vertical="center"/>
      <protection hidden="1"/>
    </xf>
    <xf numFmtId="0" fontId="16" fillId="16" borderId="19" xfId="0" applyFont="1" applyFill="1" applyBorder="1" applyAlignment="1" applyProtection="1">
      <alignment horizontal="center" vertical="center"/>
      <protection hidden="1"/>
    </xf>
    <xf numFmtId="0" fontId="16" fillId="16" borderId="20" xfId="0" applyFont="1" applyFill="1" applyBorder="1" applyAlignment="1" applyProtection="1">
      <alignment horizontal="center" vertical="center"/>
      <protection hidden="1"/>
    </xf>
    <xf numFmtId="1" fontId="2" fillId="15" borderId="8" xfId="0" applyNumberFormat="1" applyFont="1" applyFill="1" applyBorder="1" applyAlignment="1" applyProtection="1">
      <alignment horizontal="center" vertical="center"/>
      <protection hidden="1"/>
    </xf>
    <xf numFmtId="167" fontId="2" fillId="15" borderId="8" xfId="0" applyNumberFormat="1" applyFont="1" applyFill="1" applyBorder="1" applyAlignment="1" applyProtection="1">
      <alignment horizontal="center" vertical="center"/>
      <protection hidden="1"/>
    </xf>
    <xf numFmtId="1" fontId="9" fillId="15" borderId="8" xfId="0" applyNumberFormat="1" applyFont="1" applyFill="1" applyBorder="1" applyAlignment="1" applyProtection="1">
      <alignment horizontal="center" vertical="center"/>
      <protection hidden="1"/>
    </xf>
    <xf numFmtId="44" fontId="2" fillId="16" borderId="1" xfId="1" applyFont="1" applyFill="1" applyBorder="1" applyAlignment="1" applyProtection="1">
      <alignment horizontal="center" vertical="center"/>
      <protection hidden="1"/>
    </xf>
    <xf numFmtId="44" fontId="2" fillId="15" borderId="1" xfId="1" applyFont="1" applyFill="1" applyBorder="1" applyAlignment="1" applyProtection="1">
      <alignment horizontal="center" vertical="center"/>
      <protection hidden="1"/>
    </xf>
    <xf numFmtId="44" fontId="4" fillId="16" borderId="1" xfId="1" applyFont="1" applyFill="1" applyBorder="1" applyAlignment="1" applyProtection="1">
      <alignment horizontal="center" vertical="center"/>
      <protection hidden="1"/>
    </xf>
    <xf numFmtId="0" fontId="37" fillId="15" borderId="0" xfId="0" applyFont="1" applyFill="1" applyProtection="1">
      <protection hidden="1"/>
    </xf>
    <xf numFmtId="164" fontId="37" fillId="15" borderId="0" xfId="0" applyNumberFormat="1" applyFont="1" applyFill="1" applyProtection="1">
      <protection hidden="1"/>
    </xf>
    <xf numFmtId="0" fontId="4" fillId="15" borderId="0" xfId="0" applyFont="1" applyFill="1" applyAlignment="1" applyProtection="1">
      <alignment horizontal="center" vertical="center"/>
      <protection locked="0" hidden="1"/>
    </xf>
    <xf numFmtId="0" fontId="9" fillId="15" borderId="22" xfId="0" applyFont="1" applyFill="1" applyBorder="1" applyAlignment="1" applyProtection="1">
      <alignment horizontal="center" vertical="center"/>
      <protection hidden="1"/>
    </xf>
    <xf numFmtId="0" fontId="2" fillId="15" borderId="22" xfId="0" applyFont="1" applyFill="1" applyBorder="1" applyAlignment="1" applyProtection="1">
      <alignment horizontal="center" vertical="center"/>
      <protection hidden="1"/>
    </xf>
    <xf numFmtId="167" fontId="2" fillId="15" borderId="22" xfId="0" applyNumberFormat="1" applyFont="1" applyFill="1" applyBorder="1" applyAlignment="1" applyProtection="1">
      <alignment horizontal="center" vertical="center"/>
      <protection hidden="1"/>
    </xf>
    <xf numFmtId="168" fontId="40" fillId="15" borderId="1" xfId="1" applyNumberFormat="1" applyFont="1" applyFill="1" applyBorder="1" applyAlignment="1" applyProtection="1">
      <alignment horizontal="center" vertical="center"/>
      <protection hidden="1"/>
    </xf>
    <xf numFmtId="0" fontId="41" fillId="15" borderId="0" xfId="1" applyNumberFormat="1" applyFont="1" applyFill="1" applyBorder="1" applyAlignment="1" applyProtection="1">
      <alignment horizontal="center" vertical="center"/>
      <protection hidden="1"/>
    </xf>
    <xf numFmtId="167" fontId="41" fillId="15" borderId="0" xfId="0" applyNumberFormat="1" applyFont="1" applyFill="1" applyAlignment="1" applyProtection="1">
      <alignment vertical="center"/>
      <protection hidden="1"/>
    </xf>
    <xf numFmtId="1" fontId="41" fillId="15" borderId="0" xfId="0" applyNumberFormat="1" applyFont="1" applyFill="1" applyProtection="1">
      <protection hidden="1"/>
    </xf>
    <xf numFmtId="166" fontId="41" fillId="15" borderId="0" xfId="0" applyNumberFormat="1" applyFont="1" applyFill="1" applyProtection="1">
      <protection hidden="1"/>
    </xf>
    <xf numFmtId="0" fontId="41" fillId="15" borderId="0" xfId="0" applyFont="1" applyFill="1" applyProtection="1">
      <protection hidden="1"/>
    </xf>
    <xf numFmtId="0" fontId="42" fillId="15" borderId="0" xfId="0" applyFont="1" applyFill="1" applyAlignment="1" applyProtection="1">
      <alignment horizontal="center" vertical="center"/>
      <protection hidden="1"/>
    </xf>
    <xf numFmtId="167" fontId="42" fillId="15" borderId="0" xfId="0" applyNumberFormat="1" applyFont="1" applyFill="1" applyAlignment="1" applyProtection="1">
      <alignment horizontal="center" vertical="center"/>
      <protection hidden="1"/>
    </xf>
    <xf numFmtId="167" fontId="41" fillId="15" borderId="0" xfId="0" applyNumberFormat="1" applyFont="1" applyFill="1" applyProtection="1">
      <protection hidden="1"/>
    </xf>
    <xf numFmtId="49" fontId="43" fillId="17" borderId="15" xfId="0" applyNumberFormat="1" applyFont="1" applyFill="1" applyBorder="1" applyAlignment="1" applyProtection="1">
      <alignment horizontal="center" vertical="center"/>
      <protection hidden="1"/>
    </xf>
    <xf numFmtId="167" fontId="4" fillId="15" borderId="0" xfId="0" applyNumberFormat="1" applyFont="1" applyFill="1" applyAlignment="1" applyProtection="1">
      <alignment vertical="center"/>
      <protection hidden="1"/>
    </xf>
    <xf numFmtId="0" fontId="44" fillId="15" borderId="4" xfId="0" applyFont="1" applyFill="1" applyBorder="1" applyAlignment="1" applyProtection="1">
      <alignment horizontal="center" vertical="center"/>
      <protection hidden="1"/>
    </xf>
    <xf numFmtId="0" fontId="45" fillId="16" borderId="29" xfId="0" applyFont="1" applyFill="1" applyBorder="1" applyAlignment="1">
      <alignment horizontal="center" vertical="center"/>
    </xf>
    <xf numFmtId="0" fontId="45" fillId="16" borderId="30" xfId="0" applyFont="1" applyFill="1" applyBorder="1" applyAlignment="1">
      <alignment horizontal="center" vertical="center"/>
    </xf>
    <xf numFmtId="167" fontId="4" fillId="13" borderId="0" xfId="0" applyNumberFormat="1" applyFont="1" applyFill="1" applyAlignment="1" applyProtection="1">
      <alignment horizontal="center" vertical="center"/>
      <protection hidden="1"/>
    </xf>
    <xf numFmtId="0" fontId="46" fillId="15" borderId="0" xfId="1" applyNumberFormat="1" applyFont="1" applyFill="1" applyBorder="1" applyAlignment="1" applyProtection="1">
      <alignment horizontal="center" vertical="center"/>
      <protection hidden="1"/>
    </xf>
    <xf numFmtId="167" fontId="46" fillId="15" borderId="0" xfId="0" applyNumberFormat="1" applyFont="1" applyFill="1" applyAlignment="1" applyProtection="1">
      <alignment vertical="center"/>
      <protection hidden="1"/>
    </xf>
    <xf numFmtId="1" fontId="46" fillId="15" borderId="0" xfId="0" applyNumberFormat="1" applyFont="1" applyFill="1" applyProtection="1">
      <protection hidden="1"/>
    </xf>
    <xf numFmtId="166" fontId="46" fillId="15" borderId="0" xfId="0" applyNumberFormat="1" applyFont="1" applyFill="1" applyProtection="1">
      <protection hidden="1"/>
    </xf>
    <xf numFmtId="0" fontId="47" fillId="15" borderId="0" xfId="0" applyFont="1" applyFill="1" applyAlignment="1" applyProtection="1">
      <alignment horizontal="center" vertical="center"/>
      <protection hidden="1"/>
    </xf>
    <xf numFmtId="167" fontId="47" fillId="15" borderId="0" xfId="0" applyNumberFormat="1" applyFont="1" applyFill="1" applyAlignment="1" applyProtection="1">
      <alignment horizontal="center" vertical="center"/>
      <protection hidden="1"/>
    </xf>
    <xf numFmtId="167" fontId="46" fillId="15" borderId="0" xfId="0" applyNumberFormat="1" applyFont="1" applyFill="1" applyProtection="1">
      <protection hidden="1"/>
    </xf>
    <xf numFmtId="1" fontId="2" fillId="15" borderId="8" xfId="0" applyNumberFormat="1" applyFont="1" applyFill="1" applyBorder="1" applyAlignment="1" applyProtection="1">
      <alignment horizontal="center" vertical="center"/>
      <protection hidden="1"/>
    </xf>
    <xf numFmtId="1" fontId="2" fillId="15" borderId="10" xfId="0" applyNumberFormat="1" applyFont="1" applyFill="1" applyBorder="1" applyAlignment="1" applyProtection="1">
      <alignment horizontal="center" vertical="center"/>
      <protection hidden="1"/>
    </xf>
    <xf numFmtId="167" fontId="2" fillId="15" borderId="8" xfId="0" applyNumberFormat="1" applyFont="1" applyFill="1" applyBorder="1" applyAlignment="1" applyProtection="1">
      <alignment horizontal="center" vertical="center"/>
      <protection hidden="1"/>
    </xf>
    <xf numFmtId="167" fontId="2" fillId="15" borderId="10" xfId="0" applyNumberFormat="1" applyFont="1" applyFill="1" applyBorder="1" applyAlignment="1" applyProtection="1">
      <alignment horizontal="center" vertical="center"/>
      <protection hidden="1"/>
    </xf>
    <xf numFmtId="1" fontId="9" fillId="15" borderId="8" xfId="0" applyNumberFormat="1" applyFont="1" applyFill="1" applyBorder="1" applyAlignment="1" applyProtection="1">
      <alignment horizontal="center" vertical="center"/>
      <protection hidden="1"/>
    </xf>
    <xf numFmtId="1" fontId="9" fillId="15" borderId="10" xfId="0" applyNumberFormat="1" applyFont="1" applyFill="1" applyBorder="1" applyAlignment="1" applyProtection="1">
      <alignment horizontal="center" vertical="center"/>
      <protection hidden="1"/>
    </xf>
    <xf numFmtId="0" fontId="8" fillId="15" borderId="0" xfId="0" applyFont="1" applyFill="1" applyAlignment="1" applyProtection="1">
      <alignment horizontal="right" vertical="center"/>
      <protection hidden="1"/>
    </xf>
    <xf numFmtId="0" fontId="33" fillId="15" borderId="0" xfId="0" applyFont="1" applyFill="1" applyAlignment="1" applyProtection="1">
      <alignment horizontal="left" vertical="top" wrapText="1"/>
      <protection hidden="1"/>
    </xf>
    <xf numFmtId="0" fontId="26" fillId="15" borderId="0" xfId="0" applyFont="1" applyFill="1" applyAlignment="1" applyProtection="1">
      <alignment horizontal="center" vertical="center"/>
      <protection hidden="1"/>
    </xf>
    <xf numFmtId="0" fontId="34" fillId="15" borderId="0" xfId="0" applyFont="1" applyFill="1" applyAlignment="1" applyProtection="1">
      <alignment horizontal="left" vertical="top" wrapText="1"/>
      <protection hidden="1"/>
    </xf>
    <xf numFmtId="0" fontId="33" fillId="15" borderId="0" xfId="0" applyFont="1" applyFill="1" applyAlignment="1" applyProtection="1">
      <alignment horizontal="center" vertical="center"/>
      <protection hidden="1"/>
    </xf>
    <xf numFmtId="0" fontId="9" fillId="15" borderId="10" xfId="0" applyFont="1" applyFill="1" applyBorder="1" applyAlignment="1" applyProtection="1">
      <alignment horizontal="center" vertical="center"/>
      <protection hidden="1"/>
    </xf>
    <xf numFmtId="0" fontId="2" fillId="15" borderId="10" xfId="0" applyFont="1" applyFill="1" applyBorder="1" applyAlignment="1" applyProtection="1">
      <alignment horizontal="center" vertical="center"/>
      <protection hidden="1"/>
    </xf>
    <xf numFmtId="0" fontId="34" fillId="15" borderId="0" xfId="0" applyFont="1" applyFill="1" applyAlignment="1" applyProtection="1">
      <alignment horizontal="center" vertical="center"/>
      <protection hidden="1"/>
    </xf>
    <xf numFmtId="0" fontId="13" fillId="15" borderId="8" xfId="0" applyFont="1" applyFill="1" applyBorder="1" applyAlignment="1" applyProtection="1">
      <alignment horizontal="center" vertical="center"/>
      <protection hidden="1"/>
    </xf>
    <xf numFmtId="165" fontId="7" fillId="15" borderId="0" xfId="0" applyNumberFormat="1" applyFont="1" applyFill="1" applyAlignment="1" applyProtection="1">
      <alignment horizontal="center" vertical="center"/>
      <protection hidden="1"/>
    </xf>
    <xf numFmtId="0" fontId="34" fillId="15" borderId="0" xfId="0" applyFont="1" applyFill="1" applyAlignment="1" applyProtection="1">
      <alignment horizontal="left" vertical="center" wrapText="1"/>
      <protection hidden="1"/>
    </xf>
    <xf numFmtId="168" fontId="14" fillId="15" borderId="23" xfId="1" applyNumberFormat="1" applyFont="1" applyFill="1" applyBorder="1" applyAlignment="1" applyProtection="1">
      <alignment horizontal="center" vertical="center"/>
      <protection hidden="1"/>
    </xf>
    <xf numFmtId="168" fontId="14" fillId="15" borderId="11" xfId="1" applyNumberFormat="1" applyFont="1" applyFill="1" applyBorder="1" applyAlignment="1" applyProtection="1">
      <alignment horizontal="center" vertical="center"/>
      <protection hidden="1"/>
    </xf>
    <xf numFmtId="168" fontId="14" fillId="15" borderId="12" xfId="1" applyNumberFormat="1" applyFont="1" applyFill="1" applyBorder="1" applyAlignment="1" applyProtection="1">
      <alignment horizontal="center" vertical="center"/>
      <protection hidden="1"/>
    </xf>
    <xf numFmtId="168" fontId="14" fillId="15" borderId="22" xfId="1" applyNumberFormat="1" applyFont="1" applyFill="1" applyBorder="1" applyAlignment="1" applyProtection="1">
      <alignment horizontal="center" vertical="center"/>
      <protection hidden="1"/>
    </xf>
    <xf numFmtId="168" fontId="14" fillId="15" borderId="0" xfId="1" applyNumberFormat="1" applyFont="1" applyFill="1" applyBorder="1" applyAlignment="1" applyProtection="1">
      <alignment horizontal="center" vertical="center"/>
      <protection hidden="1"/>
    </xf>
    <xf numFmtId="168" fontId="14" fillId="15" borderId="24" xfId="1" applyNumberFormat="1" applyFont="1" applyFill="1" applyBorder="1" applyAlignment="1" applyProtection="1">
      <alignment horizontal="center" vertical="center"/>
      <protection hidden="1"/>
    </xf>
    <xf numFmtId="168" fontId="14" fillId="15" borderId="21" xfId="1" applyNumberFormat="1" applyFont="1" applyFill="1" applyBorder="1" applyAlignment="1" applyProtection="1">
      <alignment horizontal="center" vertical="center"/>
      <protection hidden="1"/>
    </xf>
    <xf numFmtId="168" fontId="14" fillId="15" borderId="13" xfId="1" applyNumberFormat="1" applyFont="1" applyFill="1" applyBorder="1" applyAlignment="1" applyProtection="1">
      <alignment horizontal="center" vertical="center"/>
      <protection hidden="1"/>
    </xf>
    <xf numFmtId="168" fontId="14" fillId="15" borderId="14" xfId="1" applyNumberFormat="1" applyFont="1" applyFill="1" applyBorder="1" applyAlignment="1" applyProtection="1">
      <alignment horizontal="center" vertical="center"/>
      <protection hidden="1"/>
    </xf>
    <xf numFmtId="0" fontId="35" fillId="15" borderId="0" xfId="0" applyFont="1" applyFill="1" applyAlignment="1" applyProtection="1">
      <alignment horizontal="right" vertical="center"/>
      <protection hidden="1"/>
    </xf>
    <xf numFmtId="0" fontId="0" fillId="15" borderId="0" xfId="0" applyFill="1" applyAlignment="1" applyProtection="1">
      <alignment horizontal="right" vertical="center"/>
      <protection hidden="1"/>
    </xf>
    <xf numFmtId="168" fontId="9" fillId="15" borderId="8" xfId="1" applyNumberFormat="1" applyFont="1" applyFill="1" applyBorder="1" applyAlignment="1" applyProtection="1">
      <alignment horizontal="right" vertical="center"/>
      <protection hidden="1"/>
    </xf>
    <xf numFmtId="168" fontId="9" fillId="15" borderId="9" xfId="1" applyNumberFormat="1" applyFont="1" applyFill="1" applyBorder="1" applyAlignment="1" applyProtection="1">
      <alignment horizontal="right" vertical="center"/>
      <protection hidden="1"/>
    </xf>
    <xf numFmtId="168" fontId="9" fillId="15" borderId="10" xfId="1" applyNumberFormat="1" applyFont="1" applyFill="1" applyBorder="1" applyAlignment="1" applyProtection="1">
      <alignment horizontal="right" vertical="center"/>
      <protection hidden="1"/>
    </xf>
    <xf numFmtId="49" fontId="4" fillId="15" borderId="8" xfId="0" applyNumberFormat="1" applyFont="1" applyFill="1" applyBorder="1" applyAlignment="1" applyProtection="1">
      <alignment horizontal="center" vertical="center"/>
      <protection locked="0"/>
    </xf>
    <xf numFmtId="49" fontId="4" fillId="15" borderId="9" xfId="0" applyNumberFormat="1" applyFont="1" applyFill="1" applyBorder="1" applyAlignment="1" applyProtection="1">
      <alignment horizontal="center" vertical="center"/>
      <protection locked="0"/>
    </xf>
    <xf numFmtId="49" fontId="4" fillId="15" borderId="10" xfId="0" applyNumberFormat="1" applyFont="1" applyFill="1" applyBorder="1" applyAlignment="1" applyProtection="1">
      <alignment horizontal="center" vertical="center"/>
      <protection locked="0"/>
    </xf>
    <xf numFmtId="0" fontId="4" fillId="15" borderId="0" xfId="0" applyFont="1" applyFill="1" applyAlignment="1" applyProtection="1">
      <alignment horizontal="center" vertical="center"/>
      <protection hidden="1"/>
    </xf>
    <xf numFmtId="0" fontId="8" fillId="15" borderId="8" xfId="0" applyFont="1" applyFill="1" applyBorder="1" applyAlignment="1" applyProtection="1">
      <alignment horizontal="right" vertical="center"/>
      <protection hidden="1"/>
    </xf>
    <xf numFmtId="0" fontId="8" fillId="15" borderId="9" xfId="0" applyFont="1" applyFill="1" applyBorder="1" applyAlignment="1" applyProtection="1">
      <alignment horizontal="right" vertical="center"/>
      <protection hidden="1"/>
    </xf>
    <xf numFmtId="0" fontId="8" fillId="15" borderId="10" xfId="0" applyFont="1" applyFill="1" applyBorder="1" applyAlignment="1" applyProtection="1">
      <alignment horizontal="right" vertical="center"/>
      <protection hidden="1"/>
    </xf>
    <xf numFmtId="0" fontId="10" fillId="15" borderId="0" xfId="0" applyFont="1" applyFill="1" applyAlignment="1" applyProtection="1">
      <alignment horizontal="left"/>
      <protection hidden="1"/>
    </xf>
    <xf numFmtId="0" fontId="23" fillId="15" borderId="0" xfId="0" applyFont="1" applyFill="1" applyAlignment="1" applyProtection="1">
      <alignment horizontal="center" vertical="top" wrapText="1"/>
      <protection hidden="1"/>
    </xf>
    <xf numFmtId="0" fontId="5" fillId="15" borderId="0" xfId="0" applyFont="1" applyFill="1" applyAlignment="1" applyProtection="1">
      <alignment horizontal="center" vertical="center"/>
      <protection hidden="1"/>
    </xf>
    <xf numFmtId="0" fontId="9" fillId="16" borderId="3" xfId="0" applyFont="1" applyFill="1" applyBorder="1" applyAlignment="1" applyProtection="1">
      <alignment horizontal="center" vertical="center" wrapText="1"/>
      <protection hidden="1"/>
    </xf>
    <xf numFmtId="0" fontId="9" fillId="16" borderId="6" xfId="0" applyFont="1" applyFill="1" applyBorder="1" applyAlignment="1" applyProtection="1">
      <alignment horizontal="center" vertical="center" wrapText="1"/>
      <protection hidden="1"/>
    </xf>
    <xf numFmtId="0" fontId="6" fillId="15" borderId="3" xfId="0" applyFont="1" applyFill="1" applyBorder="1" applyAlignment="1" applyProtection="1">
      <alignment horizontal="center" vertical="center"/>
      <protection hidden="1"/>
    </xf>
    <xf numFmtId="0" fontId="6" fillId="15" borderId="4" xfId="0" applyFont="1" applyFill="1" applyBorder="1" applyAlignment="1" applyProtection="1">
      <alignment horizontal="center" vertical="center"/>
      <protection hidden="1"/>
    </xf>
    <xf numFmtId="0" fontId="9" fillId="15" borderId="3" xfId="0" applyFont="1" applyFill="1" applyBorder="1" applyAlignment="1" applyProtection="1">
      <alignment horizontal="center" vertical="center" wrapText="1"/>
      <protection hidden="1"/>
    </xf>
    <xf numFmtId="0" fontId="9" fillId="15" borderId="4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6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2" fillId="5" borderId="6" xfId="0" applyFont="1" applyFill="1" applyBorder="1" applyAlignment="1" applyProtection="1">
      <alignment horizontal="center" vertical="center" wrapText="1"/>
      <protection hidden="1"/>
    </xf>
    <xf numFmtId="0" fontId="2" fillId="6" borderId="3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7" borderId="3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8" borderId="3" xfId="0" applyFont="1" applyFill="1" applyBorder="1" applyAlignment="1" applyProtection="1">
      <alignment horizontal="center" vertical="center" wrapText="1"/>
      <protection hidden="1"/>
    </xf>
    <xf numFmtId="0" fontId="2" fillId="8" borderId="6" xfId="0" applyFont="1" applyFill="1" applyBorder="1" applyAlignment="1" applyProtection="1">
      <alignment horizontal="center" vertical="center" wrapText="1"/>
      <protection hidden="1"/>
    </xf>
    <xf numFmtId="0" fontId="2" fillId="9" borderId="3" xfId="0" applyFont="1" applyFill="1" applyBorder="1" applyAlignment="1" applyProtection="1">
      <alignment horizontal="center" vertical="center" wrapText="1"/>
      <protection hidden="1"/>
    </xf>
    <xf numFmtId="0" fontId="2" fillId="9" borderId="6" xfId="0" applyFont="1" applyFill="1" applyBorder="1" applyAlignment="1" applyProtection="1">
      <alignment horizontal="center" vertical="center" wrapText="1"/>
      <protection hidden="1"/>
    </xf>
    <xf numFmtId="0" fontId="3" fillId="10" borderId="3" xfId="0" applyFont="1" applyFill="1" applyBorder="1" applyAlignment="1" applyProtection="1">
      <alignment horizontal="center" vertical="center" wrapText="1"/>
      <protection hidden="1"/>
    </xf>
    <xf numFmtId="0" fontId="3" fillId="10" borderId="6" xfId="0" applyFont="1" applyFill="1" applyBorder="1" applyAlignment="1" applyProtection="1">
      <alignment horizontal="center" vertical="center" wrapText="1"/>
      <protection hidden="1"/>
    </xf>
    <xf numFmtId="0" fontId="9" fillId="16" borderId="4" xfId="0" applyFont="1" applyFill="1" applyBorder="1" applyAlignment="1" applyProtection="1">
      <alignment horizontal="center" vertical="center" wrapText="1"/>
      <protection hidden="1"/>
    </xf>
    <xf numFmtId="0" fontId="2" fillId="11" borderId="3" xfId="0" applyFont="1" applyFill="1" applyBorder="1" applyAlignment="1" applyProtection="1">
      <alignment horizontal="center" vertical="center" wrapText="1"/>
      <protection hidden="1"/>
    </xf>
    <xf numFmtId="0" fontId="2" fillId="11" borderId="6" xfId="0" applyFont="1" applyFill="1" applyBorder="1" applyAlignment="1" applyProtection="1">
      <alignment horizontal="center" vertical="center" wrapText="1"/>
      <protection hidden="1"/>
    </xf>
    <xf numFmtId="0" fontId="2" fillId="12" borderId="3" xfId="0" applyFont="1" applyFill="1" applyBorder="1" applyAlignment="1" applyProtection="1">
      <alignment horizontal="center" vertical="center" wrapText="1"/>
      <protection hidden="1"/>
    </xf>
    <xf numFmtId="0" fontId="2" fillId="12" borderId="6" xfId="0" applyFont="1" applyFill="1" applyBorder="1" applyAlignment="1" applyProtection="1">
      <alignment horizontal="center" vertical="center" wrapText="1"/>
      <protection hidden="1"/>
    </xf>
  </cellXfs>
  <cellStyles count="3">
    <cellStyle name="Erklärender Text 2" xfId="2" xr:uid="{00000000-0005-0000-0000-000001000000}"/>
    <cellStyle name="Standaard" xfId="0" builtinId="0"/>
    <cellStyle name="Valuta" xfId="1" builtinId="4"/>
  </cellStyles>
  <dxfs count="0"/>
  <tableStyles count="0" defaultTableStyle="TableStyleMedium9" defaultPivotStyle="PivotStyleMedium7"/>
  <colors>
    <mruColors>
      <color rgb="FF99CC33"/>
      <color rgb="FF2C2C2C"/>
      <color rgb="FF3A3838"/>
      <color rgb="FFFFCC00"/>
      <color rgb="FFFF3399"/>
      <color rgb="FF006699"/>
      <color rgb="FF66CDCC"/>
      <color rgb="FFFF6633"/>
      <color rgb="FF595959"/>
      <color rgb="FFFFFF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711200</xdr:colOff>
      <xdr:row>0</xdr:row>
      <xdr:rowOff>0</xdr:rowOff>
    </xdr:from>
    <xdr:to>
      <xdr:col>10</xdr:col>
      <xdr:colOff>357247</xdr:colOff>
      <xdr:row>6</xdr:row>
      <xdr:rowOff>242824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234E8E-6D28-B10A-C863-A09B9431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8533" y="0"/>
          <a:ext cx="4006381" cy="2020824"/>
        </a:xfrm>
        <a:prstGeom prst="rect">
          <a:avLst/>
        </a:prstGeom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fb t="e">#NAME?</fb>
    <v>4</v>
    <v>1</v>
  </rv>
  <rv s="1">
    <fb t="e">#NAME?</fb>
    <v>4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0E74-7816-9E4F-8C58-21EF010D13F9}">
  <sheetPr codeName="Sheet1">
    <tabColor rgb="FF3A3838"/>
  </sheetPr>
  <dimension ref="A1:AM296"/>
  <sheetViews>
    <sheetView tabSelected="1" workbookViewId="0">
      <selection activeCell="C11" sqref="C11:I11"/>
    </sheetView>
  </sheetViews>
  <sheetFormatPr baseColWidth="10" defaultColWidth="10.83203125" defaultRowHeight="16" x14ac:dyDescent="0.2"/>
  <cols>
    <col min="1" max="1" width="19.83203125" style="1" customWidth="1"/>
    <col min="2" max="2" width="34.5" style="1" customWidth="1"/>
    <col min="3" max="7" width="10.83203125" style="3"/>
    <col min="8" max="8" width="12" style="3" bestFit="1" customWidth="1"/>
    <col min="9" max="9" width="19.6640625" style="3" customWidth="1"/>
    <col min="10" max="10" width="25.5" style="3" customWidth="1"/>
    <col min="11" max="11" width="6.33203125" style="3" customWidth="1"/>
    <col min="12" max="12" width="11" style="3" customWidth="1"/>
    <col min="13" max="13" width="11.83203125" style="3" customWidth="1"/>
    <col min="14" max="14" width="10.83203125" style="1" customWidth="1"/>
    <col min="15" max="15" width="12.83203125" style="1" customWidth="1"/>
    <col min="16" max="16" width="13.1640625" style="12" customWidth="1"/>
    <col min="17" max="19" width="4.6640625" style="12" customWidth="1"/>
    <col min="20" max="20" width="12.83203125" style="3" customWidth="1"/>
    <col min="21" max="21" width="10.83203125" style="3" customWidth="1"/>
    <col min="22" max="23" width="6" style="3" customWidth="1"/>
    <col min="24" max="24" width="13.5" style="1" customWidth="1"/>
    <col min="25" max="16384" width="10.83203125" style="1"/>
  </cols>
  <sheetData>
    <row r="1" spans="1:39" ht="23" customHeight="1" x14ac:dyDescent="0.2">
      <c r="A1" s="1" t="s">
        <v>595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P1" s="1"/>
      <c r="Q1" s="1"/>
      <c r="R1" s="1"/>
      <c r="S1" s="1"/>
      <c r="V1" s="1"/>
      <c r="W1" s="1"/>
      <c r="X1" s="3"/>
    </row>
    <row r="2" spans="1:39" ht="21" customHeight="1" x14ac:dyDescent="0.2">
      <c r="N2" s="3"/>
      <c r="O2" s="3"/>
      <c r="P2" s="3"/>
      <c r="Q2" s="3"/>
      <c r="R2" s="3"/>
      <c r="S2" s="3"/>
      <c r="X2" s="3"/>
    </row>
    <row r="3" spans="1:39" ht="22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P3" s="1"/>
      <c r="Q3" s="1"/>
      <c r="R3" s="1"/>
      <c r="S3" s="1"/>
      <c r="T3" s="1"/>
      <c r="U3" s="1"/>
      <c r="V3" s="1"/>
      <c r="W3" s="1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22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P4" s="1"/>
      <c r="Q4" s="1"/>
      <c r="R4" s="1"/>
      <c r="S4" s="1"/>
      <c r="T4" s="1"/>
      <c r="U4" s="1"/>
      <c r="V4" s="1"/>
      <c r="W4" s="1"/>
    </row>
    <row r="5" spans="1:39" ht="22" customHeight="1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P5" s="1"/>
      <c r="Q5" s="1"/>
      <c r="R5" s="1"/>
      <c r="S5" s="1"/>
      <c r="T5" s="1"/>
      <c r="U5" s="1"/>
      <c r="V5" s="1"/>
      <c r="W5" s="1"/>
    </row>
    <row r="6" spans="1:39" ht="29" customHeight="1" x14ac:dyDescent="0.3">
      <c r="A6" s="1" t="s">
        <v>0</v>
      </c>
      <c r="B6" s="232"/>
      <c r="C6" s="232"/>
      <c r="D6" s="232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1:39" ht="54" customHeight="1" x14ac:dyDescent="0.3">
      <c r="A7" s="57"/>
      <c r="E7" s="57"/>
      <c r="F7" s="57"/>
      <c r="G7" s="57"/>
      <c r="H7" s="57"/>
      <c r="I7" s="233" t="s">
        <v>608</v>
      </c>
      <c r="J7" s="233"/>
      <c r="K7" s="58"/>
      <c r="L7" s="58"/>
      <c r="M7" s="58"/>
      <c r="N7" s="58"/>
      <c r="O7" s="58"/>
      <c r="P7" s="57"/>
      <c r="Q7" s="57"/>
      <c r="R7" s="57"/>
      <c r="S7" s="57"/>
      <c r="T7" s="57"/>
      <c r="U7" s="57"/>
      <c r="V7" s="57"/>
      <c r="W7" s="57"/>
      <c r="X7" s="57"/>
    </row>
    <row r="8" spans="1:39" ht="54" customHeight="1" x14ac:dyDescent="0.3">
      <c r="A8" s="57"/>
      <c r="E8" s="57"/>
      <c r="F8" s="57"/>
      <c r="G8" s="57"/>
      <c r="H8" s="57"/>
      <c r="I8" s="59"/>
      <c r="J8" s="59"/>
      <c r="K8" s="59"/>
      <c r="L8" s="59"/>
      <c r="M8" s="59"/>
      <c r="N8" s="59"/>
      <c r="O8" s="59"/>
      <c r="P8" s="57"/>
      <c r="Q8" s="57"/>
      <c r="R8" s="57"/>
      <c r="S8" s="57"/>
      <c r="T8" s="57"/>
      <c r="U8" s="57"/>
      <c r="V8" s="57"/>
      <c r="W8" s="57"/>
      <c r="X8" s="57"/>
    </row>
    <row r="9" spans="1:39" ht="22" customHeight="1" x14ac:dyDescent="0.3">
      <c r="A9" s="57"/>
      <c r="B9" s="234" t="s">
        <v>13</v>
      </c>
      <c r="C9" s="234"/>
      <c r="D9" s="234"/>
      <c r="E9" s="234"/>
      <c r="F9" s="234"/>
      <c r="G9" s="234"/>
      <c r="H9" s="234"/>
      <c r="I9" s="234"/>
      <c r="J9" s="59"/>
      <c r="K9" s="234" t="s">
        <v>14</v>
      </c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</row>
    <row r="10" spans="1:39" ht="22" customHeight="1" x14ac:dyDescent="0.3">
      <c r="A10" s="57"/>
      <c r="B10" s="234"/>
      <c r="C10" s="234"/>
      <c r="D10" s="234"/>
      <c r="E10" s="234"/>
      <c r="F10" s="234"/>
      <c r="G10" s="234"/>
      <c r="H10" s="234"/>
      <c r="I10" s="234"/>
      <c r="J10" s="59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</row>
    <row r="11" spans="1:39" ht="22" customHeight="1" x14ac:dyDescent="0.3">
      <c r="A11" s="57"/>
      <c r="B11" s="62" t="s">
        <v>5</v>
      </c>
      <c r="C11" s="225"/>
      <c r="D11" s="226"/>
      <c r="E11" s="226"/>
      <c r="F11" s="226"/>
      <c r="G11" s="226"/>
      <c r="H11" s="226"/>
      <c r="I11" s="227"/>
      <c r="J11" s="59"/>
      <c r="K11" s="229" t="s">
        <v>5</v>
      </c>
      <c r="L11" s="230"/>
      <c r="M11" s="231"/>
      <c r="N11" s="225"/>
      <c r="O11" s="226"/>
      <c r="P11" s="226"/>
      <c r="Q11" s="226"/>
      <c r="R11" s="226"/>
      <c r="S11" s="226"/>
      <c r="T11" s="226"/>
      <c r="U11" s="226"/>
      <c r="V11" s="226"/>
      <c r="W11" s="226"/>
      <c r="X11" s="227"/>
    </row>
    <row r="12" spans="1:39" ht="22" customHeight="1" x14ac:dyDescent="0.3">
      <c r="A12" s="57"/>
      <c r="B12" s="62" t="s">
        <v>4</v>
      </c>
      <c r="C12" s="225"/>
      <c r="D12" s="226"/>
      <c r="E12" s="226"/>
      <c r="F12" s="226"/>
      <c r="G12" s="226"/>
      <c r="H12" s="226"/>
      <c r="I12" s="227"/>
      <c r="J12" s="59"/>
      <c r="K12" s="229" t="s">
        <v>4</v>
      </c>
      <c r="L12" s="230"/>
      <c r="M12" s="231"/>
      <c r="N12" s="225"/>
      <c r="O12" s="226"/>
      <c r="P12" s="226"/>
      <c r="Q12" s="226"/>
      <c r="R12" s="226"/>
      <c r="S12" s="226"/>
      <c r="T12" s="226"/>
      <c r="U12" s="226"/>
      <c r="V12" s="226"/>
      <c r="W12" s="226"/>
      <c r="X12" s="227"/>
    </row>
    <row r="13" spans="1:39" ht="22" customHeight="1" x14ac:dyDescent="0.3">
      <c r="A13" s="57"/>
      <c r="B13" s="62" t="s">
        <v>3</v>
      </c>
      <c r="C13" s="225"/>
      <c r="D13" s="226"/>
      <c r="E13" s="226"/>
      <c r="F13" s="226"/>
      <c r="G13" s="226"/>
      <c r="H13" s="226"/>
      <c r="I13" s="227"/>
      <c r="J13" s="59"/>
      <c r="K13" s="229" t="s">
        <v>3</v>
      </c>
      <c r="L13" s="230"/>
      <c r="M13" s="231"/>
      <c r="N13" s="225"/>
      <c r="O13" s="226"/>
      <c r="P13" s="226"/>
      <c r="Q13" s="226"/>
      <c r="R13" s="226"/>
      <c r="S13" s="226"/>
      <c r="T13" s="226"/>
      <c r="U13" s="226"/>
      <c r="V13" s="226"/>
      <c r="W13" s="226"/>
      <c r="X13" s="227"/>
    </row>
    <row r="14" spans="1:39" ht="22" customHeight="1" x14ac:dyDescent="0.3">
      <c r="A14" s="57"/>
      <c r="B14" s="62" t="s">
        <v>2</v>
      </c>
      <c r="C14" s="225"/>
      <c r="D14" s="226"/>
      <c r="E14" s="226"/>
      <c r="F14" s="226"/>
      <c r="G14" s="226"/>
      <c r="H14" s="226"/>
      <c r="I14" s="227"/>
      <c r="J14" s="59"/>
      <c r="K14" s="229" t="s">
        <v>2</v>
      </c>
      <c r="L14" s="230"/>
      <c r="M14" s="231"/>
      <c r="N14" s="225"/>
      <c r="O14" s="226"/>
      <c r="P14" s="226"/>
      <c r="Q14" s="226"/>
      <c r="R14" s="226"/>
      <c r="S14" s="226"/>
      <c r="T14" s="226"/>
      <c r="U14" s="226"/>
      <c r="V14" s="226"/>
      <c r="W14" s="226"/>
      <c r="X14" s="227"/>
    </row>
    <row r="15" spans="1:39" ht="22" customHeight="1" x14ac:dyDescent="0.3">
      <c r="A15" s="57"/>
      <c r="B15" s="62" t="s">
        <v>10</v>
      </c>
      <c r="C15" s="225"/>
      <c r="D15" s="226"/>
      <c r="E15" s="226"/>
      <c r="F15" s="226"/>
      <c r="G15" s="226"/>
      <c r="H15" s="226"/>
      <c r="I15" s="227"/>
      <c r="J15" s="59"/>
      <c r="K15" s="229" t="s">
        <v>6</v>
      </c>
      <c r="L15" s="230"/>
      <c r="M15" s="231"/>
      <c r="N15" s="225"/>
      <c r="O15" s="226"/>
      <c r="P15" s="226"/>
      <c r="Q15" s="226"/>
      <c r="R15" s="226"/>
      <c r="S15" s="226"/>
      <c r="T15" s="226"/>
      <c r="U15" s="226"/>
      <c r="V15" s="226"/>
      <c r="W15" s="226"/>
      <c r="X15" s="227"/>
    </row>
    <row r="16" spans="1:39" ht="22" customHeight="1" x14ac:dyDescent="0.3">
      <c r="A16" s="57"/>
      <c r="B16" s="62" t="s">
        <v>6</v>
      </c>
      <c r="C16" s="225"/>
      <c r="D16" s="226"/>
      <c r="E16" s="226"/>
      <c r="F16" s="226"/>
      <c r="G16" s="226"/>
      <c r="H16" s="226"/>
      <c r="I16" s="227"/>
      <c r="J16" s="59"/>
      <c r="K16" s="229" t="s">
        <v>9</v>
      </c>
      <c r="L16" s="230"/>
      <c r="M16" s="231"/>
      <c r="N16" s="225"/>
      <c r="O16" s="226"/>
      <c r="P16" s="226"/>
      <c r="Q16" s="226"/>
      <c r="R16" s="226"/>
      <c r="S16" s="226"/>
      <c r="T16" s="226"/>
      <c r="U16" s="226"/>
      <c r="V16" s="226"/>
      <c r="W16" s="226"/>
      <c r="X16" s="227"/>
    </row>
    <row r="17" spans="1:27" ht="22" customHeight="1" x14ac:dyDescent="0.3">
      <c r="A17" s="57"/>
      <c r="B17" s="62" t="s">
        <v>9</v>
      </c>
      <c r="C17" s="225"/>
      <c r="D17" s="226"/>
      <c r="E17" s="226"/>
      <c r="F17" s="226"/>
      <c r="G17" s="226"/>
      <c r="H17" s="226"/>
      <c r="I17" s="227"/>
      <c r="J17" s="59"/>
      <c r="K17" s="229" t="s">
        <v>7</v>
      </c>
      <c r="L17" s="230"/>
      <c r="M17" s="231"/>
      <c r="N17" s="225"/>
      <c r="O17" s="226"/>
      <c r="P17" s="226"/>
      <c r="Q17" s="226"/>
      <c r="R17" s="226"/>
      <c r="S17" s="226"/>
      <c r="T17" s="226"/>
      <c r="U17" s="226"/>
      <c r="V17" s="226"/>
      <c r="W17" s="226"/>
      <c r="X17" s="227"/>
    </row>
    <row r="18" spans="1:27" ht="22" customHeight="1" x14ac:dyDescent="0.3">
      <c r="A18" s="57"/>
      <c r="B18" s="62" t="s">
        <v>8</v>
      </c>
      <c r="C18" s="225"/>
      <c r="D18" s="226"/>
      <c r="E18" s="226"/>
      <c r="F18" s="226"/>
      <c r="G18" s="226"/>
      <c r="H18" s="226"/>
      <c r="I18" s="227"/>
      <c r="J18" s="59"/>
      <c r="K18" s="1"/>
      <c r="L18" s="1"/>
      <c r="M18" s="1"/>
      <c r="P18" s="1"/>
      <c r="Q18" s="1"/>
      <c r="R18" s="1"/>
      <c r="S18" s="1"/>
      <c r="T18" s="1"/>
      <c r="U18" s="1"/>
      <c r="V18" s="1"/>
      <c r="W18" s="1"/>
    </row>
    <row r="19" spans="1:27" ht="22" customHeight="1" x14ac:dyDescent="0.3">
      <c r="A19" s="57"/>
      <c r="B19" s="62" t="s">
        <v>7</v>
      </c>
      <c r="C19" s="225"/>
      <c r="D19" s="226"/>
      <c r="E19" s="226"/>
      <c r="F19" s="226"/>
      <c r="G19" s="226"/>
      <c r="H19" s="226"/>
      <c r="I19" s="227"/>
      <c r="J19" s="59"/>
      <c r="K19" s="1"/>
      <c r="L19" s="1"/>
      <c r="M19" s="1"/>
      <c r="P19" s="1"/>
      <c r="Q19" s="1"/>
      <c r="R19" s="1"/>
      <c r="S19" s="1"/>
      <c r="T19" s="1"/>
      <c r="U19" s="1"/>
      <c r="V19" s="1"/>
      <c r="W19" s="1"/>
    </row>
    <row r="20" spans="1:27" ht="22" customHeight="1" x14ac:dyDescent="0.3">
      <c r="A20" s="57"/>
      <c r="B20" s="62" t="s">
        <v>11</v>
      </c>
      <c r="C20" s="225"/>
      <c r="D20" s="226"/>
      <c r="E20" s="226"/>
      <c r="F20" s="226"/>
      <c r="G20" s="226"/>
      <c r="H20" s="226"/>
      <c r="I20" s="227"/>
      <c r="J20" s="59"/>
      <c r="K20" s="1"/>
      <c r="L20" s="1"/>
      <c r="M20" s="1"/>
      <c r="P20" s="1"/>
      <c r="Q20" s="1"/>
      <c r="R20" s="1"/>
      <c r="S20" s="1"/>
      <c r="T20" s="1"/>
      <c r="U20" s="1"/>
      <c r="V20" s="1"/>
      <c r="W20" s="1"/>
    </row>
    <row r="21" spans="1:27" ht="22" customHeight="1" x14ac:dyDescent="0.3">
      <c r="A21" s="57"/>
      <c r="B21" s="62" t="s">
        <v>12</v>
      </c>
      <c r="C21" s="225"/>
      <c r="D21" s="226"/>
      <c r="E21" s="226"/>
      <c r="F21" s="226"/>
      <c r="G21" s="226"/>
      <c r="H21" s="226"/>
      <c r="I21" s="227"/>
      <c r="J21" s="59"/>
    </row>
    <row r="22" spans="1:27" ht="22" customHeight="1" x14ac:dyDescent="0.3">
      <c r="A22" s="57"/>
      <c r="B22" s="12"/>
      <c r="C22" s="12"/>
      <c r="D22" s="12"/>
      <c r="E22" s="12"/>
      <c r="F22" s="12"/>
      <c r="G22" s="12"/>
      <c r="H22" s="12"/>
      <c r="I22" s="12"/>
      <c r="J22" s="59"/>
    </row>
    <row r="23" spans="1:27" ht="22" customHeight="1" x14ac:dyDescent="0.3">
      <c r="A23" s="57"/>
      <c r="B23" s="228"/>
      <c r="C23" s="228"/>
      <c r="D23" s="228"/>
      <c r="E23" s="228"/>
      <c r="F23" s="228"/>
      <c r="G23" s="228"/>
      <c r="H23" s="228"/>
      <c r="I23" s="228"/>
      <c r="J23" s="59"/>
    </row>
    <row r="24" spans="1:27" ht="22" customHeight="1" x14ac:dyDescent="0.3">
      <c r="A24" s="57"/>
      <c r="B24" s="228"/>
      <c r="C24" s="228"/>
      <c r="D24" s="228"/>
      <c r="E24" s="228"/>
      <c r="F24" s="228"/>
      <c r="G24" s="228"/>
      <c r="H24" s="228"/>
      <c r="I24" s="228"/>
      <c r="J24" s="59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</row>
    <row r="25" spans="1:27" ht="22" customHeight="1" x14ac:dyDescent="0.3">
      <c r="A25" s="57"/>
      <c r="B25" s="12"/>
      <c r="C25" s="12"/>
      <c r="D25" s="12"/>
      <c r="E25" s="12"/>
      <c r="F25" s="12"/>
      <c r="G25" s="12"/>
      <c r="H25" s="12"/>
      <c r="I25" s="12"/>
      <c r="J25" s="59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</row>
    <row r="26" spans="1:27" ht="22" customHeight="1" x14ac:dyDescent="0.3">
      <c r="A26" s="57"/>
      <c r="B26" s="120"/>
      <c r="C26" s="198" t="s">
        <v>383</v>
      </c>
      <c r="D26" s="199"/>
      <c r="E26" s="198" t="s">
        <v>19</v>
      </c>
      <c r="F26" s="199"/>
      <c r="G26" s="198" t="s">
        <v>456</v>
      </c>
      <c r="H26" s="205"/>
      <c r="I26" s="162" t="s">
        <v>384</v>
      </c>
      <c r="J26" s="169"/>
      <c r="K26" s="204"/>
      <c r="L26" s="204"/>
      <c r="M26" s="204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0"/>
      <c r="Z26" s="200"/>
      <c r="AA26" s="200"/>
    </row>
    <row r="27" spans="1:27" ht="22" customHeight="1" x14ac:dyDescent="0.3">
      <c r="A27" s="57"/>
      <c r="B27" s="76" t="s">
        <v>385</v>
      </c>
      <c r="C27" s="194">
        <f>SUM(MACROS!P4)</f>
        <v>0</v>
      </c>
      <c r="D27" s="195"/>
      <c r="E27" s="194">
        <f>SUM('HOLDS (by Blocz)'!Q4,'HOLDS (by CompX)'!P4)</f>
        <v>0</v>
      </c>
      <c r="F27" s="195"/>
      <c r="G27" s="194">
        <f>SUM('BLOCZ X UNIT VOLUMES'!X35)</f>
        <v>0</v>
      </c>
      <c r="H27" s="206"/>
      <c r="I27" s="160">
        <f>SUM(C27:H27)</f>
        <v>0</v>
      </c>
      <c r="J27" s="170"/>
      <c r="K27" s="204"/>
      <c r="L27" s="204"/>
      <c r="M27" s="204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0"/>
      <c r="Z27" s="200"/>
    </row>
    <row r="28" spans="1:27" ht="22" customHeight="1" x14ac:dyDescent="0.3">
      <c r="A28" s="57"/>
      <c r="B28" s="76"/>
      <c r="C28" s="196"/>
      <c r="D28" s="197"/>
      <c r="E28" s="196"/>
      <c r="F28" s="197"/>
      <c r="G28" s="196"/>
      <c r="H28" s="197"/>
      <c r="I28" s="161"/>
      <c r="J28" s="171"/>
      <c r="K28" s="207"/>
      <c r="L28" s="207"/>
      <c r="M28" s="207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0"/>
      <c r="Z28" s="200"/>
    </row>
    <row r="29" spans="1:27" ht="22" customHeight="1" x14ac:dyDescent="0.3">
      <c r="A29" s="57"/>
      <c r="B29" s="76" t="s">
        <v>20</v>
      </c>
      <c r="C29" s="196">
        <f>SUM(MACROS!Q4)</f>
        <v>0</v>
      </c>
      <c r="D29" s="197"/>
      <c r="E29" s="196">
        <f>SUM('HOLDS (by Blocz)'!R4,'HOLDS (by CompX)'!Q4)</f>
        <v>0</v>
      </c>
      <c r="F29" s="197"/>
      <c r="G29" s="196">
        <f>SUM('BLOCZ X UNIT VOLUMES'!Y35)</f>
        <v>0</v>
      </c>
      <c r="H29" s="197"/>
      <c r="I29" s="161">
        <f>SUM(C29:H29)</f>
        <v>0</v>
      </c>
      <c r="J29" s="171"/>
      <c r="K29" s="207"/>
      <c r="L29" s="207"/>
      <c r="M29" s="207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0"/>
      <c r="Z29" s="200"/>
    </row>
    <row r="30" spans="1:27" ht="22" customHeight="1" x14ac:dyDescent="0.2">
      <c r="B30" s="2"/>
      <c r="C30" s="1"/>
      <c r="D30" s="1"/>
      <c r="E30" s="1"/>
      <c r="F30" s="1"/>
      <c r="G30" s="1"/>
      <c r="H30" s="1"/>
      <c r="I30" s="1"/>
      <c r="J30" s="1"/>
      <c r="K30" s="127"/>
      <c r="L30" s="127"/>
      <c r="M30" s="127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</row>
    <row r="31" spans="1:27" ht="15" customHeight="1" x14ac:dyDescent="0.2">
      <c r="C31" s="1"/>
      <c r="D31" s="1"/>
      <c r="E31" s="1"/>
      <c r="F31" s="1"/>
      <c r="G31" s="1"/>
      <c r="H31" s="1"/>
      <c r="I31" s="1"/>
      <c r="J31" s="1"/>
      <c r="K31" s="127"/>
      <c r="L31" s="127"/>
      <c r="M31" s="127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</row>
    <row r="32" spans="1:27" ht="21" customHeight="1" x14ac:dyDescent="0.2">
      <c r="B32" s="76" t="s">
        <v>185</v>
      </c>
      <c r="C32" s="122"/>
      <c r="D32" s="123"/>
      <c r="E32" s="222">
        <f>SUM(MACROS!S4)</f>
        <v>0</v>
      </c>
      <c r="F32" s="223"/>
      <c r="G32" s="223"/>
      <c r="H32" s="224"/>
      <c r="I32" s="1"/>
      <c r="J32" s="1"/>
      <c r="K32" s="127"/>
      <c r="L32" s="127"/>
      <c r="M32" s="127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</row>
    <row r="33" spans="1:24" ht="22" customHeight="1" x14ac:dyDescent="0.2">
      <c r="B33" s="76" t="s">
        <v>21</v>
      </c>
      <c r="C33" s="122"/>
      <c r="D33" s="123"/>
      <c r="E33" s="222">
        <f>SUM('HOLDS (by Blocz)'!T4,'HOLDS (by CompX)'!R4)</f>
        <v>0</v>
      </c>
      <c r="F33" s="223"/>
      <c r="G33" s="223"/>
      <c r="H33" s="224"/>
      <c r="I33" s="1"/>
      <c r="J33" s="1"/>
      <c r="K33" s="127"/>
      <c r="L33" s="127"/>
      <c r="M33" s="127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</row>
    <row r="34" spans="1:24" ht="22" customHeight="1" x14ac:dyDescent="0.2">
      <c r="B34" s="76" t="s">
        <v>453</v>
      </c>
      <c r="C34" s="122"/>
      <c r="D34" s="123"/>
      <c r="E34" s="222">
        <f>SUM('BLOCZ X UNIT VOLUMES'!S4)</f>
        <v>0</v>
      </c>
      <c r="F34" s="223"/>
      <c r="G34" s="223"/>
      <c r="H34" s="224"/>
      <c r="I34" s="1"/>
      <c r="J34" s="1"/>
      <c r="K34" s="127"/>
      <c r="L34" s="127"/>
      <c r="M34" s="127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</row>
    <row r="35" spans="1:24" ht="22" customHeight="1" x14ac:dyDescent="0.2">
      <c r="B35" s="124"/>
      <c r="C35" s="122"/>
      <c r="D35" s="122"/>
      <c r="E35" s="125"/>
      <c r="F35" s="125"/>
      <c r="G35" s="125"/>
      <c r="H35" s="125"/>
      <c r="I35" s="1"/>
      <c r="J35" s="1"/>
      <c r="K35" s="127"/>
      <c r="L35" s="127"/>
      <c r="M35" s="127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</row>
    <row r="36" spans="1:24" ht="22" customHeight="1" x14ac:dyDescent="0.3">
      <c r="A36" s="57"/>
      <c r="B36" s="208" t="s">
        <v>15</v>
      </c>
      <c r="C36" s="63"/>
      <c r="D36" s="63"/>
      <c r="E36" s="211">
        <f>SUM(E32:H34)</f>
        <v>0</v>
      </c>
      <c r="F36" s="212"/>
      <c r="G36" s="212"/>
      <c r="H36" s="213"/>
      <c r="J36" s="1"/>
      <c r="K36" s="127"/>
      <c r="L36" s="127"/>
      <c r="M36" s="127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</row>
    <row r="37" spans="1:24" ht="22" customHeight="1" x14ac:dyDescent="0.2">
      <c r="B37" s="208"/>
      <c r="C37" s="64"/>
      <c r="D37" s="64"/>
      <c r="E37" s="214"/>
      <c r="F37" s="215"/>
      <c r="G37" s="215"/>
      <c r="H37" s="216"/>
      <c r="I37" s="1"/>
      <c r="J37" s="1"/>
      <c r="K37" s="127"/>
      <c r="L37" s="127"/>
      <c r="M37" s="127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</row>
    <row r="38" spans="1:24" ht="22" customHeight="1" x14ac:dyDescent="0.2">
      <c r="B38" s="60"/>
      <c r="C38" s="1"/>
      <c r="D38" s="1"/>
      <c r="E38" s="214"/>
      <c r="F38" s="215"/>
      <c r="G38" s="215"/>
      <c r="H38" s="216"/>
      <c r="I38" s="1"/>
      <c r="J38" s="1"/>
      <c r="K38" s="129"/>
      <c r="L38" s="129"/>
      <c r="M38" s="129"/>
      <c r="N38" s="129"/>
      <c r="O38" s="129"/>
      <c r="P38" s="129"/>
      <c r="Q38" s="220"/>
      <c r="R38" s="221"/>
      <c r="S38" s="221"/>
      <c r="T38" s="221"/>
      <c r="U38" s="221"/>
      <c r="V38" s="221"/>
      <c r="W38" s="221"/>
      <c r="X38" s="221"/>
    </row>
    <row r="39" spans="1:24" ht="22" customHeight="1" x14ac:dyDescent="0.2">
      <c r="C39" s="1"/>
      <c r="D39" s="1"/>
      <c r="E39" s="217"/>
      <c r="F39" s="218"/>
      <c r="G39" s="218"/>
      <c r="H39" s="219"/>
      <c r="I39" s="1"/>
      <c r="J39" s="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</row>
    <row r="40" spans="1:24" ht="22" customHeight="1" x14ac:dyDescent="0.2">
      <c r="C40" s="1"/>
      <c r="D40" s="1"/>
      <c r="E40" s="209" t="s">
        <v>16</v>
      </c>
      <c r="F40" s="209"/>
      <c r="G40" s="209"/>
      <c r="H40" s="1"/>
      <c r="I40" s="1"/>
      <c r="J40" s="1"/>
      <c r="K40" s="61"/>
      <c r="L40" s="61"/>
      <c r="M40" s="61"/>
      <c r="P40" s="1"/>
      <c r="Q40" s="1"/>
      <c r="R40" s="1"/>
      <c r="S40" s="1"/>
      <c r="T40" s="1"/>
      <c r="U40" s="1"/>
      <c r="V40" s="1"/>
      <c r="W40" s="1"/>
    </row>
    <row r="41" spans="1:24" ht="22" customHeight="1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"/>
      <c r="Q41" s="1"/>
      <c r="R41" s="1"/>
      <c r="S41" s="1"/>
      <c r="T41" s="1"/>
      <c r="U41" s="1"/>
      <c r="V41" s="1"/>
      <c r="W41" s="1"/>
    </row>
    <row r="42" spans="1:24" ht="22" customHeight="1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P42" s="1"/>
      <c r="Q42" s="1"/>
      <c r="R42" s="1"/>
      <c r="S42" s="1"/>
      <c r="T42" s="1"/>
      <c r="U42" s="1"/>
      <c r="V42" s="1"/>
      <c r="W42" s="1"/>
    </row>
    <row r="43" spans="1:24" ht="22" customHeight="1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P43" s="1"/>
      <c r="Q43" s="1"/>
      <c r="R43" s="1"/>
      <c r="S43" s="1"/>
      <c r="T43" s="1"/>
      <c r="U43" s="1"/>
      <c r="V43" s="1"/>
      <c r="W43" s="1"/>
    </row>
    <row r="44" spans="1:24" ht="22" customHeight="1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P44" s="1"/>
      <c r="Q44" s="1"/>
      <c r="R44" s="1"/>
      <c r="S44" s="1"/>
      <c r="T44" s="1"/>
      <c r="U44" s="1"/>
      <c r="V44" s="1"/>
      <c r="W44" s="1"/>
    </row>
    <row r="45" spans="1:24" ht="22" customHeight="1" x14ac:dyDescent="0.2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P45" s="1"/>
      <c r="Q45" s="1"/>
      <c r="R45" s="1"/>
      <c r="S45" s="1"/>
      <c r="T45" s="1"/>
      <c r="U45" s="1"/>
      <c r="V45" s="1"/>
      <c r="W45" s="1"/>
    </row>
    <row r="46" spans="1:24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P46" s="1"/>
      <c r="Q46" s="1"/>
      <c r="R46" s="1"/>
      <c r="S46" s="1"/>
      <c r="T46" s="1"/>
      <c r="U46" s="1"/>
      <c r="V46" s="1"/>
      <c r="W46" s="1"/>
    </row>
    <row r="47" spans="1:24" x14ac:dyDescent="0.2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P47" s="1"/>
      <c r="Q47" s="1"/>
      <c r="R47" s="1"/>
      <c r="S47" s="1"/>
      <c r="T47" s="1"/>
      <c r="U47" s="1"/>
      <c r="V47" s="1"/>
      <c r="W47" s="1"/>
    </row>
    <row r="48" spans="1:24" x14ac:dyDescent="0.2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P48" s="1"/>
      <c r="Q48" s="1"/>
      <c r="R48" s="1"/>
      <c r="S48" s="1"/>
      <c r="T48" s="1"/>
      <c r="U48" s="1"/>
      <c r="V48" s="1"/>
      <c r="W48" s="1"/>
    </row>
    <row r="49" spans="3:23" ht="22" customHeight="1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P49" s="1"/>
      <c r="Q49" s="1"/>
      <c r="R49" s="1"/>
      <c r="S49" s="1"/>
      <c r="T49" s="1"/>
      <c r="U49" s="1"/>
      <c r="V49" s="1"/>
      <c r="W49" s="1"/>
    </row>
    <row r="50" spans="3:23" ht="22" customHeight="1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P50" s="1"/>
      <c r="Q50" s="1"/>
      <c r="R50" s="1"/>
      <c r="S50" s="1"/>
      <c r="T50" s="1"/>
      <c r="U50" s="1"/>
      <c r="V50" s="1"/>
      <c r="W50" s="1"/>
    </row>
    <row r="51" spans="3:23" x14ac:dyDescent="0.2">
      <c r="H51" s="1"/>
      <c r="I51" s="1"/>
      <c r="J51" s="1"/>
      <c r="K51" s="1"/>
      <c r="L51" s="1"/>
      <c r="M51" s="1"/>
      <c r="P51" s="1"/>
      <c r="Q51" s="1"/>
      <c r="R51" s="1"/>
      <c r="S51" s="1"/>
      <c r="T51" s="1"/>
      <c r="U51" s="1"/>
      <c r="V51" s="1"/>
      <c r="W51" s="1"/>
    </row>
    <row r="100" spans="14:39" s="3" customFormat="1" x14ac:dyDescent="0.2">
      <c r="N100" s="1"/>
      <c r="O100" s="1"/>
      <c r="P100" s="12"/>
      <c r="Q100" s="12"/>
      <c r="R100" s="12"/>
      <c r="S100" s="12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4:39" s="3" customFormat="1" x14ac:dyDescent="0.2">
      <c r="N101" s="1"/>
      <c r="O101" s="1"/>
      <c r="P101" s="12"/>
      <c r="Q101" s="12"/>
      <c r="R101" s="12"/>
      <c r="S101" s="12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4:39" s="3" customFormat="1" x14ac:dyDescent="0.2">
      <c r="N102" s="1"/>
      <c r="O102" s="1"/>
      <c r="P102" s="12"/>
      <c r="Q102" s="12"/>
      <c r="R102" s="12"/>
      <c r="S102" s="12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4:39" s="3" customFormat="1" x14ac:dyDescent="0.2">
      <c r="N103" s="1"/>
      <c r="O103" s="1"/>
      <c r="P103" s="12"/>
      <c r="Q103" s="12"/>
      <c r="R103" s="12"/>
      <c r="S103" s="12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4:39" s="3" customFormat="1" x14ac:dyDescent="0.2">
      <c r="N104" s="1"/>
      <c r="O104" s="1"/>
      <c r="P104" s="12"/>
      <c r="Q104" s="12"/>
      <c r="R104" s="12"/>
      <c r="S104" s="12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4:39" s="3" customFormat="1" x14ac:dyDescent="0.2">
      <c r="N105" s="1"/>
      <c r="O105" s="1"/>
      <c r="P105" s="12"/>
      <c r="Q105" s="12"/>
      <c r="R105" s="12"/>
      <c r="S105" s="12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4:39" s="3" customFormat="1" x14ac:dyDescent="0.2">
      <c r="N106" s="1"/>
      <c r="O106" s="1"/>
      <c r="P106" s="12"/>
      <c r="Q106" s="12"/>
      <c r="R106" s="12"/>
      <c r="S106" s="12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4:39" s="3" customFormat="1" x14ac:dyDescent="0.2">
      <c r="N107" s="1"/>
      <c r="O107" s="1"/>
      <c r="P107" s="12"/>
      <c r="Q107" s="12"/>
      <c r="R107" s="12"/>
      <c r="S107" s="12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4:39" s="3" customFormat="1" x14ac:dyDescent="0.2">
      <c r="N108" s="1"/>
      <c r="O108" s="1"/>
      <c r="P108" s="12"/>
      <c r="Q108" s="12"/>
      <c r="R108" s="12"/>
      <c r="S108" s="12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4:39" s="3" customFormat="1" x14ac:dyDescent="0.2">
      <c r="N109" s="1"/>
      <c r="O109" s="1"/>
      <c r="P109" s="12"/>
      <c r="Q109" s="12"/>
      <c r="R109" s="12"/>
      <c r="S109" s="12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4:39" s="3" customFormat="1" x14ac:dyDescent="0.2">
      <c r="N110" s="1"/>
      <c r="O110" s="1"/>
      <c r="P110" s="12"/>
      <c r="Q110" s="12"/>
      <c r="R110" s="12"/>
      <c r="S110" s="12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4:39" s="3" customFormat="1" x14ac:dyDescent="0.2">
      <c r="N111" s="1"/>
      <c r="O111" s="1"/>
      <c r="P111" s="12"/>
      <c r="Q111" s="12"/>
      <c r="R111" s="12"/>
      <c r="S111" s="12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4:39" s="3" customFormat="1" x14ac:dyDescent="0.2">
      <c r="N112" s="1"/>
      <c r="O112" s="1"/>
      <c r="P112" s="12"/>
      <c r="Q112" s="12"/>
      <c r="R112" s="12"/>
      <c r="S112" s="12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4:39" s="3" customFormat="1" x14ac:dyDescent="0.2">
      <c r="N113" s="1"/>
      <c r="O113" s="1"/>
      <c r="P113" s="12"/>
      <c r="Q113" s="12"/>
      <c r="R113" s="12"/>
      <c r="S113" s="12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4:39" s="3" customFormat="1" x14ac:dyDescent="0.2">
      <c r="N114" s="1"/>
      <c r="O114" s="1"/>
      <c r="P114" s="12"/>
      <c r="Q114" s="12"/>
      <c r="R114" s="12"/>
      <c r="S114" s="12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4:39" s="3" customFormat="1" x14ac:dyDescent="0.2">
      <c r="N115" s="1"/>
      <c r="O115" s="1"/>
      <c r="P115" s="12"/>
      <c r="Q115" s="12"/>
      <c r="R115" s="12"/>
      <c r="S115" s="12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4:39" s="3" customFormat="1" x14ac:dyDescent="0.2">
      <c r="N116" s="1"/>
      <c r="O116" s="1"/>
      <c r="P116" s="12"/>
      <c r="Q116" s="12"/>
      <c r="R116" s="12"/>
      <c r="S116" s="12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4:39" s="3" customFormat="1" x14ac:dyDescent="0.2">
      <c r="N117" s="1"/>
      <c r="O117" s="1"/>
      <c r="P117" s="12"/>
      <c r="Q117" s="12"/>
      <c r="R117" s="12"/>
      <c r="S117" s="12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4:39" s="3" customFormat="1" x14ac:dyDescent="0.2">
      <c r="N118" s="1"/>
      <c r="O118" s="1"/>
      <c r="P118" s="12"/>
      <c r="Q118" s="12"/>
      <c r="R118" s="12"/>
      <c r="S118" s="12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4:39" s="3" customFormat="1" x14ac:dyDescent="0.2">
      <c r="N119" s="1"/>
      <c r="O119" s="1"/>
      <c r="P119" s="12"/>
      <c r="Q119" s="12"/>
      <c r="R119" s="12"/>
      <c r="S119" s="12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4:39" s="3" customFormat="1" x14ac:dyDescent="0.2">
      <c r="N120" s="1"/>
      <c r="O120" s="1"/>
      <c r="P120" s="12"/>
      <c r="Q120" s="12"/>
      <c r="R120" s="12"/>
      <c r="S120" s="12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4:39" s="3" customFormat="1" x14ac:dyDescent="0.2">
      <c r="N121" s="1"/>
      <c r="O121" s="1"/>
      <c r="P121" s="12"/>
      <c r="Q121" s="12"/>
      <c r="R121" s="12"/>
      <c r="S121" s="12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4:39" s="3" customFormat="1" x14ac:dyDescent="0.2">
      <c r="N122" s="1"/>
      <c r="O122" s="1"/>
      <c r="P122" s="12"/>
      <c r="Q122" s="12"/>
      <c r="R122" s="12"/>
      <c r="S122" s="12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4:39" s="3" customFormat="1" x14ac:dyDescent="0.2">
      <c r="N123" s="1"/>
      <c r="O123" s="1"/>
      <c r="P123" s="12"/>
      <c r="Q123" s="12"/>
      <c r="R123" s="12"/>
      <c r="S123" s="12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4:39" s="3" customFormat="1" x14ac:dyDescent="0.2">
      <c r="N124" s="1"/>
      <c r="O124" s="1"/>
      <c r="P124" s="12"/>
      <c r="Q124" s="12"/>
      <c r="R124" s="12"/>
      <c r="S124" s="12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4:39" s="3" customFormat="1" x14ac:dyDescent="0.2">
      <c r="N125" s="1"/>
      <c r="O125" s="1"/>
      <c r="P125" s="12"/>
      <c r="Q125" s="12"/>
      <c r="R125" s="12"/>
      <c r="S125" s="12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4:39" s="3" customFormat="1" x14ac:dyDescent="0.2">
      <c r="N126" s="1"/>
      <c r="O126" s="1"/>
      <c r="P126" s="12"/>
      <c r="Q126" s="12"/>
      <c r="R126" s="12"/>
      <c r="S126" s="12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4:39" s="3" customFormat="1" x14ac:dyDescent="0.2">
      <c r="N127" s="1"/>
      <c r="O127" s="1"/>
      <c r="P127" s="12"/>
      <c r="Q127" s="12"/>
      <c r="R127" s="12"/>
      <c r="S127" s="12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4:39" s="3" customFormat="1" x14ac:dyDescent="0.2">
      <c r="N128" s="1"/>
      <c r="O128" s="1"/>
      <c r="P128" s="12"/>
      <c r="Q128" s="12"/>
      <c r="R128" s="12"/>
      <c r="S128" s="12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4:39" s="3" customFormat="1" x14ac:dyDescent="0.2">
      <c r="N129" s="1"/>
      <c r="O129" s="1"/>
      <c r="P129" s="12"/>
      <c r="Q129" s="12"/>
      <c r="R129" s="12"/>
      <c r="S129" s="12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4:39" s="3" customFormat="1" x14ac:dyDescent="0.2">
      <c r="N130" s="1"/>
      <c r="O130" s="1"/>
      <c r="P130" s="12"/>
      <c r="Q130" s="12"/>
      <c r="R130" s="12"/>
      <c r="S130" s="12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4:39" s="3" customFormat="1" x14ac:dyDescent="0.2">
      <c r="N131" s="1"/>
      <c r="O131" s="1"/>
      <c r="P131" s="12"/>
      <c r="Q131" s="12"/>
      <c r="R131" s="12"/>
      <c r="S131" s="12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4:39" s="3" customFormat="1" x14ac:dyDescent="0.2">
      <c r="N132" s="1"/>
      <c r="O132" s="1"/>
      <c r="P132" s="12"/>
      <c r="Q132" s="12"/>
      <c r="R132" s="12"/>
      <c r="S132" s="12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4:39" s="3" customFormat="1" x14ac:dyDescent="0.2">
      <c r="N133" s="1"/>
      <c r="O133" s="1"/>
      <c r="P133" s="12"/>
      <c r="Q133" s="12"/>
      <c r="R133" s="12"/>
      <c r="S133" s="12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4:39" s="3" customFormat="1" x14ac:dyDescent="0.2">
      <c r="N134" s="1"/>
      <c r="O134" s="1"/>
      <c r="P134" s="12"/>
      <c r="Q134" s="12"/>
      <c r="R134" s="12"/>
      <c r="S134" s="12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4:39" s="3" customFormat="1" x14ac:dyDescent="0.2">
      <c r="N135" s="1"/>
      <c r="O135" s="1"/>
      <c r="P135" s="12"/>
      <c r="Q135" s="12"/>
      <c r="R135" s="12"/>
      <c r="S135" s="12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4:39" s="3" customFormat="1" x14ac:dyDescent="0.2">
      <c r="N136" s="1"/>
      <c r="O136" s="1"/>
      <c r="P136" s="12"/>
      <c r="Q136" s="12"/>
      <c r="R136" s="12"/>
      <c r="S136" s="12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4:39" s="3" customFormat="1" x14ac:dyDescent="0.2">
      <c r="N137" s="1"/>
      <c r="O137" s="1"/>
      <c r="P137" s="12"/>
      <c r="Q137" s="12"/>
      <c r="R137" s="12"/>
      <c r="S137" s="12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4:39" s="3" customFormat="1" x14ac:dyDescent="0.2">
      <c r="N138" s="1"/>
      <c r="O138" s="1"/>
      <c r="P138" s="12"/>
      <c r="Q138" s="12"/>
      <c r="R138" s="12"/>
      <c r="S138" s="12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4:39" s="3" customFormat="1" x14ac:dyDescent="0.2">
      <c r="N139" s="1"/>
      <c r="O139" s="1"/>
      <c r="P139" s="12"/>
      <c r="Q139" s="12"/>
      <c r="R139" s="12"/>
      <c r="S139" s="12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4:39" s="3" customFormat="1" x14ac:dyDescent="0.2">
      <c r="N140" s="1"/>
      <c r="O140" s="1"/>
      <c r="P140" s="12"/>
      <c r="Q140" s="12"/>
      <c r="R140" s="12"/>
      <c r="S140" s="12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4:39" s="3" customFormat="1" x14ac:dyDescent="0.2">
      <c r="N141" s="1"/>
      <c r="O141" s="1"/>
      <c r="P141" s="12"/>
      <c r="Q141" s="12"/>
      <c r="R141" s="12"/>
      <c r="S141" s="12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4:39" s="3" customFormat="1" x14ac:dyDescent="0.2">
      <c r="N142" s="1"/>
      <c r="O142" s="1"/>
      <c r="P142" s="12"/>
      <c r="Q142" s="12"/>
      <c r="R142" s="12"/>
      <c r="S142" s="12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4:39" s="3" customFormat="1" x14ac:dyDescent="0.2">
      <c r="N143" s="1"/>
      <c r="O143" s="1"/>
      <c r="P143" s="12"/>
      <c r="Q143" s="12"/>
      <c r="R143" s="12"/>
      <c r="S143" s="12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4:39" s="3" customFormat="1" x14ac:dyDescent="0.2">
      <c r="N144" s="1"/>
      <c r="O144" s="1"/>
      <c r="P144" s="12"/>
      <c r="Q144" s="12"/>
      <c r="R144" s="12"/>
      <c r="S144" s="12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4:39" s="3" customFormat="1" x14ac:dyDescent="0.2">
      <c r="N145" s="1"/>
      <c r="O145" s="1"/>
      <c r="P145" s="12"/>
      <c r="Q145" s="12"/>
      <c r="R145" s="12"/>
      <c r="S145" s="12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4:39" s="3" customFormat="1" x14ac:dyDescent="0.2">
      <c r="N146" s="1"/>
      <c r="O146" s="1"/>
      <c r="P146" s="12"/>
      <c r="Q146" s="12"/>
      <c r="R146" s="12"/>
      <c r="S146" s="12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4:39" s="3" customFormat="1" x14ac:dyDescent="0.2">
      <c r="N147" s="1"/>
      <c r="O147" s="1"/>
      <c r="P147" s="12"/>
      <c r="Q147" s="12"/>
      <c r="R147" s="12"/>
      <c r="S147" s="12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4:39" s="3" customFormat="1" x14ac:dyDescent="0.2">
      <c r="N148" s="1"/>
      <c r="O148" s="1"/>
      <c r="P148" s="12"/>
      <c r="Q148" s="12"/>
      <c r="R148" s="12"/>
      <c r="S148" s="12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4:39" s="3" customFormat="1" x14ac:dyDescent="0.2">
      <c r="N149" s="1"/>
      <c r="O149" s="1"/>
      <c r="P149" s="12"/>
      <c r="Q149" s="12"/>
      <c r="R149" s="12"/>
      <c r="S149" s="12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4:39" s="3" customFormat="1" x14ac:dyDescent="0.2">
      <c r="N150" s="1"/>
      <c r="O150" s="1"/>
      <c r="P150" s="12"/>
      <c r="Q150" s="12"/>
      <c r="R150" s="12"/>
      <c r="S150" s="12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4:39" s="3" customFormat="1" x14ac:dyDescent="0.2">
      <c r="N151" s="1"/>
      <c r="O151" s="1"/>
      <c r="P151" s="12"/>
      <c r="Q151" s="12"/>
      <c r="R151" s="12"/>
      <c r="S151" s="12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4:39" s="3" customFormat="1" x14ac:dyDescent="0.2">
      <c r="N152" s="1"/>
      <c r="O152" s="1"/>
      <c r="P152" s="12"/>
      <c r="Q152" s="12"/>
      <c r="R152" s="12"/>
      <c r="S152" s="12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4:39" s="3" customFormat="1" x14ac:dyDescent="0.2">
      <c r="N153" s="1"/>
      <c r="O153" s="1"/>
      <c r="P153" s="12"/>
      <c r="Q153" s="12"/>
      <c r="R153" s="12"/>
      <c r="S153" s="12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4:39" s="3" customFormat="1" x14ac:dyDescent="0.2">
      <c r="N154" s="1"/>
      <c r="O154" s="1"/>
      <c r="P154" s="12"/>
      <c r="Q154" s="12"/>
      <c r="R154" s="12"/>
      <c r="S154" s="12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4:39" s="3" customFormat="1" x14ac:dyDescent="0.2">
      <c r="N155" s="1"/>
      <c r="O155" s="1"/>
      <c r="P155" s="12"/>
      <c r="Q155" s="12"/>
      <c r="R155" s="12"/>
      <c r="S155" s="12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4:39" s="3" customFormat="1" x14ac:dyDescent="0.2">
      <c r="N156" s="1"/>
      <c r="O156" s="1"/>
      <c r="P156" s="12"/>
      <c r="Q156" s="12"/>
      <c r="R156" s="12"/>
      <c r="S156" s="12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4:39" s="3" customFormat="1" x14ac:dyDescent="0.2">
      <c r="N157" s="1"/>
      <c r="O157" s="1"/>
      <c r="P157" s="12"/>
      <c r="Q157" s="12"/>
      <c r="R157" s="12"/>
      <c r="S157" s="12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4:39" s="3" customFormat="1" x14ac:dyDescent="0.2">
      <c r="N158" s="1"/>
      <c r="O158" s="1"/>
      <c r="P158" s="12"/>
      <c r="Q158" s="12"/>
      <c r="R158" s="12"/>
      <c r="S158" s="12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4:39" s="3" customFormat="1" x14ac:dyDescent="0.2">
      <c r="N159" s="1"/>
      <c r="O159" s="1"/>
      <c r="P159" s="12"/>
      <c r="Q159" s="12"/>
      <c r="R159" s="12"/>
      <c r="S159" s="12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4:39" s="3" customFormat="1" x14ac:dyDescent="0.2">
      <c r="N160" s="1"/>
      <c r="O160" s="1"/>
      <c r="P160" s="12"/>
      <c r="Q160" s="12"/>
      <c r="R160" s="12"/>
      <c r="S160" s="12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4:39" s="3" customFormat="1" x14ac:dyDescent="0.2">
      <c r="N161" s="1"/>
      <c r="O161" s="1"/>
      <c r="P161" s="12"/>
      <c r="Q161" s="12"/>
      <c r="R161" s="12"/>
      <c r="S161" s="12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4:39" s="3" customFormat="1" x14ac:dyDescent="0.2">
      <c r="N162" s="1"/>
      <c r="O162" s="1"/>
      <c r="P162" s="12"/>
      <c r="Q162" s="12"/>
      <c r="R162" s="12"/>
      <c r="S162" s="12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4:39" s="3" customFormat="1" x14ac:dyDescent="0.2">
      <c r="N163" s="1"/>
      <c r="O163" s="1"/>
      <c r="P163" s="12"/>
      <c r="Q163" s="12"/>
      <c r="R163" s="12"/>
      <c r="S163" s="12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4:39" s="3" customFormat="1" x14ac:dyDescent="0.2">
      <c r="N164" s="1"/>
      <c r="O164" s="1"/>
      <c r="P164" s="12"/>
      <c r="Q164" s="12"/>
      <c r="R164" s="12"/>
      <c r="S164" s="12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4:39" s="3" customFormat="1" x14ac:dyDescent="0.2">
      <c r="N165" s="1"/>
      <c r="O165" s="1"/>
      <c r="P165" s="12"/>
      <c r="Q165" s="12"/>
      <c r="R165" s="12"/>
      <c r="S165" s="12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4:39" s="3" customFormat="1" x14ac:dyDescent="0.2">
      <c r="N166" s="1"/>
      <c r="O166" s="1"/>
      <c r="P166" s="12"/>
      <c r="Q166" s="12"/>
      <c r="R166" s="12"/>
      <c r="S166" s="12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4:39" s="3" customFormat="1" x14ac:dyDescent="0.2">
      <c r="N167" s="1"/>
      <c r="O167" s="1"/>
      <c r="P167" s="12"/>
      <c r="Q167" s="12"/>
      <c r="R167" s="12"/>
      <c r="S167" s="12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4:39" s="3" customFormat="1" x14ac:dyDescent="0.2">
      <c r="N168" s="1"/>
      <c r="O168" s="1"/>
      <c r="P168" s="12"/>
      <c r="Q168" s="12"/>
      <c r="R168" s="12"/>
      <c r="S168" s="12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4:39" s="3" customFormat="1" x14ac:dyDescent="0.2">
      <c r="N169" s="1"/>
      <c r="O169" s="1"/>
      <c r="P169" s="12"/>
      <c r="Q169" s="12"/>
      <c r="R169" s="12"/>
      <c r="S169" s="12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4:39" s="3" customFormat="1" x14ac:dyDescent="0.2">
      <c r="N170" s="1"/>
      <c r="O170" s="1"/>
      <c r="P170" s="12"/>
      <c r="Q170" s="12"/>
      <c r="R170" s="12"/>
      <c r="S170" s="12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4:39" s="3" customFormat="1" x14ac:dyDescent="0.2">
      <c r="N171" s="1"/>
      <c r="O171" s="1"/>
      <c r="P171" s="12"/>
      <c r="Q171" s="12"/>
      <c r="R171" s="12"/>
      <c r="S171" s="12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4:39" s="3" customFormat="1" x14ac:dyDescent="0.2">
      <c r="N172" s="1"/>
      <c r="O172" s="1"/>
      <c r="P172" s="12"/>
      <c r="Q172" s="12"/>
      <c r="R172" s="12"/>
      <c r="S172" s="12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4:39" s="3" customFormat="1" x14ac:dyDescent="0.2">
      <c r="N173" s="1"/>
      <c r="O173" s="1"/>
      <c r="P173" s="12"/>
      <c r="Q173" s="12"/>
      <c r="R173" s="12"/>
      <c r="S173" s="12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4:39" s="3" customFormat="1" x14ac:dyDescent="0.2">
      <c r="N174" s="1"/>
      <c r="O174" s="1"/>
      <c r="P174" s="12"/>
      <c r="Q174" s="12"/>
      <c r="R174" s="12"/>
      <c r="S174" s="12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4:39" s="3" customFormat="1" x14ac:dyDescent="0.2">
      <c r="N175" s="1"/>
      <c r="O175" s="1"/>
      <c r="P175" s="12"/>
      <c r="Q175" s="12"/>
      <c r="R175" s="12"/>
      <c r="S175" s="12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4:39" s="3" customFormat="1" x14ac:dyDescent="0.2">
      <c r="N176" s="1"/>
      <c r="O176" s="1"/>
      <c r="P176" s="12"/>
      <c r="Q176" s="12"/>
      <c r="R176" s="12"/>
      <c r="S176" s="12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4:39" s="3" customFormat="1" x14ac:dyDescent="0.2">
      <c r="N177" s="1"/>
      <c r="O177" s="1"/>
      <c r="P177" s="12"/>
      <c r="Q177" s="12"/>
      <c r="R177" s="12"/>
      <c r="S177" s="12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4:39" s="3" customFormat="1" x14ac:dyDescent="0.2">
      <c r="N178" s="1"/>
      <c r="O178" s="1"/>
      <c r="P178" s="12"/>
      <c r="Q178" s="12"/>
      <c r="R178" s="12"/>
      <c r="S178" s="12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4:39" s="3" customFormat="1" x14ac:dyDescent="0.2">
      <c r="N179" s="1"/>
      <c r="O179" s="1"/>
      <c r="P179" s="12"/>
      <c r="Q179" s="12"/>
      <c r="R179" s="12"/>
      <c r="S179" s="12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4:39" s="3" customFormat="1" x14ac:dyDescent="0.2">
      <c r="N180" s="1"/>
      <c r="O180" s="1"/>
      <c r="P180" s="12"/>
      <c r="Q180" s="12"/>
      <c r="R180" s="12"/>
      <c r="S180" s="12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4:39" s="3" customFormat="1" x14ac:dyDescent="0.2">
      <c r="N181" s="1"/>
      <c r="O181" s="1"/>
      <c r="P181" s="12"/>
      <c r="Q181" s="12"/>
      <c r="R181" s="12"/>
      <c r="S181" s="12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4:39" s="3" customFormat="1" x14ac:dyDescent="0.2">
      <c r="N182" s="1"/>
      <c r="O182" s="1"/>
      <c r="P182" s="12"/>
      <c r="Q182" s="12"/>
      <c r="R182" s="12"/>
      <c r="S182" s="12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4:39" s="3" customFormat="1" x14ac:dyDescent="0.2">
      <c r="N183" s="1"/>
      <c r="O183" s="1"/>
      <c r="P183" s="12"/>
      <c r="Q183" s="12"/>
      <c r="R183" s="12"/>
      <c r="S183" s="12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4:39" s="3" customFormat="1" x14ac:dyDescent="0.2">
      <c r="N184" s="1"/>
      <c r="O184" s="1"/>
      <c r="P184" s="12"/>
      <c r="Q184" s="12"/>
      <c r="R184" s="12"/>
      <c r="S184" s="12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4:39" s="3" customFormat="1" x14ac:dyDescent="0.2">
      <c r="N185" s="1"/>
      <c r="O185" s="1"/>
      <c r="P185" s="12"/>
      <c r="Q185" s="12"/>
      <c r="R185" s="12"/>
      <c r="S185" s="12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4:39" s="3" customFormat="1" x14ac:dyDescent="0.2">
      <c r="N186" s="1"/>
      <c r="O186" s="1"/>
      <c r="P186" s="12"/>
      <c r="Q186" s="12"/>
      <c r="R186" s="12"/>
      <c r="S186" s="12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4:39" s="3" customFormat="1" x14ac:dyDescent="0.2">
      <c r="N187" s="1"/>
      <c r="O187" s="1"/>
      <c r="P187" s="12"/>
      <c r="Q187" s="12"/>
      <c r="R187" s="12"/>
      <c r="S187" s="12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4:39" s="3" customFormat="1" x14ac:dyDescent="0.2">
      <c r="N188" s="1"/>
      <c r="O188" s="1"/>
      <c r="P188" s="12"/>
      <c r="Q188" s="12"/>
      <c r="R188" s="12"/>
      <c r="S188" s="12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4:39" s="3" customFormat="1" x14ac:dyDescent="0.2">
      <c r="N189" s="1"/>
      <c r="O189" s="1"/>
      <c r="P189" s="12"/>
      <c r="Q189" s="12"/>
      <c r="R189" s="12"/>
      <c r="S189" s="12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4:39" s="3" customFormat="1" x14ac:dyDescent="0.2">
      <c r="N190" s="1"/>
      <c r="O190" s="1"/>
      <c r="P190" s="12"/>
      <c r="Q190" s="12"/>
      <c r="R190" s="12"/>
      <c r="S190" s="12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4:39" s="3" customFormat="1" x14ac:dyDescent="0.2">
      <c r="N191" s="1"/>
      <c r="O191" s="1"/>
      <c r="P191" s="12"/>
      <c r="Q191" s="12"/>
      <c r="R191" s="12"/>
      <c r="S191" s="12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4:39" s="3" customFormat="1" x14ac:dyDescent="0.2">
      <c r="N192" s="1"/>
      <c r="O192" s="1"/>
      <c r="P192" s="12"/>
      <c r="Q192" s="12"/>
      <c r="R192" s="12"/>
      <c r="S192" s="12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4:39" s="3" customFormat="1" x14ac:dyDescent="0.2">
      <c r="N193" s="1"/>
      <c r="O193" s="1"/>
      <c r="P193" s="12"/>
      <c r="Q193" s="12"/>
      <c r="R193" s="12"/>
      <c r="S193" s="12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4:39" s="3" customFormat="1" x14ac:dyDescent="0.2">
      <c r="N194" s="1"/>
      <c r="O194" s="1"/>
      <c r="P194" s="12"/>
      <c r="Q194" s="12"/>
      <c r="R194" s="12"/>
      <c r="S194" s="12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4:39" s="3" customFormat="1" x14ac:dyDescent="0.2">
      <c r="N195" s="1"/>
      <c r="O195" s="1"/>
      <c r="P195" s="12"/>
      <c r="Q195" s="12"/>
      <c r="R195" s="12"/>
      <c r="S195" s="12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4:39" s="3" customFormat="1" x14ac:dyDescent="0.2">
      <c r="N196" s="1"/>
      <c r="O196" s="1"/>
      <c r="P196" s="12"/>
      <c r="Q196" s="12"/>
      <c r="R196" s="12"/>
      <c r="S196" s="12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4:39" s="3" customFormat="1" x14ac:dyDescent="0.2">
      <c r="N197" s="1"/>
      <c r="O197" s="1"/>
      <c r="P197" s="12"/>
      <c r="Q197" s="12"/>
      <c r="R197" s="12"/>
      <c r="S197" s="12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4:39" s="3" customFormat="1" x14ac:dyDescent="0.2">
      <c r="N198" s="1"/>
      <c r="O198" s="1"/>
      <c r="P198" s="12"/>
      <c r="Q198" s="12"/>
      <c r="R198" s="12"/>
      <c r="S198" s="12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4:39" s="3" customFormat="1" x14ac:dyDescent="0.2">
      <c r="N199" s="1"/>
      <c r="O199" s="1"/>
      <c r="P199" s="12"/>
      <c r="Q199" s="12"/>
      <c r="R199" s="12"/>
      <c r="S199" s="12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4:39" s="3" customFormat="1" x14ac:dyDescent="0.2">
      <c r="N200" s="1"/>
      <c r="O200" s="1"/>
      <c r="P200" s="12"/>
      <c r="Q200" s="12"/>
      <c r="R200" s="12"/>
      <c r="S200" s="12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4:39" s="3" customFormat="1" x14ac:dyDescent="0.2">
      <c r="N201" s="1"/>
      <c r="O201" s="1"/>
      <c r="P201" s="12"/>
      <c r="Q201" s="12"/>
      <c r="R201" s="12"/>
      <c r="S201" s="12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4:39" s="3" customFormat="1" x14ac:dyDescent="0.2">
      <c r="N202" s="1"/>
      <c r="O202" s="1"/>
      <c r="P202" s="12"/>
      <c r="Q202" s="12"/>
      <c r="R202" s="12"/>
      <c r="S202" s="12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4:39" s="3" customFormat="1" x14ac:dyDescent="0.2">
      <c r="N203" s="1"/>
      <c r="O203" s="1"/>
      <c r="P203" s="12"/>
      <c r="Q203" s="12"/>
      <c r="R203" s="12"/>
      <c r="S203" s="12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4:39" s="3" customFormat="1" x14ac:dyDescent="0.2">
      <c r="N204" s="1"/>
      <c r="O204" s="1"/>
      <c r="P204" s="12"/>
      <c r="Q204" s="12"/>
      <c r="R204" s="12"/>
      <c r="S204" s="12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4:39" s="3" customFormat="1" x14ac:dyDescent="0.2">
      <c r="N205" s="1"/>
      <c r="O205" s="1"/>
      <c r="P205" s="12"/>
      <c r="Q205" s="12"/>
      <c r="R205" s="12"/>
      <c r="S205" s="12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4:39" s="3" customFormat="1" x14ac:dyDescent="0.2">
      <c r="N206" s="1"/>
      <c r="O206" s="1"/>
      <c r="P206" s="12"/>
      <c r="Q206" s="12"/>
      <c r="R206" s="12"/>
      <c r="S206" s="12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4:39" s="3" customFormat="1" x14ac:dyDescent="0.2">
      <c r="N207" s="1"/>
      <c r="O207" s="1"/>
      <c r="P207" s="12"/>
      <c r="Q207" s="12"/>
      <c r="R207" s="12"/>
      <c r="S207" s="12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4:39" s="3" customFormat="1" x14ac:dyDescent="0.2">
      <c r="N208" s="1"/>
      <c r="O208" s="1"/>
      <c r="P208" s="12"/>
      <c r="Q208" s="12"/>
      <c r="R208" s="12"/>
      <c r="S208" s="12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4:39" s="3" customFormat="1" x14ac:dyDescent="0.2">
      <c r="N209" s="1"/>
      <c r="O209" s="1"/>
      <c r="P209" s="12"/>
      <c r="Q209" s="12"/>
      <c r="R209" s="12"/>
      <c r="S209" s="12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4:39" s="3" customFormat="1" x14ac:dyDescent="0.2">
      <c r="N210" s="1"/>
      <c r="O210" s="1"/>
      <c r="P210" s="12"/>
      <c r="Q210" s="12"/>
      <c r="R210" s="12"/>
      <c r="S210" s="12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4:39" s="3" customFormat="1" x14ac:dyDescent="0.2">
      <c r="N211" s="1"/>
      <c r="O211" s="1"/>
      <c r="P211" s="12"/>
      <c r="Q211" s="12"/>
      <c r="R211" s="12"/>
      <c r="S211" s="12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4:39" s="3" customFormat="1" x14ac:dyDescent="0.2">
      <c r="N212" s="1"/>
      <c r="O212" s="1"/>
      <c r="P212" s="12"/>
      <c r="Q212" s="12"/>
      <c r="R212" s="12"/>
      <c r="S212" s="12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4:39" s="3" customFormat="1" x14ac:dyDescent="0.2">
      <c r="N213" s="1"/>
      <c r="O213" s="1"/>
      <c r="P213" s="12"/>
      <c r="Q213" s="12"/>
      <c r="R213" s="12"/>
      <c r="S213" s="12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4:39" s="3" customFormat="1" x14ac:dyDescent="0.2">
      <c r="N214" s="1"/>
      <c r="O214" s="1"/>
      <c r="P214" s="12"/>
      <c r="Q214" s="12"/>
      <c r="R214" s="12"/>
      <c r="S214" s="12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4:39" s="3" customFormat="1" x14ac:dyDescent="0.2">
      <c r="N215" s="1"/>
      <c r="O215" s="1"/>
      <c r="P215" s="12"/>
      <c r="Q215" s="12"/>
      <c r="R215" s="12"/>
      <c r="S215" s="12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4:39" s="3" customFormat="1" x14ac:dyDescent="0.2">
      <c r="N216" s="1"/>
      <c r="O216" s="1"/>
      <c r="P216" s="12"/>
      <c r="Q216" s="12"/>
      <c r="R216" s="12"/>
      <c r="S216" s="12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4:39" s="3" customFormat="1" x14ac:dyDescent="0.2">
      <c r="N217" s="1"/>
      <c r="O217" s="1"/>
      <c r="P217" s="12"/>
      <c r="Q217" s="12"/>
      <c r="R217" s="12"/>
      <c r="S217" s="12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4:39" s="3" customFormat="1" x14ac:dyDescent="0.2">
      <c r="N218" s="1"/>
      <c r="O218" s="1"/>
      <c r="P218" s="12"/>
      <c r="Q218" s="12"/>
      <c r="R218" s="12"/>
      <c r="S218" s="12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4:39" s="3" customFormat="1" x14ac:dyDescent="0.2">
      <c r="N219" s="1"/>
      <c r="O219" s="1"/>
      <c r="P219" s="12"/>
      <c r="Q219" s="12"/>
      <c r="R219" s="12"/>
      <c r="S219" s="12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4:39" s="3" customFormat="1" x14ac:dyDescent="0.2">
      <c r="N220" s="1"/>
      <c r="O220" s="1"/>
      <c r="P220" s="12"/>
      <c r="Q220" s="12"/>
      <c r="R220" s="12"/>
      <c r="S220" s="12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4:39" s="3" customFormat="1" x14ac:dyDescent="0.2">
      <c r="N221" s="1"/>
      <c r="O221" s="1"/>
      <c r="P221" s="12"/>
      <c r="Q221" s="12"/>
      <c r="R221" s="12"/>
      <c r="S221" s="12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4:39" s="3" customFormat="1" x14ac:dyDescent="0.2">
      <c r="N222" s="1"/>
      <c r="O222" s="1"/>
      <c r="P222" s="12"/>
      <c r="Q222" s="12"/>
      <c r="R222" s="12"/>
      <c r="S222" s="12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4:39" s="3" customFormat="1" x14ac:dyDescent="0.2">
      <c r="N223" s="1"/>
      <c r="O223" s="1"/>
      <c r="P223" s="12"/>
      <c r="Q223" s="12"/>
      <c r="R223" s="12"/>
      <c r="S223" s="12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4:39" s="3" customFormat="1" x14ac:dyDescent="0.2">
      <c r="N224" s="1"/>
      <c r="O224" s="1"/>
      <c r="P224" s="12"/>
      <c r="Q224" s="12"/>
      <c r="R224" s="12"/>
      <c r="S224" s="12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4:39" s="3" customFormat="1" x14ac:dyDescent="0.2">
      <c r="N225" s="1"/>
      <c r="O225" s="1"/>
      <c r="P225" s="12"/>
      <c r="Q225" s="12"/>
      <c r="R225" s="12"/>
      <c r="S225" s="12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4:39" s="3" customFormat="1" x14ac:dyDescent="0.2">
      <c r="N226" s="1"/>
      <c r="O226" s="1"/>
      <c r="P226" s="12"/>
      <c r="Q226" s="12"/>
      <c r="R226" s="12"/>
      <c r="S226" s="12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4:39" s="3" customFormat="1" x14ac:dyDescent="0.2">
      <c r="N227" s="1"/>
      <c r="O227" s="1"/>
      <c r="P227" s="12"/>
      <c r="Q227" s="12"/>
      <c r="R227" s="12"/>
      <c r="S227" s="12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4:39" s="3" customFormat="1" x14ac:dyDescent="0.2">
      <c r="N228" s="1"/>
      <c r="O228" s="1"/>
      <c r="P228" s="12"/>
      <c r="Q228" s="12"/>
      <c r="R228" s="12"/>
      <c r="S228" s="12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4:39" s="3" customFormat="1" x14ac:dyDescent="0.2">
      <c r="N229" s="1"/>
      <c r="O229" s="1"/>
      <c r="P229" s="12"/>
      <c r="Q229" s="12"/>
      <c r="R229" s="12"/>
      <c r="S229" s="12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4:39" s="3" customFormat="1" x14ac:dyDescent="0.2">
      <c r="N230" s="1"/>
      <c r="O230" s="1"/>
      <c r="P230" s="12"/>
      <c r="Q230" s="12"/>
      <c r="R230" s="12"/>
      <c r="S230" s="12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4:39" s="3" customFormat="1" x14ac:dyDescent="0.2">
      <c r="N231" s="1"/>
      <c r="O231" s="1"/>
      <c r="P231" s="12"/>
      <c r="Q231" s="12"/>
      <c r="R231" s="12"/>
      <c r="S231" s="12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4:39" s="3" customFormat="1" x14ac:dyDescent="0.2">
      <c r="N232" s="1"/>
      <c r="O232" s="1"/>
      <c r="P232" s="12"/>
      <c r="Q232" s="12"/>
      <c r="R232" s="12"/>
      <c r="S232" s="12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4:39" s="3" customFormat="1" x14ac:dyDescent="0.2">
      <c r="N233" s="1"/>
      <c r="O233" s="1"/>
      <c r="P233" s="12"/>
      <c r="Q233" s="12"/>
      <c r="R233" s="12"/>
      <c r="S233" s="12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4:39" s="3" customFormat="1" x14ac:dyDescent="0.2">
      <c r="N234" s="1"/>
      <c r="O234" s="1"/>
      <c r="P234" s="12"/>
      <c r="Q234" s="12"/>
      <c r="R234" s="12"/>
      <c r="S234" s="12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4:39" s="3" customFormat="1" x14ac:dyDescent="0.2">
      <c r="N235" s="1"/>
      <c r="O235" s="1"/>
      <c r="P235" s="12"/>
      <c r="Q235" s="12"/>
      <c r="R235" s="12"/>
      <c r="S235" s="12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4:39" s="3" customFormat="1" x14ac:dyDescent="0.2">
      <c r="N236" s="1"/>
      <c r="O236" s="1"/>
      <c r="P236" s="12"/>
      <c r="Q236" s="12"/>
      <c r="R236" s="12"/>
      <c r="S236" s="12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4:39" s="3" customFormat="1" x14ac:dyDescent="0.2">
      <c r="N237" s="1"/>
      <c r="O237" s="1"/>
      <c r="P237" s="12"/>
      <c r="Q237" s="12"/>
      <c r="R237" s="12"/>
      <c r="S237" s="12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4:39" s="3" customFormat="1" x14ac:dyDescent="0.2">
      <c r="N238" s="1"/>
      <c r="O238" s="1"/>
      <c r="P238" s="12"/>
      <c r="Q238" s="12"/>
      <c r="R238" s="12"/>
      <c r="S238" s="12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4:39" s="3" customFormat="1" x14ac:dyDescent="0.2">
      <c r="N239" s="1"/>
      <c r="O239" s="1"/>
      <c r="P239" s="12"/>
      <c r="Q239" s="12"/>
      <c r="R239" s="12"/>
      <c r="S239" s="12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4:39" s="3" customFormat="1" x14ac:dyDescent="0.2">
      <c r="N240" s="1"/>
      <c r="O240" s="1"/>
      <c r="P240" s="12"/>
      <c r="Q240" s="12"/>
      <c r="R240" s="12"/>
      <c r="S240" s="12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4:39" s="3" customFormat="1" x14ac:dyDescent="0.2">
      <c r="N241" s="1"/>
      <c r="O241" s="1"/>
      <c r="P241" s="12"/>
      <c r="Q241" s="12"/>
      <c r="R241" s="12"/>
      <c r="S241" s="12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4:39" s="3" customFormat="1" x14ac:dyDescent="0.2">
      <c r="N242" s="1"/>
      <c r="O242" s="1"/>
      <c r="P242" s="12"/>
      <c r="Q242" s="12"/>
      <c r="R242" s="12"/>
      <c r="S242" s="12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4:39" s="3" customFormat="1" x14ac:dyDescent="0.2">
      <c r="N243" s="1"/>
      <c r="O243" s="1"/>
      <c r="P243" s="12"/>
      <c r="Q243" s="12"/>
      <c r="R243" s="12"/>
      <c r="S243" s="12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4:39" s="3" customFormat="1" x14ac:dyDescent="0.2">
      <c r="N244" s="1"/>
      <c r="O244" s="1"/>
      <c r="P244" s="12"/>
      <c r="Q244" s="12"/>
      <c r="R244" s="12"/>
      <c r="S244" s="12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4:39" s="3" customFormat="1" x14ac:dyDescent="0.2">
      <c r="N245" s="1"/>
      <c r="O245" s="1"/>
      <c r="P245" s="12"/>
      <c r="Q245" s="12"/>
      <c r="R245" s="12"/>
      <c r="S245" s="12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4:39" s="3" customFormat="1" x14ac:dyDescent="0.2">
      <c r="N246" s="1"/>
      <c r="O246" s="1"/>
      <c r="P246" s="12"/>
      <c r="Q246" s="12"/>
      <c r="R246" s="12"/>
      <c r="S246" s="12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4:39" s="3" customFormat="1" x14ac:dyDescent="0.2">
      <c r="N247" s="1"/>
      <c r="O247" s="1"/>
      <c r="P247" s="12"/>
      <c r="Q247" s="12"/>
      <c r="R247" s="12"/>
      <c r="S247" s="12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4:39" s="3" customFormat="1" x14ac:dyDescent="0.2">
      <c r="N248" s="1"/>
      <c r="O248" s="1"/>
      <c r="P248" s="12"/>
      <c r="Q248" s="12"/>
      <c r="R248" s="12"/>
      <c r="S248" s="12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4:39" s="3" customFormat="1" x14ac:dyDescent="0.2">
      <c r="N249" s="1"/>
      <c r="O249" s="1"/>
      <c r="P249" s="12"/>
      <c r="Q249" s="12"/>
      <c r="R249" s="12"/>
      <c r="S249" s="12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4:39" s="3" customFormat="1" x14ac:dyDescent="0.2">
      <c r="N250" s="1"/>
      <c r="O250" s="1"/>
      <c r="P250" s="12"/>
      <c r="Q250" s="12"/>
      <c r="R250" s="12"/>
      <c r="S250" s="12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4:39" s="3" customFormat="1" x14ac:dyDescent="0.2">
      <c r="N251" s="1"/>
      <c r="O251" s="1"/>
      <c r="P251" s="12"/>
      <c r="Q251" s="12"/>
      <c r="R251" s="12"/>
      <c r="S251" s="12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4:39" s="3" customFormat="1" x14ac:dyDescent="0.2">
      <c r="N252" s="1"/>
      <c r="O252" s="1"/>
      <c r="P252" s="12"/>
      <c r="Q252" s="12"/>
      <c r="R252" s="12"/>
      <c r="S252" s="12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4:39" s="3" customFormat="1" x14ac:dyDescent="0.2">
      <c r="N253" s="1"/>
      <c r="O253" s="1"/>
      <c r="P253" s="12"/>
      <c r="Q253" s="12"/>
      <c r="R253" s="12"/>
      <c r="S253" s="12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4:39" s="3" customFormat="1" x14ac:dyDescent="0.2">
      <c r="N254" s="1"/>
      <c r="O254" s="1"/>
      <c r="P254" s="12"/>
      <c r="Q254" s="12"/>
      <c r="R254" s="12"/>
      <c r="S254" s="12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4:39" s="3" customFormat="1" x14ac:dyDescent="0.2">
      <c r="N255" s="1"/>
      <c r="O255" s="1"/>
      <c r="P255" s="12"/>
      <c r="Q255" s="12"/>
      <c r="R255" s="12"/>
      <c r="S255" s="12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4:39" s="3" customFormat="1" x14ac:dyDescent="0.2">
      <c r="N256" s="1"/>
      <c r="O256" s="1"/>
      <c r="P256" s="12"/>
      <c r="Q256" s="12"/>
      <c r="R256" s="12"/>
      <c r="S256" s="12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4:39" s="3" customFormat="1" x14ac:dyDescent="0.2">
      <c r="N257" s="1"/>
      <c r="O257" s="1"/>
      <c r="P257" s="12"/>
      <c r="Q257" s="12"/>
      <c r="R257" s="12"/>
      <c r="S257" s="12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4:39" s="3" customFormat="1" x14ac:dyDescent="0.2">
      <c r="N258" s="1"/>
      <c r="O258" s="1"/>
      <c r="P258" s="12"/>
      <c r="Q258" s="12"/>
      <c r="R258" s="12"/>
      <c r="S258" s="12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4:39" s="3" customFormat="1" x14ac:dyDescent="0.2">
      <c r="N259" s="1"/>
      <c r="O259" s="1"/>
      <c r="P259" s="12"/>
      <c r="Q259" s="12"/>
      <c r="R259" s="12"/>
      <c r="S259" s="12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4:39" s="3" customFormat="1" x14ac:dyDescent="0.2">
      <c r="N260" s="1"/>
      <c r="O260" s="1"/>
      <c r="P260" s="12"/>
      <c r="Q260" s="12"/>
      <c r="R260" s="12"/>
      <c r="S260" s="12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4:39" s="3" customFormat="1" x14ac:dyDescent="0.2">
      <c r="N261" s="1"/>
      <c r="O261" s="1"/>
      <c r="P261" s="12"/>
      <c r="Q261" s="12"/>
      <c r="R261" s="12"/>
      <c r="S261" s="12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4:39" s="3" customFormat="1" x14ac:dyDescent="0.2">
      <c r="N262" s="1"/>
      <c r="O262" s="1"/>
      <c r="P262" s="12"/>
      <c r="Q262" s="12"/>
      <c r="R262" s="12"/>
      <c r="S262" s="12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4:39" s="3" customFormat="1" x14ac:dyDescent="0.2">
      <c r="N263" s="1"/>
      <c r="O263" s="1"/>
      <c r="P263" s="12"/>
      <c r="Q263" s="12"/>
      <c r="R263" s="12"/>
      <c r="S263" s="12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4:39" s="3" customFormat="1" x14ac:dyDescent="0.2">
      <c r="N264" s="1"/>
      <c r="O264" s="1"/>
      <c r="P264" s="12"/>
      <c r="Q264" s="12"/>
      <c r="R264" s="12"/>
      <c r="S264" s="12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4:39" s="3" customFormat="1" x14ac:dyDescent="0.2">
      <c r="N265" s="1"/>
      <c r="O265" s="1"/>
      <c r="P265" s="12"/>
      <c r="Q265" s="12"/>
      <c r="R265" s="12"/>
      <c r="S265" s="12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4:39" s="3" customFormat="1" x14ac:dyDescent="0.2">
      <c r="N266" s="1"/>
      <c r="O266" s="1"/>
      <c r="P266" s="12"/>
      <c r="Q266" s="12"/>
      <c r="R266" s="12"/>
      <c r="S266" s="12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4:39" s="3" customFormat="1" x14ac:dyDescent="0.2">
      <c r="N267" s="1"/>
      <c r="O267" s="1"/>
      <c r="P267" s="12"/>
      <c r="Q267" s="12"/>
      <c r="R267" s="12"/>
      <c r="S267" s="12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4:39" s="3" customFormat="1" x14ac:dyDescent="0.2">
      <c r="N268" s="1"/>
      <c r="O268" s="1"/>
      <c r="P268" s="12"/>
      <c r="Q268" s="12"/>
      <c r="R268" s="12"/>
      <c r="S268" s="12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4:39" s="3" customFormat="1" x14ac:dyDescent="0.2">
      <c r="N269" s="1"/>
      <c r="O269" s="1"/>
      <c r="P269" s="12"/>
      <c r="Q269" s="12"/>
      <c r="R269" s="12"/>
      <c r="S269" s="12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4:39" s="3" customFormat="1" x14ac:dyDescent="0.2">
      <c r="N270" s="1"/>
      <c r="O270" s="1"/>
      <c r="P270" s="12"/>
      <c r="Q270" s="12"/>
      <c r="R270" s="12"/>
      <c r="S270" s="12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4:39" s="3" customFormat="1" x14ac:dyDescent="0.2">
      <c r="N271" s="1"/>
      <c r="O271" s="1"/>
      <c r="P271" s="12"/>
      <c r="Q271" s="12"/>
      <c r="R271" s="12"/>
      <c r="S271" s="12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4:39" s="3" customFormat="1" x14ac:dyDescent="0.2">
      <c r="N272" s="1"/>
      <c r="O272" s="1"/>
      <c r="P272" s="12"/>
      <c r="Q272" s="12"/>
      <c r="R272" s="12"/>
      <c r="S272" s="12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4:39" s="3" customFormat="1" x14ac:dyDescent="0.2">
      <c r="N273" s="1"/>
      <c r="O273" s="1"/>
      <c r="P273" s="12"/>
      <c r="Q273" s="12"/>
      <c r="R273" s="12"/>
      <c r="S273" s="12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4:39" s="3" customFormat="1" x14ac:dyDescent="0.2">
      <c r="N274" s="1"/>
      <c r="O274" s="1"/>
      <c r="P274" s="12"/>
      <c r="Q274" s="12"/>
      <c r="R274" s="12"/>
      <c r="S274" s="12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4:39" s="3" customFormat="1" x14ac:dyDescent="0.2">
      <c r="N275" s="1"/>
      <c r="O275" s="1"/>
      <c r="P275" s="12"/>
      <c r="Q275" s="12"/>
      <c r="R275" s="12"/>
      <c r="S275" s="12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4:39" s="3" customFormat="1" x14ac:dyDescent="0.2">
      <c r="N276" s="1"/>
      <c r="O276" s="1"/>
      <c r="P276" s="12"/>
      <c r="Q276" s="12"/>
      <c r="R276" s="12"/>
      <c r="S276" s="12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4:39" s="3" customFormat="1" x14ac:dyDescent="0.2">
      <c r="N277" s="1"/>
      <c r="O277" s="1"/>
      <c r="P277" s="12"/>
      <c r="Q277" s="12"/>
      <c r="R277" s="12"/>
      <c r="S277" s="12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4:39" s="3" customFormat="1" x14ac:dyDescent="0.2">
      <c r="N278" s="1"/>
      <c r="O278" s="1"/>
      <c r="P278" s="12"/>
      <c r="Q278" s="12"/>
      <c r="R278" s="12"/>
      <c r="S278" s="12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4:39" s="3" customFormat="1" x14ac:dyDescent="0.2">
      <c r="N279" s="1"/>
      <c r="O279" s="1"/>
      <c r="P279" s="12"/>
      <c r="Q279" s="12"/>
      <c r="R279" s="12"/>
      <c r="S279" s="12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4:39" s="3" customFormat="1" x14ac:dyDescent="0.2">
      <c r="N280" s="1"/>
      <c r="O280" s="1"/>
      <c r="P280" s="12"/>
      <c r="Q280" s="12"/>
      <c r="R280" s="12"/>
      <c r="S280" s="12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4:39" s="3" customFormat="1" x14ac:dyDescent="0.2">
      <c r="N281" s="1"/>
      <c r="O281" s="1"/>
      <c r="P281" s="12"/>
      <c r="Q281" s="12"/>
      <c r="R281" s="12"/>
      <c r="S281" s="12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4:39" s="3" customFormat="1" x14ac:dyDescent="0.2">
      <c r="N282" s="1"/>
      <c r="O282" s="1"/>
      <c r="P282" s="12"/>
      <c r="Q282" s="12"/>
      <c r="R282" s="12"/>
      <c r="S282" s="12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4:39" s="3" customFormat="1" x14ac:dyDescent="0.2">
      <c r="N283" s="1"/>
      <c r="O283" s="1"/>
      <c r="P283" s="12"/>
      <c r="Q283" s="12"/>
      <c r="R283" s="12"/>
      <c r="S283" s="12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4:39" s="3" customFormat="1" x14ac:dyDescent="0.2">
      <c r="N284" s="1"/>
      <c r="O284" s="1"/>
      <c r="P284" s="12"/>
      <c r="Q284" s="12"/>
      <c r="R284" s="12"/>
      <c r="S284" s="12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4:39" s="3" customFormat="1" x14ac:dyDescent="0.2">
      <c r="N285" s="1"/>
      <c r="O285" s="1"/>
      <c r="P285" s="12"/>
      <c r="Q285" s="12"/>
      <c r="R285" s="12"/>
      <c r="S285" s="12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4:39" s="3" customFormat="1" x14ac:dyDescent="0.2">
      <c r="N286" s="1"/>
      <c r="O286" s="1"/>
      <c r="P286" s="12"/>
      <c r="Q286" s="12"/>
      <c r="R286" s="12"/>
      <c r="S286" s="12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4:39" s="3" customFormat="1" x14ac:dyDescent="0.2">
      <c r="N287" s="1"/>
      <c r="O287" s="1"/>
      <c r="P287" s="12"/>
      <c r="Q287" s="12"/>
      <c r="R287" s="12"/>
      <c r="S287" s="12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4:39" s="3" customFormat="1" x14ac:dyDescent="0.2">
      <c r="N288" s="1"/>
      <c r="O288" s="1"/>
      <c r="P288" s="12"/>
      <c r="Q288" s="12"/>
      <c r="R288" s="12"/>
      <c r="S288" s="12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4:39" s="3" customFormat="1" x14ac:dyDescent="0.2">
      <c r="N289" s="1"/>
      <c r="O289" s="1"/>
      <c r="P289" s="12"/>
      <c r="Q289" s="12"/>
      <c r="R289" s="12"/>
      <c r="S289" s="12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4:39" s="3" customFormat="1" x14ac:dyDescent="0.2">
      <c r="N290" s="1"/>
      <c r="O290" s="1"/>
      <c r="P290" s="12"/>
      <c r="Q290" s="12"/>
      <c r="R290" s="12"/>
      <c r="S290" s="12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4:39" s="3" customFormat="1" x14ac:dyDescent="0.2">
      <c r="N291" s="1"/>
      <c r="O291" s="1"/>
      <c r="P291" s="12"/>
      <c r="Q291" s="12"/>
      <c r="R291" s="12"/>
      <c r="S291" s="12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4:39" s="3" customFormat="1" x14ac:dyDescent="0.2">
      <c r="N292" s="1"/>
      <c r="O292" s="1"/>
      <c r="P292" s="12"/>
      <c r="Q292" s="12"/>
      <c r="R292" s="12"/>
      <c r="S292" s="12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4:39" s="3" customFormat="1" x14ac:dyDescent="0.2">
      <c r="N293" s="1"/>
      <c r="O293" s="1"/>
      <c r="P293" s="12"/>
      <c r="Q293" s="12"/>
      <c r="R293" s="12"/>
      <c r="S293" s="12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4:39" s="3" customFormat="1" x14ac:dyDescent="0.2">
      <c r="N294" s="1"/>
      <c r="O294" s="1"/>
      <c r="P294" s="12"/>
      <c r="Q294" s="12"/>
      <c r="R294" s="12"/>
      <c r="S294" s="12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4:39" s="3" customFormat="1" x14ac:dyDescent="0.2">
      <c r="N295" s="1"/>
      <c r="O295" s="1"/>
      <c r="P295" s="12"/>
      <c r="Q295" s="12"/>
      <c r="R295" s="12"/>
      <c r="S295" s="12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4:39" s="3" customFormat="1" x14ac:dyDescent="0.2">
      <c r="N296" s="1"/>
      <c r="O296" s="1"/>
      <c r="P296" s="12"/>
      <c r="Q296" s="12"/>
      <c r="R296" s="12"/>
      <c r="S296" s="12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</sheetData>
  <sheetProtection algorithmName="SHA-512" hashValue="5xg7z1rDHFdUlWVGswAVpbxB3hEuDIrDbXPF7vwWfaFQU53VqVr6T1OGJTt9kZ/DIErQag1NqbFxMuFiW+li6w==" saltValue="etzcSagIZUgVNEY1GWJrQg==" spinCount="100000" sheet="1" selectLockedCells="1" autoFilter="0"/>
  <mergeCells count="61">
    <mergeCell ref="B6:D6"/>
    <mergeCell ref="I7:J7"/>
    <mergeCell ref="B9:I10"/>
    <mergeCell ref="K9:X10"/>
    <mergeCell ref="C11:I11"/>
    <mergeCell ref="K11:M11"/>
    <mergeCell ref="N11:X11"/>
    <mergeCell ref="C12:I12"/>
    <mergeCell ref="K12:M12"/>
    <mergeCell ref="N12:X12"/>
    <mergeCell ref="C13:I13"/>
    <mergeCell ref="K13:M13"/>
    <mergeCell ref="N13:X13"/>
    <mergeCell ref="C14:I14"/>
    <mergeCell ref="K14:M14"/>
    <mergeCell ref="N14:X14"/>
    <mergeCell ref="C15:I15"/>
    <mergeCell ref="K15:M15"/>
    <mergeCell ref="N15:X15"/>
    <mergeCell ref="C16:I16"/>
    <mergeCell ref="K16:M16"/>
    <mergeCell ref="N16:X16"/>
    <mergeCell ref="C17:I17"/>
    <mergeCell ref="K17:M17"/>
    <mergeCell ref="N17:X17"/>
    <mergeCell ref="C18:I18"/>
    <mergeCell ref="C19:I19"/>
    <mergeCell ref="C20:I20"/>
    <mergeCell ref="C21:I21"/>
    <mergeCell ref="B23:I24"/>
    <mergeCell ref="B36:B37"/>
    <mergeCell ref="E40:G40"/>
    <mergeCell ref="N30:X31"/>
    <mergeCell ref="N36:X37"/>
    <mergeCell ref="E36:H39"/>
    <mergeCell ref="Q38:X38"/>
    <mergeCell ref="E33:H33"/>
    <mergeCell ref="E32:H32"/>
    <mergeCell ref="N32:X33"/>
    <mergeCell ref="E34:H34"/>
    <mergeCell ref="K24:X25"/>
    <mergeCell ref="N28:X29"/>
    <mergeCell ref="K26:M27"/>
    <mergeCell ref="G28:H28"/>
    <mergeCell ref="G26:H26"/>
    <mergeCell ref="G27:H27"/>
    <mergeCell ref="G29:H29"/>
    <mergeCell ref="K28:M29"/>
    <mergeCell ref="Y26:AA26"/>
    <mergeCell ref="Y27:Z27"/>
    <mergeCell ref="Y28:Z28"/>
    <mergeCell ref="Y29:Z29"/>
    <mergeCell ref="N26:X27"/>
    <mergeCell ref="C27:D27"/>
    <mergeCell ref="C29:D29"/>
    <mergeCell ref="C26:D26"/>
    <mergeCell ref="E26:F26"/>
    <mergeCell ref="E27:F27"/>
    <mergeCell ref="E29:F29"/>
    <mergeCell ref="C28:D28"/>
    <mergeCell ref="E28:F28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C8A5-5C31-6443-8184-D5B4E3BA9BB7}">
  <sheetPr codeName="Sheet3">
    <tabColor rgb="FF66CDCC"/>
    <pageSetUpPr autoPageBreaks="0" fitToPage="1"/>
  </sheetPr>
  <dimension ref="A1:AJ198"/>
  <sheetViews>
    <sheetView workbookViewId="0">
      <selection activeCell="D6" sqref="D6"/>
    </sheetView>
  </sheetViews>
  <sheetFormatPr baseColWidth="10" defaultColWidth="10.83203125" defaultRowHeight="16" x14ac:dyDescent="0.2"/>
  <cols>
    <col min="1" max="1" width="22.6640625" style="1" customWidth="1"/>
    <col min="2" max="2" width="50.33203125" style="7" customWidth="1"/>
    <col min="3" max="3" width="13" style="104" customWidth="1"/>
    <col min="4" max="12" width="9.83203125" style="12" customWidth="1"/>
    <col min="13" max="13" width="13" style="2" customWidth="1"/>
    <col min="14" max="15" width="10.83203125" style="12" customWidth="1"/>
    <col min="16" max="16" width="17.33203125" style="7" customWidth="1"/>
    <col min="17" max="17" width="16.1640625" style="7" customWidth="1"/>
    <col min="18" max="18" width="18.1640625" style="7" customWidth="1"/>
    <col min="19" max="19" width="15.1640625" style="53" customWidth="1"/>
    <col min="20" max="20" width="10.83203125" style="9" hidden="1" customWidth="1"/>
    <col min="21" max="22" width="10.83203125" style="1" hidden="1" customWidth="1"/>
    <col min="23" max="23" width="10.83203125" style="103" hidden="1" customWidth="1"/>
    <col min="24" max="24" width="10.83203125" style="1" hidden="1" customWidth="1"/>
    <col min="25" max="25" width="14.6640625" style="1" hidden="1" customWidth="1"/>
    <col min="26" max="27" width="10.83203125" style="1" hidden="1" customWidth="1"/>
    <col min="28" max="28" width="17.5" style="1" hidden="1" customWidth="1"/>
    <col min="29" max="29" width="10.83203125" style="1" hidden="1" customWidth="1"/>
    <col min="30" max="31" width="10.83203125" style="9" hidden="1" customWidth="1"/>
    <col min="32" max="32" width="10.83203125" style="1" hidden="1" customWidth="1"/>
    <col min="33" max="33" width="16.6640625" style="9" hidden="1" customWidth="1"/>
    <col min="34" max="34" width="14.83203125" style="9" hidden="1" customWidth="1"/>
    <col min="35" max="35" width="10.83203125" style="1" hidden="1" customWidth="1"/>
    <col min="36" max="52" width="10.83203125" style="1" customWidth="1"/>
    <col min="53" max="16384" width="10.83203125" style="1"/>
  </cols>
  <sheetData>
    <row r="1" spans="1:36" ht="49" customHeight="1" x14ac:dyDescent="0.2">
      <c r="D1" s="40"/>
      <c r="E1" s="40"/>
      <c r="F1" s="40"/>
      <c r="G1" s="40"/>
      <c r="H1" s="40"/>
      <c r="I1" s="40"/>
      <c r="J1" s="40"/>
      <c r="K1" s="40"/>
      <c r="L1" s="40"/>
      <c r="N1" s="27"/>
      <c r="O1" s="27"/>
      <c r="X1" s="9"/>
      <c r="Y1" s="9"/>
      <c r="Z1" s="9"/>
      <c r="AA1" s="9"/>
      <c r="AB1" s="9"/>
    </row>
    <row r="2" spans="1:36" s="4" customFormat="1" ht="68" customHeight="1" x14ac:dyDescent="0.2">
      <c r="B2" s="237" t="s">
        <v>274</v>
      </c>
      <c r="C2" s="239" t="s">
        <v>1</v>
      </c>
      <c r="D2" s="241" t="s">
        <v>51</v>
      </c>
      <c r="E2" s="243" t="s">
        <v>52</v>
      </c>
      <c r="F2" s="245" t="s">
        <v>53</v>
      </c>
      <c r="G2" s="247" t="s">
        <v>54</v>
      </c>
      <c r="H2" s="249" t="s">
        <v>55</v>
      </c>
      <c r="I2" s="251" t="s">
        <v>56</v>
      </c>
      <c r="J2" s="253" t="s">
        <v>57</v>
      </c>
      <c r="K2" s="255" t="s">
        <v>58</v>
      </c>
      <c r="L2" s="257" t="s">
        <v>59</v>
      </c>
      <c r="M2" s="235" t="s">
        <v>32</v>
      </c>
      <c r="N2" s="260" t="s">
        <v>61</v>
      </c>
      <c r="O2" s="262" t="s">
        <v>62</v>
      </c>
      <c r="P2" s="235" t="s">
        <v>358</v>
      </c>
      <c r="Q2" s="235" t="s">
        <v>73</v>
      </c>
      <c r="R2" s="235" t="s">
        <v>67</v>
      </c>
      <c r="S2" s="235" t="s">
        <v>60</v>
      </c>
      <c r="T2" s="93" t="s">
        <v>189</v>
      </c>
      <c r="U2" s="93" t="s">
        <v>185</v>
      </c>
      <c r="V2" s="93" t="s">
        <v>21</v>
      </c>
      <c r="W2" s="7" t="s">
        <v>20</v>
      </c>
      <c r="X2" s="93" t="s">
        <v>248</v>
      </c>
      <c r="Y2" s="93" t="s">
        <v>247</v>
      </c>
      <c r="Z2" s="9"/>
      <c r="AA2" s="9" t="s">
        <v>249</v>
      </c>
      <c r="AB2" s="9" t="s">
        <v>186</v>
      </c>
      <c r="AC2" s="9"/>
      <c r="AD2" s="9" t="s">
        <v>63</v>
      </c>
      <c r="AE2" s="9" t="s">
        <v>64</v>
      </c>
      <c r="AF2" s="1"/>
      <c r="AG2" s="9" t="s">
        <v>187</v>
      </c>
      <c r="AH2" s="9" t="s">
        <v>188</v>
      </c>
      <c r="AI2" s="1"/>
      <c r="AJ2" s="1"/>
    </row>
    <row r="3" spans="1:36" ht="22" customHeight="1" x14ac:dyDescent="0.2">
      <c r="B3" s="238"/>
      <c r="C3" s="240"/>
      <c r="D3" s="242"/>
      <c r="E3" s="244"/>
      <c r="F3" s="246"/>
      <c r="G3" s="248"/>
      <c r="H3" s="250"/>
      <c r="I3" s="252"/>
      <c r="J3" s="254"/>
      <c r="K3" s="256"/>
      <c r="L3" s="258"/>
      <c r="M3" s="236"/>
      <c r="N3" s="261"/>
      <c r="O3" s="263"/>
      <c r="P3" s="259"/>
      <c r="Q3" s="259"/>
      <c r="R3" s="236"/>
      <c r="S3" s="259"/>
      <c r="T3" s="28"/>
      <c r="X3" s="9"/>
      <c r="Y3" s="9"/>
      <c r="Z3" s="9"/>
      <c r="AA3" s="9"/>
      <c r="AB3" s="9"/>
    </row>
    <row r="4" spans="1:36" ht="29" customHeight="1" x14ac:dyDescent="0.2">
      <c r="B4" s="126" t="s">
        <v>404</v>
      </c>
      <c r="C4" s="106"/>
      <c r="D4" s="44"/>
      <c r="E4" s="72"/>
      <c r="F4" s="73"/>
      <c r="G4" s="65"/>
      <c r="H4" s="66"/>
      <c r="I4" s="67"/>
      <c r="J4" s="68"/>
      <c r="K4" s="70"/>
      <c r="L4" s="43"/>
      <c r="M4" s="42"/>
      <c r="N4" s="69"/>
      <c r="O4" s="74"/>
      <c r="P4" s="101">
        <f>SUM(P6:P192)</f>
        <v>0</v>
      </c>
      <c r="Q4" s="102">
        <f>SUM(Q6:Q192)</f>
        <v>0</v>
      </c>
      <c r="R4" s="116" t="s">
        <v>0</v>
      </c>
      <c r="S4" s="99">
        <f>SUM(S6:S192)</f>
        <v>0</v>
      </c>
      <c r="T4" s="28"/>
      <c r="X4" s="9"/>
      <c r="Y4" s="9"/>
      <c r="Z4" s="9"/>
      <c r="AA4" s="9"/>
      <c r="AB4" s="9"/>
    </row>
    <row r="5" spans="1:36" ht="22" customHeight="1" x14ac:dyDescent="0.2">
      <c r="B5" s="71"/>
      <c r="C5" s="106"/>
      <c r="D5" s="41"/>
      <c r="E5" s="18"/>
      <c r="F5" s="19"/>
      <c r="G5" s="20"/>
      <c r="H5" s="21"/>
      <c r="I5" s="22"/>
      <c r="J5" s="23"/>
      <c r="K5" s="24"/>
      <c r="L5" s="37"/>
      <c r="M5" s="75"/>
      <c r="N5" s="25"/>
      <c r="O5" s="26"/>
      <c r="P5" s="83"/>
      <c r="Q5" s="84"/>
      <c r="R5" s="83"/>
      <c r="S5" s="83"/>
      <c r="T5" s="28"/>
      <c r="X5" s="9"/>
      <c r="Y5" s="9"/>
      <c r="Z5" s="9"/>
      <c r="AA5" s="9"/>
      <c r="AB5" s="9"/>
    </row>
    <row r="6" spans="1:36" ht="30" customHeight="1" x14ac:dyDescent="0.2">
      <c r="A6" s="181" t="s">
        <v>540</v>
      </c>
      <c r="B6" s="96" t="s">
        <v>565</v>
      </c>
      <c r="C6" s="95">
        <f>SUM(C8:C16)</f>
        <v>2505</v>
      </c>
      <c r="D6" s="79"/>
      <c r="E6" s="79"/>
      <c r="F6" s="79"/>
      <c r="G6" s="79"/>
      <c r="H6" s="79"/>
      <c r="I6" s="79"/>
      <c r="J6" s="79"/>
      <c r="K6" s="79"/>
      <c r="L6" s="79"/>
      <c r="M6" s="95">
        <f>SUM(M8:M16)</f>
        <v>2636</v>
      </c>
      <c r="N6" s="81"/>
      <c r="O6" s="81"/>
      <c r="P6" s="97">
        <f>X6</f>
        <v>0</v>
      </c>
      <c r="Q6" s="98">
        <f>SUM(AD6:AE6)*W6</f>
        <v>0</v>
      </c>
      <c r="R6" s="113" t="s">
        <v>593</v>
      </c>
      <c r="S6" s="55">
        <f>SUM((AD6*C6)+(AE6*M6))</f>
        <v>0</v>
      </c>
      <c r="T6" s="173">
        <v>9</v>
      </c>
      <c r="U6" s="173">
        <v>9</v>
      </c>
      <c r="V6" s="173">
        <v>0</v>
      </c>
      <c r="W6" s="174">
        <f>SUM(W8:W16)</f>
        <v>17.775945287288138</v>
      </c>
      <c r="X6" s="175">
        <f>(SUM(D6:L6)+SUM(N6:O6))*T6</f>
        <v>0</v>
      </c>
      <c r="Y6" s="176">
        <f>(SUM(D6:L6,N6:O6))*W6</f>
        <v>0</v>
      </c>
      <c r="Z6" s="177"/>
      <c r="AA6" s="175">
        <f>SUM(AD6+AE6)*18</f>
        <v>0</v>
      </c>
      <c r="AB6" s="177">
        <f>SUM(T6*AA6)/18</f>
        <v>0</v>
      </c>
      <c r="AC6" s="177"/>
      <c r="AD6" s="177">
        <f>SUM(D6:L6)</f>
        <v>0</v>
      </c>
      <c r="AE6" s="177">
        <f>SUM(N6:O6)</f>
        <v>0</v>
      </c>
      <c r="AF6" s="177"/>
      <c r="AG6" s="177">
        <f t="shared" ref="AG6" si="0">SUM(AD6:AE6)*U6</f>
        <v>0</v>
      </c>
      <c r="AH6" s="177">
        <f t="shared" ref="AH6" si="1">SUM(AD6:AE6)*V6</f>
        <v>0</v>
      </c>
    </row>
    <row r="7" spans="1:36" s="5" customFormat="1" ht="22" customHeight="1" x14ac:dyDescent="0.2">
      <c r="A7" s="181"/>
      <c r="B7" s="29"/>
      <c r="C7" s="8"/>
      <c r="D7" s="77"/>
      <c r="E7" s="45"/>
      <c r="F7" s="46"/>
      <c r="G7" s="47"/>
      <c r="H7" s="48"/>
      <c r="I7" s="49"/>
      <c r="J7" s="50"/>
      <c r="K7" s="38"/>
      <c r="L7" s="39"/>
      <c r="M7" s="115"/>
      <c r="N7" s="51"/>
      <c r="O7" s="52"/>
      <c r="P7" s="83"/>
      <c r="Q7" s="84"/>
      <c r="R7" s="115"/>
      <c r="S7" s="83"/>
      <c r="T7" s="178"/>
      <c r="U7" s="178"/>
      <c r="V7" s="178"/>
      <c r="W7" s="179"/>
      <c r="X7" s="178"/>
      <c r="Y7" s="178"/>
      <c r="Z7" s="178"/>
      <c r="AA7" s="178"/>
      <c r="AB7" s="178"/>
      <c r="AC7" s="178"/>
      <c r="AD7" s="177"/>
      <c r="AE7" s="178"/>
      <c r="AF7" s="178"/>
      <c r="AG7" s="177"/>
      <c r="AH7" s="177"/>
      <c r="AI7" s="1"/>
      <c r="AJ7" s="1"/>
    </row>
    <row r="8" spans="1:36" ht="22" customHeight="1" x14ac:dyDescent="0.2">
      <c r="A8" s="181" t="s">
        <v>540</v>
      </c>
      <c r="B8" s="94" t="s">
        <v>556</v>
      </c>
      <c r="C8" s="95">
        <v>285</v>
      </c>
      <c r="D8" s="79"/>
      <c r="E8" s="79"/>
      <c r="F8" s="79"/>
      <c r="G8" s="79"/>
      <c r="H8" s="79"/>
      <c r="I8" s="79"/>
      <c r="J8" s="79"/>
      <c r="K8" s="79"/>
      <c r="L8" s="79"/>
      <c r="M8" s="32">
        <f t="shared" ref="M8:M16" si="2">ROUNDUP((C8*105%),0.1)</f>
        <v>300</v>
      </c>
      <c r="N8" s="81"/>
      <c r="O8" s="81"/>
      <c r="P8" s="97">
        <f t="shared" ref="P8:P16" si="3">X8</f>
        <v>0</v>
      </c>
      <c r="Q8" s="98">
        <f t="shared" ref="Q8:Q16" si="4">SUM(AA8*W8)</f>
        <v>0</v>
      </c>
      <c r="R8" s="113" t="s">
        <v>572</v>
      </c>
      <c r="S8" s="55">
        <f t="shared" ref="S8:S16" si="5">SUM((AD8*C8)+(AE8*M8))</f>
        <v>0</v>
      </c>
      <c r="T8" s="173">
        <v>1</v>
      </c>
      <c r="U8" s="173">
        <v>1</v>
      </c>
      <c r="V8" s="173">
        <v>0</v>
      </c>
      <c r="W8" s="180">
        <v>2.1246149745762715</v>
      </c>
      <c r="X8" s="175">
        <f t="shared" ref="X8:X16" si="6">(SUM(D8:L8,N8:O8))*T8</f>
        <v>0</v>
      </c>
      <c r="Y8" s="176">
        <f t="shared" ref="Y8:Y16" si="7">(SUM(D8:L8,N8:O8))*W8</f>
        <v>0</v>
      </c>
      <c r="Z8" s="177"/>
      <c r="AA8" s="175">
        <f t="shared" ref="AA8:AA16" si="8">SUM(AD8+AE8)</f>
        <v>0</v>
      </c>
      <c r="AB8" s="177">
        <f t="shared" ref="AB8:AB16" si="9">SUM(T8*AA8)</f>
        <v>0</v>
      </c>
      <c r="AC8" s="177"/>
      <c r="AD8" s="177">
        <f t="shared" ref="AD8:AD16" si="10">SUM(D8:L8)</f>
        <v>0</v>
      </c>
      <c r="AE8" s="177">
        <f t="shared" ref="AE8:AE16" si="11">SUM(N8:O8)</f>
        <v>0</v>
      </c>
      <c r="AF8" s="177"/>
      <c r="AG8" s="177">
        <f t="shared" ref="AG8:AG16" si="12">SUM(AD8:AE8)*U8</f>
        <v>0</v>
      </c>
      <c r="AH8" s="177">
        <f t="shared" ref="AH8:AH16" si="13">SUM(AD8:AE8)*V8</f>
        <v>0</v>
      </c>
    </row>
    <row r="9" spans="1:36" ht="22" customHeight="1" x14ac:dyDescent="0.2">
      <c r="A9" s="181" t="s">
        <v>540</v>
      </c>
      <c r="B9" s="29" t="s">
        <v>557</v>
      </c>
      <c r="C9" s="8">
        <v>285</v>
      </c>
      <c r="D9" s="78"/>
      <c r="E9" s="78"/>
      <c r="F9" s="78"/>
      <c r="G9" s="78"/>
      <c r="H9" s="78"/>
      <c r="I9" s="78"/>
      <c r="J9" s="78"/>
      <c r="K9" s="78"/>
      <c r="L9" s="78"/>
      <c r="M9" s="6">
        <f t="shared" si="2"/>
        <v>300</v>
      </c>
      <c r="N9" s="80"/>
      <c r="O9" s="80"/>
      <c r="P9" s="33">
        <f t="shared" si="3"/>
        <v>0</v>
      </c>
      <c r="Q9" s="35">
        <f t="shared" si="4"/>
        <v>0</v>
      </c>
      <c r="R9" s="114" t="s">
        <v>573</v>
      </c>
      <c r="S9" s="54">
        <f t="shared" si="5"/>
        <v>0</v>
      </c>
      <c r="T9" s="173">
        <v>1</v>
      </c>
      <c r="U9" s="173">
        <v>1</v>
      </c>
      <c r="V9" s="173">
        <v>0</v>
      </c>
      <c r="W9" s="180">
        <v>2.0301876423728817</v>
      </c>
      <c r="X9" s="175">
        <f t="shared" si="6"/>
        <v>0</v>
      </c>
      <c r="Y9" s="176">
        <f t="shared" si="7"/>
        <v>0</v>
      </c>
      <c r="Z9" s="177"/>
      <c r="AA9" s="175">
        <f t="shared" si="8"/>
        <v>0</v>
      </c>
      <c r="AB9" s="177">
        <f t="shared" si="9"/>
        <v>0</v>
      </c>
      <c r="AC9" s="177"/>
      <c r="AD9" s="177">
        <f t="shared" si="10"/>
        <v>0</v>
      </c>
      <c r="AE9" s="177">
        <f t="shared" si="11"/>
        <v>0</v>
      </c>
      <c r="AF9" s="177"/>
      <c r="AG9" s="177">
        <f t="shared" si="12"/>
        <v>0</v>
      </c>
      <c r="AH9" s="177">
        <f t="shared" si="13"/>
        <v>0</v>
      </c>
    </row>
    <row r="10" spans="1:36" ht="22" customHeight="1" x14ac:dyDescent="0.2">
      <c r="A10" s="181" t="s">
        <v>540</v>
      </c>
      <c r="B10" s="94" t="s">
        <v>558</v>
      </c>
      <c r="C10" s="95">
        <v>285</v>
      </c>
      <c r="D10" s="79"/>
      <c r="E10" s="79"/>
      <c r="F10" s="79"/>
      <c r="G10" s="79"/>
      <c r="H10" s="79"/>
      <c r="I10" s="79"/>
      <c r="J10" s="79"/>
      <c r="K10" s="79"/>
      <c r="L10" s="79"/>
      <c r="M10" s="32">
        <f t="shared" si="2"/>
        <v>300</v>
      </c>
      <c r="N10" s="81"/>
      <c r="O10" s="81"/>
      <c r="P10" s="97">
        <f t="shared" si="3"/>
        <v>0</v>
      </c>
      <c r="Q10" s="98">
        <f t="shared" si="4"/>
        <v>0</v>
      </c>
      <c r="R10" s="113" t="s">
        <v>574</v>
      </c>
      <c r="S10" s="55">
        <f t="shared" si="5"/>
        <v>0</v>
      </c>
      <c r="T10" s="173">
        <v>1</v>
      </c>
      <c r="U10" s="173">
        <v>1</v>
      </c>
      <c r="V10" s="173">
        <v>0</v>
      </c>
      <c r="W10" s="180">
        <v>2.0065808093220339</v>
      </c>
      <c r="X10" s="175">
        <f t="shared" si="6"/>
        <v>0</v>
      </c>
      <c r="Y10" s="176">
        <f t="shared" si="7"/>
        <v>0</v>
      </c>
      <c r="Z10" s="177"/>
      <c r="AA10" s="175">
        <f t="shared" si="8"/>
        <v>0</v>
      </c>
      <c r="AB10" s="177">
        <f t="shared" si="9"/>
        <v>0</v>
      </c>
      <c r="AC10" s="177"/>
      <c r="AD10" s="177">
        <f t="shared" si="10"/>
        <v>0</v>
      </c>
      <c r="AE10" s="177">
        <f t="shared" si="11"/>
        <v>0</v>
      </c>
      <c r="AF10" s="177"/>
      <c r="AG10" s="177">
        <f t="shared" si="12"/>
        <v>0</v>
      </c>
      <c r="AH10" s="177">
        <f t="shared" si="13"/>
        <v>0</v>
      </c>
    </row>
    <row r="11" spans="1:36" ht="22" customHeight="1" x14ac:dyDescent="0.2">
      <c r="A11" s="181" t="s">
        <v>540</v>
      </c>
      <c r="B11" s="29" t="s">
        <v>559</v>
      </c>
      <c r="C11" s="8">
        <v>285</v>
      </c>
      <c r="D11" s="78"/>
      <c r="E11" s="78"/>
      <c r="F11" s="78"/>
      <c r="G11" s="78"/>
      <c r="H11" s="78"/>
      <c r="I11" s="78"/>
      <c r="J11" s="78"/>
      <c r="K11" s="78"/>
      <c r="L11" s="78"/>
      <c r="M11" s="6">
        <f t="shared" si="2"/>
        <v>300</v>
      </c>
      <c r="N11" s="80"/>
      <c r="O11" s="80"/>
      <c r="P11" s="33">
        <f t="shared" si="3"/>
        <v>0</v>
      </c>
      <c r="Q11" s="35">
        <f t="shared" si="4"/>
        <v>0</v>
      </c>
      <c r="R11" s="114" t="s">
        <v>575</v>
      </c>
      <c r="S11" s="54">
        <f t="shared" si="5"/>
        <v>0</v>
      </c>
      <c r="T11" s="173">
        <v>1</v>
      </c>
      <c r="U11" s="173">
        <v>1</v>
      </c>
      <c r="V11" s="173">
        <v>0</v>
      </c>
      <c r="W11" s="180">
        <v>2.1718286406779663</v>
      </c>
      <c r="X11" s="175">
        <f t="shared" si="6"/>
        <v>0</v>
      </c>
      <c r="Y11" s="176">
        <f t="shared" si="7"/>
        <v>0</v>
      </c>
      <c r="Z11" s="177"/>
      <c r="AA11" s="175">
        <f t="shared" si="8"/>
        <v>0</v>
      </c>
      <c r="AB11" s="177">
        <f t="shared" si="9"/>
        <v>0</v>
      </c>
      <c r="AC11" s="177"/>
      <c r="AD11" s="177">
        <f t="shared" si="10"/>
        <v>0</v>
      </c>
      <c r="AE11" s="177">
        <f t="shared" si="11"/>
        <v>0</v>
      </c>
      <c r="AF11" s="177"/>
      <c r="AG11" s="177">
        <f t="shared" si="12"/>
        <v>0</v>
      </c>
      <c r="AH11" s="177">
        <f t="shared" si="13"/>
        <v>0</v>
      </c>
    </row>
    <row r="12" spans="1:36" ht="22" customHeight="1" x14ac:dyDescent="0.2">
      <c r="A12" s="181" t="s">
        <v>540</v>
      </c>
      <c r="B12" s="94" t="s">
        <v>560</v>
      </c>
      <c r="C12" s="95">
        <v>270</v>
      </c>
      <c r="D12" s="79"/>
      <c r="E12" s="79"/>
      <c r="F12" s="79"/>
      <c r="G12" s="79"/>
      <c r="H12" s="79"/>
      <c r="I12" s="79"/>
      <c r="J12" s="79"/>
      <c r="K12" s="79"/>
      <c r="L12" s="79"/>
      <c r="M12" s="32">
        <f t="shared" si="2"/>
        <v>284</v>
      </c>
      <c r="N12" s="81"/>
      <c r="O12" s="81"/>
      <c r="P12" s="97">
        <f t="shared" si="3"/>
        <v>0</v>
      </c>
      <c r="Q12" s="98">
        <f t="shared" si="4"/>
        <v>0</v>
      </c>
      <c r="R12" s="113" t="s">
        <v>576</v>
      </c>
      <c r="S12" s="55">
        <f t="shared" si="5"/>
        <v>0</v>
      </c>
      <c r="T12" s="173">
        <v>1</v>
      </c>
      <c r="U12" s="173">
        <v>1</v>
      </c>
      <c r="V12" s="173">
        <v>0</v>
      </c>
      <c r="W12" s="180">
        <v>1.8649398110169495</v>
      </c>
      <c r="X12" s="175">
        <f t="shared" si="6"/>
        <v>0</v>
      </c>
      <c r="Y12" s="176">
        <f t="shared" si="7"/>
        <v>0</v>
      </c>
      <c r="Z12" s="177"/>
      <c r="AA12" s="175">
        <f t="shared" si="8"/>
        <v>0</v>
      </c>
      <c r="AB12" s="177">
        <f t="shared" si="9"/>
        <v>0</v>
      </c>
      <c r="AC12" s="177"/>
      <c r="AD12" s="177">
        <f t="shared" si="10"/>
        <v>0</v>
      </c>
      <c r="AE12" s="177">
        <f t="shared" si="11"/>
        <v>0</v>
      </c>
      <c r="AF12" s="177"/>
      <c r="AG12" s="177">
        <f t="shared" si="12"/>
        <v>0</v>
      </c>
      <c r="AH12" s="177">
        <f t="shared" si="13"/>
        <v>0</v>
      </c>
    </row>
    <row r="13" spans="1:36" ht="22" customHeight="1" x14ac:dyDescent="0.2">
      <c r="A13" s="181" t="s">
        <v>540</v>
      </c>
      <c r="B13" s="29" t="s">
        <v>561</v>
      </c>
      <c r="C13" s="8">
        <v>285</v>
      </c>
      <c r="D13" s="78"/>
      <c r="E13" s="78"/>
      <c r="F13" s="78"/>
      <c r="G13" s="78"/>
      <c r="H13" s="78"/>
      <c r="I13" s="78"/>
      <c r="J13" s="78"/>
      <c r="K13" s="78"/>
      <c r="L13" s="78"/>
      <c r="M13" s="6">
        <f t="shared" si="2"/>
        <v>300</v>
      </c>
      <c r="N13" s="80"/>
      <c r="O13" s="80"/>
      <c r="P13" s="33">
        <f t="shared" si="3"/>
        <v>0</v>
      </c>
      <c r="Q13" s="35">
        <f t="shared" si="4"/>
        <v>0</v>
      </c>
      <c r="R13" s="114" t="s">
        <v>577</v>
      </c>
      <c r="S13" s="54">
        <f t="shared" si="5"/>
        <v>0</v>
      </c>
      <c r="T13" s="173">
        <v>1</v>
      </c>
      <c r="U13" s="173">
        <v>1</v>
      </c>
      <c r="V13" s="173">
        <v>0</v>
      </c>
      <c r="W13" s="180">
        <v>2.0065808093220339</v>
      </c>
      <c r="X13" s="175">
        <f t="shared" si="6"/>
        <v>0</v>
      </c>
      <c r="Y13" s="176">
        <f t="shared" si="7"/>
        <v>0</v>
      </c>
      <c r="Z13" s="177"/>
      <c r="AA13" s="175">
        <f t="shared" si="8"/>
        <v>0</v>
      </c>
      <c r="AB13" s="177">
        <f t="shared" si="9"/>
        <v>0</v>
      </c>
      <c r="AC13" s="177"/>
      <c r="AD13" s="177">
        <f t="shared" si="10"/>
        <v>0</v>
      </c>
      <c r="AE13" s="177">
        <f t="shared" si="11"/>
        <v>0</v>
      </c>
      <c r="AF13" s="177"/>
      <c r="AG13" s="177">
        <f t="shared" si="12"/>
        <v>0</v>
      </c>
      <c r="AH13" s="177">
        <f t="shared" si="13"/>
        <v>0</v>
      </c>
    </row>
    <row r="14" spans="1:36" ht="22" customHeight="1" x14ac:dyDescent="0.2">
      <c r="A14" s="181" t="s">
        <v>540</v>
      </c>
      <c r="B14" s="94" t="s">
        <v>562</v>
      </c>
      <c r="C14" s="95">
        <v>270</v>
      </c>
      <c r="D14" s="79"/>
      <c r="E14" s="79"/>
      <c r="F14" s="79"/>
      <c r="G14" s="79"/>
      <c r="H14" s="79"/>
      <c r="I14" s="79"/>
      <c r="J14" s="79"/>
      <c r="K14" s="79"/>
      <c r="L14" s="79"/>
      <c r="M14" s="32">
        <f t="shared" si="2"/>
        <v>284</v>
      </c>
      <c r="N14" s="81"/>
      <c r="O14" s="81"/>
      <c r="P14" s="97">
        <f t="shared" si="3"/>
        <v>0</v>
      </c>
      <c r="Q14" s="98">
        <f t="shared" si="4"/>
        <v>0</v>
      </c>
      <c r="R14" s="113" t="s">
        <v>578</v>
      </c>
      <c r="S14" s="55">
        <f t="shared" si="5"/>
        <v>0</v>
      </c>
      <c r="T14" s="173">
        <v>1</v>
      </c>
      <c r="U14" s="173">
        <v>1</v>
      </c>
      <c r="V14" s="173">
        <v>0</v>
      </c>
      <c r="W14" s="180">
        <v>1.9121534771186444</v>
      </c>
      <c r="X14" s="175">
        <f t="shared" si="6"/>
        <v>0</v>
      </c>
      <c r="Y14" s="176">
        <f t="shared" si="7"/>
        <v>0</v>
      </c>
      <c r="Z14" s="177"/>
      <c r="AA14" s="175">
        <f t="shared" si="8"/>
        <v>0</v>
      </c>
      <c r="AB14" s="177">
        <f t="shared" si="9"/>
        <v>0</v>
      </c>
      <c r="AC14" s="177"/>
      <c r="AD14" s="177">
        <f t="shared" si="10"/>
        <v>0</v>
      </c>
      <c r="AE14" s="177">
        <f t="shared" si="11"/>
        <v>0</v>
      </c>
      <c r="AF14" s="177"/>
      <c r="AG14" s="177">
        <f t="shared" si="12"/>
        <v>0</v>
      </c>
      <c r="AH14" s="177">
        <f t="shared" si="13"/>
        <v>0</v>
      </c>
    </row>
    <row r="15" spans="1:36" ht="22" customHeight="1" x14ac:dyDescent="0.2">
      <c r="A15" s="181" t="s">
        <v>540</v>
      </c>
      <c r="B15" s="29" t="s">
        <v>563</v>
      </c>
      <c r="C15" s="8">
        <v>270</v>
      </c>
      <c r="D15" s="78"/>
      <c r="E15" s="78"/>
      <c r="F15" s="78"/>
      <c r="G15" s="78"/>
      <c r="H15" s="78"/>
      <c r="I15" s="78"/>
      <c r="J15" s="78"/>
      <c r="K15" s="78"/>
      <c r="L15" s="78"/>
      <c r="M15" s="6">
        <f t="shared" si="2"/>
        <v>284</v>
      </c>
      <c r="N15" s="80"/>
      <c r="O15" s="80"/>
      <c r="P15" s="33">
        <f t="shared" si="3"/>
        <v>0</v>
      </c>
      <c r="Q15" s="35">
        <f t="shared" si="4"/>
        <v>0</v>
      </c>
      <c r="R15" s="114" t="s">
        <v>579</v>
      </c>
      <c r="S15" s="54">
        <f t="shared" si="5"/>
        <v>0</v>
      </c>
      <c r="T15" s="173">
        <v>1</v>
      </c>
      <c r="U15" s="173">
        <v>1</v>
      </c>
      <c r="V15" s="173">
        <v>0</v>
      </c>
      <c r="W15" s="180">
        <v>1.8413329779661018</v>
      </c>
      <c r="X15" s="175">
        <f t="shared" si="6"/>
        <v>0</v>
      </c>
      <c r="Y15" s="176">
        <f t="shared" si="7"/>
        <v>0</v>
      </c>
      <c r="Z15" s="177"/>
      <c r="AA15" s="175">
        <f t="shared" si="8"/>
        <v>0</v>
      </c>
      <c r="AB15" s="177">
        <f t="shared" si="9"/>
        <v>0</v>
      </c>
      <c r="AC15" s="177"/>
      <c r="AD15" s="177">
        <f t="shared" si="10"/>
        <v>0</v>
      </c>
      <c r="AE15" s="177">
        <f t="shared" si="11"/>
        <v>0</v>
      </c>
      <c r="AF15" s="177"/>
      <c r="AG15" s="177">
        <f t="shared" si="12"/>
        <v>0</v>
      </c>
      <c r="AH15" s="177">
        <f t="shared" si="13"/>
        <v>0</v>
      </c>
    </row>
    <row r="16" spans="1:36" ht="22" customHeight="1" x14ac:dyDescent="0.2">
      <c r="A16" s="181" t="s">
        <v>540</v>
      </c>
      <c r="B16" s="94" t="s">
        <v>564</v>
      </c>
      <c r="C16" s="95">
        <v>270</v>
      </c>
      <c r="D16" s="79"/>
      <c r="E16" s="79"/>
      <c r="F16" s="79"/>
      <c r="G16" s="79"/>
      <c r="H16" s="79"/>
      <c r="I16" s="79"/>
      <c r="J16" s="79"/>
      <c r="K16" s="79"/>
      <c r="L16" s="79"/>
      <c r="M16" s="32">
        <f t="shared" si="2"/>
        <v>284</v>
      </c>
      <c r="N16" s="81"/>
      <c r="O16" s="81"/>
      <c r="P16" s="97">
        <f t="shared" si="3"/>
        <v>0</v>
      </c>
      <c r="Q16" s="98">
        <f t="shared" si="4"/>
        <v>0</v>
      </c>
      <c r="R16" s="113" t="s">
        <v>580</v>
      </c>
      <c r="S16" s="55">
        <f t="shared" si="5"/>
        <v>0</v>
      </c>
      <c r="T16" s="173">
        <v>1</v>
      </c>
      <c r="U16" s="173">
        <v>1</v>
      </c>
      <c r="V16" s="173">
        <v>0</v>
      </c>
      <c r="W16" s="180">
        <v>1.8177261449152544</v>
      </c>
      <c r="X16" s="175">
        <f t="shared" si="6"/>
        <v>0</v>
      </c>
      <c r="Y16" s="176">
        <f t="shared" si="7"/>
        <v>0</v>
      </c>
      <c r="Z16" s="177"/>
      <c r="AA16" s="175">
        <f t="shared" si="8"/>
        <v>0</v>
      </c>
      <c r="AB16" s="177">
        <f t="shared" si="9"/>
        <v>0</v>
      </c>
      <c r="AC16" s="177"/>
      <c r="AD16" s="177">
        <f t="shared" si="10"/>
        <v>0</v>
      </c>
      <c r="AE16" s="177">
        <f t="shared" si="11"/>
        <v>0</v>
      </c>
      <c r="AF16" s="177"/>
      <c r="AG16" s="177">
        <f t="shared" si="12"/>
        <v>0</v>
      </c>
      <c r="AH16" s="177">
        <f t="shared" si="13"/>
        <v>0</v>
      </c>
    </row>
    <row r="17" spans="1:36" s="5" customFormat="1" ht="22" customHeight="1" x14ac:dyDescent="0.2">
      <c r="B17" s="29"/>
      <c r="C17" s="107"/>
      <c r="D17" s="77"/>
      <c r="E17" s="45"/>
      <c r="F17" s="46"/>
      <c r="G17" s="47"/>
      <c r="H17" s="48"/>
      <c r="I17" s="49"/>
      <c r="J17" s="50"/>
      <c r="K17" s="38"/>
      <c r="L17" s="39"/>
      <c r="M17" s="112"/>
      <c r="N17" s="51"/>
      <c r="O17" s="52"/>
      <c r="P17" s="83"/>
      <c r="Q17" s="84"/>
      <c r="R17" s="83"/>
      <c r="S17" s="83"/>
      <c r="W17" s="105"/>
      <c r="AD17" s="9"/>
      <c r="AG17" s="9"/>
      <c r="AH17" s="9"/>
      <c r="AI17" s="1"/>
      <c r="AJ17" s="1"/>
    </row>
    <row r="18" spans="1:36" ht="30" customHeight="1" x14ac:dyDescent="0.2">
      <c r="A18" s="181" t="s">
        <v>540</v>
      </c>
      <c r="B18" s="96" t="s">
        <v>496</v>
      </c>
      <c r="C18" s="95">
        <f>SUM(C20:C31)</f>
        <v>2230</v>
      </c>
      <c r="D18" s="79"/>
      <c r="E18" s="79"/>
      <c r="F18" s="79"/>
      <c r="G18" s="79"/>
      <c r="H18" s="79"/>
      <c r="I18" s="79"/>
      <c r="J18" s="79"/>
      <c r="K18" s="79"/>
      <c r="L18" s="79"/>
      <c r="M18" s="95">
        <f>SUM(M20:M31)</f>
        <v>2348</v>
      </c>
      <c r="N18" s="81"/>
      <c r="O18" s="81"/>
      <c r="P18" s="97">
        <f>X18</f>
        <v>0</v>
      </c>
      <c r="Q18" s="98">
        <f>SUM(AD18:AE18)*W18</f>
        <v>0</v>
      </c>
      <c r="R18" s="113" t="s">
        <v>590</v>
      </c>
      <c r="S18" s="55">
        <f>SUM((AD18*C18)+(AE18*M18))</f>
        <v>0</v>
      </c>
      <c r="T18" s="173">
        <v>12</v>
      </c>
      <c r="U18" s="173">
        <v>12</v>
      </c>
      <c r="V18" s="173">
        <v>0</v>
      </c>
      <c r="W18" s="174">
        <f>SUM(W20:W31)</f>
        <v>15.573119157113913</v>
      </c>
      <c r="X18" s="175">
        <f>(SUM(D18:L18)+SUM(N18:O18))*T18</f>
        <v>0</v>
      </c>
      <c r="Y18" s="176">
        <f>(SUM(D18:L18,N18:O18))*W18</f>
        <v>0</v>
      </c>
      <c r="Z18" s="177"/>
      <c r="AA18" s="175">
        <f>SUM(AD18+AE18)*18</f>
        <v>0</v>
      </c>
      <c r="AB18" s="177">
        <f>SUM(T18*AA18)/18</f>
        <v>0</v>
      </c>
      <c r="AC18" s="177"/>
      <c r="AD18" s="177">
        <f>SUM(D18:L18)</f>
        <v>0</v>
      </c>
      <c r="AE18" s="177">
        <f>SUM(N18:O18)</f>
        <v>0</v>
      </c>
      <c r="AF18" s="177"/>
      <c r="AG18" s="177">
        <f t="shared" ref="AG18" si="14">SUM(AD18:AE18)*U18</f>
        <v>0</v>
      </c>
      <c r="AH18" s="177">
        <f t="shared" ref="AH18" si="15">SUM(AD18:AE18)*V18</f>
        <v>0</v>
      </c>
    </row>
    <row r="19" spans="1:36" s="5" customFormat="1" ht="22" customHeight="1" x14ac:dyDescent="0.2">
      <c r="B19" s="29"/>
      <c r="C19" s="8"/>
      <c r="D19" s="77"/>
      <c r="E19" s="45"/>
      <c r="F19" s="46"/>
      <c r="G19" s="47"/>
      <c r="H19" s="48"/>
      <c r="I19" s="49"/>
      <c r="J19" s="50"/>
      <c r="K19" s="38"/>
      <c r="L19" s="39"/>
      <c r="M19" s="115"/>
      <c r="N19" s="51"/>
      <c r="O19" s="52"/>
      <c r="P19" s="83"/>
      <c r="Q19" s="84"/>
      <c r="R19" s="130"/>
      <c r="S19" s="83"/>
      <c r="T19" s="178"/>
      <c r="U19" s="178"/>
      <c r="V19" s="178"/>
      <c r="W19" s="179"/>
      <c r="X19" s="178"/>
      <c r="Y19" s="178"/>
      <c r="Z19" s="178"/>
      <c r="AA19" s="178"/>
      <c r="AB19" s="178"/>
      <c r="AC19" s="178"/>
      <c r="AD19" s="177"/>
      <c r="AE19" s="178"/>
      <c r="AF19" s="178"/>
      <c r="AG19" s="177"/>
      <c r="AH19" s="177"/>
      <c r="AI19" s="1"/>
      <c r="AJ19" s="1"/>
    </row>
    <row r="20" spans="1:36" ht="22" customHeight="1" x14ac:dyDescent="0.2">
      <c r="A20" s="181" t="s">
        <v>540</v>
      </c>
      <c r="B20" s="94" t="s">
        <v>497</v>
      </c>
      <c r="C20" s="95">
        <v>290</v>
      </c>
      <c r="D20" s="79"/>
      <c r="E20" s="79"/>
      <c r="F20" s="79"/>
      <c r="G20" s="79"/>
      <c r="H20" s="79"/>
      <c r="I20" s="79"/>
      <c r="J20" s="79"/>
      <c r="K20" s="79"/>
      <c r="L20" s="79"/>
      <c r="M20" s="32">
        <f t="shared" ref="M20:M31" si="16">ROUNDUP((C20*105%),0.1)</f>
        <v>305</v>
      </c>
      <c r="N20" s="81"/>
      <c r="O20" s="81"/>
      <c r="P20" s="97">
        <f t="shared" ref="P20:P31" si="17">X20</f>
        <v>0</v>
      </c>
      <c r="Q20" s="98">
        <f t="shared" ref="Q20:Q31" si="18">SUM(AA20*W20)</f>
        <v>0</v>
      </c>
      <c r="R20" s="113" t="s">
        <v>519</v>
      </c>
      <c r="S20" s="55">
        <f t="shared" ref="S20:S31" si="19">SUM((AD20*C20)+(AE20*M20))</f>
        <v>0</v>
      </c>
      <c r="T20" s="173">
        <v>1</v>
      </c>
      <c r="U20" s="173">
        <v>1</v>
      </c>
      <c r="V20" s="173">
        <v>0</v>
      </c>
      <c r="W20" s="180">
        <v>2.4880131197755961</v>
      </c>
      <c r="X20" s="175">
        <f t="shared" ref="X20:X31" si="20">(SUM(D20:L20,N20:O20))*T20</f>
        <v>0</v>
      </c>
      <c r="Y20" s="176">
        <f t="shared" ref="Y20:Y31" si="21">(SUM(D20:L20,N20:O20))*W20</f>
        <v>0</v>
      </c>
      <c r="Z20" s="177"/>
      <c r="AA20" s="175">
        <f t="shared" ref="AA20:AA31" si="22">SUM(AD20+AE20)</f>
        <v>0</v>
      </c>
      <c r="AB20" s="177">
        <f t="shared" ref="AB20:AB31" si="23">SUM(T20*AA20)</f>
        <v>0</v>
      </c>
      <c r="AC20" s="177"/>
      <c r="AD20" s="177">
        <f t="shared" ref="AD20:AD31" si="24">SUM(D20:L20)</f>
        <v>0</v>
      </c>
      <c r="AE20" s="177">
        <f t="shared" ref="AE20:AE31" si="25">SUM(N20:O20)</f>
        <v>0</v>
      </c>
      <c r="AF20" s="177"/>
      <c r="AG20" s="177">
        <f t="shared" ref="AG20:AG31" si="26">SUM(AD20:AE20)*U20</f>
        <v>0</v>
      </c>
      <c r="AH20" s="177">
        <f t="shared" ref="AH20:AH31" si="27">SUM(AD20:AE20)*V20</f>
        <v>0</v>
      </c>
    </row>
    <row r="21" spans="1:36" ht="22" customHeight="1" x14ac:dyDescent="0.2">
      <c r="A21" s="181" t="s">
        <v>540</v>
      </c>
      <c r="B21" s="29" t="s">
        <v>498</v>
      </c>
      <c r="C21" s="8">
        <v>290</v>
      </c>
      <c r="D21" s="78"/>
      <c r="E21" s="78"/>
      <c r="F21" s="78"/>
      <c r="G21" s="78"/>
      <c r="H21" s="78"/>
      <c r="I21" s="78"/>
      <c r="J21" s="78"/>
      <c r="K21" s="78"/>
      <c r="L21" s="78"/>
      <c r="M21" s="6">
        <f t="shared" si="16"/>
        <v>305</v>
      </c>
      <c r="N21" s="80"/>
      <c r="O21" s="80"/>
      <c r="P21" s="33">
        <f t="shared" si="17"/>
        <v>0</v>
      </c>
      <c r="Q21" s="35">
        <f t="shared" si="18"/>
        <v>0</v>
      </c>
      <c r="R21" s="114" t="s">
        <v>520</v>
      </c>
      <c r="S21" s="54">
        <f t="shared" si="19"/>
        <v>0</v>
      </c>
      <c r="T21" s="173">
        <v>1</v>
      </c>
      <c r="U21" s="173">
        <v>1</v>
      </c>
      <c r="V21" s="173">
        <v>0</v>
      </c>
      <c r="W21" s="180">
        <v>2.5571245953249182</v>
      </c>
      <c r="X21" s="175">
        <f t="shared" si="20"/>
        <v>0</v>
      </c>
      <c r="Y21" s="176">
        <f t="shared" si="21"/>
        <v>0</v>
      </c>
      <c r="Z21" s="177"/>
      <c r="AA21" s="175">
        <f t="shared" si="22"/>
        <v>0</v>
      </c>
      <c r="AB21" s="177">
        <f t="shared" si="23"/>
        <v>0</v>
      </c>
      <c r="AC21" s="177"/>
      <c r="AD21" s="177">
        <f t="shared" si="24"/>
        <v>0</v>
      </c>
      <c r="AE21" s="177">
        <f t="shared" si="25"/>
        <v>0</v>
      </c>
      <c r="AF21" s="177"/>
      <c r="AG21" s="177">
        <f t="shared" si="26"/>
        <v>0</v>
      </c>
      <c r="AH21" s="177">
        <f t="shared" si="27"/>
        <v>0</v>
      </c>
    </row>
    <row r="22" spans="1:36" ht="22" customHeight="1" x14ac:dyDescent="0.2">
      <c r="A22" s="181" t="s">
        <v>540</v>
      </c>
      <c r="B22" s="94" t="s">
        <v>499</v>
      </c>
      <c r="C22" s="95">
        <v>225</v>
      </c>
      <c r="D22" s="79"/>
      <c r="E22" s="79"/>
      <c r="F22" s="79"/>
      <c r="G22" s="79"/>
      <c r="H22" s="79"/>
      <c r="I22" s="79"/>
      <c r="J22" s="79"/>
      <c r="K22" s="79"/>
      <c r="L22" s="79"/>
      <c r="M22" s="32">
        <f t="shared" si="16"/>
        <v>237</v>
      </c>
      <c r="N22" s="81"/>
      <c r="O22" s="81"/>
      <c r="P22" s="97">
        <f t="shared" si="17"/>
        <v>0</v>
      </c>
      <c r="Q22" s="98">
        <f t="shared" si="18"/>
        <v>0</v>
      </c>
      <c r="R22" s="113" t="s">
        <v>521</v>
      </c>
      <c r="S22" s="55">
        <f t="shared" si="19"/>
        <v>0</v>
      </c>
      <c r="T22" s="173">
        <v>1</v>
      </c>
      <c r="U22" s="173">
        <v>1</v>
      </c>
      <c r="V22" s="173">
        <v>0</v>
      </c>
      <c r="W22" s="180">
        <v>1.6817125717001713</v>
      </c>
      <c r="X22" s="175">
        <f t="shared" si="20"/>
        <v>0</v>
      </c>
      <c r="Y22" s="176">
        <f t="shared" si="21"/>
        <v>0</v>
      </c>
      <c r="Z22" s="177"/>
      <c r="AA22" s="175">
        <f t="shared" si="22"/>
        <v>0</v>
      </c>
      <c r="AB22" s="177">
        <f t="shared" si="23"/>
        <v>0</v>
      </c>
      <c r="AC22" s="177"/>
      <c r="AD22" s="177">
        <f t="shared" si="24"/>
        <v>0</v>
      </c>
      <c r="AE22" s="177">
        <f t="shared" si="25"/>
        <v>0</v>
      </c>
      <c r="AF22" s="177"/>
      <c r="AG22" s="177">
        <f t="shared" si="26"/>
        <v>0</v>
      </c>
      <c r="AH22" s="177">
        <f t="shared" si="27"/>
        <v>0</v>
      </c>
    </row>
    <row r="23" spans="1:36" ht="22" customHeight="1" x14ac:dyDescent="0.2">
      <c r="A23" s="181" t="s">
        <v>540</v>
      </c>
      <c r="B23" s="29" t="s">
        <v>500</v>
      </c>
      <c r="C23" s="8">
        <v>225</v>
      </c>
      <c r="D23" s="78"/>
      <c r="E23" s="78"/>
      <c r="F23" s="78"/>
      <c r="G23" s="78"/>
      <c r="H23" s="78"/>
      <c r="I23" s="78"/>
      <c r="J23" s="78"/>
      <c r="K23" s="78"/>
      <c r="L23" s="78"/>
      <c r="M23" s="6">
        <f t="shared" si="16"/>
        <v>237</v>
      </c>
      <c r="N23" s="80"/>
      <c r="O23" s="80"/>
      <c r="P23" s="33">
        <f t="shared" si="17"/>
        <v>0</v>
      </c>
      <c r="Q23" s="35">
        <f t="shared" si="18"/>
        <v>0</v>
      </c>
      <c r="R23" s="114" t="s">
        <v>522</v>
      </c>
      <c r="S23" s="54">
        <f t="shared" si="19"/>
        <v>0</v>
      </c>
      <c r="T23" s="173">
        <v>1</v>
      </c>
      <c r="U23" s="173">
        <v>1</v>
      </c>
      <c r="V23" s="173">
        <v>0</v>
      </c>
      <c r="W23" s="180">
        <v>1.6817125717001713</v>
      </c>
      <c r="X23" s="175">
        <f t="shared" si="20"/>
        <v>0</v>
      </c>
      <c r="Y23" s="176">
        <f t="shared" si="21"/>
        <v>0</v>
      </c>
      <c r="Z23" s="177"/>
      <c r="AA23" s="175">
        <f t="shared" si="22"/>
        <v>0</v>
      </c>
      <c r="AB23" s="177">
        <f t="shared" si="23"/>
        <v>0</v>
      </c>
      <c r="AC23" s="177"/>
      <c r="AD23" s="177">
        <f t="shared" si="24"/>
        <v>0</v>
      </c>
      <c r="AE23" s="177">
        <f t="shared" si="25"/>
        <v>0</v>
      </c>
      <c r="AF23" s="177"/>
      <c r="AG23" s="177">
        <f t="shared" si="26"/>
        <v>0</v>
      </c>
      <c r="AH23" s="177">
        <f t="shared" si="27"/>
        <v>0</v>
      </c>
    </row>
    <row r="24" spans="1:36" ht="22" customHeight="1" x14ac:dyDescent="0.2">
      <c r="A24" s="181" t="s">
        <v>540</v>
      </c>
      <c r="B24" s="94" t="s">
        <v>501</v>
      </c>
      <c r="C24" s="95">
        <v>150</v>
      </c>
      <c r="D24" s="79"/>
      <c r="E24" s="79"/>
      <c r="F24" s="79"/>
      <c r="G24" s="79"/>
      <c r="H24" s="79"/>
      <c r="I24" s="79"/>
      <c r="J24" s="79"/>
      <c r="K24" s="79"/>
      <c r="L24" s="79"/>
      <c r="M24" s="32">
        <f t="shared" si="16"/>
        <v>158</v>
      </c>
      <c r="N24" s="81"/>
      <c r="O24" s="81"/>
      <c r="P24" s="97">
        <f t="shared" si="17"/>
        <v>0</v>
      </c>
      <c r="Q24" s="98">
        <f t="shared" si="18"/>
        <v>0</v>
      </c>
      <c r="R24" s="113" t="s">
        <v>523</v>
      </c>
      <c r="S24" s="55">
        <f t="shared" si="19"/>
        <v>0</v>
      </c>
      <c r="T24" s="173">
        <v>1</v>
      </c>
      <c r="U24" s="173">
        <v>1</v>
      </c>
      <c r="V24" s="173">
        <v>0</v>
      </c>
      <c r="W24" s="180">
        <v>0.87541202362474679</v>
      </c>
      <c r="X24" s="175">
        <f t="shared" si="20"/>
        <v>0</v>
      </c>
      <c r="Y24" s="176">
        <f t="shared" si="21"/>
        <v>0</v>
      </c>
      <c r="Z24" s="177"/>
      <c r="AA24" s="175">
        <f t="shared" si="22"/>
        <v>0</v>
      </c>
      <c r="AB24" s="177">
        <f t="shared" si="23"/>
        <v>0</v>
      </c>
      <c r="AC24" s="177"/>
      <c r="AD24" s="177">
        <f t="shared" si="24"/>
        <v>0</v>
      </c>
      <c r="AE24" s="177">
        <f t="shared" si="25"/>
        <v>0</v>
      </c>
      <c r="AF24" s="177"/>
      <c r="AG24" s="177">
        <f t="shared" si="26"/>
        <v>0</v>
      </c>
      <c r="AH24" s="177">
        <f t="shared" si="27"/>
        <v>0</v>
      </c>
    </row>
    <row r="25" spans="1:36" ht="22" customHeight="1" x14ac:dyDescent="0.2">
      <c r="A25" s="181" t="s">
        <v>540</v>
      </c>
      <c r="B25" s="29" t="s">
        <v>502</v>
      </c>
      <c r="C25" s="8">
        <v>150</v>
      </c>
      <c r="D25" s="78"/>
      <c r="E25" s="78"/>
      <c r="F25" s="78"/>
      <c r="G25" s="78"/>
      <c r="H25" s="78"/>
      <c r="I25" s="78"/>
      <c r="J25" s="78"/>
      <c r="K25" s="78"/>
      <c r="L25" s="78"/>
      <c r="M25" s="6">
        <f t="shared" si="16"/>
        <v>158</v>
      </c>
      <c r="N25" s="80"/>
      <c r="O25" s="80"/>
      <c r="P25" s="33">
        <f t="shared" si="17"/>
        <v>0</v>
      </c>
      <c r="Q25" s="35">
        <f t="shared" si="18"/>
        <v>0</v>
      </c>
      <c r="R25" s="114" t="s">
        <v>524</v>
      </c>
      <c r="S25" s="54">
        <f t="shared" si="19"/>
        <v>0</v>
      </c>
      <c r="T25" s="173">
        <v>1</v>
      </c>
      <c r="U25" s="173">
        <v>1</v>
      </c>
      <c r="V25" s="173">
        <v>0</v>
      </c>
      <c r="W25" s="180">
        <v>0.89844918214118752</v>
      </c>
      <c r="X25" s="175">
        <f t="shared" si="20"/>
        <v>0</v>
      </c>
      <c r="Y25" s="176">
        <f t="shared" si="21"/>
        <v>0</v>
      </c>
      <c r="Z25" s="177"/>
      <c r="AA25" s="175">
        <f t="shared" si="22"/>
        <v>0</v>
      </c>
      <c r="AB25" s="177">
        <f t="shared" si="23"/>
        <v>0</v>
      </c>
      <c r="AC25" s="177"/>
      <c r="AD25" s="177">
        <f t="shared" si="24"/>
        <v>0</v>
      </c>
      <c r="AE25" s="177">
        <f t="shared" si="25"/>
        <v>0</v>
      </c>
      <c r="AF25" s="177"/>
      <c r="AG25" s="177">
        <f t="shared" si="26"/>
        <v>0</v>
      </c>
      <c r="AH25" s="177">
        <f t="shared" si="27"/>
        <v>0</v>
      </c>
    </row>
    <row r="26" spans="1:36" ht="22" customHeight="1" x14ac:dyDescent="0.2">
      <c r="A26" s="181" t="s">
        <v>540</v>
      </c>
      <c r="B26" s="94" t="s">
        <v>503</v>
      </c>
      <c r="C26" s="95">
        <v>150</v>
      </c>
      <c r="D26" s="79"/>
      <c r="E26" s="79"/>
      <c r="F26" s="79"/>
      <c r="G26" s="79"/>
      <c r="H26" s="79"/>
      <c r="I26" s="79"/>
      <c r="J26" s="79"/>
      <c r="K26" s="79"/>
      <c r="L26" s="79"/>
      <c r="M26" s="32">
        <f t="shared" si="16"/>
        <v>158</v>
      </c>
      <c r="N26" s="81"/>
      <c r="O26" s="81"/>
      <c r="P26" s="97">
        <f t="shared" si="17"/>
        <v>0</v>
      </c>
      <c r="Q26" s="98">
        <f t="shared" si="18"/>
        <v>0</v>
      </c>
      <c r="R26" s="113" t="s">
        <v>525</v>
      </c>
      <c r="S26" s="55">
        <f t="shared" si="19"/>
        <v>0</v>
      </c>
      <c r="T26" s="173">
        <v>1</v>
      </c>
      <c r="U26" s="173">
        <v>1</v>
      </c>
      <c r="V26" s="173">
        <v>0</v>
      </c>
      <c r="W26" s="180">
        <v>0.89844918214118752</v>
      </c>
      <c r="X26" s="175">
        <f t="shared" si="20"/>
        <v>0</v>
      </c>
      <c r="Y26" s="176">
        <f t="shared" si="21"/>
        <v>0</v>
      </c>
      <c r="Z26" s="177"/>
      <c r="AA26" s="175">
        <f t="shared" si="22"/>
        <v>0</v>
      </c>
      <c r="AB26" s="177">
        <f t="shared" si="23"/>
        <v>0</v>
      </c>
      <c r="AC26" s="177"/>
      <c r="AD26" s="177">
        <f t="shared" si="24"/>
        <v>0</v>
      </c>
      <c r="AE26" s="177">
        <f t="shared" si="25"/>
        <v>0</v>
      </c>
      <c r="AF26" s="177"/>
      <c r="AG26" s="177">
        <f t="shared" si="26"/>
        <v>0</v>
      </c>
      <c r="AH26" s="177">
        <f t="shared" si="27"/>
        <v>0</v>
      </c>
    </row>
    <row r="27" spans="1:36" ht="22" customHeight="1" x14ac:dyDescent="0.2">
      <c r="A27" s="181" t="s">
        <v>540</v>
      </c>
      <c r="B27" s="29" t="s">
        <v>504</v>
      </c>
      <c r="C27" s="8">
        <v>150</v>
      </c>
      <c r="D27" s="78"/>
      <c r="E27" s="78"/>
      <c r="F27" s="78"/>
      <c r="G27" s="78"/>
      <c r="H27" s="78"/>
      <c r="I27" s="78"/>
      <c r="J27" s="78"/>
      <c r="K27" s="78"/>
      <c r="L27" s="78"/>
      <c r="M27" s="6">
        <f t="shared" si="16"/>
        <v>158</v>
      </c>
      <c r="N27" s="80"/>
      <c r="O27" s="80"/>
      <c r="P27" s="33">
        <f t="shared" si="17"/>
        <v>0</v>
      </c>
      <c r="Q27" s="35">
        <f t="shared" si="18"/>
        <v>0</v>
      </c>
      <c r="R27" s="114" t="s">
        <v>526</v>
      </c>
      <c r="S27" s="54">
        <f t="shared" si="19"/>
        <v>0</v>
      </c>
      <c r="T27" s="173">
        <v>1</v>
      </c>
      <c r="U27" s="173">
        <v>1</v>
      </c>
      <c r="V27" s="173">
        <v>0</v>
      </c>
      <c r="W27" s="180">
        <v>0.89844918214118752</v>
      </c>
      <c r="X27" s="175">
        <f t="shared" si="20"/>
        <v>0</v>
      </c>
      <c r="Y27" s="176">
        <f t="shared" si="21"/>
        <v>0</v>
      </c>
      <c r="Z27" s="177"/>
      <c r="AA27" s="175">
        <f t="shared" si="22"/>
        <v>0</v>
      </c>
      <c r="AB27" s="177">
        <f t="shared" si="23"/>
        <v>0</v>
      </c>
      <c r="AC27" s="177"/>
      <c r="AD27" s="177">
        <f t="shared" si="24"/>
        <v>0</v>
      </c>
      <c r="AE27" s="177">
        <f t="shared" si="25"/>
        <v>0</v>
      </c>
      <c r="AF27" s="177"/>
      <c r="AG27" s="177">
        <f t="shared" si="26"/>
        <v>0</v>
      </c>
      <c r="AH27" s="177">
        <f t="shared" si="27"/>
        <v>0</v>
      </c>
    </row>
    <row r="28" spans="1:36" ht="22" customHeight="1" x14ac:dyDescent="0.2">
      <c r="A28" s="181" t="s">
        <v>540</v>
      </c>
      <c r="B28" s="94" t="s">
        <v>505</v>
      </c>
      <c r="C28" s="95">
        <v>150</v>
      </c>
      <c r="D28" s="79"/>
      <c r="E28" s="79"/>
      <c r="F28" s="79"/>
      <c r="G28" s="79"/>
      <c r="H28" s="79"/>
      <c r="I28" s="79"/>
      <c r="J28" s="79"/>
      <c r="K28" s="79"/>
      <c r="L28" s="79"/>
      <c r="M28" s="32">
        <f t="shared" si="16"/>
        <v>158</v>
      </c>
      <c r="N28" s="81"/>
      <c r="O28" s="81"/>
      <c r="P28" s="97">
        <f t="shared" si="17"/>
        <v>0</v>
      </c>
      <c r="Q28" s="98">
        <f t="shared" si="18"/>
        <v>0</v>
      </c>
      <c r="R28" s="113" t="s">
        <v>527</v>
      </c>
      <c r="S28" s="55">
        <f t="shared" si="19"/>
        <v>0</v>
      </c>
      <c r="T28" s="173">
        <v>1</v>
      </c>
      <c r="U28" s="173">
        <v>1</v>
      </c>
      <c r="V28" s="173">
        <v>0</v>
      </c>
      <c r="W28" s="180">
        <v>0.92148634065762824</v>
      </c>
      <c r="X28" s="175">
        <f t="shared" si="20"/>
        <v>0</v>
      </c>
      <c r="Y28" s="176">
        <f t="shared" si="21"/>
        <v>0</v>
      </c>
      <c r="Z28" s="177"/>
      <c r="AA28" s="175">
        <f t="shared" si="22"/>
        <v>0</v>
      </c>
      <c r="AB28" s="177">
        <f t="shared" si="23"/>
        <v>0</v>
      </c>
      <c r="AC28" s="177"/>
      <c r="AD28" s="177">
        <f t="shared" si="24"/>
        <v>0</v>
      </c>
      <c r="AE28" s="177">
        <f t="shared" si="25"/>
        <v>0</v>
      </c>
      <c r="AF28" s="177"/>
      <c r="AG28" s="177">
        <f t="shared" si="26"/>
        <v>0</v>
      </c>
      <c r="AH28" s="177">
        <f t="shared" si="27"/>
        <v>0</v>
      </c>
    </row>
    <row r="29" spans="1:36" ht="22" customHeight="1" x14ac:dyDescent="0.2">
      <c r="A29" s="181" t="s">
        <v>540</v>
      </c>
      <c r="B29" s="29" t="s">
        <v>506</v>
      </c>
      <c r="C29" s="8">
        <v>150</v>
      </c>
      <c r="D29" s="78"/>
      <c r="E29" s="78"/>
      <c r="F29" s="78"/>
      <c r="G29" s="78"/>
      <c r="H29" s="78"/>
      <c r="I29" s="78"/>
      <c r="J29" s="78"/>
      <c r="K29" s="78"/>
      <c r="L29" s="78"/>
      <c r="M29" s="6">
        <f t="shared" si="16"/>
        <v>158</v>
      </c>
      <c r="N29" s="80"/>
      <c r="O29" s="80"/>
      <c r="P29" s="33">
        <f t="shared" si="17"/>
        <v>0</v>
      </c>
      <c r="Q29" s="35">
        <f t="shared" si="18"/>
        <v>0</v>
      </c>
      <c r="R29" s="114" t="s">
        <v>528</v>
      </c>
      <c r="S29" s="54">
        <f t="shared" si="19"/>
        <v>0</v>
      </c>
      <c r="T29" s="173">
        <v>1</v>
      </c>
      <c r="U29" s="173">
        <v>1</v>
      </c>
      <c r="V29" s="173">
        <v>0</v>
      </c>
      <c r="W29" s="180">
        <v>0.89844918214118752</v>
      </c>
      <c r="X29" s="175">
        <f t="shared" si="20"/>
        <v>0</v>
      </c>
      <c r="Y29" s="176">
        <f t="shared" si="21"/>
        <v>0</v>
      </c>
      <c r="Z29" s="177"/>
      <c r="AA29" s="175">
        <f t="shared" si="22"/>
        <v>0</v>
      </c>
      <c r="AB29" s="177">
        <f t="shared" si="23"/>
        <v>0</v>
      </c>
      <c r="AC29" s="177"/>
      <c r="AD29" s="177">
        <f t="shared" si="24"/>
        <v>0</v>
      </c>
      <c r="AE29" s="177">
        <f t="shared" si="25"/>
        <v>0</v>
      </c>
      <c r="AF29" s="177"/>
      <c r="AG29" s="177">
        <f t="shared" si="26"/>
        <v>0</v>
      </c>
      <c r="AH29" s="177">
        <f t="shared" si="27"/>
        <v>0</v>
      </c>
    </row>
    <row r="30" spans="1:36" ht="22" customHeight="1" x14ac:dyDescent="0.2">
      <c r="A30" s="181" t="s">
        <v>540</v>
      </c>
      <c r="B30" s="94" t="s">
        <v>507</v>
      </c>
      <c r="C30" s="95">
        <v>150</v>
      </c>
      <c r="D30" s="79"/>
      <c r="E30" s="79"/>
      <c r="F30" s="79"/>
      <c r="G30" s="79"/>
      <c r="H30" s="79"/>
      <c r="I30" s="79"/>
      <c r="J30" s="79"/>
      <c r="K30" s="79"/>
      <c r="L30" s="79"/>
      <c r="M30" s="32">
        <f t="shared" si="16"/>
        <v>158</v>
      </c>
      <c r="N30" s="81"/>
      <c r="O30" s="81"/>
      <c r="P30" s="97">
        <f t="shared" si="17"/>
        <v>0</v>
      </c>
      <c r="Q30" s="98">
        <f t="shared" si="18"/>
        <v>0</v>
      </c>
      <c r="R30" s="113" t="s">
        <v>529</v>
      </c>
      <c r="S30" s="55">
        <f t="shared" si="19"/>
        <v>0</v>
      </c>
      <c r="T30" s="173">
        <v>1</v>
      </c>
      <c r="U30" s="173">
        <v>1</v>
      </c>
      <c r="V30" s="173">
        <v>0</v>
      </c>
      <c r="W30" s="180">
        <v>0.92148634065762824</v>
      </c>
      <c r="X30" s="175">
        <f t="shared" si="20"/>
        <v>0</v>
      </c>
      <c r="Y30" s="176">
        <f t="shared" si="21"/>
        <v>0</v>
      </c>
      <c r="Z30" s="177"/>
      <c r="AA30" s="175">
        <f t="shared" si="22"/>
        <v>0</v>
      </c>
      <c r="AB30" s="177">
        <f t="shared" si="23"/>
        <v>0</v>
      </c>
      <c r="AC30" s="177"/>
      <c r="AD30" s="177">
        <f t="shared" si="24"/>
        <v>0</v>
      </c>
      <c r="AE30" s="177">
        <f t="shared" si="25"/>
        <v>0</v>
      </c>
      <c r="AF30" s="177"/>
      <c r="AG30" s="177">
        <f t="shared" si="26"/>
        <v>0</v>
      </c>
      <c r="AH30" s="177">
        <f t="shared" si="27"/>
        <v>0</v>
      </c>
    </row>
    <row r="31" spans="1:36" ht="22" customHeight="1" x14ac:dyDescent="0.2">
      <c r="A31" s="181" t="s">
        <v>540</v>
      </c>
      <c r="B31" s="29" t="s">
        <v>508</v>
      </c>
      <c r="C31" s="8">
        <v>150</v>
      </c>
      <c r="D31" s="78"/>
      <c r="E31" s="78"/>
      <c r="F31" s="78"/>
      <c r="G31" s="78"/>
      <c r="H31" s="78"/>
      <c r="I31" s="78"/>
      <c r="J31" s="78"/>
      <c r="K31" s="78"/>
      <c r="L31" s="78"/>
      <c r="M31" s="6">
        <f t="shared" si="16"/>
        <v>158</v>
      </c>
      <c r="N31" s="80"/>
      <c r="O31" s="80"/>
      <c r="P31" s="33">
        <f t="shared" si="17"/>
        <v>0</v>
      </c>
      <c r="Q31" s="35">
        <f t="shared" si="18"/>
        <v>0</v>
      </c>
      <c r="R31" s="114" t="s">
        <v>530</v>
      </c>
      <c r="S31" s="54">
        <f t="shared" si="19"/>
        <v>0</v>
      </c>
      <c r="T31" s="173">
        <v>1</v>
      </c>
      <c r="U31" s="173">
        <v>1</v>
      </c>
      <c r="V31" s="173">
        <v>0</v>
      </c>
      <c r="W31" s="180">
        <v>0.85237486510830607</v>
      </c>
      <c r="X31" s="175">
        <f t="shared" si="20"/>
        <v>0</v>
      </c>
      <c r="Y31" s="176">
        <f t="shared" si="21"/>
        <v>0</v>
      </c>
      <c r="Z31" s="177"/>
      <c r="AA31" s="175">
        <f t="shared" si="22"/>
        <v>0</v>
      </c>
      <c r="AB31" s="177">
        <f t="shared" si="23"/>
        <v>0</v>
      </c>
      <c r="AC31" s="177"/>
      <c r="AD31" s="177">
        <f t="shared" si="24"/>
        <v>0</v>
      </c>
      <c r="AE31" s="177">
        <f t="shared" si="25"/>
        <v>0</v>
      </c>
      <c r="AF31" s="177"/>
      <c r="AG31" s="177">
        <f t="shared" si="26"/>
        <v>0</v>
      </c>
      <c r="AH31" s="177">
        <f t="shared" si="27"/>
        <v>0</v>
      </c>
    </row>
    <row r="32" spans="1:36" s="5" customFormat="1" ht="22" customHeight="1" x14ac:dyDescent="0.2">
      <c r="A32" s="181"/>
      <c r="B32" s="29"/>
      <c r="C32" s="107"/>
      <c r="D32" s="77"/>
      <c r="E32" s="45"/>
      <c r="F32" s="46"/>
      <c r="G32" s="47"/>
      <c r="H32" s="48"/>
      <c r="I32" s="49"/>
      <c r="J32" s="50"/>
      <c r="K32" s="38"/>
      <c r="L32" s="39"/>
      <c r="M32" s="112"/>
      <c r="N32" s="51"/>
      <c r="O32" s="52"/>
      <c r="P32" s="83"/>
      <c r="Q32" s="84"/>
      <c r="R32" s="130"/>
      <c r="S32" s="83"/>
      <c r="T32" s="178"/>
      <c r="U32" s="178"/>
      <c r="V32" s="178"/>
      <c r="W32" s="179"/>
      <c r="X32" s="178"/>
      <c r="Y32" s="178"/>
      <c r="Z32" s="178"/>
      <c r="AA32" s="178"/>
      <c r="AB32" s="178"/>
      <c r="AC32" s="178"/>
      <c r="AD32" s="177"/>
      <c r="AE32" s="178"/>
      <c r="AF32" s="178"/>
      <c r="AG32" s="177"/>
      <c r="AH32" s="177"/>
      <c r="AI32" s="1"/>
      <c r="AJ32" s="1"/>
    </row>
    <row r="33" spans="1:36" ht="30" customHeight="1" x14ac:dyDescent="0.2">
      <c r="A33" s="181" t="s">
        <v>540</v>
      </c>
      <c r="B33" s="96" t="s">
        <v>509</v>
      </c>
      <c r="C33" s="95">
        <f>SUM(C35:C43)</f>
        <v>2250</v>
      </c>
      <c r="D33" s="79"/>
      <c r="E33" s="79"/>
      <c r="F33" s="79"/>
      <c r="G33" s="79"/>
      <c r="H33" s="79"/>
      <c r="I33" s="79"/>
      <c r="J33" s="79"/>
      <c r="K33" s="79"/>
      <c r="L33" s="79"/>
      <c r="M33" s="95">
        <f>SUM(M35:M43)</f>
        <v>2367</v>
      </c>
      <c r="N33" s="81"/>
      <c r="O33" s="81"/>
      <c r="P33" s="97">
        <f>X33</f>
        <v>0</v>
      </c>
      <c r="Q33" s="98">
        <f>SUM(AD33:AE33)*W33</f>
        <v>0</v>
      </c>
      <c r="R33" s="113" t="s">
        <v>591</v>
      </c>
      <c r="S33" s="55">
        <f>SUM((AD33*C33)+(AE33*M33))</f>
        <v>0</v>
      </c>
      <c r="T33" s="173">
        <v>9</v>
      </c>
      <c r="U33" s="173">
        <v>9</v>
      </c>
      <c r="V33" s="173">
        <v>0</v>
      </c>
      <c r="W33" s="174">
        <f>SUM(W35:W43)</f>
        <v>15.296673254916627</v>
      </c>
      <c r="X33" s="175">
        <f>(SUM(D33:L33)+SUM(N33:O33))*T33</f>
        <v>0</v>
      </c>
      <c r="Y33" s="176">
        <f>(SUM(D33:L33,N33:O33))*W33</f>
        <v>0</v>
      </c>
      <c r="Z33" s="177"/>
      <c r="AA33" s="175">
        <f>SUM(AD33+AE33)*18</f>
        <v>0</v>
      </c>
      <c r="AB33" s="177">
        <f>SUM(T33*AA33)/18</f>
        <v>0</v>
      </c>
      <c r="AC33" s="177"/>
      <c r="AD33" s="177">
        <f>SUM(D33:L33)</f>
        <v>0</v>
      </c>
      <c r="AE33" s="177">
        <f>SUM(N33:O33)</f>
        <v>0</v>
      </c>
      <c r="AF33" s="177"/>
      <c r="AG33" s="177">
        <f t="shared" ref="AG33" si="28">SUM(AD33:AE33)*U33</f>
        <v>0</v>
      </c>
      <c r="AH33" s="177">
        <f t="shared" ref="AH33" si="29">SUM(AD33:AE33)*V33</f>
        <v>0</v>
      </c>
    </row>
    <row r="34" spans="1:36" s="5" customFormat="1" ht="22" customHeight="1" x14ac:dyDescent="0.2">
      <c r="A34" s="181"/>
      <c r="B34" s="29"/>
      <c r="C34" s="8"/>
      <c r="D34" s="77"/>
      <c r="E34" s="45"/>
      <c r="F34" s="46"/>
      <c r="G34" s="47"/>
      <c r="H34" s="48"/>
      <c r="I34" s="49"/>
      <c r="J34" s="50"/>
      <c r="K34" s="38"/>
      <c r="L34" s="39"/>
      <c r="M34" s="115"/>
      <c r="N34" s="51"/>
      <c r="O34" s="52"/>
      <c r="P34" s="83"/>
      <c r="Q34" s="84"/>
      <c r="R34" s="130"/>
      <c r="S34" s="83"/>
      <c r="T34" s="178"/>
      <c r="U34" s="178"/>
      <c r="V34" s="178"/>
      <c r="W34" s="179"/>
      <c r="X34" s="178"/>
      <c r="Y34" s="178"/>
      <c r="Z34" s="178"/>
      <c r="AA34" s="178"/>
      <c r="AB34" s="178"/>
      <c r="AC34" s="178"/>
      <c r="AD34" s="177"/>
      <c r="AE34" s="178"/>
      <c r="AF34" s="178"/>
      <c r="AG34" s="177"/>
      <c r="AH34" s="177"/>
      <c r="AI34" s="1"/>
      <c r="AJ34" s="1"/>
    </row>
    <row r="35" spans="1:36" ht="22" customHeight="1" x14ac:dyDescent="0.2">
      <c r="A35" s="181" t="s">
        <v>540</v>
      </c>
      <c r="B35" s="94" t="s">
        <v>510</v>
      </c>
      <c r="C35" s="95">
        <v>250</v>
      </c>
      <c r="D35" s="79"/>
      <c r="E35" s="79"/>
      <c r="F35" s="79"/>
      <c r="G35" s="79"/>
      <c r="H35" s="79"/>
      <c r="I35" s="79"/>
      <c r="J35" s="79"/>
      <c r="K35" s="79"/>
      <c r="L35" s="79"/>
      <c r="M35" s="32">
        <f t="shared" ref="M35:M43" si="30">ROUNDUP((C35*105%),0.1)</f>
        <v>263</v>
      </c>
      <c r="N35" s="81"/>
      <c r="O35" s="81"/>
      <c r="P35" s="97">
        <f t="shared" ref="P35:P43" si="31">X35</f>
        <v>0</v>
      </c>
      <c r="Q35" s="98">
        <f t="shared" ref="Q35:Q43" si="32">SUM(AA35*W35)</f>
        <v>0</v>
      </c>
      <c r="R35" s="113" t="s">
        <v>531</v>
      </c>
      <c r="S35" s="55">
        <f t="shared" ref="S35:S43" si="33">SUM((AD35*C35)+(AE35*M35))</f>
        <v>0</v>
      </c>
      <c r="T35" s="173">
        <v>1</v>
      </c>
      <c r="U35" s="173">
        <v>1</v>
      </c>
      <c r="V35" s="173">
        <v>0</v>
      </c>
      <c r="W35" s="180">
        <v>1.796898364282375</v>
      </c>
      <c r="X35" s="175">
        <f t="shared" ref="X35:X43" si="34">(SUM(D35:L35,N35:O35))*T35</f>
        <v>0</v>
      </c>
      <c r="Y35" s="176">
        <f t="shared" ref="Y35:Y43" si="35">(SUM(D35:L35,N35:O35))*W35</f>
        <v>0</v>
      </c>
      <c r="Z35" s="177"/>
      <c r="AA35" s="175">
        <f t="shared" ref="AA35:AA43" si="36">SUM(AD35+AE35)</f>
        <v>0</v>
      </c>
      <c r="AB35" s="177">
        <f t="shared" ref="AB35:AB43" si="37">SUM(T35*AA35)</f>
        <v>0</v>
      </c>
      <c r="AC35" s="177"/>
      <c r="AD35" s="177">
        <f t="shared" ref="AD35:AD43" si="38">SUM(D35:L35)</f>
        <v>0</v>
      </c>
      <c r="AE35" s="177">
        <f t="shared" ref="AE35:AE43" si="39">SUM(N35:O35)</f>
        <v>0</v>
      </c>
      <c r="AF35" s="177"/>
      <c r="AG35" s="177">
        <f t="shared" ref="AG35:AG43" si="40">SUM(AD35:AE35)*U35</f>
        <v>0</v>
      </c>
      <c r="AH35" s="177">
        <f t="shared" ref="AH35:AH43" si="41">SUM(AD35:AE35)*V35</f>
        <v>0</v>
      </c>
    </row>
    <row r="36" spans="1:36" ht="22" customHeight="1" x14ac:dyDescent="0.2">
      <c r="A36" s="181" t="s">
        <v>540</v>
      </c>
      <c r="B36" s="29" t="s">
        <v>511</v>
      </c>
      <c r="C36" s="8">
        <v>250</v>
      </c>
      <c r="D36" s="78"/>
      <c r="E36" s="78"/>
      <c r="F36" s="78"/>
      <c r="G36" s="78"/>
      <c r="H36" s="78"/>
      <c r="I36" s="78"/>
      <c r="J36" s="78"/>
      <c r="K36" s="78"/>
      <c r="L36" s="78"/>
      <c r="M36" s="6">
        <f t="shared" si="30"/>
        <v>263</v>
      </c>
      <c r="N36" s="80"/>
      <c r="O36" s="80"/>
      <c r="P36" s="33">
        <f t="shared" si="31"/>
        <v>0</v>
      </c>
      <c r="Q36" s="35">
        <f t="shared" si="32"/>
        <v>0</v>
      </c>
      <c r="R36" s="114" t="s">
        <v>532</v>
      </c>
      <c r="S36" s="54">
        <f t="shared" si="33"/>
        <v>0</v>
      </c>
      <c r="T36" s="173">
        <v>1</v>
      </c>
      <c r="U36" s="173">
        <v>1</v>
      </c>
      <c r="V36" s="173">
        <v>0</v>
      </c>
      <c r="W36" s="180">
        <v>1.7508240472494936</v>
      </c>
      <c r="X36" s="175">
        <f t="shared" si="34"/>
        <v>0</v>
      </c>
      <c r="Y36" s="176">
        <f t="shared" si="35"/>
        <v>0</v>
      </c>
      <c r="Z36" s="177"/>
      <c r="AA36" s="175">
        <f t="shared" si="36"/>
        <v>0</v>
      </c>
      <c r="AB36" s="177">
        <f t="shared" si="37"/>
        <v>0</v>
      </c>
      <c r="AC36" s="177"/>
      <c r="AD36" s="177">
        <f t="shared" si="38"/>
        <v>0</v>
      </c>
      <c r="AE36" s="177">
        <f t="shared" si="39"/>
        <v>0</v>
      </c>
      <c r="AF36" s="177"/>
      <c r="AG36" s="177">
        <f t="shared" si="40"/>
        <v>0</v>
      </c>
      <c r="AH36" s="177">
        <f t="shared" si="41"/>
        <v>0</v>
      </c>
    </row>
    <row r="37" spans="1:36" ht="22" customHeight="1" x14ac:dyDescent="0.2">
      <c r="A37" s="181" t="s">
        <v>540</v>
      </c>
      <c r="B37" s="94" t="s">
        <v>512</v>
      </c>
      <c r="C37" s="95">
        <v>250</v>
      </c>
      <c r="D37" s="79"/>
      <c r="E37" s="79"/>
      <c r="F37" s="79"/>
      <c r="G37" s="79"/>
      <c r="H37" s="79"/>
      <c r="I37" s="79"/>
      <c r="J37" s="79"/>
      <c r="K37" s="79"/>
      <c r="L37" s="79"/>
      <c r="M37" s="32">
        <f t="shared" si="30"/>
        <v>263</v>
      </c>
      <c r="N37" s="81"/>
      <c r="O37" s="81"/>
      <c r="P37" s="97">
        <f t="shared" si="31"/>
        <v>0</v>
      </c>
      <c r="Q37" s="98">
        <f t="shared" si="32"/>
        <v>0</v>
      </c>
      <c r="R37" s="113" t="s">
        <v>533</v>
      </c>
      <c r="S37" s="55">
        <f t="shared" si="33"/>
        <v>0</v>
      </c>
      <c r="T37" s="173">
        <v>1</v>
      </c>
      <c r="U37" s="173">
        <v>1</v>
      </c>
      <c r="V37" s="173">
        <v>0</v>
      </c>
      <c r="W37" s="180">
        <v>1.5434896206015272</v>
      </c>
      <c r="X37" s="175">
        <f t="shared" si="34"/>
        <v>0</v>
      </c>
      <c r="Y37" s="176">
        <f t="shared" si="35"/>
        <v>0</v>
      </c>
      <c r="Z37" s="177"/>
      <c r="AA37" s="175">
        <f t="shared" si="36"/>
        <v>0</v>
      </c>
      <c r="AB37" s="177">
        <f t="shared" si="37"/>
        <v>0</v>
      </c>
      <c r="AC37" s="177"/>
      <c r="AD37" s="177">
        <f t="shared" si="38"/>
        <v>0</v>
      </c>
      <c r="AE37" s="177">
        <f t="shared" si="39"/>
        <v>0</v>
      </c>
      <c r="AF37" s="177"/>
      <c r="AG37" s="177">
        <f t="shared" si="40"/>
        <v>0</v>
      </c>
      <c r="AH37" s="177">
        <f t="shared" si="41"/>
        <v>0</v>
      </c>
    </row>
    <row r="38" spans="1:36" ht="22" customHeight="1" x14ac:dyDescent="0.2">
      <c r="A38" s="181" t="s">
        <v>540</v>
      </c>
      <c r="B38" s="29" t="s">
        <v>513</v>
      </c>
      <c r="C38" s="8">
        <v>250</v>
      </c>
      <c r="D38" s="78"/>
      <c r="E38" s="78"/>
      <c r="F38" s="78"/>
      <c r="G38" s="78"/>
      <c r="H38" s="78"/>
      <c r="I38" s="78"/>
      <c r="J38" s="78"/>
      <c r="K38" s="78"/>
      <c r="L38" s="78"/>
      <c r="M38" s="6">
        <f t="shared" si="30"/>
        <v>263</v>
      </c>
      <c r="N38" s="80"/>
      <c r="O38" s="80"/>
      <c r="P38" s="33">
        <f t="shared" si="31"/>
        <v>0</v>
      </c>
      <c r="Q38" s="35">
        <f t="shared" si="32"/>
        <v>0</v>
      </c>
      <c r="R38" s="114" t="s">
        <v>534</v>
      </c>
      <c r="S38" s="54">
        <f t="shared" si="33"/>
        <v>0</v>
      </c>
      <c r="T38" s="173">
        <v>1</v>
      </c>
      <c r="U38" s="173">
        <v>1</v>
      </c>
      <c r="V38" s="173">
        <v>0</v>
      </c>
      <c r="W38" s="180">
        <v>1.7277868887330528</v>
      </c>
      <c r="X38" s="175">
        <f t="shared" si="34"/>
        <v>0</v>
      </c>
      <c r="Y38" s="176">
        <f t="shared" si="35"/>
        <v>0</v>
      </c>
      <c r="Z38" s="177"/>
      <c r="AA38" s="175">
        <f t="shared" si="36"/>
        <v>0</v>
      </c>
      <c r="AB38" s="177">
        <f t="shared" si="37"/>
        <v>0</v>
      </c>
      <c r="AC38" s="177"/>
      <c r="AD38" s="177">
        <f t="shared" si="38"/>
        <v>0</v>
      </c>
      <c r="AE38" s="177">
        <f t="shared" si="39"/>
        <v>0</v>
      </c>
      <c r="AF38" s="177"/>
      <c r="AG38" s="177">
        <f t="shared" si="40"/>
        <v>0</v>
      </c>
      <c r="AH38" s="177">
        <f t="shared" si="41"/>
        <v>0</v>
      </c>
    </row>
    <row r="39" spans="1:36" ht="22" customHeight="1" x14ac:dyDescent="0.2">
      <c r="A39" s="181" t="s">
        <v>540</v>
      </c>
      <c r="B39" s="94" t="s">
        <v>514</v>
      </c>
      <c r="C39" s="95">
        <v>250</v>
      </c>
      <c r="D39" s="79"/>
      <c r="E39" s="79"/>
      <c r="F39" s="79"/>
      <c r="G39" s="79"/>
      <c r="H39" s="79"/>
      <c r="I39" s="79"/>
      <c r="J39" s="79"/>
      <c r="K39" s="79"/>
      <c r="L39" s="79"/>
      <c r="M39" s="32">
        <f t="shared" si="30"/>
        <v>263</v>
      </c>
      <c r="N39" s="81"/>
      <c r="O39" s="81"/>
      <c r="P39" s="97">
        <f t="shared" si="31"/>
        <v>0</v>
      </c>
      <c r="Q39" s="98">
        <f t="shared" si="32"/>
        <v>0</v>
      </c>
      <c r="R39" s="113" t="s">
        <v>535</v>
      </c>
      <c r="S39" s="55">
        <f t="shared" si="33"/>
        <v>0</v>
      </c>
      <c r="T39" s="173">
        <v>1</v>
      </c>
      <c r="U39" s="173">
        <v>1</v>
      </c>
      <c r="V39" s="173">
        <v>0</v>
      </c>
      <c r="W39" s="180">
        <v>1.6356382546672901</v>
      </c>
      <c r="X39" s="175">
        <f t="shared" si="34"/>
        <v>0</v>
      </c>
      <c r="Y39" s="176">
        <f t="shared" si="35"/>
        <v>0</v>
      </c>
      <c r="Z39" s="177"/>
      <c r="AA39" s="175">
        <f t="shared" si="36"/>
        <v>0</v>
      </c>
      <c r="AB39" s="177">
        <f t="shared" si="37"/>
        <v>0</v>
      </c>
      <c r="AC39" s="177"/>
      <c r="AD39" s="177">
        <f t="shared" si="38"/>
        <v>0</v>
      </c>
      <c r="AE39" s="177">
        <f t="shared" si="39"/>
        <v>0</v>
      </c>
      <c r="AF39" s="177"/>
      <c r="AG39" s="177">
        <f t="shared" si="40"/>
        <v>0</v>
      </c>
      <c r="AH39" s="177">
        <f t="shared" si="41"/>
        <v>0</v>
      </c>
    </row>
    <row r="40" spans="1:36" ht="22" customHeight="1" x14ac:dyDescent="0.2">
      <c r="A40" s="181" t="s">
        <v>540</v>
      </c>
      <c r="B40" s="29" t="s">
        <v>515</v>
      </c>
      <c r="C40" s="8">
        <v>250</v>
      </c>
      <c r="D40" s="78"/>
      <c r="E40" s="78"/>
      <c r="F40" s="78"/>
      <c r="G40" s="78"/>
      <c r="H40" s="78"/>
      <c r="I40" s="78"/>
      <c r="J40" s="78"/>
      <c r="K40" s="78"/>
      <c r="L40" s="78"/>
      <c r="M40" s="6">
        <f t="shared" si="30"/>
        <v>263</v>
      </c>
      <c r="N40" s="80"/>
      <c r="O40" s="80"/>
      <c r="P40" s="33">
        <f t="shared" si="31"/>
        <v>0</v>
      </c>
      <c r="Q40" s="35">
        <f t="shared" si="32"/>
        <v>0</v>
      </c>
      <c r="R40" s="114" t="s">
        <v>536</v>
      </c>
      <c r="S40" s="54">
        <f t="shared" si="33"/>
        <v>0</v>
      </c>
      <c r="T40" s="173">
        <v>1</v>
      </c>
      <c r="U40" s="173">
        <v>1</v>
      </c>
      <c r="V40" s="173">
        <v>0</v>
      </c>
      <c r="W40" s="180">
        <v>1.7047497302166121</v>
      </c>
      <c r="X40" s="175">
        <f t="shared" si="34"/>
        <v>0</v>
      </c>
      <c r="Y40" s="176">
        <f t="shared" si="35"/>
        <v>0</v>
      </c>
      <c r="Z40" s="177"/>
      <c r="AA40" s="175">
        <f t="shared" si="36"/>
        <v>0</v>
      </c>
      <c r="AB40" s="177">
        <f t="shared" si="37"/>
        <v>0</v>
      </c>
      <c r="AC40" s="177"/>
      <c r="AD40" s="177">
        <f t="shared" si="38"/>
        <v>0</v>
      </c>
      <c r="AE40" s="177">
        <f t="shared" si="39"/>
        <v>0</v>
      </c>
      <c r="AF40" s="177"/>
      <c r="AG40" s="177">
        <f t="shared" si="40"/>
        <v>0</v>
      </c>
      <c r="AH40" s="177">
        <f t="shared" si="41"/>
        <v>0</v>
      </c>
    </row>
    <row r="41" spans="1:36" ht="22" customHeight="1" x14ac:dyDescent="0.2">
      <c r="A41" s="181" t="s">
        <v>540</v>
      </c>
      <c r="B41" s="94" t="s">
        <v>516</v>
      </c>
      <c r="C41" s="95">
        <v>250</v>
      </c>
      <c r="D41" s="79"/>
      <c r="E41" s="79"/>
      <c r="F41" s="79"/>
      <c r="G41" s="79"/>
      <c r="H41" s="79"/>
      <c r="I41" s="79"/>
      <c r="J41" s="79"/>
      <c r="K41" s="79"/>
      <c r="L41" s="79"/>
      <c r="M41" s="32">
        <f t="shared" si="30"/>
        <v>263</v>
      </c>
      <c r="N41" s="81"/>
      <c r="O41" s="81"/>
      <c r="P41" s="97">
        <f t="shared" si="31"/>
        <v>0</v>
      </c>
      <c r="Q41" s="98">
        <f t="shared" si="32"/>
        <v>0</v>
      </c>
      <c r="R41" s="113" t="s">
        <v>537</v>
      </c>
      <c r="S41" s="55">
        <f t="shared" si="33"/>
        <v>0</v>
      </c>
      <c r="T41" s="173">
        <v>1</v>
      </c>
      <c r="U41" s="173">
        <v>1</v>
      </c>
      <c r="V41" s="173">
        <v>0</v>
      </c>
      <c r="W41" s="180">
        <v>1.5895639376344084</v>
      </c>
      <c r="X41" s="175">
        <f t="shared" si="34"/>
        <v>0</v>
      </c>
      <c r="Y41" s="176">
        <f t="shared" si="35"/>
        <v>0</v>
      </c>
      <c r="Z41" s="177"/>
      <c r="AA41" s="175">
        <f t="shared" si="36"/>
        <v>0</v>
      </c>
      <c r="AB41" s="177">
        <f t="shared" si="37"/>
        <v>0</v>
      </c>
      <c r="AC41" s="177"/>
      <c r="AD41" s="177">
        <f t="shared" si="38"/>
        <v>0</v>
      </c>
      <c r="AE41" s="177">
        <f t="shared" si="39"/>
        <v>0</v>
      </c>
      <c r="AF41" s="177"/>
      <c r="AG41" s="177">
        <f t="shared" si="40"/>
        <v>0</v>
      </c>
      <c r="AH41" s="177">
        <f t="shared" si="41"/>
        <v>0</v>
      </c>
    </row>
    <row r="42" spans="1:36" ht="22" customHeight="1" x14ac:dyDescent="0.2">
      <c r="A42" s="181" t="s">
        <v>540</v>
      </c>
      <c r="B42" s="29" t="s">
        <v>517</v>
      </c>
      <c r="C42" s="8">
        <v>250</v>
      </c>
      <c r="D42" s="78"/>
      <c r="E42" s="78"/>
      <c r="F42" s="78"/>
      <c r="G42" s="78"/>
      <c r="H42" s="78"/>
      <c r="I42" s="78"/>
      <c r="J42" s="78"/>
      <c r="K42" s="78"/>
      <c r="L42" s="78"/>
      <c r="M42" s="6">
        <f t="shared" si="30"/>
        <v>263</v>
      </c>
      <c r="N42" s="80"/>
      <c r="O42" s="80"/>
      <c r="P42" s="33">
        <f t="shared" si="31"/>
        <v>0</v>
      </c>
      <c r="Q42" s="35">
        <f t="shared" si="32"/>
        <v>0</v>
      </c>
      <c r="R42" s="114" t="s">
        <v>538</v>
      </c>
      <c r="S42" s="54">
        <f t="shared" si="33"/>
        <v>0</v>
      </c>
      <c r="T42" s="173">
        <v>1</v>
      </c>
      <c r="U42" s="173">
        <v>1</v>
      </c>
      <c r="V42" s="173">
        <v>0</v>
      </c>
      <c r="W42" s="180">
        <v>1.796898364282375</v>
      </c>
      <c r="X42" s="175">
        <f t="shared" si="34"/>
        <v>0</v>
      </c>
      <c r="Y42" s="176">
        <f t="shared" si="35"/>
        <v>0</v>
      </c>
      <c r="Z42" s="177"/>
      <c r="AA42" s="175">
        <f t="shared" si="36"/>
        <v>0</v>
      </c>
      <c r="AB42" s="177">
        <f t="shared" si="37"/>
        <v>0</v>
      </c>
      <c r="AC42" s="177"/>
      <c r="AD42" s="177">
        <f t="shared" si="38"/>
        <v>0</v>
      </c>
      <c r="AE42" s="177">
        <f t="shared" si="39"/>
        <v>0</v>
      </c>
      <c r="AF42" s="177"/>
      <c r="AG42" s="177">
        <f t="shared" si="40"/>
        <v>0</v>
      </c>
      <c r="AH42" s="177">
        <f t="shared" si="41"/>
        <v>0</v>
      </c>
    </row>
    <row r="43" spans="1:36" ht="22" customHeight="1" x14ac:dyDescent="0.2">
      <c r="A43" s="181" t="s">
        <v>540</v>
      </c>
      <c r="B43" s="94" t="s">
        <v>518</v>
      </c>
      <c r="C43" s="95">
        <v>250</v>
      </c>
      <c r="D43" s="79"/>
      <c r="E43" s="79"/>
      <c r="F43" s="79"/>
      <c r="G43" s="79"/>
      <c r="H43" s="79"/>
      <c r="I43" s="79"/>
      <c r="J43" s="79"/>
      <c r="K43" s="79"/>
      <c r="L43" s="79"/>
      <c r="M43" s="32">
        <f t="shared" si="30"/>
        <v>263</v>
      </c>
      <c r="N43" s="81"/>
      <c r="O43" s="81"/>
      <c r="P43" s="97">
        <f t="shared" si="31"/>
        <v>0</v>
      </c>
      <c r="Q43" s="98">
        <f t="shared" si="32"/>
        <v>0</v>
      </c>
      <c r="R43" s="113" t="s">
        <v>539</v>
      </c>
      <c r="S43" s="55">
        <f t="shared" si="33"/>
        <v>0</v>
      </c>
      <c r="T43" s="173">
        <v>1</v>
      </c>
      <c r="U43" s="173">
        <v>1</v>
      </c>
      <c r="V43" s="173">
        <v>0</v>
      </c>
      <c r="W43" s="180">
        <v>1.7508240472494936</v>
      </c>
      <c r="X43" s="175">
        <f t="shared" si="34"/>
        <v>0</v>
      </c>
      <c r="Y43" s="176">
        <f t="shared" si="35"/>
        <v>0</v>
      </c>
      <c r="Z43" s="177"/>
      <c r="AA43" s="175">
        <f t="shared" si="36"/>
        <v>0</v>
      </c>
      <c r="AB43" s="177">
        <f t="shared" si="37"/>
        <v>0</v>
      </c>
      <c r="AC43" s="177"/>
      <c r="AD43" s="177">
        <f t="shared" si="38"/>
        <v>0</v>
      </c>
      <c r="AE43" s="177">
        <f t="shared" si="39"/>
        <v>0</v>
      </c>
      <c r="AF43" s="177"/>
      <c r="AG43" s="177">
        <f t="shared" si="40"/>
        <v>0</v>
      </c>
      <c r="AH43" s="177">
        <f t="shared" si="41"/>
        <v>0</v>
      </c>
    </row>
    <row r="44" spans="1:36" s="5" customFormat="1" ht="22" customHeight="1" x14ac:dyDescent="0.2">
      <c r="B44" s="29"/>
      <c r="C44" s="107"/>
      <c r="D44" s="77"/>
      <c r="E44" s="45"/>
      <c r="F44" s="46"/>
      <c r="G44" s="47"/>
      <c r="H44" s="48"/>
      <c r="I44" s="49"/>
      <c r="J44" s="50"/>
      <c r="K44" s="38"/>
      <c r="L44" s="39"/>
      <c r="M44" s="112"/>
      <c r="N44" s="51"/>
      <c r="O44" s="52"/>
      <c r="P44" s="83"/>
      <c r="Q44" s="84"/>
      <c r="R44" s="83"/>
      <c r="S44" s="83"/>
      <c r="W44" s="105"/>
      <c r="AD44" s="9"/>
      <c r="AG44" s="9"/>
      <c r="AH44" s="9"/>
      <c r="AI44" s="1"/>
      <c r="AJ44" s="1"/>
    </row>
    <row r="45" spans="1:36" ht="30" customHeight="1" x14ac:dyDescent="0.2">
      <c r="A45" s="181" t="s">
        <v>540</v>
      </c>
      <c r="B45" s="96" t="s">
        <v>566</v>
      </c>
      <c r="C45" s="95">
        <f>SUM(C47:C51)</f>
        <v>775</v>
      </c>
      <c r="D45" s="79"/>
      <c r="E45" s="79"/>
      <c r="F45" s="79"/>
      <c r="G45" s="79"/>
      <c r="H45" s="79"/>
      <c r="I45" s="79"/>
      <c r="J45" s="79"/>
      <c r="K45" s="79"/>
      <c r="L45" s="79"/>
      <c r="M45" s="95">
        <f>SUM(M47:M51)</f>
        <v>815</v>
      </c>
      <c r="N45" s="81"/>
      <c r="O45" s="81"/>
      <c r="P45" s="97">
        <f>X45</f>
        <v>0</v>
      </c>
      <c r="Q45" s="98">
        <f>SUM(AD45:AE45)*W45</f>
        <v>0</v>
      </c>
      <c r="R45" s="113" t="s">
        <v>594</v>
      </c>
      <c r="S45" s="55">
        <f>SUM((AD45*C45)+(AE45*M45))</f>
        <v>0</v>
      </c>
      <c r="T45" s="187">
        <v>5</v>
      </c>
      <c r="U45" s="187">
        <v>5</v>
      </c>
      <c r="V45" s="187">
        <v>0</v>
      </c>
      <c r="W45" s="188">
        <f>SUM(W47:W51)</f>
        <v>10.198151877966103</v>
      </c>
      <c r="X45" s="189">
        <f>(SUM(D45:L45)+SUM(N45:O45))*T45</f>
        <v>0</v>
      </c>
      <c r="Y45" s="190">
        <f>(SUM(D45:L45,N45:O45))*W45</f>
        <v>0</v>
      </c>
      <c r="Z45" s="177"/>
      <c r="AA45" s="175">
        <f>SUM(AD45+AE45)*18</f>
        <v>0</v>
      </c>
      <c r="AB45" s="177">
        <f>SUM(T45*AA45)/18</f>
        <v>0</v>
      </c>
      <c r="AC45" s="177"/>
      <c r="AD45" s="177">
        <f>SUM(D45:L45)</f>
        <v>0</v>
      </c>
      <c r="AE45" s="177">
        <f>SUM(N45:O45)</f>
        <v>0</v>
      </c>
      <c r="AF45" s="177"/>
      <c r="AG45" s="177">
        <f t="shared" ref="AG45" si="42">SUM(AD45:AE45)*U45</f>
        <v>0</v>
      </c>
      <c r="AH45" s="177">
        <f t="shared" ref="AH45" si="43">SUM(AD45:AE45)*V45</f>
        <v>0</v>
      </c>
    </row>
    <row r="46" spans="1:36" s="5" customFormat="1" ht="22" customHeight="1" x14ac:dyDescent="0.2">
      <c r="A46" s="181"/>
      <c r="B46" s="29"/>
      <c r="C46" s="8"/>
      <c r="D46" s="77"/>
      <c r="E46" s="45"/>
      <c r="F46" s="46"/>
      <c r="G46" s="47"/>
      <c r="H46" s="48"/>
      <c r="I46" s="49"/>
      <c r="J46" s="50"/>
      <c r="K46" s="38"/>
      <c r="L46" s="39"/>
      <c r="M46" s="115"/>
      <c r="N46" s="51"/>
      <c r="O46" s="52"/>
      <c r="P46" s="83"/>
      <c r="Q46" s="84"/>
      <c r="R46" s="115"/>
      <c r="S46" s="83"/>
      <c r="T46" s="191"/>
      <c r="U46" s="191"/>
      <c r="V46" s="191"/>
      <c r="W46" s="192"/>
      <c r="X46" s="191"/>
      <c r="Y46" s="191"/>
      <c r="Z46" s="178"/>
      <c r="AA46" s="178"/>
      <c r="AB46" s="178"/>
      <c r="AC46" s="178"/>
      <c r="AD46" s="177"/>
      <c r="AE46" s="178"/>
      <c r="AF46" s="178"/>
      <c r="AG46" s="177"/>
      <c r="AH46" s="177"/>
      <c r="AI46" s="1"/>
      <c r="AJ46" s="1"/>
    </row>
    <row r="47" spans="1:36" ht="22" customHeight="1" x14ac:dyDescent="0.2">
      <c r="A47" s="181" t="s">
        <v>540</v>
      </c>
      <c r="B47" s="94" t="s">
        <v>567</v>
      </c>
      <c r="C47" s="95">
        <v>155</v>
      </c>
      <c r="D47" s="79"/>
      <c r="E47" s="79"/>
      <c r="F47" s="79"/>
      <c r="G47" s="79"/>
      <c r="H47" s="79"/>
      <c r="I47" s="79"/>
      <c r="J47" s="79"/>
      <c r="K47" s="79"/>
      <c r="L47" s="79"/>
      <c r="M47" s="32">
        <f t="shared" ref="M47:M51" si="44">ROUNDUP((C47*105%),0.1)</f>
        <v>163</v>
      </c>
      <c r="N47" s="81"/>
      <c r="O47" s="81"/>
      <c r="P47" s="97">
        <f t="shared" ref="P47:P51" si="45">X47</f>
        <v>0</v>
      </c>
      <c r="Q47" s="98">
        <f t="shared" ref="Q47:Q51" si="46">SUM(AA47*W47)</f>
        <v>0</v>
      </c>
      <c r="R47" s="113" t="s">
        <v>581</v>
      </c>
      <c r="S47" s="55">
        <f t="shared" ref="S47:S51" si="47">SUM((AD47*C47)+(AE47*M47))</f>
        <v>0</v>
      </c>
      <c r="T47" s="187">
        <v>1</v>
      </c>
      <c r="U47" s="187">
        <v>1</v>
      </c>
      <c r="V47" s="187">
        <v>0</v>
      </c>
      <c r="W47" s="193">
        <v>2.1246149745762715</v>
      </c>
      <c r="X47" s="189">
        <f t="shared" ref="X47:X51" si="48">(SUM(D47:L47,N47:O47))*T47</f>
        <v>0</v>
      </c>
      <c r="Y47" s="190">
        <f t="shared" ref="Y47:Y51" si="49">(SUM(D47:L47,N47:O47))*W47</f>
        <v>0</v>
      </c>
      <c r="Z47" s="177"/>
      <c r="AA47" s="175">
        <f t="shared" ref="AA47:AA51" si="50">SUM(AD47+AE47)</f>
        <v>0</v>
      </c>
      <c r="AB47" s="177">
        <f t="shared" ref="AB47:AB51" si="51">SUM(T47*AA47)</f>
        <v>0</v>
      </c>
      <c r="AC47" s="177"/>
      <c r="AD47" s="177">
        <f t="shared" ref="AD47:AD51" si="52">SUM(D47:L47)</f>
        <v>0</v>
      </c>
      <c r="AE47" s="177">
        <f t="shared" ref="AE47:AE51" si="53">SUM(N47:O47)</f>
        <v>0</v>
      </c>
      <c r="AF47" s="177"/>
      <c r="AG47" s="177">
        <f t="shared" ref="AG47:AG51" si="54">SUM(AD47:AE47)*U47</f>
        <v>0</v>
      </c>
      <c r="AH47" s="177">
        <f t="shared" ref="AH47:AH51" si="55">SUM(AD47:AE47)*V47</f>
        <v>0</v>
      </c>
    </row>
    <row r="48" spans="1:36" ht="22" customHeight="1" x14ac:dyDescent="0.2">
      <c r="A48" s="181" t="s">
        <v>540</v>
      </c>
      <c r="B48" s="29" t="s">
        <v>568</v>
      </c>
      <c r="C48" s="8">
        <v>155</v>
      </c>
      <c r="D48" s="78"/>
      <c r="E48" s="78"/>
      <c r="F48" s="78"/>
      <c r="G48" s="78"/>
      <c r="H48" s="78"/>
      <c r="I48" s="78"/>
      <c r="J48" s="78"/>
      <c r="K48" s="78"/>
      <c r="L48" s="78"/>
      <c r="M48" s="6">
        <f t="shared" si="44"/>
        <v>163</v>
      </c>
      <c r="N48" s="80"/>
      <c r="O48" s="80"/>
      <c r="P48" s="33">
        <f t="shared" si="45"/>
        <v>0</v>
      </c>
      <c r="Q48" s="35">
        <f t="shared" si="46"/>
        <v>0</v>
      </c>
      <c r="R48" s="114" t="s">
        <v>582</v>
      </c>
      <c r="S48" s="54">
        <f t="shared" si="47"/>
        <v>0</v>
      </c>
      <c r="T48" s="187">
        <v>1</v>
      </c>
      <c r="U48" s="187">
        <v>1</v>
      </c>
      <c r="V48" s="187">
        <v>0</v>
      </c>
      <c r="W48" s="193">
        <v>2.0301876423728817</v>
      </c>
      <c r="X48" s="189">
        <f t="shared" si="48"/>
        <v>0</v>
      </c>
      <c r="Y48" s="190">
        <f t="shared" si="49"/>
        <v>0</v>
      </c>
      <c r="Z48" s="177"/>
      <c r="AA48" s="175">
        <f t="shared" si="50"/>
        <v>0</v>
      </c>
      <c r="AB48" s="177">
        <f t="shared" si="51"/>
        <v>0</v>
      </c>
      <c r="AC48" s="177"/>
      <c r="AD48" s="177">
        <f t="shared" si="52"/>
        <v>0</v>
      </c>
      <c r="AE48" s="177">
        <f t="shared" si="53"/>
        <v>0</v>
      </c>
      <c r="AF48" s="177"/>
      <c r="AG48" s="177">
        <f t="shared" si="54"/>
        <v>0</v>
      </c>
      <c r="AH48" s="177">
        <f t="shared" si="55"/>
        <v>0</v>
      </c>
    </row>
    <row r="49" spans="1:36" ht="22" customHeight="1" x14ac:dyDescent="0.2">
      <c r="A49" s="181" t="s">
        <v>540</v>
      </c>
      <c r="B49" s="94" t="s">
        <v>569</v>
      </c>
      <c r="C49" s="95">
        <v>155</v>
      </c>
      <c r="D49" s="79"/>
      <c r="E49" s="79"/>
      <c r="F49" s="79"/>
      <c r="G49" s="79"/>
      <c r="H49" s="79"/>
      <c r="I49" s="79"/>
      <c r="J49" s="79"/>
      <c r="K49" s="79"/>
      <c r="L49" s="79"/>
      <c r="M49" s="32">
        <f t="shared" si="44"/>
        <v>163</v>
      </c>
      <c r="N49" s="81"/>
      <c r="O49" s="81"/>
      <c r="P49" s="97">
        <f t="shared" si="45"/>
        <v>0</v>
      </c>
      <c r="Q49" s="98">
        <f t="shared" si="46"/>
        <v>0</v>
      </c>
      <c r="R49" s="113" t="s">
        <v>583</v>
      </c>
      <c r="S49" s="55">
        <f t="shared" si="47"/>
        <v>0</v>
      </c>
      <c r="T49" s="187">
        <v>1</v>
      </c>
      <c r="U49" s="187">
        <v>1</v>
      </c>
      <c r="V49" s="187">
        <v>0</v>
      </c>
      <c r="W49" s="193">
        <v>2.0065808093220339</v>
      </c>
      <c r="X49" s="189">
        <f t="shared" si="48"/>
        <v>0</v>
      </c>
      <c r="Y49" s="190">
        <f t="shared" si="49"/>
        <v>0</v>
      </c>
      <c r="Z49" s="177"/>
      <c r="AA49" s="175">
        <f t="shared" si="50"/>
        <v>0</v>
      </c>
      <c r="AB49" s="177">
        <f t="shared" si="51"/>
        <v>0</v>
      </c>
      <c r="AC49" s="177"/>
      <c r="AD49" s="177">
        <f t="shared" si="52"/>
        <v>0</v>
      </c>
      <c r="AE49" s="177">
        <f t="shared" si="53"/>
        <v>0</v>
      </c>
      <c r="AF49" s="177"/>
      <c r="AG49" s="177">
        <f t="shared" si="54"/>
        <v>0</v>
      </c>
      <c r="AH49" s="177">
        <f t="shared" si="55"/>
        <v>0</v>
      </c>
    </row>
    <row r="50" spans="1:36" ht="22" customHeight="1" x14ac:dyDescent="0.2">
      <c r="A50" s="181" t="s">
        <v>540</v>
      </c>
      <c r="B50" s="29" t="s">
        <v>570</v>
      </c>
      <c r="C50" s="8">
        <v>155</v>
      </c>
      <c r="D50" s="78"/>
      <c r="E50" s="78"/>
      <c r="F50" s="78"/>
      <c r="G50" s="78"/>
      <c r="H50" s="78"/>
      <c r="I50" s="78"/>
      <c r="J50" s="78"/>
      <c r="K50" s="78"/>
      <c r="L50" s="78"/>
      <c r="M50" s="6">
        <f t="shared" si="44"/>
        <v>163</v>
      </c>
      <c r="N50" s="80"/>
      <c r="O50" s="80"/>
      <c r="P50" s="33">
        <f t="shared" si="45"/>
        <v>0</v>
      </c>
      <c r="Q50" s="35">
        <f t="shared" si="46"/>
        <v>0</v>
      </c>
      <c r="R50" s="114" t="s">
        <v>584</v>
      </c>
      <c r="S50" s="54">
        <f t="shared" si="47"/>
        <v>0</v>
      </c>
      <c r="T50" s="187">
        <v>1</v>
      </c>
      <c r="U50" s="187">
        <v>1</v>
      </c>
      <c r="V50" s="187">
        <v>0</v>
      </c>
      <c r="W50" s="193">
        <v>2.1718286406779663</v>
      </c>
      <c r="X50" s="189">
        <f t="shared" si="48"/>
        <v>0</v>
      </c>
      <c r="Y50" s="190">
        <f t="shared" si="49"/>
        <v>0</v>
      </c>
      <c r="Z50" s="177"/>
      <c r="AA50" s="175">
        <f t="shared" si="50"/>
        <v>0</v>
      </c>
      <c r="AB50" s="177">
        <f t="shared" si="51"/>
        <v>0</v>
      </c>
      <c r="AC50" s="177"/>
      <c r="AD50" s="177">
        <f t="shared" si="52"/>
        <v>0</v>
      </c>
      <c r="AE50" s="177">
        <f t="shared" si="53"/>
        <v>0</v>
      </c>
      <c r="AF50" s="177"/>
      <c r="AG50" s="177">
        <f t="shared" si="54"/>
        <v>0</v>
      </c>
      <c r="AH50" s="177">
        <f t="shared" si="55"/>
        <v>0</v>
      </c>
    </row>
    <row r="51" spans="1:36" ht="22" customHeight="1" x14ac:dyDescent="0.2">
      <c r="A51" s="181" t="s">
        <v>540</v>
      </c>
      <c r="B51" s="94" t="s">
        <v>571</v>
      </c>
      <c r="C51" s="95">
        <v>155</v>
      </c>
      <c r="D51" s="79"/>
      <c r="E51" s="79"/>
      <c r="F51" s="79"/>
      <c r="G51" s="79"/>
      <c r="H51" s="79"/>
      <c r="I51" s="79"/>
      <c r="J51" s="79"/>
      <c r="K51" s="79"/>
      <c r="L51" s="79"/>
      <c r="M51" s="32">
        <f t="shared" si="44"/>
        <v>163</v>
      </c>
      <c r="N51" s="81"/>
      <c r="O51" s="81"/>
      <c r="P51" s="97">
        <f t="shared" si="45"/>
        <v>0</v>
      </c>
      <c r="Q51" s="98">
        <f t="shared" si="46"/>
        <v>0</v>
      </c>
      <c r="R51" s="113" t="s">
        <v>585</v>
      </c>
      <c r="S51" s="55">
        <f t="shared" si="47"/>
        <v>0</v>
      </c>
      <c r="T51" s="187">
        <v>1</v>
      </c>
      <c r="U51" s="187">
        <v>1</v>
      </c>
      <c r="V51" s="187">
        <v>0</v>
      </c>
      <c r="W51" s="193">
        <v>1.8649398110169495</v>
      </c>
      <c r="X51" s="189">
        <f t="shared" si="48"/>
        <v>0</v>
      </c>
      <c r="Y51" s="190">
        <f t="shared" si="49"/>
        <v>0</v>
      </c>
      <c r="Z51" s="177"/>
      <c r="AA51" s="175">
        <f t="shared" si="50"/>
        <v>0</v>
      </c>
      <c r="AB51" s="177">
        <f t="shared" si="51"/>
        <v>0</v>
      </c>
      <c r="AC51" s="177"/>
      <c r="AD51" s="177">
        <f t="shared" si="52"/>
        <v>0</v>
      </c>
      <c r="AE51" s="177">
        <f t="shared" si="53"/>
        <v>0</v>
      </c>
      <c r="AF51" s="177"/>
      <c r="AG51" s="177">
        <f t="shared" si="54"/>
        <v>0</v>
      </c>
      <c r="AH51" s="177">
        <f t="shared" si="55"/>
        <v>0</v>
      </c>
    </row>
    <row r="52" spans="1:36" s="5" customFormat="1" ht="22" customHeight="1" x14ac:dyDescent="0.2">
      <c r="B52" s="29"/>
      <c r="C52" s="107"/>
      <c r="D52" s="77"/>
      <c r="E52" s="45"/>
      <c r="F52" s="46"/>
      <c r="G52" s="47"/>
      <c r="H52" s="48"/>
      <c r="I52" s="49"/>
      <c r="J52" s="50"/>
      <c r="K52" s="38"/>
      <c r="L52" s="39"/>
      <c r="M52" s="112"/>
      <c r="N52" s="51"/>
      <c r="O52" s="52"/>
      <c r="P52" s="83"/>
      <c r="Q52" s="84"/>
      <c r="R52" s="83"/>
      <c r="S52" s="83"/>
      <c r="W52" s="105"/>
      <c r="AD52" s="9"/>
      <c r="AG52" s="9"/>
      <c r="AH52" s="9"/>
      <c r="AI52" s="1"/>
      <c r="AJ52" s="1"/>
    </row>
    <row r="53" spans="1:36" ht="30" customHeight="1" x14ac:dyDescent="0.2">
      <c r="A53" s="119"/>
      <c r="B53" s="96" t="s">
        <v>364</v>
      </c>
      <c r="C53" s="95">
        <f>SUM(C55:C72)</f>
        <v>2580</v>
      </c>
      <c r="D53" s="79"/>
      <c r="E53" s="79"/>
      <c r="F53" s="79"/>
      <c r="G53" s="79"/>
      <c r="H53" s="79"/>
      <c r="I53" s="79"/>
      <c r="J53" s="79"/>
      <c r="K53" s="79"/>
      <c r="L53" s="79"/>
      <c r="M53" s="95">
        <f>SUM(M55:M72)</f>
        <v>2710</v>
      </c>
      <c r="N53" s="81"/>
      <c r="O53" s="81"/>
      <c r="P53" s="97">
        <f>X53</f>
        <v>0</v>
      </c>
      <c r="Q53" s="98">
        <f>SUM(AD53:AE53)*W53</f>
        <v>0</v>
      </c>
      <c r="R53" s="113" t="s">
        <v>589</v>
      </c>
      <c r="S53" s="55">
        <f>SUM((AD53*C53)+(AE53*M53))</f>
        <v>0</v>
      </c>
      <c r="T53" s="173">
        <v>18</v>
      </c>
      <c r="U53" s="173">
        <v>18</v>
      </c>
      <c r="V53" s="173">
        <v>0</v>
      </c>
      <c r="W53" s="174">
        <f>SUM(W55:W72)</f>
        <v>17.143101510009352</v>
      </c>
      <c r="X53" s="175">
        <f>(SUM(D53:L53)+SUM(N53:O53))*T53</f>
        <v>0</v>
      </c>
      <c r="Y53" s="176">
        <f>(SUM(D53:L53,N53:O53))*W53</f>
        <v>0</v>
      </c>
      <c r="Z53" s="177"/>
      <c r="AA53" s="175">
        <f>SUM(AD53+AE53)*18</f>
        <v>0</v>
      </c>
      <c r="AB53" s="177">
        <f>SUM(T53*AA53)/18</f>
        <v>0</v>
      </c>
      <c r="AC53" s="177"/>
      <c r="AD53" s="177">
        <f>SUM(D53:L53)</f>
        <v>0</v>
      </c>
      <c r="AE53" s="177">
        <f>SUM(N53:O53)</f>
        <v>0</v>
      </c>
      <c r="AF53" s="177"/>
      <c r="AG53" s="177">
        <f t="shared" ref="AG53" si="56">SUM(AD53:AE53)*U53</f>
        <v>0</v>
      </c>
      <c r="AH53" s="177">
        <f t="shared" ref="AH53" si="57">SUM(AD53:AE53)*V53</f>
        <v>0</v>
      </c>
    </row>
    <row r="54" spans="1:36" s="5" customFormat="1" ht="22" customHeight="1" x14ac:dyDescent="0.2">
      <c r="B54" s="29"/>
      <c r="C54" s="172"/>
      <c r="D54" s="77"/>
      <c r="E54" s="45"/>
      <c r="F54" s="46"/>
      <c r="G54" s="47"/>
      <c r="H54" s="48"/>
      <c r="I54" s="49"/>
      <c r="J54" s="50"/>
      <c r="K54" s="38"/>
      <c r="L54" s="39"/>
      <c r="M54" s="115"/>
      <c r="N54" s="51"/>
      <c r="O54" s="52"/>
      <c r="P54" s="83"/>
      <c r="Q54" s="84"/>
      <c r="R54" s="112"/>
      <c r="S54" s="83"/>
      <c r="T54" s="178"/>
      <c r="U54" s="178"/>
      <c r="V54" s="178"/>
      <c r="W54" s="179"/>
      <c r="X54" s="178"/>
      <c r="Y54" s="178"/>
      <c r="Z54" s="178"/>
      <c r="AA54" s="178"/>
      <c r="AB54" s="178"/>
      <c r="AC54" s="178"/>
      <c r="AD54" s="177"/>
      <c r="AE54" s="178"/>
      <c r="AF54" s="178"/>
      <c r="AG54" s="177"/>
      <c r="AH54" s="177"/>
      <c r="AI54" s="1"/>
      <c r="AJ54" s="1"/>
    </row>
    <row r="55" spans="1:36" ht="22" customHeight="1" x14ac:dyDescent="0.2">
      <c r="A55" s="118"/>
      <c r="B55" s="94" t="s">
        <v>355</v>
      </c>
      <c r="C55" s="95">
        <v>120</v>
      </c>
      <c r="D55" s="79"/>
      <c r="E55" s="79"/>
      <c r="F55" s="79"/>
      <c r="G55" s="79"/>
      <c r="H55" s="79"/>
      <c r="I55" s="79"/>
      <c r="J55" s="79"/>
      <c r="K55" s="79"/>
      <c r="L55" s="79"/>
      <c r="M55" s="32">
        <f t="shared" ref="M55:M72" si="58">ROUNDUP((C55*105%),0.1)</f>
        <v>126</v>
      </c>
      <c r="N55" s="81"/>
      <c r="O55" s="81"/>
      <c r="P55" s="97">
        <f t="shared" ref="P55:P72" si="59">X55</f>
        <v>0</v>
      </c>
      <c r="Q55" s="98">
        <f t="shared" ref="Q55:Q69" si="60">SUM(AA55*W55)</f>
        <v>0</v>
      </c>
      <c r="R55" s="113" t="s">
        <v>386</v>
      </c>
      <c r="S55" s="55">
        <f t="shared" ref="S55:S72" si="61">SUM((AD55*C55)+(AE55*M55))</f>
        <v>0</v>
      </c>
      <c r="T55" s="173">
        <v>1</v>
      </c>
      <c r="U55" s="173">
        <v>1</v>
      </c>
      <c r="V55" s="173">
        <v>0</v>
      </c>
      <c r="W55" s="180">
        <v>0.69341847134486523</v>
      </c>
      <c r="X55" s="175">
        <f t="shared" ref="X55:X72" si="62">(SUM(D55:L55,N55:O55))*T55</f>
        <v>0</v>
      </c>
      <c r="Y55" s="176">
        <f t="shared" ref="Y55:Y72" si="63">(SUM(D55:L55,N55:O55))*W55</f>
        <v>0</v>
      </c>
      <c r="Z55" s="177"/>
      <c r="AA55" s="175">
        <f t="shared" ref="AA55:AA72" si="64">SUM(AD55+AE55)</f>
        <v>0</v>
      </c>
      <c r="AB55" s="177">
        <f t="shared" ref="AB55:AB72" si="65">SUM(T55*AA55)</f>
        <v>0</v>
      </c>
      <c r="AC55" s="177"/>
      <c r="AD55" s="177">
        <f t="shared" ref="AD55:AD72" si="66">SUM(D55:L55)</f>
        <v>0</v>
      </c>
      <c r="AE55" s="177">
        <f t="shared" ref="AE55:AE72" si="67">SUM(N55:O55)</f>
        <v>0</v>
      </c>
      <c r="AF55" s="177"/>
      <c r="AG55" s="177">
        <f t="shared" ref="AG55:AG69" si="68">SUM(AD55:AE55)*U55</f>
        <v>0</v>
      </c>
      <c r="AH55" s="177">
        <f t="shared" ref="AH55:AH69" si="69">SUM(AD55:AE55)*V55</f>
        <v>0</v>
      </c>
    </row>
    <row r="56" spans="1:36" ht="22" customHeight="1" x14ac:dyDescent="0.2">
      <c r="A56" s="118"/>
      <c r="B56" s="29" t="s">
        <v>366</v>
      </c>
      <c r="C56" s="8">
        <v>120</v>
      </c>
      <c r="D56" s="78"/>
      <c r="E56" s="78"/>
      <c r="F56" s="78"/>
      <c r="G56" s="78"/>
      <c r="H56" s="78"/>
      <c r="I56" s="78"/>
      <c r="J56" s="78"/>
      <c r="K56" s="78"/>
      <c r="L56" s="78"/>
      <c r="M56" s="6">
        <f t="shared" si="58"/>
        <v>126</v>
      </c>
      <c r="N56" s="80"/>
      <c r="O56" s="80"/>
      <c r="P56" s="33">
        <f t="shared" si="59"/>
        <v>0</v>
      </c>
      <c r="Q56" s="35">
        <f t="shared" si="60"/>
        <v>0</v>
      </c>
      <c r="R56" s="114" t="s">
        <v>387</v>
      </c>
      <c r="S56" s="54">
        <f t="shared" si="61"/>
        <v>0</v>
      </c>
      <c r="T56" s="173">
        <v>1</v>
      </c>
      <c r="U56" s="173">
        <v>1</v>
      </c>
      <c r="V56" s="173">
        <v>0</v>
      </c>
      <c r="W56" s="180">
        <v>0.76598552067165349</v>
      </c>
      <c r="X56" s="175">
        <f t="shared" si="62"/>
        <v>0</v>
      </c>
      <c r="Y56" s="176">
        <f t="shared" si="63"/>
        <v>0</v>
      </c>
      <c r="Z56" s="177"/>
      <c r="AA56" s="175">
        <f t="shared" si="64"/>
        <v>0</v>
      </c>
      <c r="AB56" s="177">
        <f t="shared" si="65"/>
        <v>0</v>
      </c>
      <c r="AC56" s="177"/>
      <c r="AD56" s="177">
        <f t="shared" si="66"/>
        <v>0</v>
      </c>
      <c r="AE56" s="177">
        <f t="shared" si="67"/>
        <v>0</v>
      </c>
      <c r="AF56" s="177"/>
      <c r="AG56" s="177">
        <f t="shared" si="68"/>
        <v>0</v>
      </c>
      <c r="AH56" s="177">
        <f t="shared" si="69"/>
        <v>0</v>
      </c>
    </row>
    <row r="57" spans="1:36" ht="22" customHeight="1" x14ac:dyDescent="0.2">
      <c r="A57" s="118"/>
      <c r="B57" s="94" t="s">
        <v>367</v>
      </c>
      <c r="C57" s="95">
        <v>120</v>
      </c>
      <c r="D57" s="79"/>
      <c r="E57" s="79"/>
      <c r="F57" s="79"/>
      <c r="G57" s="79"/>
      <c r="H57" s="79"/>
      <c r="I57" s="79"/>
      <c r="J57" s="79"/>
      <c r="K57" s="79"/>
      <c r="L57" s="79"/>
      <c r="M57" s="32">
        <f t="shared" si="58"/>
        <v>126</v>
      </c>
      <c r="N57" s="81"/>
      <c r="O57" s="81"/>
      <c r="P57" s="97">
        <f t="shared" si="59"/>
        <v>0</v>
      </c>
      <c r="Q57" s="98">
        <f t="shared" si="60"/>
        <v>0</v>
      </c>
      <c r="R57" s="113" t="s">
        <v>388</v>
      </c>
      <c r="S57" s="55">
        <f t="shared" si="61"/>
        <v>0</v>
      </c>
      <c r="T57" s="173">
        <v>1</v>
      </c>
      <c r="U57" s="173">
        <v>1</v>
      </c>
      <c r="V57" s="173">
        <v>0</v>
      </c>
      <c r="W57" s="180">
        <v>0.78556710541062813</v>
      </c>
      <c r="X57" s="175">
        <f t="shared" si="62"/>
        <v>0</v>
      </c>
      <c r="Y57" s="176">
        <f t="shared" si="63"/>
        <v>0</v>
      </c>
      <c r="Z57" s="177"/>
      <c r="AA57" s="175">
        <f t="shared" si="64"/>
        <v>0</v>
      </c>
      <c r="AB57" s="177">
        <f t="shared" si="65"/>
        <v>0</v>
      </c>
      <c r="AC57" s="177"/>
      <c r="AD57" s="177">
        <f t="shared" si="66"/>
        <v>0</v>
      </c>
      <c r="AE57" s="177">
        <f t="shared" si="67"/>
        <v>0</v>
      </c>
      <c r="AF57" s="177"/>
      <c r="AG57" s="177">
        <f t="shared" si="68"/>
        <v>0</v>
      </c>
      <c r="AH57" s="177">
        <f t="shared" si="69"/>
        <v>0</v>
      </c>
    </row>
    <row r="58" spans="1:36" ht="22" customHeight="1" x14ac:dyDescent="0.2">
      <c r="A58" s="118"/>
      <c r="B58" s="29" t="s">
        <v>368</v>
      </c>
      <c r="C58" s="8">
        <v>120</v>
      </c>
      <c r="D58" s="78"/>
      <c r="E58" s="78"/>
      <c r="F58" s="78"/>
      <c r="G58" s="78"/>
      <c r="H58" s="78"/>
      <c r="I58" s="78"/>
      <c r="J58" s="78"/>
      <c r="K58" s="78"/>
      <c r="L58" s="78"/>
      <c r="M58" s="6">
        <f t="shared" si="58"/>
        <v>126</v>
      </c>
      <c r="N58" s="80"/>
      <c r="O58" s="80"/>
      <c r="P58" s="33">
        <f t="shared" si="59"/>
        <v>0</v>
      </c>
      <c r="Q58" s="35">
        <f t="shared" si="60"/>
        <v>0</v>
      </c>
      <c r="R58" s="114" t="s">
        <v>389</v>
      </c>
      <c r="S58" s="54">
        <f t="shared" si="61"/>
        <v>0</v>
      </c>
      <c r="T58" s="173">
        <v>1</v>
      </c>
      <c r="U58" s="173">
        <v>1</v>
      </c>
      <c r="V58" s="173">
        <v>0</v>
      </c>
      <c r="W58" s="180">
        <v>0.77059295237494163</v>
      </c>
      <c r="X58" s="175">
        <f t="shared" si="62"/>
        <v>0</v>
      </c>
      <c r="Y58" s="176">
        <f t="shared" si="63"/>
        <v>0</v>
      </c>
      <c r="Z58" s="177"/>
      <c r="AA58" s="175">
        <f t="shared" si="64"/>
        <v>0</v>
      </c>
      <c r="AB58" s="177">
        <f t="shared" si="65"/>
        <v>0</v>
      </c>
      <c r="AC58" s="177"/>
      <c r="AD58" s="177">
        <f t="shared" si="66"/>
        <v>0</v>
      </c>
      <c r="AE58" s="177">
        <f t="shared" si="67"/>
        <v>0</v>
      </c>
      <c r="AF58" s="177"/>
      <c r="AG58" s="177">
        <f t="shared" si="68"/>
        <v>0</v>
      </c>
      <c r="AH58" s="177">
        <f t="shared" si="69"/>
        <v>0</v>
      </c>
    </row>
    <row r="59" spans="1:36" ht="22" customHeight="1" x14ac:dyDescent="0.2">
      <c r="A59" s="118"/>
      <c r="B59" s="94" t="s">
        <v>369</v>
      </c>
      <c r="C59" s="95">
        <v>120</v>
      </c>
      <c r="D59" s="79"/>
      <c r="E59" s="79"/>
      <c r="F59" s="79"/>
      <c r="G59" s="79"/>
      <c r="H59" s="79"/>
      <c r="I59" s="79"/>
      <c r="J59" s="79"/>
      <c r="K59" s="79"/>
      <c r="L59" s="79"/>
      <c r="M59" s="32">
        <f t="shared" si="58"/>
        <v>126</v>
      </c>
      <c r="N59" s="81"/>
      <c r="O59" s="81"/>
      <c r="P59" s="97">
        <f t="shared" si="59"/>
        <v>0</v>
      </c>
      <c r="Q59" s="98">
        <f t="shared" si="60"/>
        <v>0</v>
      </c>
      <c r="R59" s="113" t="s">
        <v>390</v>
      </c>
      <c r="S59" s="55">
        <f t="shared" si="61"/>
        <v>0</v>
      </c>
      <c r="T59" s="173">
        <v>1</v>
      </c>
      <c r="U59" s="173">
        <v>1</v>
      </c>
      <c r="V59" s="173">
        <v>0</v>
      </c>
      <c r="W59" s="180">
        <v>0.78211153163316194</v>
      </c>
      <c r="X59" s="175">
        <f t="shared" si="62"/>
        <v>0</v>
      </c>
      <c r="Y59" s="176">
        <f t="shared" si="63"/>
        <v>0</v>
      </c>
      <c r="Z59" s="177"/>
      <c r="AA59" s="175">
        <f t="shared" si="64"/>
        <v>0</v>
      </c>
      <c r="AB59" s="177">
        <f t="shared" si="65"/>
        <v>0</v>
      </c>
      <c r="AC59" s="177"/>
      <c r="AD59" s="177">
        <f t="shared" si="66"/>
        <v>0</v>
      </c>
      <c r="AE59" s="177">
        <f t="shared" si="67"/>
        <v>0</v>
      </c>
      <c r="AF59" s="177"/>
      <c r="AG59" s="177">
        <f t="shared" si="68"/>
        <v>0</v>
      </c>
      <c r="AH59" s="177">
        <f t="shared" si="69"/>
        <v>0</v>
      </c>
    </row>
    <row r="60" spans="1:36" ht="22" customHeight="1" x14ac:dyDescent="0.2">
      <c r="A60" s="118"/>
      <c r="B60" s="29" t="s">
        <v>370</v>
      </c>
      <c r="C60" s="8">
        <v>120</v>
      </c>
      <c r="D60" s="78"/>
      <c r="E60" s="78"/>
      <c r="F60" s="78"/>
      <c r="G60" s="78"/>
      <c r="H60" s="78"/>
      <c r="I60" s="78"/>
      <c r="J60" s="78"/>
      <c r="K60" s="78"/>
      <c r="L60" s="78"/>
      <c r="M60" s="6">
        <f t="shared" si="58"/>
        <v>126</v>
      </c>
      <c r="N60" s="80"/>
      <c r="O60" s="80"/>
      <c r="P60" s="33">
        <f t="shared" si="59"/>
        <v>0</v>
      </c>
      <c r="Q60" s="35">
        <f t="shared" si="60"/>
        <v>0</v>
      </c>
      <c r="R60" s="114" t="s">
        <v>391</v>
      </c>
      <c r="S60" s="54">
        <f t="shared" si="61"/>
        <v>0</v>
      </c>
      <c r="T60" s="173">
        <v>1</v>
      </c>
      <c r="U60" s="173">
        <v>1</v>
      </c>
      <c r="V60" s="173">
        <v>0</v>
      </c>
      <c r="W60" s="180">
        <v>0.75446694141343307</v>
      </c>
      <c r="X60" s="175">
        <f t="shared" si="62"/>
        <v>0</v>
      </c>
      <c r="Y60" s="176">
        <f t="shared" si="63"/>
        <v>0</v>
      </c>
      <c r="Z60" s="177"/>
      <c r="AA60" s="175">
        <f t="shared" si="64"/>
        <v>0</v>
      </c>
      <c r="AB60" s="177">
        <f t="shared" si="65"/>
        <v>0</v>
      </c>
      <c r="AC60" s="177"/>
      <c r="AD60" s="177">
        <f t="shared" si="66"/>
        <v>0</v>
      </c>
      <c r="AE60" s="177">
        <f t="shared" si="67"/>
        <v>0</v>
      </c>
      <c r="AF60" s="177"/>
      <c r="AG60" s="177">
        <f t="shared" si="68"/>
        <v>0</v>
      </c>
      <c r="AH60" s="177">
        <f t="shared" si="69"/>
        <v>0</v>
      </c>
    </row>
    <row r="61" spans="1:36" ht="22" customHeight="1" x14ac:dyDescent="0.2">
      <c r="A61" s="118"/>
      <c r="B61" s="94" t="s">
        <v>371</v>
      </c>
      <c r="C61" s="95">
        <v>120</v>
      </c>
      <c r="D61" s="79"/>
      <c r="E61" s="79"/>
      <c r="F61" s="79"/>
      <c r="G61" s="79"/>
      <c r="H61" s="79"/>
      <c r="I61" s="79"/>
      <c r="J61" s="79"/>
      <c r="K61" s="79"/>
      <c r="L61" s="79"/>
      <c r="M61" s="32">
        <f t="shared" si="58"/>
        <v>126</v>
      </c>
      <c r="N61" s="81"/>
      <c r="O61" s="81"/>
      <c r="P61" s="97">
        <f t="shared" si="59"/>
        <v>0</v>
      </c>
      <c r="Q61" s="98">
        <f t="shared" si="60"/>
        <v>0</v>
      </c>
      <c r="R61" s="113" t="s">
        <v>392</v>
      </c>
      <c r="S61" s="55">
        <f t="shared" si="61"/>
        <v>0</v>
      </c>
      <c r="T61" s="173">
        <v>1</v>
      </c>
      <c r="U61" s="173">
        <v>1</v>
      </c>
      <c r="V61" s="173">
        <v>0</v>
      </c>
      <c r="W61" s="180">
        <v>0.83740071207261957</v>
      </c>
      <c r="X61" s="175">
        <f t="shared" si="62"/>
        <v>0</v>
      </c>
      <c r="Y61" s="176">
        <f t="shared" si="63"/>
        <v>0</v>
      </c>
      <c r="Z61" s="177"/>
      <c r="AA61" s="175">
        <f t="shared" si="64"/>
        <v>0</v>
      </c>
      <c r="AB61" s="177">
        <f t="shared" si="65"/>
        <v>0</v>
      </c>
      <c r="AC61" s="177"/>
      <c r="AD61" s="177">
        <f t="shared" si="66"/>
        <v>0</v>
      </c>
      <c r="AE61" s="177">
        <f t="shared" si="67"/>
        <v>0</v>
      </c>
      <c r="AF61" s="177"/>
      <c r="AG61" s="177">
        <f t="shared" si="68"/>
        <v>0</v>
      </c>
      <c r="AH61" s="177">
        <f t="shared" si="69"/>
        <v>0</v>
      </c>
    </row>
    <row r="62" spans="1:36" ht="22" customHeight="1" x14ac:dyDescent="0.2">
      <c r="A62" s="118"/>
      <c r="B62" s="29" t="s">
        <v>372</v>
      </c>
      <c r="C62" s="8">
        <v>120</v>
      </c>
      <c r="D62" s="78"/>
      <c r="E62" s="78"/>
      <c r="F62" s="78"/>
      <c r="G62" s="78"/>
      <c r="H62" s="78"/>
      <c r="I62" s="78"/>
      <c r="J62" s="78"/>
      <c r="K62" s="78"/>
      <c r="L62" s="78"/>
      <c r="M62" s="6">
        <f t="shared" si="58"/>
        <v>126</v>
      </c>
      <c r="N62" s="80"/>
      <c r="O62" s="80"/>
      <c r="P62" s="33">
        <f t="shared" si="59"/>
        <v>0</v>
      </c>
      <c r="Q62" s="35">
        <f t="shared" si="60"/>
        <v>0</v>
      </c>
      <c r="R62" s="114" t="s">
        <v>393</v>
      </c>
      <c r="S62" s="54">
        <f t="shared" si="61"/>
        <v>0</v>
      </c>
      <c r="T62" s="173">
        <v>1</v>
      </c>
      <c r="U62" s="173">
        <v>1</v>
      </c>
      <c r="V62" s="173">
        <v>0</v>
      </c>
      <c r="W62" s="180">
        <v>0.80284497429795854</v>
      </c>
      <c r="X62" s="175">
        <f t="shared" si="62"/>
        <v>0</v>
      </c>
      <c r="Y62" s="176">
        <f t="shared" si="63"/>
        <v>0</v>
      </c>
      <c r="Z62" s="177"/>
      <c r="AA62" s="175">
        <f t="shared" si="64"/>
        <v>0</v>
      </c>
      <c r="AB62" s="177">
        <f t="shared" si="65"/>
        <v>0</v>
      </c>
      <c r="AC62" s="177"/>
      <c r="AD62" s="177">
        <f t="shared" si="66"/>
        <v>0</v>
      </c>
      <c r="AE62" s="177">
        <f t="shared" si="67"/>
        <v>0</v>
      </c>
      <c r="AF62" s="177"/>
      <c r="AG62" s="177">
        <f t="shared" si="68"/>
        <v>0</v>
      </c>
      <c r="AH62" s="177">
        <f t="shared" si="69"/>
        <v>0</v>
      </c>
    </row>
    <row r="63" spans="1:36" ht="22" customHeight="1" x14ac:dyDescent="0.2">
      <c r="A63" s="118"/>
      <c r="B63" s="94" t="s">
        <v>373</v>
      </c>
      <c r="C63" s="95">
        <v>120</v>
      </c>
      <c r="D63" s="79"/>
      <c r="E63" s="79"/>
      <c r="F63" s="79"/>
      <c r="G63" s="79"/>
      <c r="H63" s="79"/>
      <c r="I63" s="79"/>
      <c r="J63" s="79"/>
      <c r="K63" s="79"/>
      <c r="L63" s="79"/>
      <c r="M63" s="32">
        <f t="shared" si="58"/>
        <v>126</v>
      </c>
      <c r="N63" s="81"/>
      <c r="O63" s="81"/>
      <c r="P63" s="97">
        <f t="shared" si="59"/>
        <v>0</v>
      </c>
      <c r="Q63" s="98">
        <f t="shared" si="60"/>
        <v>0</v>
      </c>
      <c r="R63" s="113" t="s">
        <v>394</v>
      </c>
      <c r="S63" s="55">
        <f t="shared" si="61"/>
        <v>0</v>
      </c>
      <c r="T63" s="173">
        <v>1</v>
      </c>
      <c r="U63" s="173">
        <v>1</v>
      </c>
      <c r="V63" s="173">
        <v>0</v>
      </c>
      <c r="W63" s="180">
        <v>0.67153317075424646</v>
      </c>
      <c r="X63" s="175">
        <f t="shared" si="62"/>
        <v>0</v>
      </c>
      <c r="Y63" s="176">
        <f t="shared" si="63"/>
        <v>0</v>
      </c>
      <c r="Z63" s="177"/>
      <c r="AA63" s="175">
        <f t="shared" si="64"/>
        <v>0</v>
      </c>
      <c r="AB63" s="177">
        <f t="shared" si="65"/>
        <v>0</v>
      </c>
      <c r="AC63" s="177"/>
      <c r="AD63" s="177">
        <f t="shared" si="66"/>
        <v>0</v>
      </c>
      <c r="AE63" s="177">
        <f t="shared" si="67"/>
        <v>0</v>
      </c>
      <c r="AF63" s="177"/>
      <c r="AG63" s="177">
        <f t="shared" si="68"/>
        <v>0</v>
      </c>
      <c r="AH63" s="177">
        <f t="shared" si="69"/>
        <v>0</v>
      </c>
    </row>
    <row r="64" spans="1:36" ht="22" customHeight="1" x14ac:dyDescent="0.2">
      <c r="A64" s="118"/>
      <c r="B64" s="29" t="s">
        <v>375</v>
      </c>
      <c r="C64" s="8">
        <v>120</v>
      </c>
      <c r="D64" s="78"/>
      <c r="E64" s="78"/>
      <c r="F64" s="78"/>
      <c r="G64" s="78"/>
      <c r="H64" s="78"/>
      <c r="I64" s="78"/>
      <c r="J64" s="78"/>
      <c r="K64" s="78"/>
      <c r="L64" s="78"/>
      <c r="M64" s="6">
        <f t="shared" si="58"/>
        <v>126</v>
      </c>
      <c r="N64" s="80"/>
      <c r="O64" s="80"/>
      <c r="P64" s="33">
        <f t="shared" si="59"/>
        <v>0</v>
      </c>
      <c r="Q64" s="35">
        <f t="shared" si="60"/>
        <v>0</v>
      </c>
      <c r="R64" s="114" t="s">
        <v>395</v>
      </c>
      <c r="S64" s="54">
        <f t="shared" si="61"/>
        <v>0</v>
      </c>
      <c r="T64" s="173">
        <v>1</v>
      </c>
      <c r="U64" s="173">
        <v>1</v>
      </c>
      <c r="V64" s="173">
        <v>0</v>
      </c>
      <c r="W64" s="180">
        <v>0.72451863534206018</v>
      </c>
      <c r="X64" s="175">
        <f t="shared" si="62"/>
        <v>0</v>
      </c>
      <c r="Y64" s="176">
        <f t="shared" si="63"/>
        <v>0</v>
      </c>
      <c r="Z64" s="177"/>
      <c r="AA64" s="175">
        <f t="shared" si="64"/>
        <v>0</v>
      </c>
      <c r="AB64" s="177">
        <f t="shared" si="65"/>
        <v>0</v>
      </c>
      <c r="AC64" s="177"/>
      <c r="AD64" s="177">
        <f t="shared" si="66"/>
        <v>0</v>
      </c>
      <c r="AE64" s="177">
        <f t="shared" si="67"/>
        <v>0</v>
      </c>
      <c r="AF64" s="177"/>
      <c r="AG64" s="177">
        <f t="shared" si="68"/>
        <v>0</v>
      </c>
      <c r="AH64" s="177">
        <f t="shared" si="69"/>
        <v>0</v>
      </c>
    </row>
    <row r="65" spans="1:36" ht="22" customHeight="1" x14ac:dyDescent="0.2">
      <c r="A65" s="118"/>
      <c r="B65" s="94" t="s">
        <v>374</v>
      </c>
      <c r="C65" s="95">
        <v>140</v>
      </c>
      <c r="D65" s="79"/>
      <c r="E65" s="79"/>
      <c r="F65" s="79"/>
      <c r="G65" s="79"/>
      <c r="H65" s="79"/>
      <c r="I65" s="79"/>
      <c r="J65" s="79"/>
      <c r="K65" s="79"/>
      <c r="L65" s="79"/>
      <c r="M65" s="32">
        <f t="shared" si="58"/>
        <v>147</v>
      </c>
      <c r="N65" s="81"/>
      <c r="O65" s="81"/>
      <c r="P65" s="97">
        <f t="shared" si="59"/>
        <v>0</v>
      </c>
      <c r="Q65" s="98">
        <f t="shared" si="60"/>
        <v>0</v>
      </c>
      <c r="R65" s="113" t="s">
        <v>396</v>
      </c>
      <c r="S65" s="55">
        <f t="shared" si="61"/>
        <v>0</v>
      </c>
      <c r="T65" s="173">
        <v>1</v>
      </c>
      <c r="U65" s="173">
        <v>1</v>
      </c>
      <c r="V65" s="173">
        <v>0</v>
      </c>
      <c r="W65" s="180">
        <v>0.93300491991584855</v>
      </c>
      <c r="X65" s="175">
        <f t="shared" si="62"/>
        <v>0</v>
      </c>
      <c r="Y65" s="176">
        <f t="shared" si="63"/>
        <v>0</v>
      </c>
      <c r="Z65" s="177"/>
      <c r="AA65" s="175">
        <f t="shared" si="64"/>
        <v>0</v>
      </c>
      <c r="AB65" s="177">
        <f t="shared" si="65"/>
        <v>0</v>
      </c>
      <c r="AC65" s="177"/>
      <c r="AD65" s="177">
        <f t="shared" si="66"/>
        <v>0</v>
      </c>
      <c r="AE65" s="177">
        <f t="shared" si="67"/>
        <v>0</v>
      </c>
      <c r="AF65" s="177"/>
      <c r="AG65" s="177">
        <f t="shared" si="68"/>
        <v>0</v>
      </c>
      <c r="AH65" s="177">
        <f t="shared" si="69"/>
        <v>0</v>
      </c>
    </row>
    <row r="66" spans="1:36" ht="22" customHeight="1" x14ac:dyDescent="0.2">
      <c r="A66" s="118"/>
      <c r="B66" s="29" t="s">
        <v>376</v>
      </c>
      <c r="C66" s="8">
        <v>140</v>
      </c>
      <c r="D66" s="78"/>
      <c r="E66" s="78"/>
      <c r="F66" s="78"/>
      <c r="G66" s="78"/>
      <c r="H66" s="78"/>
      <c r="I66" s="78"/>
      <c r="J66" s="78"/>
      <c r="K66" s="78"/>
      <c r="L66" s="78"/>
      <c r="M66" s="6">
        <f t="shared" si="58"/>
        <v>147</v>
      </c>
      <c r="N66" s="80"/>
      <c r="O66" s="80"/>
      <c r="P66" s="33">
        <f t="shared" si="59"/>
        <v>0</v>
      </c>
      <c r="Q66" s="35">
        <f t="shared" si="60"/>
        <v>0</v>
      </c>
      <c r="R66" s="114" t="s">
        <v>397</v>
      </c>
      <c r="S66" s="54">
        <f t="shared" si="61"/>
        <v>0</v>
      </c>
      <c r="T66" s="173">
        <v>1</v>
      </c>
      <c r="U66" s="173">
        <v>1</v>
      </c>
      <c r="V66" s="173">
        <v>0</v>
      </c>
      <c r="W66" s="180">
        <v>0.7625299468941874</v>
      </c>
      <c r="X66" s="175">
        <f t="shared" si="62"/>
        <v>0</v>
      </c>
      <c r="Y66" s="176">
        <f t="shared" si="63"/>
        <v>0</v>
      </c>
      <c r="Z66" s="177"/>
      <c r="AA66" s="175">
        <f t="shared" si="64"/>
        <v>0</v>
      </c>
      <c r="AB66" s="177">
        <f t="shared" si="65"/>
        <v>0</v>
      </c>
      <c r="AC66" s="177"/>
      <c r="AD66" s="177">
        <f t="shared" si="66"/>
        <v>0</v>
      </c>
      <c r="AE66" s="177">
        <f t="shared" si="67"/>
        <v>0</v>
      </c>
      <c r="AF66" s="177"/>
      <c r="AG66" s="177">
        <f t="shared" si="68"/>
        <v>0</v>
      </c>
      <c r="AH66" s="177">
        <f t="shared" si="69"/>
        <v>0</v>
      </c>
    </row>
    <row r="67" spans="1:36" ht="22" customHeight="1" x14ac:dyDescent="0.2">
      <c r="A67" s="118"/>
      <c r="B67" s="94" t="s">
        <v>377</v>
      </c>
      <c r="C67" s="95">
        <v>140</v>
      </c>
      <c r="D67" s="79"/>
      <c r="E67" s="79"/>
      <c r="F67" s="79"/>
      <c r="G67" s="79"/>
      <c r="H67" s="79"/>
      <c r="I67" s="79"/>
      <c r="J67" s="79"/>
      <c r="K67" s="79"/>
      <c r="L67" s="79"/>
      <c r="M67" s="32">
        <f t="shared" si="58"/>
        <v>147</v>
      </c>
      <c r="N67" s="81"/>
      <c r="O67" s="81"/>
      <c r="P67" s="97">
        <f t="shared" si="59"/>
        <v>0</v>
      </c>
      <c r="Q67" s="98">
        <f t="shared" si="60"/>
        <v>0</v>
      </c>
      <c r="R67" s="113" t="s">
        <v>398</v>
      </c>
      <c r="S67" s="55">
        <f t="shared" si="61"/>
        <v>0</v>
      </c>
      <c r="T67" s="173">
        <v>1</v>
      </c>
      <c r="U67" s="173">
        <v>1</v>
      </c>
      <c r="V67" s="173">
        <v>0</v>
      </c>
      <c r="W67" s="180">
        <v>0.86504530229234844</v>
      </c>
      <c r="X67" s="175">
        <f t="shared" si="62"/>
        <v>0</v>
      </c>
      <c r="Y67" s="176">
        <f t="shared" si="63"/>
        <v>0</v>
      </c>
      <c r="Z67" s="177"/>
      <c r="AA67" s="175">
        <f t="shared" si="64"/>
        <v>0</v>
      </c>
      <c r="AB67" s="177">
        <f t="shared" si="65"/>
        <v>0</v>
      </c>
      <c r="AC67" s="177"/>
      <c r="AD67" s="177">
        <f t="shared" si="66"/>
        <v>0</v>
      </c>
      <c r="AE67" s="177">
        <f t="shared" si="67"/>
        <v>0</v>
      </c>
      <c r="AF67" s="177"/>
      <c r="AG67" s="177">
        <f t="shared" si="68"/>
        <v>0</v>
      </c>
      <c r="AH67" s="177">
        <f t="shared" si="69"/>
        <v>0</v>
      </c>
    </row>
    <row r="68" spans="1:36" ht="22" customHeight="1" x14ac:dyDescent="0.2">
      <c r="A68" s="118"/>
      <c r="B68" s="29" t="s">
        <v>378</v>
      </c>
      <c r="C68" s="8">
        <v>140</v>
      </c>
      <c r="D68" s="78"/>
      <c r="E68" s="78"/>
      <c r="F68" s="78"/>
      <c r="G68" s="78"/>
      <c r="H68" s="78"/>
      <c r="I68" s="78"/>
      <c r="J68" s="78"/>
      <c r="K68" s="78"/>
      <c r="L68" s="78"/>
      <c r="M68" s="6">
        <f t="shared" si="58"/>
        <v>147</v>
      </c>
      <c r="N68" s="80"/>
      <c r="O68" s="80"/>
      <c r="P68" s="33">
        <f t="shared" si="59"/>
        <v>0</v>
      </c>
      <c r="Q68" s="35">
        <f t="shared" si="60"/>
        <v>0</v>
      </c>
      <c r="R68" s="114" t="s">
        <v>399</v>
      </c>
      <c r="S68" s="54">
        <f t="shared" si="61"/>
        <v>0</v>
      </c>
      <c r="T68" s="173">
        <v>1</v>
      </c>
      <c r="U68" s="173">
        <v>1</v>
      </c>
      <c r="V68" s="173">
        <v>0</v>
      </c>
      <c r="W68" s="180">
        <v>0.88001945532803494</v>
      </c>
      <c r="X68" s="175">
        <f t="shared" si="62"/>
        <v>0</v>
      </c>
      <c r="Y68" s="176">
        <f t="shared" si="63"/>
        <v>0</v>
      </c>
      <c r="Z68" s="177"/>
      <c r="AA68" s="175">
        <f t="shared" si="64"/>
        <v>0</v>
      </c>
      <c r="AB68" s="177">
        <f t="shared" si="65"/>
        <v>0</v>
      </c>
      <c r="AC68" s="177"/>
      <c r="AD68" s="177">
        <f t="shared" si="66"/>
        <v>0</v>
      </c>
      <c r="AE68" s="177">
        <f t="shared" si="67"/>
        <v>0</v>
      </c>
      <c r="AF68" s="177"/>
      <c r="AG68" s="177">
        <f t="shared" si="68"/>
        <v>0</v>
      </c>
      <c r="AH68" s="177">
        <f t="shared" si="69"/>
        <v>0</v>
      </c>
    </row>
    <row r="69" spans="1:36" ht="22" customHeight="1" x14ac:dyDescent="0.2">
      <c r="A69" s="118"/>
      <c r="B69" s="94" t="s">
        <v>379</v>
      </c>
      <c r="C69" s="95">
        <v>160</v>
      </c>
      <c r="D69" s="79"/>
      <c r="E69" s="79"/>
      <c r="F69" s="79"/>
      <c r="G69" s="79"/>
      <c r="H69" s="79"/>
      <c r="I69" s="79"/>
      <c r="J69" s="79"/>
      <c r="K69" s="79"/>
      <c r="L69" s="79"/>
      <c r="M69" s="32">
        <f t="shared" si="58"/>
        <v>168</v>
      </c>
      <c r="N69" s="81"/>
      <c r="O69" s="81"/>
      <c r="P69" s="97">
        <f t="shared" si="59"/>
        <v>0</v>
      </c>
      <c r="Q69" s="98">
        <f t="shared" si="60"/>
        <v>0</v>
      </c>
      <c r="R69" s="113" t="s">
        <v>400</v>
      </c>
      <c r="S69" s="55">
        <f t="shared" si="61"/>
        <v>0</v>
      </c>
      <c r="T69" s="173">
        <v>1</v>
      </c>
      <c r="U69" s="173">
        <v>1</v>
      </c>
      <c r="V69" s="173">
        <v>0</v>
      </c>
      <c r="W69" s="180">
        <v>1.0286091277590774</v>
      </c>
      <c r="X69" s="175">
        <f t="shared" si="62"/>
        <v>0</v>
      </c>
      <c r="Y69" s="176">
        <f t="shared" si="63"/>
        <v>0</v>
      </c>
      <c r="Z69" s="177"/>
      <c r="AA69" s="175">
        <f t="shared" si="64"/>
        <v>0</v>
      </c>
      <c r="AB69" s="177">
        <f t="shared" si="65"/>
        <v>0</v>
      </c>
      <c r="AC69" s="177"/>
      <c r="AD69" s="177">
        <f t="shared" si="66"/>
        <v>0</v>
      </c>
      <c r="AE69" s="177">
        <f t="shared" si="67"/>
        <v>0</v>
      </c>
      <c r="AF69" s="177"/>
      <c r="AG69" s="177">
        <f t="shared" si="68"/>
        <v>0</v>
      </c>
      <c r="AH69" s="177">
        <f t="shared" si="69"/>
        <v>0</v>
      </c>
    </row>
    <row r="70" spans="1:36" ht="22" customHeight="1" x14ac:dyDescent="0.2">
      <c r="A70" s="118"/>
      <c r="B70" s="29" t="s">
        <v>380</v>
      </c>
      <c r="C70" s="8">
        <v>160</v>
      </c>
      <c r="D70" s="78"/>
      <c r="E70" s="78"/>
      <c r="F70" s="78"/>
      <c r="G70" s="78"/>
      <c r="H70" s="78"/>
      <c r="I70" s="78"/>
      <c r="J70" s="78"/>
      <c r="K70" s="78"/>
      <c r="L70" s="78"/>
      <c r="M70" s="6">
        <f t="shared" si="58"/>
        <v>168</v>
      </c>
      <c r="N70" s="80"/>
      <c r="O70" s="80"/>
      <c r="P70" s="33">
        <f t="shared" si="59"/>
        <v>0</v>
      </c>
      <c r="Q70" s="35">
        <f t="shared" ref="Q70:Q72" si="70">SUM(AA70*W70)</f>
        <v>0</v>
      </c>
      <c r="R70" s="114" t="s">
        <v>401</v>
      </c>
      <c r="S70" s="54">
        <f t="shared" si="61"/>
        <v>0</v>
      </c>
      <c r="T70" s="173">
        <v>1</v>
      </c>
      <c r="U70" s="173">
        <v>1</v>
      </c>
      <c r="V70" s="173">
        <v>0</v>
      </c>
      <c r="W70" s="180">
        <v>0.99174967413277226</v>
      </c>
      <c r="X70" s="175">
        <f t="shared" si="62"/>
        <v>0</v>
      </c>
      <c r="Y70" s="176">
        <f t="shared" si="63"/>
        <v>0</v>
      </c>
      <c r="Z70" s="177"/>
      <c r="AA70" s="175">
        <f t="shared" si="64"/>
        <v>0</v>
      </c>
      <c r="AB70" s="177">
        <f t="shared" si="65"/>
        <v>0</v>
      </c>
      <c r="AC70" s="177"/>
      <c r="AD70" s="177">
        <f t="shared" si="66"/>
        <v>0</v>
      </c>
      <c r="AE70" s="177">
        <f t="shared" si="67"/>
        <v>0</v>
      </c>
      <c r="AF70" s="177"/>
      <c r="AG70" s="177">
        <f t="shared" ref="AG70:AG72" si="71">SUM(AD70:AE70)*U70</f>
        <v>0</v>
      </c>
      <c r="AH70" s="177">
        <f t="shared" ref="AH70:AH72" si="72">SUM(AD70:AE70)*V70</f>
        <v>0</v>
      </c>
    </row>
    <row r="71" spans="1:36" ht="22" customHeight="1" x14ac:dyDescent="0.2">
      <c r="A71" s="118"/>
      <c r="B71" s="94" t="s">
        <v>381</v>
      </c>
      <c r="C71" s="95">
        <v>250</v>
      </c>
      <c r="D71" s="79"/>
      <c r="E71" s="79"/>
      <c r="F71" s="79"/>
      <c r="G71" s="79"/>
      <c r="H71" s="79"/>
      <c r="I71" s="79"/>
      <c r="J71" s="79"/>
      <c r="K71" s="79"/>
      <c r="L71" s="79"/>
      <c r="M71" s="32">
        <f t="shared" si="58"/>
        <v>263</v>
      </c>
      <c r="N71" s="81"/>
      <c r="O71" s="81"/>
      <c r="P71" s="97">
        <f t="shared" si="59"/>
        <v>0</v>
      </c>
      <c r="Q71" s="98">
        <f t="shared" si="70"/>
        <v>0</v>
      </c>
      <c r="R71" s="113" t="s">
        <v>402</v>
      </c>
      <c r="S71" s="55">
        <f t="shared" si="61"/>
        <v>0</v>
      </c>
      <c r="T71" s="173">
        <v>1</v>
      </c>
      <c r="U71" s="173">
        <v>1</v>
      </c>
      <c r="V71" s="173">
        <v>0</v>
      </c>
      <c r="W71" s="180">
        <v>1.9166915885678666</v>
      </c>
      <c r="X71" s="175">
        <f t="shared" si="62"/>
        <v>0</v>
      </c>
      <c r="Y71" s="176">
        <f t="shared" si="63"/>
        <v>0</v>
      </c>
      <c r="Z71" s="177"/>
      <c r="AA71" s="175">
        <f t="shared" si="64"/>
        <v>0</v>
      </c>
      <c r="AB71" s="177">
        <f t="shared" si="65"/>
        <v>0</v>
      </c>
      <c r="AC71" s="177"/>
      <c r="AD71" s="177">
        <f t="shared" si="66"/>
        <v>0</v>
      </c>
      <c r="AE71" s="177">
        <f t="shared" si="67"/>
        <v>0</v>
      </c>
      <c r="AF71" s="177"/>
      <c r="AG71" s="177">
        <f t="shared" si="71"/>
        <v>0</v>
      </c>
      <c r="AH71" s="177">
        <f t="shared" si="72"/>
        <v>0</v>
      </c>
    </row>
    <row r="72" spans="1:36" ht="22" customHeight="1" x14ac:dyDescent="0.2">
      <c r="A72" s="118"/>
      <c r="B72" s="29" t="s">
        <v>382</v>
      </c>
      <c r="C72" s="8">
        <v>250</v>
      </c>
      <c r="D72" s="78"/>
      <c r="E72" s="78"/>
      <c r="F72" s="78"/>
      <c r="G72" s="78"/>
      <c r="H72" s="78"/>
      <c r="I72" s="78"/>
      <c r="J72" s="78"/>
      <c r="K72" s="78"/>
      <c r="L72" s="78"/>
      <c r="M72" s="6">
        <f t="shared" si="58"/>
        <v>263</v>
      </c>
      <c r="N72" s="80"/>
      <c r="O72" s="80"/>
      <c r="P72" s="33">
        <f t="shared" si="59"/>
        <v>0</v>
      </c>
      <c r="Q72" s="35">
        <f t="shared" si="70"/>
        <v>0</v>
      </c>
      <c r="R72" s="114" t="s">
        <v>403</v>
      </c>
      <c r="S72" s="54">
        <f t="shared" si="61"/>
        <v>0</v>
      </c>
      <c r="T72" s="173">
        <v>1</v>
      </c>
      <c r="U72" s="173">
        <v>1</v>
      </c>
      <c r="V72" s="173">
        <v>0</v>
      </c>
      <c r="W72" s="180">
        <v>2.1770114798036464</v>
      </c>
      <c r="X72" s="175">
        <f t="shared" si="62"/>
        <v>0</v>
      </c>
      <c r="Y72" s="176">
        <f t="shared" si="63"/>
        <v>0</v>
      </c>
      <c r="Z72" s="177"/>
      <c r="AA72" s="175">
        <f t="shared" si="64"/>
        <v>0</v>
      </c>
      <c r="AB72" s="177">
        <f t="shared" si="65"/>
        <v>0</v>
      </c>
      <c r="AC72" s="177"/>
      <c r="AD72" s="177">
        <f t="shared" si="66"/>
        <v>0</v>
      </c>
      <c r="AE72" s="177">
        <f t="shared" si="67"/>
        <v>0</v>
      </c>
      <c r="AF72" s="177"/>
      <c r="AG72" s="177">
        <f t="shared" si="71"/>
        <v>0</v>
      </c>
      <c r="AH72" s="177">
        <f t="shared" si="72"/>
        <v>0</v>
      </c>
    </row>
    <row r="73" spans="1:36" s="5" customFormat="1" ht="22" customHeight="1" x14ac:dyDescent="0.2">
      <c r="B73" s="29"/>
      <c r="C73" s="172"/>
      <c r="D73" s="77"/>
      <c r="E73" s="45"/>
      <c r="F73" s="46"/>
      <c r="G73" s="47"/>
      <c r="H73" s="48"/>
      <c r="I73" s="49"/>
      <c r="J73" s="50"/>
      <c r="K73" s="38"/>
      <c r="L73" s="39"/>
      <c r="M73" s="112"/>
      <c r="N73" s="51"/>
      <c r="O73" s="52"/>
      <c r="P73" s="83"/>
      <c r="Q73" s="84"/>
      <c r="R73" s="83"/>
      <c r="S73" s="83"/>
      <c r="T73" s="178"/>
      <c r="U73" s="178"/>
      <c r="V73" s="178"/>
      <c r="W73" s="179"/>
      <c r="X73" s="178"/>
      <c r="Y73" s="178"/>
      <c r="Z73" s="178"/>
      <c r="AA73" s="178"/>
      <c r="AB73" s="178"/>
      <c r="AC73" s="178"/>
      <c r="AD73" s="177"/>
      <c r="AE73" s="178"/>
      <c r="AF73" s="178"/>
      <c r="AG73" s="177"/>
      <c r="AH73" s="177"/>
      <c r="AI73" s="1"/>
      <c r="AJ73" s="1"/>
    </row>
    <row r="74" spans="1:36" ht="30" customHeight="1" x14ac:dyDescent="0.2">
      <c r="A74" s="119"/>
      <c r="B74" s="96" t="s">
        <v>286</v>
      </c>
      <c r="C74" s="95">
        <f>SUM(C76:C96)</f>
        <v>4085</v>
      </c>
      <c r="D74" s="79"/>
      <c r="E74" s="79"/>
      <c r="F74" s="79"/>
      <c r="G74" s="79"/>
      <c r="H74" s="79"/>
      <c r="I74" s="79"/>
      <c r="J74" s="79"/>
      <c r="K74" s="79"/>
      <c r="L74" s="79"/>
      <c r="M74" s="95">
        <f>SUM(M76:M96)</f>
        <v>4294</v>
      </c>
      <c r="N74" s="81"/>
      <c r="O74" s="81"/>
      <c r="P74" s="97">
        <f>X74</f>
        <v>0</v>
      </c>
      <c r="Q74" s="98">
        <f>SUM(AD74:AE74)*W74</f>
        <v>0</v>
      </c>
      <c r="R74" s="113" t="s">
        <v>586</v>
      </c>
      <c r="S74" s="55">
        <f>SUM((AD74*C74)+(AE74*M74))</f>
        <v>0</v>
      </c>
      <c r="T74" s="173">
        <v>21</v>
      </c>
      <c r="U74" s="173">
        <v>21</v>
      </c>
      <c r="V74" s="173">
        <v>0</v>
      </c>
      <c r="W74" s="174">
        <f>SUM(W76:W96)</f>
        <v>33.472716266666666</v>
      </c>
      <c r="X74" s="175">
        <f>(SUM(D74:L74)+SUM(N74:O74))*T74</f>
        <v>0</v>
      </c>
      <c r="Y74" s="176">
        <f>(SUM(D74:L74,N74:O74))*W74</f>
        <v>0</v>
      </c>
      <c r="Z74" s="177"/>
      <c r="AA74" s="175">
        <f>SUM(AD74+AE74)*21</f>
        <v>0</v>
      </c>
      <c r="AB74" s="177">
        <f>SUM(T74*AA74)/21</f>
        <v>0</v>
      </c>
      <c r="AC74" s="177"/>
      <c r="AD74" s="177">
        <f>SUM(D74:L74)</f>
        <v>0</v>
      </c>
      <c r="AE74" s="177">
        <f>SUM(N74:O74)</f>
        <v>0</v>
      </c>
      <c r="AF74" s="177"/>
      <c r="AG74" s="177">
        <f t="shared" ref="AG74:AG76" si="73">SUM(AD74:AE74)*U74</f>
        <v>0</v>
      </c>
      <c r="AH74" s="177">
        <f t="shared" ref="AH74:AH76" si="74">SUM(AD74:AE74)*V74</f>
        <v>0</v>
      </c>
    </row>
    <row r="75" spans="1:36" s="5" customFormat="1" ht="22" customHeight="1" x14ac:dyDescent="0.2">
      <c r="B75" s="29"/>
      <c r="C75" s="172"/>
      <c r="D75" s="77"/>
      <c r="E75" s="45"/>
      <c r="F75" s="46"/>
      <c r="G75" s="47"/>
      <c r="H75" s="48"/>
      <c r="I75" s="49"/>
      <c r="J75" s="50"/>
      <c r="K75" s="38"/>
      <c r="L75" s="39"/>
      <c r="M75" s="112"/>
      <c r="N75" s="51"/>
      <c r="O75" s="52"/>
      <c r="P75" s="83"/>
      <c r="Q75" s="84"/>
      <c r="R75" s="83"/>
      <c r="S75" s="83"/>
      <c r="T75" s="178"/>
      <c r="U75" s="178"/>
      <c r="V75" s="178"/>
      <c r="W75" s="179"/>
      <c r="X75" s="178"/>
      <c r="Y75" s="178"/>
      <c r="Z75" s="178"/>
      <c r="AA75" s="178"/>
      <c r="AB75" s="178"/>
      <c r="AC75" s="178"/>
      <c r="AD75" s="177"/>
      <c r="AE75" s="178"/>
      <c r="AF75" s="178"/>
      <c r="AG75" s="177"/>
      <c r="AH75" s="177"/>
      <c r="AI75" s="1"/>
      <c r="AJ75" s="1"/>
    </row>
    <row r="76" spans="1:36" ht="22" customHeight="1" x14ac:dyDescent="0.2">
      <c r="A76" s="30"/>
      <c r="B76" s="94" t="s">
        <v>287</v>
      </c>
      <c r="C76" s="95">
        <v>360</v>
      </c>
      <c r="D76" s="79"/>
      <c r="E76" s="79"/>
      <c r="F76" s="79"/>
      <c r="G76" s="79"/>
      <c r="H76" s="79"/>
      <c r="I76" s="79"/>
      <c r="J76" s="79"/>
      <c r="K76" s="79"/>
      <c r="L76" s="79"/>
      <c r="M76" s="32">
        <f>ROUNDUP((C76*105%),0.1)</f>
        <v>378</v>
      </c>
      <c r="N76" s="81"/>
      <c r="O76" s="81"/>
      <c r="P76" s="97">
        <f t="shared" ref="P76:P96" si="75">X76</f>
        <v>0</v>
      </c>
      <c r="Q76" s="98">
        <f t="shared" ref="Q76" si="76">SUM(AA76*W76)</f>
        <v>0</v>
      </c>
      <c r="R76" s="113" t="s">
        <v>208</v>
      </c>
      <c r="S76" s="55">
        <f t="shared" ref="S76:S96" si="77">SUM((AD76*C76)+(AE76*M76))</f>
        <v>0</v>
      </c>
      <c r="T76" s="173">
        <v>1</v>
      </c>
      <c r="U76" s="173">
        <v>1</v>
      </c>
      <c r="V76" s="173">
        <v>0</v>
      </c>
      <c r="W76" s="180">
        <v>3.0623012000000003</v>
      </c>
      <c r="X76" s="175">
        <f t="shared" ref="X76:X96" si="78">(SUM(D76:L76,N76:O76))*T76</f>
        <v>0</v>
      </c>
      <c r="Y76" s="176">
        <f t="shared" ref="Y76:Y96" si="79">(SUM(D76:L76,N76:O76))*W76</f>
        <v>0</v>
      </c>
      <c r="Z76" s="177"/>
      <c r="AA76" s="175">
        <f t="shared" ref="AA76:AA96" si="80">SUM(AD76+AE76)</f>
        <v>0</v>
      </c>
      <c r="AB76" s="177">
        <f t="shared" ref="AB76:AB96" si="81">SUM(T76*AA76)</f>
        <v>0</v>
      </c>
      <c r="AC76" s="177"/>
      <c r="AD76" s="177">
        <f t="shared" ref="AD76:AD96" si="82">SUM(D76:L76)</f>
        <v>0</v>
      </c>
      <c r="AE76" s="177">
        <f t="shared" ref="AE76:AE96" si="83">SUM(N76:O76)</f>
        <v>0</v>
      </c>
      <c r="AF76" s="177"/>
      <c r="AG76" s="177">
        <f t="shared" si="73"/>
        <v>0</v>
      </c>
      <c r="AH76" s="177">
        <f t="shared" si="74"/>
        <v>0</v>
      </c>
    </row>
    <row r="77" spans="1:36" ht="22" customHeight="1" x14ac:dyDescent="0.2">
      <c r="A77" s="30"/>
      <c r="B77" s="29" t="s">
        <v>288</v>
      </c>
      <c r="C77" s="8">
        <v>360</v>
      </c>
      <c r="D77" s="78"/>
      <c r="E77" s="78"/>
      <c r="F77" s="78"/>
      <c r="G77" s="78"/>
      <c r="H77" s="78"/>
      <c r="I77" s="78"/>
      <c r="J77" s="78"/>
      <c r="K77" s="78"/>
      <c r="L77" s="78"/>
      <c r="M77" s="6">
        <f t="shared" ref="M77:M96" si="84">ROUNDUP((C77*105%),0.1)</f>
        <v>378</v>
      </c>
      <c r="N77" s="80"/>
      <c r="O77" s="80"/>
      <c r="P77" s="33">
        <f t="shared" si="75"/>
        <v>0</v>
      </c>
      <c r="Q77" s="35">
        <f t="shared" ref="Q77:Q78" si="85">SUM(AA77*W77)</f>
        <v>0</v>
      </c>
      <c r="R77" s="114" t="s">
        <v>209</v>
      </c>
      <c r="S77" s="54">
        <f t="shared" si="77"/>
        <v>0</v>
      </c>
      <c r="T77" s="173">
        <v>1</v>
      </c>
      <c r="U77" s="173">
        <v>1</v>
      </c>
      <c r="V77" s="173">
        <v>0</v>
      </c>
      <c r="W77" s="180">
        <v>2.7104150666666667</v>
      </c>
      <c r="X77" s="175">
        <f t="shared" si="78"/>
        <v>0</v>
      </c>
      <c r="Y77" s="176">
        <f t="shared" si="79"/>
        <v>0</v>
      </c>
      <c r="Z77" s="177"/>
      <c r="AA77" s="175">
        <f t="shared" si="80"/>
        <v>0</v>
      </c>
      <c r="AB77" s="177">
        <f t="shared" si="81"/>
        <v>0</v>
      </c>
      <c r="AC77" s="177"/>
      <c r="AD77" s="177">
        <f t="shared" si="82"/>
        <v>0</v>
      </c>
      <c r="AE77" s="177">
        <f t="shared" si="83"/>
        <v>0</v>
      </c>
      <c r="AF77" s="177"/>
      <c r="AG77" s="177">
        <f t="shared" ref="AG77:AG78" si="86">SUM(AD77:AE77)*U77</f>
        <v>0</v>
      </c>
      <c r="AH77" s="177">
        <f t="shared" ref="AH77:AH78" si="87">SUM(AD77:AE77)*V77</f>
        <v>0</v>
      </c>
    </row>
    <row r="78" spans="1:36" ht="22" customHeight="1" x14ac:dyDescent="0.2">
      <c r="A78" s="30"/>
      <c r="B78" s="94" t="s">
        <v>289</v>
      </c>
      <c r="C78" s="95">
        <v>215</v>
      </c>
      <c r="D78" s="79"/>
      <c r="E78" s="79"/>
      <c r="F78" s="79"/>
      <c r="G78" s="79"/>
      <c r="H78" s="79"/>
      <c r="I78" s="79"/>
      <c r="J78" s="79"/>
      <c r="K78" s="79"/>
      <c r="L78" s="79"/>
      <c r="M78" s="32">
        <f t="shared" si="84"/>
        <v>226</v>
      </c>
      <c r="N78" s="81"/>
      <c r="O78" s="81"/>
      <c r="P78" s="97">
        <f t="shared" si="75"/>
        <v>0</v>
      </c>
      <c r="Q78" s="98">
        <f t="shared" si="85"/>
        <v>0</v>
      </c>
      <c r="R78" s="113" t="s">
        <v>210</v>
      </c>
      <c r="S78" s="55">
        <f t="shared" si="77"/>
        <v>0</v>
      </c>
      <c r="T78" s="173">
        <v>1</v>
      </c>
      <c r="U78" s="173">
        <v>1</v>
      </c>
      <c r="V78" s="173">
        <v>0</v>
      </c>
      <c r="W78" s="180">
        <v>2.2000000000000002</v>
      </c>
      <c r="X78" s="175">
        <f t="shared" si="78"/>
        <v>0</v>
      </c>
      <c r="Y78" s="176">
        <f t="shared" si="79"/>
        <v>0</v>
      </c>
      <c r="Z78" s="177"/>
      <c r="AA78" s="175">
        <f t="shared" si="80"/>
        <v>0</v>
      </c>
      <c r="AB78" s="177">
        <f t="shared" si="81"/>
        <v>0</v>
      </c>
      <c r="AC78" s="177"/>
      <c r="AD78" s="177">
        <f t="shared" si="82"/>
        <v>0</v>
      </c>
      <c r="AE78" s="177">
        <f t="shared" si="83"/>
        <v>0</v>
      </c>
      <c r="AF78" s="177"/>
      <c r="AG78" s="177">
        <f t="shared" si="86"/>
        <v>0</v>
      </c>
      <c r="AH78" s="177">
        <f t="shared" si="87"/>
        <v>0</v>
      </c>
    </row>
    <row r="79" spans="1:36" ht="22" customHeight="1" x14ac:dyDescent="0.2">
      <c r="A79" s="30"/>
      <c r="B79" s="29" t="s">
        <v>290</v>
      </c>
      <c r="C79" s="8">
        <v>215</v>
      </c>
      <c r="D79" s="78"/>
      <c r="E79" s="78"/>
      <c r="F79" s="78"/>
      <c r="G79" s="78"/>
      <c r="H79" s="78"/>
      <c r="I79" s="78"/>
      <c r="J79" s="78"/>
      <c r="K79" s="78"/>
      <c r="L79" s="78"/>
      <c r="M79" s="6">
        <f t="shared" si="84"/>
        <v>226</v>
      </c>
      <c r="N79" s="80"/>
      <c r="O79" s="80"/>
      <c r="P79" s="33">
        <f t="shared" si="75"/>
        <v>0</v>
      </c>
      <c r="Q79" s="35">
        <f t="shared" ref="Q79:Q82" si="88">SUM(AA79*W79)</f>
        <v>0</v>
      </c>
      <c r="R79" s="114" t="s">
        <v>211</v>
      </c>
      <c r="S79" s="54">
        <f t="shared" si="77"/>
        <v>0</v>
      </c>
      <c r="T79" s="173">
        <v>1</v>
      </c>
      <c r="U79" s="173">
        <v>1</v>
      </c>
      <c r="V79" s="173">
        <v>0</v>
      </c>
      <c r="W79" s="180">
        <v>2.12</v>
      </c>
      <c r="X79" s="175">
        <f t="shared" si="78"/>
        <v>0</v>
      </c>
      <c r="Y79" s="176">
        <f t="shared" si="79"/>
        <v>0</v>
      </c>
      <c r="Z79" s="177"/>
      <c r="AA79" s="175">
        <f t="shared" si="80"/>
        <v>0</v>
      </c>
      <c r="AB79" s="177">
        <f t="shared" si="81"/>
        <v>0</v>
      </c>
      <c r="AC79" s="177"/>
      <c r="AD79" s="177">
        <f t="shared" si="82"/>
        <v>0</v>
      </c>
      <c r="AE79" s="177">
        <f t="shared" si="83"/>
        <v>0</v>
      </c>
      <c r="AF79" s="177"/>
      <c r="AG79" s="177">
        <f t="shared" ref="AG79:AG82" si="89">SUM(AD79:AE79)*U79</f>
        <v>0</v>
      </c>
      <c r="AH79" s="177">
        <f t="shared" ref="AH79:AH82" si="90">SUM(AD79:AE79)*V79</f>
        <v>0</v>
      </c>
    </row>
    <row r="80" spans="1:36" ht="22" customHeight="1" x14ac:dyDescent="0.2">
      <c r="A80" s="30"/>
      <c r="B80" s="94" t="s">
        <v>291</v>
      </c>
      <c r="C80" s="95">
        <v>215</v>
      </c>
      <c r="D80" s="79"/>
      <c r="E80" s="79"/>
      <c r="F80" s="79"/>
      <c r="G80" s="79"/>
      <c r="H80" s="79"/>
      <c r="I80" s="79"/>
      <c r="J80" s="79"/>
      <c r="K80" s="79"/>
      <c r="L80" s="79"/>
      <c r="M80" s="32">
        <f t="shared" si="84"/>
        <v>226</v>
      </c>
      <c r="N80" s="81"/>
      <c r="O80" s="81"/>
      <c r="P80" s="97">
        <f t="shared" si="75"/>
        <v>0</v>
      </c>
      <c r="Q80" s="98">
        <f t="shared" si="88"/>
        <v>0</v>
      </c>
      <c r="R80" s="113" t="s">
        <v>212</v>
      </c>
      <c r="S80" s="55">
        <f t="shared" si="77"/>
        <v>0</v>
      </c>
      <c r="T80" s="173">
        <v>1</v>
      </c>
      <c r="U80" s="173">
        <v>1</v>
      </c>
      <c r="V80" s="173">
        <v>0</v>
      </c>
      <c r="W80" s="180">
        <v>2.17</v>
      </c>
      <c r="X80" s="175">
        <f t="shared" si="78"/>
        <v>0</v>
      </c>
      <c r="Y80" s="176">
        <f t="shared" si="79"/>
        <v>0</v>
      </c>
      <c r="Z80" s="177"/>
      <c r="AA80" s="175">
        <f t="shared" si="80"/>
        <v>0</v>
      </c>
      <c r="AB80" s="177">
        <f t="shared" si="81"/>
        <v>0</v>
      </c>
      <c r="AC80" s="177"/>
      <c r="AD80" s="177">
        <f t="shared" si="82"/>
        <v>0</v>
      </c>
      <c r="AE80" s="177">
        <f t="shared" si="83"/>
        <v>0</v>
      </c>
      <c r="AF80" s="177"/>
      <c r="AG80" s="177">
        <f t="shared" si="89"/>
        <v>0</v>
      </c>
      <c r="AH80" s="177">
        <f t="shared" si="90"/>
        <v>0</v>
      </c>
    </row>
    <row r="81" spans="1:34" ht="22" customHeight="1" x14ac:dyDescent="0.2">
      <c r="A81" s="30"/>
      <c r="B81" s="29" t="s">
        <v>292</v>
      </c>
      <c r="C81" s="8">
        <v>215</v>
      </c>
      <c r="D81" s="78"/>
      <c r="E81" s="78"/>
      <c r="F81" s="78"/>
      <c r="G81" s="78"/>
      <c r="H81" s="78"/>
      <c r="I81" s="78"/>
      <c r="J81" s="78"/>
      <c r="K81" s="78"/>
      <c r="L81" s="78"/>
      <c r="M81" s="6">
        <f t="shared" si="84"/>
        <v>226</v>
      </c>
      <c r="N81" s="80"/>
      <c r="O81" s="80"/>
      <c r="P81" s="33">
        <f t="shared" si="75"/>
        <v>0</v>
      </c>
      <c r="Q81" s="35">
        <f t="shared" si="88"/>
        <v>0</v>
      </c>
      <c r="R81" s="114" t="s">
        <v>213</v>
      </c>
      <c r="S81" s="54">
        <f t="shared" si="77"/>
        <v>0</v>
      </c>
      <c r="T81" s="173">
        <v>1</v>
      </c>
      <c r="U81" s="173">
        <v>1</v>
      </c>
      <c r="V81" s="173">
        <v>0</v>
      </c>
      <c r="W81" s="180">
        <v>2.11</v>
      </c>
      <c r="X81" s="175">
        <f t="shared" si="78"/>
        <v>0</v>
      </c>
      <c r="Y81" s="176">
        <f t="shared" si="79"/>
        <v>0</v>
      </c>
      <c r="Z81" s="177"/>
      <c r="AA81" s="175">
        <f t="shared" si="80"/>
        <v>0</v>
      </c>
      <c r="AB81" s="177">
        <f t="shared" si="81"/>
        <v>0</v>
      </c>
      <c r="AC81" s="177"/>
      <c r="AD81" s="177">
        <f t="shared" si="82"/>
        <v>0</v>
      </c>
      <c r="AE81" s="177">
        <f t="shared" si="83"/>
        <v>0</v>
      </c>
      <c r="AF81" s="177"/>
      <c r="AG81" s="177">
        <f t="shared" si="89"/>
        <v>0</v>
      </c>
      <c r="AH81" s="177">
        <f t="shared" si="90"/>
        <v>0</v>
      </c>
    </row>
    <row r="82" spans="1:34" ht="22" customHeight="1" x14ac:dyDescent="0.2">
      <c r="A82" s="30"/>
      <c r="B82" s="94" t="s">
        <v>293</v>
      </c>
      <c r="C82" s="95">
        <v>215</v>
      </c>
      <c r="D82" s="79"/>
      <c r="E82" s="79"/>
      <c r="F82" s="79"/>
      <c r="G82" s="79"/>
      <c r="H82" s="79"/>
      <c r="I82" s="79"/>
      <c r="J82" s="79"/>
      <c r="K82" s="79"/>
      <c r="L82" s="79"/>
      <c r="M82" s="32">
        <f t="shared" si="84"/>
        <v>226</v>
      </c>
      <c r="N82" s="81"/>
      <c r="O82" s="81"/>
      <c r="P82" s="97">
        <f t="shared" si="75"/>
        <v>0</v>
      </c>
      <c r="Q82" s="98">
        <f t="shared" si="88"/>
        <v>0</v>
      </c>
      <c r="R82" s="113" t="s">
        <v>214</v>
      </c>
      <c r="S82" s="55">
        <f t="shared" si="77"/>
        <v>0</v>
      </c>
      <c r="T82" s="173">
        <v>1</v>
      </c>
      <c r="U82" s="173">
        <v>1</v>
      </c>
      <c r="V82" s="173">
        <v>0</v>
      </c>
      <c r="W82" s="180">
        <v>1.9</v>
      </c>
      <c r="X82" s="175">
        <f t="shared" si="78"/>
        <v>0</v>
      </c>
      <c r="Y82" s="176">
        <f t="shared" si="79"/>
        <v>0</v>
      </c>
      <c r="Z82" s="177"/>
      <c r="AA82" s="175">
        <f t="shared" si="80"/>
        <v>0</v>
      </c>
      <c r="AB82" s="177">
        <f t="shared" si="81"/>
        <v>0</v>
      </c>
      <c r="AC82" s="177"/>
      <c r="AD82" s="177">
        <f t="shared" si="82"/>
        <v>0</v>
      </c>
      <c r="AE82" s="177">
        <f t="shared" si="83"/>
        <v>0</v>
      </c>
      <c r="AF82" s="177"/>
      <c r="AG82" s="177">
        <f t="shared" si="89"/>
        <v>0</v>
      </c>
      <c r="AH82" s="177">
        <f t="shared" si="90"/>
        <v>0</v>
      </c>
    </row>
    <row r="83" spans="1:34" ht="22" customHeight="1" x14ac:dyDescent="0.2">
      <c r="A83" s="30"/>
      <c r="B83" s="29" t="s">
        <v>294</v>
      </c>
      <c r="C83" s="8">
        <v>215</v>
      </c>
      <c r="D83" s="78"/>
      <c r="E83" s="78"/>
      <c r="F83" s="78"/>
      <c r="G83" s="78"/>
      <c r="H83" s="78"/>
      <c r="I83" s="78"/>
      <c r="J83" s="78"/>
      <c r="K83" s="78"/>
      <c r="L83" s="78"/>
      <c r="M83" s="6">
        <f t="shared" si="84"/>
        <v>226</v>
      </c>
      <c r="N83" s="80"/>
      <c r="O83" s="80"/>
      <c r="P83" s="33">
        <f t="shared" si="75"/>
        <v>0</v>
      </c>
      <c r="Q83" s="35">
        <f t="shared" ref="Q83:Q90" si="91">SUM(AA83*W83)</f>
        <v>0</v>
      </c>
      <c r="R83" s="114" t="s">
        <v>215</v>
      </c>
      <c r="S83" s="54">
        <f t="shared" si="77"/>
        <v>0</v>
      </c>
      <c r="T83" s="173">
        <v>1</v>
      </c>
      <c r="U83" s="173">
        <v>1</v>
      </c>
      <c r="V83" s="173">
        <v>0</v>
      </c>
      <c r="W83" s="180">
        <v>1.97</v>
      </c>
      <c r="X83" s="175">
        <f t="shared" si="78"/>
        <v>0</v>
      </c>
      <c r="Y83" s="176">
        <f t="shared" si="79"/>
        <v>0</v>
      </c>
      <c r="Z83" s="177"/>
      <c r="AA83" s="175">
        <f t="shared" si="80"/>
        <v>0</v>
      </c>
      <c r="AB83" s="177">
        <f t="shared" si="81"/>
        <v>0</v>
      </c>
      <c r="AC83" s="177"/>
      <c r="AD83" s="177">
        <f t="shared" si="82"/>
        <v>0</v>
      </c>
      <c r="AE83" s="177">
        <f t="shared" si="83"/>
        <v>0</v>
      </c>
      <c r="AF83" s="177"/>
      <c r="AG83" s="177">
        <f t="shared" ref="AG83:AG90" si="92">SUM(AD83:AE83)*U83</f>
        <v>0</v>
      </c>
      <c r="AH83" s="177">
        <f t="shared" ref="AH83:AH90" si="93">SUM(AD83:AE83)*V83</f>
        <v>0</v>
      </c>
    </row>
    <row r="84" spans="1:34" ht="22" customHeight="1" x14ac:dyDescent="0.2">
      <c r="A84" s="30"/>
      <c r="B84" s="94" t="s">
        <v>295</v>
      </c>
      <c r="C84" s="95">
        <v>215</v>
      </c>
      <c r="D84" s="79"/>
      <c r="E84" s="79"/>
      <c r="F84" s="79"/>
      <c r="G84" s="79"/>
      <c r="H84" s="79"/>
      <c r="I84" s="79"/>
      <c r="J84" s="79"/>
      <c r="K84" s="79"/>
      <c r="L84" s="79"/>
      <c r="M84" s="32">
        <f t="shared" si="84"/>
        <v>226</v>
      </c>
      <c r="N84" s="81"/>
      <c r="O84" s="81"/>
      <c r="P84" s="97">
        <f t="shared" si="75"/>
        <v>0</v>
      </c>
      <c r="Q84" s="98">
        <f t="shared" si="91"/>
        <v>0</v>
      </c>
      <c r="R84" s="113" t="s">
        <v>216</v>
      </c>
      <c r="S84" s="55">
        <f t="shared" si="77"/>
        <v>0</v>
      </c>
      <c r="T84" s="173">
        <v>1</v>
      </c>
      <c r="U84" s="173">
        <v>1</v>
      </c>
      <c r="V84" s="173">
        <v>0</v>
      </c>
      <c r="W84" s="180">
        <v>2.1</v>
      </c>
      <c r="X84" s="175">
        <f t="shared" si="78"/>
        <v>0</v>
      </c>
      <c r="Y84" s="176">
        <f t="shared" si="79"/>
        <v>0</v>
      </c>
      <c r="Z84" s="177"/>
      <c r="AA84" s="175">
        <f t="shared" si="80"/>
        <v>0</v>
      </c>
      <c r="AB84" s="177">
        <f t="shared" si="81"/>
        <v>0</v>
      </c>
      <c r="AC84" s="177"/>
      <c r="AD84" s="177">
        <f t="shared" si="82"/>
        <v>0</v>
      </c>
      <c r="AE84" s="177">
        <f t="shared" si="83"/>
        <v>0</v>
      </c>
      <c r="AF84" s="177"/>
      <c r="AG84" s="177">
        <f t="shared" si="92"/>
        <v>0</v>
      </c>
      <c r="AH84" s="177">
        <f t="shared" si="93"/>
        <v>0</v>
      </c>
    </row>
    <row r="85" spans="1:34" ht="22" customHeight="1" x14ac:dyDescent="0.2">
      <c r="A85" s="30"/>
      <c r="B85" s="29" t="s">
        <v>296</v>
      </c>
      <c r="C85" s="8">
        <v>175</v>
      </c>
      <c r="D85" s="78"/>
      <c r="E85" s="78"/>
      <c r="F85" s="78"/>
      <c r="G85" s="78"/>
      <c r="H85" s="78"/>
      <c r="I85" s="78"/>
      <c r="J85" s="78"/>
      <c r="K85" s="78"/>
      <c r="L85" s="78"/>
      <c r="M85" s="6">
        <f t="shared" si="84"/>
        <v>184</v>
      </c>
      <c r="N85" s="80"/>
      <c r="O85" s="80"/>
      <c r="P85" s="33">
        <f t="shared" si="75"/>
        <v>0</v>
      </c>
      <c r="Q85" s="35">
        <f t="shared" si="91"/>
        <v>0</v>
      </c>
      <c r="R85" s="114" t="s">
        <v>217</v>
      </c>
      <c r="S85" s="54">
        <f t="shared" si="77"/>
        <v>0</v>
      </c>
      <c r="T85" s="173">
        <v>1</v>
      </c>
      <c r="U85" s="173">
        <v>1</v>
      </c>
      <c r="V85" s="173">
        <v>0</v>
      </c>
      <c r="W85" s="180">
        <v>1.55</v>
      </c>
      <c r="X85" s="175">
        <f t="shared" si="78"/>
        <v>0</v>
      </c>
      <c r="Y85" s="176">
        <f t="shared" si="79"/>
        <v>0</v>
      </c>
      <c r="Z85" s="177"/>
      <c r="AA85" s="175">
        <f t="shared" si="80"/>
        <v>0</v>
      </c>
      <c r="AB85" s="177">
        <f t="shared" si="81"/>
        <v>0</v>
      </c>
      <c r="AC85" s="177"/>
      <c r="AD85" s="177">
        <f t="shared" si="82"/>
        <v>0</v>
      </c>
      <c r="AE85" s="177">
        <f t="shared" si="83"/>
        <v>0</v>
      </c>
      <c r="AF85" s="177"/>
      <c r="AG85" s="177">
        <f t="shared" si="92"/>
        <v>0</v>
      </c>
      <c r="AH85" s="177">
        <f t="shared" si="93"/>
        <v>0</v>
      </c>
    </row>
    <row r="86" spans="1:34" ht="22" customHeight="1" x14ac:dyDescent="0.2">
      <c r="A86" s="30"/>
      <c r="B86" s="94" t="s">
        <v>297</v>
      </c>
      <c r="C86" s="95">
        <v>175</v>
      </c>
      <c r="D86" s="79"/>
      <c r="E86" s="79"/>
      <c r="F86" s="79"/>
      <c r="G86" s="79"/>
      <c r="H86" s="79"/>
      <c r="I86" s="79"/>
      <c r="J86" s="79"/>
      <c r="K86" s="79"/>
      <c r="L86" s="79"/>
      <c r="M86" s="32">
        <f t="shared" si="84"/>
        <v>184</v>
      </c>
      <c r="N86" s="81"/>
      <c r="O86" s="81"/>
      <c r="P86" s="97">
        <f t="shared" si="75"/>
        <v>0</v>
      </c>
      <c r="Q86" s="98">
        <f t="shared" si="91"/>
        <v>0</v>
      </c>
      <c r="R86" s="113" t="s">
        <v>218</v>
      </c>
      <c r="S86" s="55">
        <f t="shared" si="77"/>
        <v>0</v>
      </c>
      <c r="T86" s="173">
        <v>1</v>
      </c>
      <c r="U86" s="173">
        <v>1</v>
      </c>
      <c r="V86" s="173">
        <v>0</v>
      </c>
      <c r="W86" s="180">
        <v>1.36</v>
      </c>
      <c r="X86" s="175">
        <f t="shared" si="78"/>
        <v>0</v>
      </c>
      <c r="Y86" s="176">
        <f t="shared" si="79"/>
        <v>0</v>
      </c>
      <c r="Z86" s="177"/>
      <c r="AA86" s="175">
        <f t="shared" si="80"/>
        <v>0</v>
      </c>
      <c r="AB86" s="177">
        <f t="shared" si="81"/>
        <v>0</v>
      </c>
      <c r="AC86" s="177"/>
      <c r="AD86" s="177">
        <f t="shared" si="82"/>
        <v>0</v>
      </c>
      <c r="AE86" s="177">
        <f t="shared" si="83"/>
        <v>0</v>
      </c>
      <c r="AF86" s="177"/>
      <c r="AG86" s="177">
        <f t="shared" si="92"/>
        <v>0</v>
      </c>
      <c r="AH86" s="177">
        <f t="shared" si="93"/>
        <v>0</v>
      </c>
    </row>
    <row r="87" spans="1:34" ht="22" customHeight="1" x14ac:dyDescent="0.2">
      <c r="A87" s="30"/>
      <c r="B87" s="29" t="s">
        <v>298</v>
      </c>
      <c r="C87" s="8">
        <v>175</v>
      </c>
      <c r="D87" s="78"/>
      <c r="E87" s="78"/>
      <c r="F87" s="78"/>
      <c r="G87" s="78"/>
      <c r="H87" s="78"/>
      <c r="I87" s="78"/>
      <c r="J87" s="78"/>
      <c r="K87" s="78"/>
      <c r="L87" s="78"/>
      <c r="M87" s="6">
        <f t="shared" si="84"/>
        <v>184</v>
      </c>
      <c r="N87" s="80"/>
      <c r="O87" s="80"/>
      <c r="P87" s="33">
        <f t="shared" si="75"/>
        <v>0</v>
      </c>
      <c r="Q87" s="35">
        <f t="shared" si="91"/>
        <v>0</v>
      </c>
      <c r="R87" s="114" t="s">
        <v>219</v>
      </c>
      <c r="S87" s="54">
        <f t="shared" si="77"/>
        <v>0</v>
      </c>
      <c r="T87" s="173">
        <v>1</v>
      </c>
      <c r="U87" s="173">
        <v>1</v>
      </c>
      <c r="V87" s="173">
        <v>0</v>
      </c>
      <c r="W87" s="180">
        <v>1.43</v>
      </c>
      <c r="X87" s="175">
        <f t="shared" si="78"/>
        <v>0</v>
      </c>
      <c r="Y87" s="176">
        <f t="shared" si="79"/>
        <v>0</v>
      </c>
      <c r="Z87" s="177"/>
      <c r="AA87" s="175">
        <f t="shared" si="80"/>
        <v>0</v>
      </c>
      <c r="AB87" s="177">
        <f t="shared" si="81"/>
        <v>0</v>
      </c>
      <c r="AC87" s="177"/>
      <c r="AD87" s="177">
        <f t="shared" si="82"/>
        <v>0</v>
      </c>
      <c r="AE87" s="177">
        <f t="shared" si="83"/>
        <v>0</v>
      </c>
      <c r="AF87" s="177"/>
      <c r="AG87" s="177">
        <f t="shared" si="92"/>
        <v>0</v>
      </c>
      <c r="AH87" s="177">
        <f t="shared" si="93"/>
        <v>0</v>
      </c>
    </row>
    <row r="88" spans="1:34" ht="22" customHeight="1" x14ac:dyDescent="0.2">
      <c r="A88" s="30"/>
      <c r="B88" s="94" t="s">
        <v>299</v>
      </c>
      <c r="C88" s="95">
        <v>175</v>
      </c>
      <c r="D88" s="79"/>
      <c r="E88" s="79"/>
      <c r="F88" s="79"/>
      <c r="G88" s="79"/>
      <c r="H88" s="79"/>
      <c r="I88" s="79"/>
      <c r="J88" s="79"/>
      <c r="K88" s="79"/>
      <c r="L88" s="79"/>
      <c r="M88" s="32">
        <f t="shared" si="84"/>
        <v>184</v>
      </c>
      <c r="N88" s="81"/>
      <c r="O88" s="81"/>
      <c r="P88" s="97">
        <f t="shared" si="75"/>
        <v>0</v>
      </c>
      <c r="Q88" s="98">
        <f t="shared" si="91"/>
        <v>0</v>
      </c>
      <c r="R88" s="113" t="s">
        <v>220</v>
      </c>
      <c r="S88" s="55">
        <f t="shared" si="77"/>
        <v>0</v>
      </c>
      <c r="T88" s="173">
        <v>1</v>
      </c>
      <c r="U88" s="173">
        <v>1</v>
      </c>
      <c r="V88" s="173">
        <v>0</v>
      </c>
      <c r="W88" s="180">
        <v>1.31</v>
      </c>
      <c r="X88" s="175">
        <f t="shared" si="78"/>
        <v>0</v>
      </c>
      <c r="Y88" s="176">
        <f t="shared" si="79"/>
        <v>0</v>
      </c>
      <c r="Z88" s="177"/>
      <c r="AA88" s="175">
        <f t="shared" si="80"/>
        <v>0</v>
      </c>
      <c r="AB88" s="177">
        <f t="shared" si="81"/>
        <v>0</v>
      </c>
      <c r="AC88" s="177"/>
      <c r="AD88" s="177">
        <f t="shared" si="82"/>
        <v>0</v>
      </c>
      <c r="AE88" s="177">
        <f t="shared" si="83"/>
        <v>0</v>
      </c>
      <c r="AF88" s="177"/>
      <c r="AG88" s="177">
        <f t="shared" si="92"/>
        <v>0</v>
      </c>
      <c r="AH88" s="177">
        <f t="shared" si="93"/>
        <v>0</v>
      </c>
    </row>
    <row r="89" spans="1:34" ht="22" customHeight="1" x14ac:dyDescent="0.2">
      <c r="A89" s="30"/>
      <c r="B89" s="29" t="s">
        <v>300</v>
      </c>
      <c r="C89" s="8">
        <v>175</v>
      </c>
      <c r="D89" s="78"/>
      <c r="E89" s="78"/>
      <c r="F89" s="78"/>
      <c r="G89" s="78"/>
      <c r="H89" s="78"/>
      <c r="I89" s="78"/>
      <c r="J89" s="78"/>
      <c r="K89" s="78"/>
      <c r="L89" s="78"/>
      <c r="M89" s="6">
        <f t="shared" si="84"/>
        <v>184</v>
      </c>
      <c r="N89" s="80"/>
      <c r="O89" s="80"/>
      <c r="P89" s="33">
        <f t="shared" si="75"/>
        <v>0</v>
      </c>
      <c r="Q89" s="35">
        <f t="shared" si="91"/>
        <v>0</v>
      </c>
      <c r="R89" s="114" t="s">
        <v>221</v>
      </c>
      <c r="S89" s="54">
        <f t="shared" si="77"/>
        <v>0</v>
      </c>
      <c r="T89" s="173">
        <v>1</v>
      </c>
      <c r="U89" s="173">
        <v>1</v>
      </c>
      <c r="V89" s="173">
        <v>0</v>
      </c>
      <c r="W89" s="180">
        <v>1.3</v>
      </c>
      <c r="X89" s="175">
        <f t="shared" si="78"/>
        <v>0</v>
      </c>
      <c r="Y89" s="176">
        <f t="shared" si="79"/>
        <v>0</v>
      </c>
      <c r="Z89" s="177"/>
      <c r="AA89" s="175">
        <f t="shared" si="80"/>
        <v>0</v>
      </c>
      <c r="AB89" s="177">
        <f t="shared" si="81"/>
        <v>0</v>
      </c>
      <c r="AC89" s="177"/>
      <c r="AD89" s="177">
        <f t="shared" si="82"/>
        <v>0</v>
      </c>
      <c r="AE89" s="177">
        <f t="shared" si="83"/>
        <v>0</v>
      </c>
      <c r="AF89" s="177"/>
      <c r="AG89" s="177">
        <f t="shared" si="92"/>
        <v>0</v>
      </c>
      <c r="AH89" s="177">
        <f t="shared" si="93"/>
        <v>0</v>
      </c>
    </row>
    <row r="90" spans="1:34" ht="22" customHeight="1" x14ac:dyDescent="0.2">
      <c r="A90" s="30"/>
      <c r="B90" s="94" t="s">
        <v>301</v>
      </c>
      <c r="C90" s="95">
        <v>175</v>
      </c>
      <c r="D90" s="79"/>
      <c r="E90" s="79"/>
      <c r="F90" s="79"/>
      <c r="G90" s="79"/>
      <c r="H90" s="79"/>
      <c r="I90" s="79"/>
      <c r="J90" s="79"/>
      <c r="K90" s="79"/>
      <c r="L90" s="79"/>
      <c r="M90" s="32">
        <f t="shared" si="84"/>
        <v>184</v>
      </c>
      <c r="N90" s="81"/>
      <c r="O90" s="81"/>
      <c r="P90" s="97">
        <f t="shared" si="75"/>
        <v>0</v>
      </c>
      <c r="Q90" s="98">
        <f t="shared" si="91"/>
        <v>0</v>
      </c>
      <c r="R90" s="113" t="s">
        <v>222</v>
      </c>
      <c r="S90" s="55">
        <f t="shared" si="77"/>
        <v>0</v>
      </c>
      <c r="T90" s="173">
        <v>1</v>
      </c>
      <c r="U90" s="173">
        <v>1</v>
      </c>
      <c r="V90" s="173">
        <v>0</v>
      </c>
      <c r="W90" s="180">
        <v>1.41</v>
      </c>
      <c r="X90" s="175">
        <f t="shared" si="78"/>
        <v>0</v>
      </c>
      <c r="Y90" s="176">
        <f t="shared" si="79"/>
        <v>0</v>
      </c>
      <c r="Z90" s="177"/>
      <c r="AA90" s="175">
        <f t="shared" si="80"/>
        <v>0</v>
      </c>
      <c r="AB90" s="177">
        <f t="shared" si="81"/>
        <v>0</v>
      </c>
      <c r="AC90" s="177"/>
      <c r="AD90" s="177">
        <f t="shared" si="82"/>
        <v>0</v>
      </c>
      <c r="AE90" s="177">
        <f t="shared" si="83"/>
        <v>0</v>
      </c>
      <c r="AF90" s="177"/>
      <c r="AG90" s="177">
        <f t="shared" si="92"/>
        <v>0</v>
      </c>
      <c r="AH90" s="177">
        <f t="shared" si="93"/>
        <v>0</v>
      </c>
    </row>
    <row r="91" spans="1:34" ht="22" customHeight="1" x14ac:dyDescent="0.2">
      <c r="A91" s="30"/>
      <c r="B91" s="29" t="s">
        <v>302</v>
      </c>
      <c r="C91" s="8">
        <v>135</v>
      </c>
      <c r="D91" s="78"/>
      <c r="E91" s="78"/>
      <c r="F91" s="78"/>
      <c r="G91" s="78"/>
      <c r="H91" s="78"/>
      <c r="I91" s="78"/>
      <c r="J91" s="78"/>
      <c r="K91" s="78"/>
      <c r="L91" s="78"/>
      <c r="M91" s="6">
        <f t="shared" si="84"/>
        <v>142</v>
      </c>
      <c r="N91" s="80"/>
      <c r="O91" s="80"/>
      <c r="P91" s="33">
        <f t="shared" si="75"/>
        <v>0</v>
      </c>
      <c r="Q91" s="35">
        <f t="shared" ref="Q91:Q96" si="94">SUM(AA91*W91)</f>
        <v>0</v>
      </c>
      <c r="R91" s="114" t="s">
        <v>223</v>
      </c>
      <c r="S91" s="54">
        <f t="shared" si="77"/>
        <v>0</v>
      </c>
      <c r="T91" s="173">
        <v>1</v>
      </c>
      <c r="U91" s="173">
        <v>1</v>
      </c>
      <c r="V91" s="173">
        <v>0</v>
      </c>
      <c r="W91" s="180">
        <v>0.86</v>
      </c>
      <c r="X91" s="175">
        <f t="shared" si="78"/>
        <v>0</v>
      </c>
      <c r="Y91" s="176">
        <f t="shared" si="79"/>
        <v>0</v>
      </c>
      <c r="Z91" s="177"/>
      <c r="AA91" s="175">
        <f t="shared" si="80"/>
        <v>0</v>
      </c>
      <c r="AB91" s="177">
        <f t="shared" si="81"/>
        <v>0</v>
      </c>
      <c r="AC91" s="177"/>
      <c r="AD91" s="177">
        <f t="shared" si="82"/>
        <v>0</v>
      </c>
      <c r="AE91" s="177">
        <f t="shared" si="83"/>
        <v>0</v>
      </c>
      <c r="AF91" s="177"/>
      <c r="AG91" s="177">
        <f t="shared" ref="AG91:AG96" si="95">SUM(AD91:AE91)*U91</f>
        <v>0</v>
      </c>
      <c r="AH91" s="177">
        <f t="shared" ref="AH91:AH96" si="96">SUM(AD91:AE91)*V91</f>
        <v>0</v>
      </c>
    </row>
    <row r="92" spans="1:34" ht="22" customHeight="1" x14ac:dyDescent="0.2">
      <c r="A92" s="30"/>
      <c r="B92" s="94" t="s">
        <v>303</v>
      </c>
      <c r="C92" s="95">
        <v>135</v>
      </c>
      <c r="D92" s="79"/>
      <c r="E92" s="79"/>
      <c r="F92" s="79"/>
      <c r="G92" s="79"/>
      <c r="H92" s="79"/>
      <c r="I92" s="79"/>
      <c r="J92" s="79"/>
      <c r="K92" s="79"/>
      <c r="L92" s="79"/>
      <c r="M92" s="32">
        <f t="shared" si="84"/>
        <v>142</v>
      </c>
      <c r="N92" s="81"/>
      <c r="O92" s="81"/>
      <c r="P92" s="97">
        <f t="shared" si="75"/>
        <v>0</v>
      </c>
      <c r="Q92" s="98">
        <f t="shared" si="94"/>
        <v>0</v>
      </c>
      <c r="R92" s="113" t="s">
        <v>224</v>
      </c>
      <c r="S92" s="55">
        <f t="shared" si="77"/>
        <v>0</v>
      </c>
      <c r="T92" s="173">
        <v>1</v>
      </c>
      <c r="U92" s="173">
        <v>1</v>
      </c>
      <c r="V92" s="173">
        <v>0</v>
      </c>
      <c r="W92" s="180">
        <v>0.79</v>
      </c>
      <c r="X92" s="175">
        <f t="shared" si="78"/>
        <v>0</v>
      </c>
      <c r="Y92" s="176">
        <f t="shared" si="79"/>
        <v>0</v>
      </c>
      <c r="Z92" s="177"/>
      <c r="AA92" s="175">
        <f t="shared" si="80"/>
        <v>0</v>
      </c>
      <c r="AB92" s="177">
        <f t="shared" si="81"/>
        <v>0</v>
      </c>
      <c r="AC92" s="177"/>
      <c r="AD92" s="177">
        <f t="shared" si="82"/>
        <v>0</v>
      </c>
      <c r="AE92" s="177">
        <f t="shared" si="83"/>
        <v>0</v>
      </c>
      <c r="AF92" s="177"/>
      <c r="AG92" s="177">
        <f t="shared" si="95"/>
        <v>0</v>
      </c>
      <c r="AH92" s="177">
        <f t="shared" si="96"/>
        <v>0</v>
      </c>
    </row>
    <row r="93" spans="1:34" ht="22" customHeight="1" x14ac:dyDescent="0.2">
      <c r="A93" s="30"/>
      <c r="B93" s="29" t="s">
        <v>304</v>
      </c>
      <c r="C93" s="8">
        <v>135</v>
      </c>
      <c r="D93" s="78"/>
      <c r="E93" s="78"/>
      <c r="F93" s="78"/>
      <c r="G93" s="78"/>
      <c r="H93" s="78"/>
      <c r="I93" s="78"/>
      <c r="J93" s="78"/>
      <c r="K93" s="78"/>
      <c r="L93" s="78"/>
      <c r="M93" s="6">
        <f t="shared" si="84"/>
        <v>142</v>
      </c>
      <c r="N93" s="80"/>
      <c r="O93" s="80"/>
      <c r="P93" s="33">
        <f t="shared" si="75"/>
        <v>0</v>
      </c>
      <c r="Q93" s="35">
        <f t="shared" si="94"/>
        <v>0</v>
      </c>
      <c r="R93" s="114" t="s">
        <v>225</v>
      </c>
      <c r="S93" s="54">
        <f t="shared" si="77"/>
        <v>0</v>
      </c>
      <c r="T93" s="173">
        <v>1</v>
      </c>
      <c r="U93" s="173">
        <v>1</v>
      </c>
      <c r="V93" s="173">
        <v>0</v>
      </c>
      <c r="W93" s="180">
        <v>0.77</v>
      </c>
      <c r="X93" s="175">
        <f t="shared" si="78"/>
        <v>0</v>
      </c>
      <c r="Y93" s="176">
        <f t="shared" si="79"/>
        <v>0</v>
      </c>
      <c r="Z93" s="177"/>
      <c r="AA93" s="175">
        <f t="shared" si="80"/>
        <v>0</v>
      </c>
      <c r="AB93" s="177">
        <f t="shared" si="81"/>
        <v>0</v>
      </c>
      <c r="AC93" s="177"/>
      <c r="AD93" s="177">
        <f t="shared" si="82"/>
        <v>0</v>
      </c>
      <c r="AE93" s="177">
        <f t="shared" si="83"/>
        <v>0</v>
      </c>
      <c r="AF93" s="177"/>
      <c r="AG93" s="177">
        <f t="shared" si="95"/>
        <v>0</v>
      </c>
      <c r="AH93" s="177">
        <f t="shared" si="96"/>
        <v>0</v>
      </c>
    </row>
    <row r="94" spans="1:34" ht="22" customHeight="1" x14ac:dyDescent="0.2">
      <c r="A94" s="30"/>
      <c r="B94" s="94" t="s">
        <v>305</v>
      </c>
      <c r="C94" s="95">
        <v>135</v>
      </c>
      <c r="D94" s="79"/>
      <c r="E94" s="79"/>
      <c r="F94" s="79"/>
      <c r="G94" s="79"/>
      <c r="H94" s="79"/>
      <c r="I94" s="79"/>
      <c r="J94" s="79"/>
      <c r="K94" s="79"/>
      <c r="L94" s="79"/>
      <c r="M94" s="32">
        <f t="shared" si="84"/>
        <v>142</v>
      </c>
      <c r="N94" s="81"/>
      <c r="O94" s="81"/>
      <c r="P94" s="97">
        <f t="shared" si="75"/>
        <v>0</v>
      </c>
      <c r="Q94" s="98">
        <f t="shared" si="94"/>
        <v>0</v>
      </c>
      <c r="R94" s="113" t="s">
        <v>226</v>
      </c>
      <c r="S94" s="55">
        <f t="shared" si="77"/>
        <v>0</v>
      </c>
      <c r="T94" s="173">
        <v>1</v>
      </c>
      <c r="U94" s="173">
        <v>1</v>
      </c>
      <c r="V94" s="173">
        <v>0</v>
      </c>
      <c r="W94" s="180">
        <v>0.76</v>
      </c>
      <c r="X94" s="175">
        <f t="shared" si="78"/>
        <v>0</v>
      </c>
      <c r="Y94" s="176">
        <f t="shared" si="79"/>
        <v>0</v>
      </c>
      <c r="Z94" s="177"/>
      <c r="AA94" s="175">
        <f t="shared" si="80"/>
        <v>0</v>
      </c>
      <c r="AB94" s="177">
        <f t="shared" si="81"/>
        <v>0</v>
      </c>
      <c r="AC94" s="177"/>
      <c r="AD94" s="177">
        <f t="shared" si="82"/>
        <v>0</v>
      </c>
      <c r="AE94" s="177">
        <f t="shared" si="83"/>
        <v>0</v>
      </c>
      <c r="AF94" s="177"/>
      <c r="AG94" s="177">
        <f t="shared" si="95"/>
        <v>0</v>
      </c>
      <c r="AH94" s="177">
        <f t="shared" si="96"/>
        <v>0</v>
      </c>
    </row>
    <row r="95" spans="1:34" ht="22" customHeight="1" x14ac:dyDescent="0.2">
      <c r="A95" s="30"/>
      <c r="B95" s="29" t="s">
        <v>306</v>
      </c>
      <c r="C95" s="8">
        <v>135</v>
      </c>
      <c r="D95" s="78"/>
      <c r="E95" s="78"/>
      <c r="F95" s="78"/>
      <c r="G95" s="78"/>
      <c r="H95" s="78"/>
      <c r="I95" s="78"/>
      <c r="J95" s="78"/>
      <c r="K95" s="78"/>
      <c r="L95" s="78"/>
      <c r="M95" s="6">
        <f t="shared" si="84"/>
        <v>142</v>
      </c>
      <c r="N95" s="80"/>
      <c r="O95" s="80"/>
      <c r="P95" s="33">
        <f t="shared" si="75"/>
        <v>0</v>
      </c>
      <c r="Q95" s="35">
        <f t="shared" si="94"/>
        <v>0</v>
      </c>
      <c r="R95" s="114" t="s">
        <v>227</v>
      </c>
      <c r="S95" s="54">
        <f t="shared" si="77"/>
        <v>0</v>
      </c>
      <c r="T95" s="173">
        <v>1</v>
      </c>
      <c r="U95" s="173">
        <v>1</v>
      </c>
      <c r="V95" s="173">
        <v>0</v>
      </c>
      <c r="W95" s="180">
        <v>0.78</v>
      </c>
      <c r="X95" s="175">
        <f t="shared" si="78"/>
        <v>0</v>
      </c>
      <c r="Y95" s="176">
        <f t="shared" si="79"/>
        <v>0</v>
      </c>
      <c r="Z95" s="177"/>
      <c r="AA95" s="175">
        <f t="shared" si="80"/>
        <v>0</v>
      </c>
      <c r="AB95" s="177">
        <f t="shared" si="81"/>
        <v>0</v>
      </c>
      <c r="AC95" s="177"/>
      <c r="AD95" s="177">
        <f t="shared" si="82"/>
        <v>0</v>
      </c>
      <c r="AE95" s="177">
        <f t="shared" si="83"/>
        <v>0</v>
      </c>
      <c r="AF95" s="177"/>
      <c r="AG95" s="177">
        <f t="shared" si="95"/>
        <v>0</v>
      </c>
      <c r="AH95" s="177">
        <f t="shared" si="96"/>
        <v>0</v>
      </c>
    </row>
    <row r="96" spans="1:34" ht="22" customHeight="1" x14ac:dyDescent="0.2">
      <c r="A96" s="30"/>
      <c r="B96" s="94" t="s">
        <v>307</v>
      </c>
      <c r="C96" s="95">
        <v>135</v>
      </c>
      <c r="D96" s="79"/>
      <c r="E96" s="79"/>
      <c r="F96" s="79"/>
      <c r="G96" s="79"/>
      <c r="H96" s="79"/>
      <c r="I96" s="79"/>
      <c r="J96" s="79"/>
      <c r="K96" s="79"/>
      <c r="L96" s="79"/>
      <c r="M96" s="32">
        <f t="shared" si="84"/>
        <v>142</v>
      </c>
      <c r="N96" s="81"/>
      <c r="O96" s="81"/>
      <c r="P96" s="97">
        <f t="shared" si="75"/>
        <v>0</v>
      </c>
      <c r="Q96" s="98">
        <f t="shared" si="94"/>
        <v>0</v>
      </c>
      <c r="R96" s="113" t="s">
        <v>228</v>
      </c>
      <c r="S96" s="55">
        <f t="shared" si="77"/>
        <v>0</v>
      </c>
      <c r="T96" s="173">
        <v>1</v>
      </c>
      <c r="U96" s="173">
        <v>1</v>
      </c>
      <c r="V96" s="173">
        <v>0</v>
      </c>
      <c r="W96" s="180">
        <v>0.81</v>
      </c>
      <c r="X96" s="175">
        <f t="shared" si="78"/>
        <v>0</v>
      </c>
      <c r="Y96" s="176">
        <f t="shared" si="79"/>
        <v>0</v>
      </c>
      <c r="Z96" s="177"/>
      <c r="AA96" s="175">
        <f t="shared" si="80"/>
        <v>0</v>
      </c>
      <c r="AB96" s="177">
        <f t="shared" si="81"/>
        <v>0</v>
      </c>
      <c r="AC96" s="177"/>
      <c r="AD96" s="177">
        <f t="shared" si="82"/>
        <v>0</v>
      </c>
      <c r="AE96" s="177">
        <f t="shared" si="83"/>
        <v>0</v>
      </c>
      <c r="AF96" s="177"/>
      <c r="AG96" s="177">
        <f t="shared" si="95"/>
        <v>0</v>
      </c>
      <c r="AH96" s="177">
        <f t="shared" si="96"/>
        <v>0</v>
      </c>
    </row>
    <row r="97" spans="1:36" s="5" customFormat="1" ht="22" customHeight="1" x14ac:dyDescent="0.2">
      <c r="B97" s="29"/>
      <c r="C97" s="172"/>
      <c r="D97" s="77"/>
      <c r="E97" s="45"/>
      <c r="F97" s="46"/>
      <c r="G97" s="47"/>
      <c r="H97" s="48"/>
      <c r="I97" s="49"/>
      <c r="J97" s="50"/>
      <c r="K97" s="38"/>
      <c r="L97" s="39"/>
      <c r="M97" s="112"/>
      <c r="N97" s="51"/>
      <c r="O97" s="52"/>
      <c r="P97" s="83"/>
      <c r="Q97" s="84"/>
      <c r="R97" s="83"/>
      <c r="S97" s="83"/>
      <c r="T97" s="178"/>
      <c r="U97" s="178"/>
      <c r="V97" s="178"/>
      <c r="W97" s="179"/>
      <c r="X97" s="178"/>
      <c r="Y97" s="178"/>
      <c r="Z97" s="178"/>
      <c r="AA97" s="178"/>
      <c r="AB97" s="178"/>
      <c r="AC97" s="178"/>
      <c r="AD97" s="177"/>
      <c r="AE97" s="178"/>
      <c r="AF97" s="178"/>
      <c r="AG97" s="177"/>
      <c r="AH97" s="177"/>
      <c r="AI97" s="1"/>
      <c r="AJ97" s="1"/>
    </row>
    <row r="98" spans="1:36" ht="30" customHeight="1" x14ac:dyDescent="0.2">
      <c r="A98" s="119"/>
      <c r="B98" s="96" t="s">
        <v>356</v>
      </c>
      <c r="C98" s="95">
        <f>SUM(C100:C114)</f>
        <v>2580</v>
      </c>
      <c r="D98" s="79"/>
      <c r="E98" s="79"/>
      <c r="F98" s="79"/>
      <c r="G98" s="79"/>
      <c r="H98" s="79"/>
      <c r="I98" s="79"/>
      <c r="J98" s="79"/>
      <c r="K98" s="79"/>
      <c r="L98" s="79"/>
      <c r="M98" s="95">
        <f>SUM(M100:M114)</f>
        <v>2709</v>
      </c>
      <c r="N98" s="81"/>
      <c r="O98" s="81"/>
      <c r="P98" s="97">
        <f>X98</f>
        <v>0</v>
      </c>
      <c r="Q98" s="98">
        <f>SUM(AD98:AE98)*W98</f>
        <v>0</v>
      </c>
      <c r="R98" s="113" t="s">
        <v>234</v>
      </c>
      <c r="S98" s="55">
        <f>SUM((AD98*C98)+(AE98*M98))</f>
        <v>0</v>
      </c>
      <c r="T98" s="173">
        <v>15</v>
      </c>
      <c r="U98" s="173">
        <v>15</v>
      </c>
      <c r="V98" s="173">
        <v>0</v>
      </c>
      <c r="W98" s="174">
        <f>SUM(W100:W114)</f>
        <v>25.983864239255105</v>
      </c>
      <c r="X98" s="175">
        <f>(SUM(D98:L98)+SUM(N98:O98))*T98</f>
        <v>0</v>
      </c>
      <c r="Y98" s="176">
        <f>(SUM(D98:L98,N98:O98))*W98</f>
        <v>0</v>
      </c>
      <c r="Z98" s="177"/>
      <c r="AA98" s="175">
        <f>SUM(AD98+AE98)*15</f>
        <v>0</v>
      </c>
      <c r="AB98" s="177">
        <f>SUM(T98*AA98)/15</f>
        <v>0</v>
      </c>
      <c r="AC98" s="177"/>
      <c r="AD98" s="177">
        <f>SUM(D98:L98)</f>
        <v>0</v>
      </c>
      <c r="AE98" s="177">
        <f>SUM(N98:O98)</f>
        <v>0</v>
      </c>
      <c r="AF98" s="177"/>
      <c r="AG98" s="177">
        <f t="shared" ref="AG98" si="97">SUM(AD98:AE98)*U98</f>
        <v>0</v>
      </c>
      <c r="AH98" s="177">
        <f t="shared" ref="AH98" si="98">SUM(AD98:AE98)*V98</f>
        <v>0</v>
      </c>
    </row>
    <row r="99" spans="1:36" s="5" customFormat="1" ht="22" customHeight="1" x14ac:dyDescent="0.2">
      <c r="B99" s="29"/>
      <c r="C99" s="172"/>
      <c r="D99" s="77"/>
      <c r="E99" s="45"/>
      <c r="F99" s="46"/>
      <c r="G99" s="47"/>
      <c r="H99" s="48"/>
      <c r="I99" s="49"/>
      <c r="J99" s="50"/>
      <c r="K99" s="38"/>
      <c r="L99" s="39"/>
      <c r="M99" s="112"/>
      <c r="N99" s="51"/>
      <c r="O99" s="52"/>
      <c r="P99" s="83"/>
      <c r="Q99" s="84"/>
      <c r="R99" s="83"/>
      <c r="S99" s="83"/>
      <c r="T99" s="178"/>
      <c r="U99" s="178"/>
      <c r="V99" s="178"/>
      <c r="W99" s="179"/>
      <c r="X99" s="178"/>
      <c r="Y99" s="178"/>
      <c r="Z99" s="178"/>
      <c r="AA99" s="178"/>
      <c r="AB99" s="178"/>
      <c r="AC99" s="178"/>
      <c r="AD99" s="177"/>
      <c r="AE99" s="178"/>
      <c r="AF99" s="178"/>
      <c r="AG99" s="177"/>
      <c r="AH99" s="177"/>
      <c r="AI99" s="1"/>
      <c r="AJ99" s="1"/>
    </row>
    <row r="100" spans="1:36" ht="22" customHeight="1" x14ac:dyDescent="0.2">
      <c r="A100" s="30"/>
      <c r="B100" s="94" t="s">
        <v>250</v>
      </c>
      <c r="C100" s="95">
        <v>160</v>
      </c>
      <c r="D100" s="79"/>
      <c r="E100" s="79"/>
      <c r="F100" s="79"/>
      <c r="G100" s="79"/>
      <c r="H100" s="79"/>
      <c r="I100" s="79"/>
      <c r="J100" s="79"/>
      <c r="K100" s="79"/>
      <c r="L100" s="79"/>
      <c r="M100" s="32">
        <f t="shared" ref="M100:M114" si="99">ROUNDUP((C100*105%),0.1)</f>
        <v>168</v>
      </c>
      <c r="N100" s="81"/>
      <c r="O100" s="81"/>
      <c r="P100" s="97">
        <f t="shared" ref="P100:P114" si="100">X100</f>
        <v>0</v>
      </c>
      <c r="Q100" s="98">
        <f t="shared" ref="Q100:Q114" si="101">SUM(AA100*W100)</f>
        <v>0</v>
      </c>
      <c r="R100" s="113" t="s">
        <v>144</v>
      </c>
      <c r="S100" s="55">
        <f t="shared" ref="S100:S114" si="102">SUM((AD100*C100)+(AE100*M100))</f>
        <v>0</v>
      </c>
      <c r="T100" s="173">
        <v>1</v>
      </c>
      <c r="U100" s="173">
        <v>1</v>
      </c>
      <c r="V100" s="173">
        <v>0</v>
      </c>
      <c r="W100" s="180">
        <v>1.6080009666666666</v>
      </c>
      <c r="X100" s="175">
        <f t="shared" ref="X100:X114" si="103">(SUM(D100:L100,N100:O100))*T100</f>
        <v>0</v>
      </c>
      <c r="Y100" s="176">
        <f t="shared" ref="Y100:Y114" si="104">(SUM(D100:L100,N100:O100))*W100</f>
        <v>0</v>
      </c>
      <c r="Z100" s="177"/>
      <c r="AA100" s="175">
        <f t="shared" ref="AA100:AA114" si="105">SUM(AD100+AE100)</f>
        <v>0</v>
      </c>
      <c r="AB100" s="177">
        <f t="shared" ref="AB100:AB114" si="106">SUM(T100*AA100)</f>
        <v>0</v>
      </c>
      <c r="AC100" s="177"/>
      <c r="AD100" s="177">
        <f t="shared" ref="AD100:AD114" si="107">SUM(D100:L100)</f>
        <v>0</v>
      </c>
      <c r="AE100" s="177">
        <f t="shared" ref="AE100:AE114" si="108">SUM(N100:O100)</f>
        <v>0</v>
      </c>
      <c r="AF100" s="177"/>
      <c r="AG100" s="177">
        <f t="shared" ref="AG100:AG114" si="109">SUM(AD100:AE100)*U100</f>
        <v>0</v>
      </c>
      <c r="AH100" s="177">
        <f t="shared" ref="AH100:AH114" si="110">SUM(AD100:AE100)*V100</f>
        <v>0</v>
      </c>
    </row>
    <row r="101" spans="1:36" ht="22" customHeight="1" x14ac:dyDescent="0.2">
      <c r="A101" s="30"/>
      <c r="B101" s="29" t="s">
        <v>251</v>
      </c>
      <c r="C101" s="8">
        <v>160</v>
      </c>
      <c r="D101" s="78"/>
      <c r="E101" s="78"/>
      <c r="F101" s="78"/>
      <c r="G101" s="78"/>
      <c r="H101" s="78"/>
      <c r="I101" s="78"/>
      <c r="J101" s="78"/>
      <c r="K101" s="78"/>
      <c r="L101" s="78"/>
      <c r="M101" s="6">
        <f t="shared" si="99"/>
        <v>168</v>
      </c>
      <c r="N101" s="80"/>
      <c r="O101" s="80"/>
      <c r="P101" s="33">
        <f t="shared" si="100"/>
        <v>0</v>
      </c>
      <c r="Q101" s="35">
        <f t="shared" si="101"/>
        <v>0</v>
      </c>
      <c r="R101" s="114" t="s">
        <v>145</v>
      </c>
      <c r="S101" s="54">
        <f t="shared" si="102"/>
        <v>0</v>
      </c>
      <c r="T101" s="173">
        <v>1</v>
      </c>
      <c r="U101" s="173">
        <v>1</v>
      </c>
      <c r="V101" s="173">
        <v>0</v>
      </c>
      <c r="W101" s="180">
        <v>1.6737005666666667</v>
      </c>
      <c r="X101" s="175">
        <f t="shared" si="103"/>
        <v>0</v>
      </c>
      <c r="Y101" s="176">
        <f t="shared" si="104"/>
        <v>0</v>
      </c>
      <c r="Z101" s="177"/>
      <c r="AA101" s="175">
        <f t="shared" si="105"/>
        <v>0</v>
      </c>
      <c r="AB101" s="177">
        <f t="shared" si="106"/>
        <v>0</v>
      </c>
      <c r="AC101" s="177"/>
      <c r="AD101" s="177">
        <f t="shared" si="107"/>
        <v>0</v>
      </c>
      <c r="AE101" s="177">
        <f t="shared" si="108"/>
        <v>0</v>
      </c>
      <c r="AF101" s="177"/>
      <c r="AG101" s="177">
        <f t="shared" si="109"/>
        <v>0</v>
      </c>
      <c r="AH101" s="177">
        <f t="shared" si="110"/>
        <v>0</v>
      </c>
    </row>
    <row r="102" spans="1:36" ht="22" customHeight="1" x14ac:dyDescent="0.2">
      <c r="A102" s="30"/>
      <c r="B102" s="94" t="s">
        <v>252</v>
      </c>
      <c r="C102" s="95">
        <v>160</v>
      </c>
      <c r="D102" s="79"/>
      <c r="E102" s="79"/>
      <c r="F102" s="79"/>
      <c r="G102" s="79"/>
      <c r="H102" s="79"/>
      <c r="I102" s="79"/>
      <c r="J102" s="79"/>
      <c r="K102" s="79"/>
      <c r="L102" s="79"/>
      <c r="M102" s="32">
        <f t="shared" si="99"/>
        <v>168</v>
      </c>
      <c r="N102" s="81"/>
      <c r="O102" s="81"/>
      <c r="P102" s="97">
        <f t="shared" si="100"/>
        <v>0</v>
      </c>
      <c r="Q102" s="98">
        <f t="shared" si="101"/>
        <v>0</v>
      </c>
      <c r="R102" s="113" t="s">
        <v>146</v>
      </c>
      <c r="S102" s="55">
        <f t="shared" si="102"/>
        <v>0</v>
      </c>
      <c r="T102" s="173">
        <v>1</v>
      </c>
      <c r="U102" s="173">
        <v>1</v>
      </c>
      <c r="V102" s="173">
        <v>0</v>
      </c>
      <c r="W102" s="180">
        <v>1.6391436333333333</v>
      </c>
      <c r="X102" s="175">
        <f t="shared" si="103"/>
        <v>0</v>
      </c>
      <c r="Y102" s="176">
        <f t="shared" si="104"/>
        <v>0</v>
      </c>
      <c r="Z102" s="177"/>
      <c r="AA102" s="175">
        <f t="shared" si="105"/>
        <v>0</v>
      </c>
      <c r="AB102" s="177">
        <f t="shared" si="106"/>
        <v>0</v>
      </c>
      <c r="AC102" s="177"/>
      <c r="AD102" s="177">
        <f t="shared" si="107"/>
        <v>0</v>
      </c>
      <c r="AE102" s="177">
        <f t="shared" si="108"/>
        <v>0</v>
      </c>
      <c r="AF102" s="177"/>
      <c r="AG102" s="177">
        <f t="shared" si="109"/>
        <v>0</v>
      </c>
      <c r="AH102" s="177">
        <f t="shared" si="110"/>
        <v>0</v>
      </c>
    </row>
    <row r="103" spans="1:36" ht="22" customHeight="1" x14ac:dyDescent="0.2">
      <c r="A103" s="30"/>
      <c r="B103" s="29" t="s">
        <v>253</v>
      </c>
      <c r="C103" s="8">
        <v>160</v>
      </c>
      <c r="D103" s="78"/>
      <c r="E103" s="78"/>
      <c r="F103" s="78"/>
      <c r="G103" s="78"/>
      <c r="H103" s="78"/>
      <c r="I103" s="78"/>
      <c r="J103" s="78"/>
      <c r="K103" s="78"/>
      <c r="L103" s="78"/>
      <c r="M103" s="6">
        <f t="shared" si="99"/>
        <v>168</v>
      </c>
      <c r="N103" s="80"/>
      <c r="O103" s="80"/>
      <c r="P103" s="33">
        <f t="shared" si="100"/>
        <v>0</v>
      </c>
      <c r="Q103" s="35">
        <f t="shared" si="101"/>
        <v>0</v>
      </c>
      <c r="R103" s="114" t="s">
        <v>147</v>
      </c>
      <c r="S103" s="54">
        <f t="shared" si="102"/>
        <v>0</v>
      </c>
      <c r="T103" s="173">
        <v>1</v>
      </c>
      <c r="U103" s="173">
        <v>1</v>
      </c>
      <c r="V103" s="173">
        <v>0</v>
      </c>
      <c r="W103" s="180">
        <v>1.5239193333333332</v>
      </c>
      <c r="X103" s="175">
        <f t="shared" si="103"/>
        <v>0</v>
      </c>
      <c r="Y103" s="176">
        <f t="shared" si="104"/>
        <v>0</v>
      </c>
      <c r="Z103" s="177"/>
      <c r="AA103" s="175">
        <f t="shared" si="105"/>
        <v>0</v>
      </c>
      <c r="AB103" s="177">
        <f t="shared" si="106"/>
        <v>0</v>
      </c>
      <c r="AC103" s="177"/>
      <c r="AD103" s="177">
        <f t="shared" si="107"/>
        <v>0</v>
      </c>
      <c r="AE103" s="177">
        <f t="shared" si="108"/>
        <v>0</v>
      </c>
      <c r="AF103" s="177"/>
      <c r="AG103" s="177">
        <f t="shared" si="109"/>
        <v>0</v>
      </c>
      <c r="AH103" s="177">
        <f t="shared" si="110"/>
        <v>0</v>
      </c>
    </row>
    <row r="104" spans="1:36" ht="22" customHeight="1" x14ac:dyDescent="0.2">
      <c r="A104" s="30"/>
      <c r="B104" s="94" t="s">
        <v>254</v>
      </c>
      <c r="C104" s="95">
        <v>160</v>
      </c>
      <c r="D104" s="79"/>
      <c r="E104" s="79"/>
      <c r="F104" s="79"/>
      <c r="G104" s="79"/>
      <c r="H104" s="79"/>
      <c r="I104" s="79"/>
      <c r="J104" s="79"/>
      <c r="K104" s="79"/>
      <c r="L104" s="79"/>
      <c r="M104" s="32">
        <f t="shared" si="99"/>
        <v>168</v>
      </c>
      <c r="N104" s="81"/>
      <c r="O104" s="81"/>
      <c r="P104" s="97">
        <f t="shared" si="100"/>
        <v>0</v>
      </c>
      <c r="Q104" s="98">
        <f t="shared" si="101"/>
        <v>0</v>
      </c>
      <c r="R104" s="113" t="s">
        <v>148</v>
      </c>
      <c r="S104" s="55">
        <f t="shared" si="102"/>
        <v>0</v>
      </c>
      <c r="T104" s="173">
        <v>1</v>
      </c>
      <c r="U104" s="173">
        <v>1</v>
      </c>
      <c r="V104" s="173">
        <v>0</v>
      </c>
      <c r="W104" s="180">
        <v>1.5377835333333334</v>
      </c>
      <c r="X104" s="175">
        <f t="shared" si="103"/>
        <v>0</v>
      </c>
      <c r="Y104" s="176">
        <f t="shared" si="104"/>
        <v>0</v>
      </c>
      <c r="Z104" s="177"/>
      <c r="AA104" s="175">
        <f t="shared" si="105"/>
        <v>0</v>
      </c>
      <c r="AB104" s="177">
        <f t="shared" si="106"/>
        <v>0</v>
      </c>
      <c r="AC104" s="177"/>
      <c r="AD104" s="177">
        <f t="shared" si="107"/>
        <v>0</v>
      </c>
      <c r="AE104" s="177">
        <f t="shared" si="108"/>
        <v>0</v>
      </c>
      <c r="AF104" s="177"/>
      <c r="AG104" s="177">
        <f t="shared" si="109"/>
        <v>0</v>
      </c>
      <c r="AH104" s="177">
        <f t="shared" si="110"/>
        <v>0</v>
      </c>
    </row>
    <row r="105" spans="1:36" ht="22" customHeight="1" x14ac:dyDescent="0.2">
      <c r="A105" s="30"/>
      <c r="B105" s="29" t="s">
        <v>255</v>
      </c>
      <c r="C105" s="8">
        <v>160</v>
      </c>
      <c r="D105" s="78"/>
      <c r="E105" s="78"/>
      <c r="F105" s="78"/>
      <c r="G105" s="78"/>
      <c r="H105" s="78"/>
      <c r="I105" s="78"/>
      <c r="J105" s="78"/>
      <c r="K105" s="78"/>
      <c r="L105" s="78"/>
      <c r="M105" s="6">
        <f t="shared" si="99"/>
        <v>168</v>
      </c>
      <c r="N105" s="80"/>
      <c r="O105" s="80"/>
      <c r="P105" s="33">
        <f t="shared" si="100"/>
        <v>0</v>
      </c>
      <c r="Q105" s="35">
        <f t="shared" si="101"/>
        <v>0</v>
      </c>
      <c r="R105" s="114" t="s">
        <v>149</v>
      </c>
      <c r="S105" s="54">
        <f t="shared" si="102"/>
        <v>0</v>
      </c>
      <c r="T105" s="173">
        <v>1</v>
      </c>
      <c r="U105" s="173">
        <v>1</v>
      </c>
      <c r="V105" s="173">
        <v>0</v>
      </c>
      <c r="W105" s="180">
        <v>1.5297478666666668</v>
      </c>
      <c r="X105" s="175">
        <f t="shared" si="103"/>
        <v>0</v>
      </c>
      <c r="Y105" s="176">
        <f t="shared" si="104"/>
        <v>0</v>
      </c>
      <c r="Z105" s="177"/>
      <c r="AA105" s="175">
        <f t="shared" si="105"/>
        <v>0</v>
      </c>
      <c r="AB105" s="177">
        <f t="shared" si="106"/>
        <v>0</v>
      </c>
      <c r="AC105" s="177"/>
      <c r="AD105" s="177">
        <f t="shared" si="107"/>
        <v>0</v>
      </c>
      <c r="AE105" s="177">
        <f t="shared" si="108"/>
        <v>0</v>
      </c>
      <c r="AF105" s="177"/>
      <c r="AG105" s="177">
        <f t="shared" si="109"/>
        <v>0</v>
      </c>
      <c r="AH105" s="177">
        <f t="shared" si="110"/>
        <v>0</v>
      </c>
    </row>
    <row r="106" spans="1:36" ht="22" customHeight="1" x14ac:dyDescent="0.2">
      <c r="A106" s="118"/>
      <c r="B106" s="94" t="s">
        <v>256</v>
      </c>
      <c r="C106" s="95">
        <v>160</v>
      </c>
      <c r="D106" s="79"/>
      <c r="E106" s="79"/>
      <c r="F106" s="79"/>
      <c r="G106" s="79"/>
      <c r="H106" s="79"/>
      <c r="I106" s="79"/>
      <c r="J106" s="79"/>
      <c r="K106" s="79"/>
      <c r="L106" s="79"/>
      <c r="M106" s="32">
        <f t="shared" si="99"/>
        <v>168</v>
      </c>
      <c r="N106" s="81"/>
      <c r="O106" s="81"/>
      <c r="P106" s="97">
        <f t="shared" si="100"/>
        <v>0</v>
      </c>
      <c r="Q106" s="98">
        <f t="shared" si="101"/>
        <v>0</v>
      </c>
      <c r="R106" s="113" t="s">
        <v>309</v>
      </c>
      <c r="S106" s="55">
        <f t="shared" si="102"/>
        <v>0</v>
      </c>
      <c r="T106" s="173">
        <v>1</v>
      </c>
      <c r="U106" s="173">
        <v>1</v>
      </c>
      <c r="V106" s="173">
        <v>0</v>
      </c>
      <c r="W106" s="180">
        <v>1.5895639376344084</v>
      </c>
      <c r="X106" s="175">
        <f t="shared" si="103"/>
        <v>0</v>
      </c>
      <c r="Y106" s="176">
        <f t="shared" si="104"/>
        <v>0</v>
      </c>
      <c r="Z106" s="177"/>
      <c r="AA106" s="175">
        <f t="shared" si="105"/>
        <v>0</v>
      </c>
      <c r="AB106" s="177">
        <f t="shared" si="106"/>
        <v>0</v>
      </c>
      <c r="AC106" s="177"/>
      <c r="AD106" s="177">
        <f t="shared" si="107"/>
        <v>0</v>
      </c>
      <c r="AE106" s="177">
        <f t="shared" si="108"/>
        <v>0</v>
      </c>
      <c r="AF106" s="177"/>
      <c r="AG106" s="177">
        <f t="shared" si="109"/>
        <v>0</v>
      </c>
      <c r="AH106" s="177">
        <f t="shared" si="110"/>
        <v>0</v>
      </c>
    </row>
    <row r="107" spans="1:36" ht="22" customHeight="1" x14ac:dyDescent="0.2">
      <c r="A107" s="118"/>
      <c r="B107" s="29" t="s">
        <v>257</v>
      </c>
      <c r="C107" s="8">
        <v>160</v>
      </c>
      <c r="D107" s="78"/>
      <c r="E107" s="78"/>
      <c r="F107" s="78"/>
      <c r="G107" s="78"/>
      <c r="H107" s="78"/>
      <c r="I107" s="78"/>
      <c r="J107" s="78"/>
      <c r="K107" s="78"/>
      <c r="L107" s="78"/>
      <c r="M107" s="6">
        <f t="shared" si="99"/>
        <v>168</v>
      </c>
      <c r="N107" s="80"/>
      <c r="O107" s="80"/>
      <c r="P107" s="33">
        <f t="shared" si="100"/>
        <v>0</v>
      </c>
      <c r="Q107" s="35">
        <f t="shared" si="101"/>
        <v>0</v>
      </c>
      <c r="R107" s="114" t="s">
        <v>310</v>
      </c>
      <c r="S107" s="54">
        <f t="shared" si="102"/>
        <v>0</v>
      </c>
      <c r="T107" s="173">
        <v>1</v>
      </c>
      <c r="U107" s="173">
        <v>1</v>
      </c>
      <c r="V107" s="173">
        <v>0</v>
      </c>
      <c r="W107" s="180">
        <v>1.3361551939535607</v>
      </c>
      <c r="X107" s="175">
        <f t="shared" si="103"/>
        <v>0</v>
      </c>
      <c r="Y107" s="176">
        <f t="shared" si="104"/>
        <v>0</v>
      </c>
      <c r="Z107" s="177"/>
      <c r="AA107" s="175">
        <f t="shared" si="105"/>
        <v>0</v>
      </c>
      <c r="AB107" s="177">
        <f t="shared" si="106"/>
        <v>0</v>
      </c>
      <c r="AC107" s="177"/>
      <c r="AD107" s="177">
        <f t="shared" si="107"/>
        <v>0</v>
      </c>
      <c r="AE107" s="177">
        <f t="shared" si="108"/>
        <v>0</v>
      </c>
      <c r="AF107" s="177"/>
      <c r="AG107" s="177">
        <f t="shared" si="109"/>
        <v>0</v>
      </c>
      <c r="AH107" s="177">
        <f t="shared" si="110"/>
        <v>0</v>
      </c>
    </row>
    <row r="108" spans="1:36" ht="22" customHeight="1" x14ac:dyDescent="0.2">
      <c r="A108" s="118"/>
      <c r="B108" s="94" t="s">
        <v>258</v>
      </c>
      <c r="C108" s="95">
        <v>220</v>
      </c>
      <c r="D108" s="79"/>
      <c r="E108" s="79"/>
      <c r="F108" s="79"/>
      <c r="G108" s="79"/>
      <c r="H108" s="79"/>
      <c r="I108" s="79"/>
      <c r="J108" s="79"/>
      <c r="K108" s="79"/>
      <c r="L108" s="79"/>
      <c r="M108" s="32">
        <f t="shared" si="99"/>
        <v>231</v>
      </c>
      <c r="N108" s="81"/>
      <c r="O108" s="81"/>
      <c r="P108" s="97">
        <f t="shared" si="100"/>
        <v>0</v>
      </c>
      <c r="Q108" s="98">
        <f t="shared" si="101"/>
        <v>0</v>
      </c>
      <c r="R108" s="113" t="s">
        <v>311</v>
      </c>
      <c r="S108" s="55">
        <f t="shared" si="102"/>
        <v>0</v>
      </c>
      <c r="T108" s="173">
        <v>1</v>
      </c>
      <c r="U108" s="173">
        <v>1</v>
      </c>
      <c r="V108" s="173">
        <v>0</v>
      </c>
      <c r="W108" s="180">
        <v>2.7874961804893252</v>
      </c>
      <c r="X108" s="175">
        <f t="shared" si="103"/>
        <v>0</v>
      </c>
      <c r="Y108" s="176">
        <f t="shared" si="104"/>
        <v>0</v>
      </c>
      <c r="Z108" s="177"/>
      <c r="AA108" s="175">
        <f t="shared" si="105"/>
        <v>0</v>
      </c>
      <c r="AB108" s="177">
        <f t="shared" si="106"/>
        <v>0</v>
      </c>
      <c r="AC108" s="177"/>
      <c r="AD108" s="177">
        <f t="shared" si="107"/>
        <v>0</v>
      </c>
      <c r="AE108" s="177">
        <f t="shared" si="108"/>
        <v>0</v>
      </c>
      <c r="AF108" s="177"/>
      <c r="AG108" s="177">
        <f t="shared" si="109"/>
        <v>0</v>
      </c>
      <c r="AH108" s="177">
        <f t="shared" si="110"/>
        <v>0</v>
      </c>
    </row>
    <row r="109" spans="1:36" ht="22" customHeight="1" x14ac:dyDescent="0.2">
      <c r="A109" s="118"/>
      <c r="B109" s="29" t="s">
        <v>259</v>
      </c>
      <c r="C109" s="8">
        <v>220</v>
      </c>
      <c r="D109" s="78"/>
      <c r="E109" s="78"/>
      <c r="F109" s="78"/>
      <c r="G109" s="78"/>
      <c r="H109" s="78"/>
      <c r="I109" s="78"/>
      <c r="J109" s="78"/>
      <c r="K109" s="78"/>
      <c r="L109" s="78"/>
      <c r="M109" s="6">
        <f t="shared" si="99"/>
        <v>231</v>
      </c>
      <c r="N109" s="80"/>
      <c r="O109" s="80"/>
      <c r="P109" s="33">
        <f t="shared" si="100"/>
        <v>0</v>
      </c>
      <c r="Q109" s="35">
        <f t="shared" si="101"/>
        <v>0</v>
      </c>
      <c r="R109" s="114" t="s">
        <v>312</v>
      </c>
      <c r="S109" s="54">
        <f t="shared" si="102"/>
        <v>0</v>
      </c>
      <c r="T109" s="173">
        <v>1</v>
      </c>
      <c r="U109" s="173">
        <v>1</v>
      </c>
      <c r="V109" s="173">
        <v>0</v>
      </c>
      <c r="W109" s="180">
        <v>2.5571245953249182</v>
      </c>
      <c r="X109" s="175">
        <f t="shared" si="103"/>
        <v>0</v>
      </c>
      <c r="Y109" s="176">
        <f t="shared" si="104"/>
        <v>0</v>
      </c>
      <c r="Z109" s="177"/>
      <c r="AA109" s="175">
        <f t="shared" si="105"/>
        <v>0</v>
      </c>
      <c r="AB109" s="177">
        <f t="shared" si="106"/>
        <v>0</v>
      </c>
      <c r="AC109" s="177"/>
      <c r="AD109" s="177">
        <f t="shared" si="107"/>
        <v>0</v>
      </c>
      <c r="AE109" s="177">
        <f t="shared" si="108"/>
        <v>0</v>
      </c>
      <c r="AF109" s="177"/>
      <c r="AG109" s="177">
        <f t="shared" si="109"/>
        <v>0</v>
      </c>
      <c r="AH109" s="177">
        <f t="shared" si="110"/>
        <v>0</v>
      </c>
    </row>
    <row r="110" spans="1:36" ht="22" customHeight="1" x14ac:dyDescent="0.2">
      <c r="A110" s="118"/>
      <c r="B110" s="94" t="s">
        <v>260</v>
      </c>
      <c r="C110" s="95">
        <v>160</v>
      </c>
      <c r="D110" s="79"/>
      <c r="E110" s="79"/>
      <c r="F110" s="79"/>
      <c r="G110" s="79"/>
      <c r="H110" s="79"/>
      <c r="I110" s="79"/>
      <c r="J110" s="79"/>
      <c r="K110" s="79"/>
      <c r="L110" s="79"/>
      <c r="M110" s="32">
        <f t="shared" si="99"/>
        <v>168</v>
      </c>
      <c r="N110" s="81"/>
      <c r="O110" s="81"/>
      <c r="P110" s="97">
        <f t="shared" si="100"/>
        <v>0</v>
      </c>
      <c r="Q110" s="98">
        <f t="shared" si="101"/>
        <v>0</v>
      </c>
      <c r="R110" s="113" t="s">
        <v>313</v>
      </c>
      <c r="S110" s="55">
        <f t="shared" si="102"/>
        <v>0</v>
      </c>
      <c r="T110" s="173">
        <v>1</v>
      </c>
      <c r="U110" s="173">
        <v>1</v>
      </c>
      <c r="V110" s="173">
        <v>0</v>
      </c>
      <c r="W110" s="180">
        <v>1.4283038280193237</v>
      </c>
      <c r="X110" s="175">
        <f t="shared" si="103"/>
        <v>0</v>
      </c>
      <c r="Y110" s="176">
        <f t="shared" si="104"/>
        <v>0</v>
      </c>
      <c r="Z110" s="177"/>
      <c r="AA110" s="175">
        <f t="shared" si="105"/>
        <v>0</v>
      </c>
      <c r="AB110" s="177">
        <f t="shared" si="106"/>
        <v>0</v>
      </c>
      <c r="AC110" s="177"/>
      <c r="AD110" s="177">
        <f t="shared" si="107"/>
        <v>0</v>
      </c>
      <c r="AE110" s="177">
        <f t="shared" si="108"/>
        <v>0</v>
      </c>
      <c r="AF110" s="177"/>
      <c r="AG110" s="177">
        <f t="shared" si="109"/>
        <v>0</v>
      </c>
      <c r="AH110" s="177">
        <f t="shared" si="110"/>
        <v>0</v>
      </c>
    </row>
    <row r="111" spans="1:36" ht="22" customHeight="1" x14ac:dyDescent="0.2">
      <c r="A111" s="118"/>
      <c r="B111" s="29" t="s">
        <v>261</v>
      </c>
      <c r="C111" s="8">
        <v>160</v>
      </c>
      <c r="D111" s="78"/>
      <c r="E111" s="78"/>
      <c r="F111" s="78"/>
      <c r="G111" s="78"/>
      <c r="H111" s="78"/>
      <c r="I111" s="78"/>
      <c r="J111" s="78"/>
      <c r="K111" s="78"/>
      <c r="L111" s="78"/>
      <c r="M111" s="6">
        <f t="shared" si="99"/>
        <v>168</v>
      </c>
      <c r="N111" s="80"/>
      <c r="O111" s="80"/>
      <c r="P111" s="33">
        <f t="shared" si="100"/>
        <v>0</v>
      </c>
      <c r="Q111" s="35">
        <f t="shared" si="101"/>
        <v>0</v>
      </c>
      <c r="R111" s="114" t="s">
        <v>314</v>
      </c>
      <c r="S111" s="54">
        <f t="shared" si="102"/>
        <v>0</v>
      </c>
      <c r="T111" s="173">
        <v>1</v>
      </c>
      <c r="U111" s="173">
        <v>1</v>
      </c>
      <c r="V111" s="173">
        <v>0</v>
      </c>
      <c r="W111" s="180">
        <v>1.4283038280193237</v>
      </c>
      <c r="X111" s="175">
        <f t="shared" si="103"/>
        <v>0</v>
      </c>
      <c r="Y111" s="176">
        <f t="shared" si="104"/>
        <v>0</v>
      </c>
      <c r="Z111" s="177"/>
      <c r="AA111" s="175">
        <f t="shared" si="105"/>
        <v>0</v>
      </c>
      <c r="AB111" s="177">
        <f t="shared" si="106"/>
        <v>0</v>
      </c>
      <c r="AC111" s="177"/>
      <c r="AD111" s="177">
        <f t="shared" si="107"/>
        <v>0</v>
      </c>
      <c r="AE111" s="177">
        <f t="shared" si="108"/>
        <v>0</v>
      </c>
      <c r="AF111" s="177"/>
      <c r="AG111" s="177">
        <f t="shared" si="109"/>
        <v>0</v>
      </c>
      <c r="AH111" s="177">
        <f t="shared" si="110"/>
        <v>0</v>
      </c>
    </row>
    <row r="112" spans="1:36" ht="22" customHeight="1" x14ac:dyDescent="0.2">
      <c r="A112" s="118"/>
      <c r="B112" s="94" t="s">
        <v>262</v>
      </c>
      <c r="C112" s="95">
        <v>220</v>
      </c>
      <c r="D112" s="79"/>
      <c r="E112" s="79"/>
      <c r="F112" s="79"/>
      <c r="G112" s="79"/>
      <c r="H112" s="79"/>
      <c r="I112" s="79"/>
      <c r="J112" s="79"/>
      <c r="K112" s="79"/>
      <c r="L112" s="79"/>
      <c r="M112" s="32">
        <f t="shared" si="99"/>
        <v>231</v>
      </c>
      <c r="N112" s="81"/>
      <c r="O112" s="81"/>
      <c r="P112" s="97">
        <f t="shared" si="100"/>
        <v>0</v>
      </c>
      <c r="Q112" s="98">
        <f t="shared" si="101"/>
        <v>0</v>
      </c>
      <c r="R112" s="113" t="s">
        <v>315</v>
      </c>
      <c r="S112" s="55">
        <f t="shared" si="102"/>
        <v>0</v>
      </c>
      <c r="T112" s="173">
        <v>1</v>
      </c>
      <c r="U112" s="173">
        <v>1</v>
      </c>
      <c r="V112" s="173">
        <v>0</v>
      </c>
      <c r="W112" s="180">
        <v>2.5340874368084778</v>
      </c>
      <c r="X112" s="175">
        <f t="shared" si="103"/>
        <v>0</v>
      </c>
      <c r="Y112" s="176">
        <f t="shared" si="104"/>
        <v>0</v>
      </c>
      <c r="Z112" s="177"/>
      <c r="AA112" s="175">
        <f t="shared" si="105"/>
        <v>0</v>
      </c>
      <c r="AB112" s="177">
        <f t="shared" si="106"/>
        <v>0</v>
      </c>
      <c r="AC112" s="177"/>
      <c r="AD112" s="177">
        <f t="shared" si="107"/>
        <v>0</v>
      </c>
      <c r="AE112" s="177">
        <f t="shared" si="108"/>
        <v>0</v>
      </c>
      <c r="AF112" s="177"/>
      <c r="AG112" s="177">
        <f t="shared" si="109"/>
        <v>0</v>
      </c>
      <c r="AH112" s="177">
        <f t="shared" si="110"/>
        <v>0</v>
      </c>
    </row>
    <row r="113" spans="1:36" ht="22" customHeight="1" x14ac:dyDescent="0.2">
      <c r="A113" s="118"/>
      <c r="B113" s="29" t="s">
        <v>263</v>
      </c>
      <c r="C113" s="8">
        <v>160</v>
      </c>
      <c r="D113" s="78"/>
      <c r="E113" s="78"/>
      <c r="F113" s="78"/>
      <c r="G113" s="78"/>
      <c r="H113" s="78"/>
      <c r="I113" s="78"/>
      <c r="J113" s="78"/>
      <c r="K113" s="78"/>
      <c r="L113" s="78"/>
      <c r="M113" s="6">
        <f t="shared" si="99"/>
        <v>168</v>
      </c>
      <c r="N113" s="80"/>
      <c r="O113" s="80"/>
      <c r="P113" s="33">
        <f t="shared" si="100"/>
        <v>0</v>
      </c>
      <c r="Q113" s="35">
        <f t="shared" si="101"/>
        <v>0</v>
      </c>
      <c r="R113" s="114" t="s">
        <v>316</v>
      </c>
      <c r="S113" s="54">
        <f t="shared" si="102"/>
        <v>0</v>
      </c>
      <c r="T113" s="173">
        <v>1</v>
      </c>
      <c r="U113" s="173">
        <v>1</v>
      </c>
      <c r="V113" s="173">
        <v>0</v>
      </c>
      <c r="W113" s="180">
        <v>1.4974153035686459</v>
      </c>
      <c r="X113" s="175">
        <f t="shared" si="103"/>
        <v>0</v>
      </c>
      <c r="Y113" s="176">
        <f t="shared" si="104"/>
        <v>0</v>
      </c>
      <c r="Z113" s="177"/>
      <c r="AA113" s="175">
        <f t="shared" si="105"/>
        <v>0</v>
      </c>
      <c r="AB113" s="177">
        <f t="shared" si="106"/>
        <v>0</v>
      </c>
      <c r="AC113" s="177"/>
      <c r="AD113" s="177">
        <f t="shared" si="107"/>
        <v>0</v>
      </c>
      <c r="AE113" s="177">
        <f t="shared" si="108"/>
        <v>0</v>
      </c>
      <c r="AF113" s="177"/>
      <c r="AG113" s="177">
        <f t="shared" si="109"/>
        <v>0</v>
      </c>
      <c r="AH113" s="177">
        <f t="shared" si="110"/>
        <v>0</v>
      </c>
    </row>
    <row r="114" spans="1:36" ht="22" customHeight="1" x14ac:dyDescent="0.2">
      <c r="A114" s="118"/>
      <c r="B114" s="94" t="s">
        <v>264</v>
      </c>
      <c r="C114" s="95">
        <v>160</v>
      </c>
      <c r="D114" s="79"/>
      <c r="E114" s="79"/>
      <c r="F114" s="79"/>
      <c r="G114" s="79"/>
      <c r="H114" s="79"/>
      <c r="I114" s="79"/>
      <c r="J114" s="79"/>
      <c r="K114" s="79"/>
      <c r="L114" s="79"/>
      <c r="M114" s="32">
        <f t="shared" si="99"/>
        <v>168</v>
      </c>
      <c r="N114" s="81"/>
      <c r="O114" s="81"/>
      <c r="P114" s="97">
        <f t="shared" si="100"/>
        <v>0</v>
      </c>
      <c r="Q114" s="98">
        <f t="shared" si="101"/>
        <v>0</v>
      </c>
      <c r="R114" s="113" t="s">
        <v>317</v>
      </c>
      <c r="S114" s="55">
        <f t="shared" si="102"/>
        <v>0</v>
      </c>
      <c r="T114" s="173">
        <v>1</v>
      </c>
      <c r="U114" s="173">
        <v>1</v>
      </c>
      <c r="V114" s="173">
        <v>0</v>
      </c>
      <c r="W114" s="180">
        <v>1.3131180354371201</v>
      </c>
      <c r="X114" s="175">
        <f t="shared" si="103"/>
        <v>0</v>
      </c>
      <c r="Y114" s="176">
        <f t="shared" si="104"/>
        <v>0</v>
      </c>
      <c r="Z114" s="177"/>
      <c r="AA114" s="175">
        <f t="shared" si="105"/>
        <v>0</v>
      </c>
      <c r="AB114" s="177">
        <f t="shared" si="106"/>
        <v>0</v>
      </c>
      <c r="AC114" s="177"/>
      <c r="AD114" s="177">
        <f t="shared" si="107"/>
        <v>0</v>
      </c>
      <c r="AE114" s="177">
        <f t="shared" si="108"/>
        <v>0</v>
      </c>
      <c r="AF114" s="177"/>
      <c r="AG114" s="177">
        <f t="shared" si="109"/>
        <v>0</v>
      </c>
      <c r="AH114" s="177">
        <f t="shared" si="110"/>
        <v>0</v>
      </c>
    </row>
    <row r="115" spans="1:36" s="5" customFormat="1" ht="22" customHeight="1" x14ac:dyDescent="0.2">
      <c r="B115" s="29"/>
      <c r="C115" s="172"/>
      <c r="D115" s="77"/>
      <c r="E115" s="45"/>
      <c r="F115" s="46"/>
      <c r="G115" s="47"/>
      <c r="H115" s="48"/>
      <c r="I115" s="49"/>
      <c r="J115" s="50"/>
      <c r="K115" s="38"/>
      <c r="L115" s="39"/>
      <c r="M115" s="112"/>
      <c r="N115" s="51"/>
      <c r="O115" s="52"/>
      <c r="P115" s="83"/>
      <c r="Q115" s="84"/>
      <c r="R115" s="83"/>
      <c r="S115" s="83"/>
      <c r="T115" s="178"/>
      <c r="U115" s="178"/>
      <c r="V115" s="178"/>
      <c r="W115" s="179"/>
      <c r="X115" s="178"/>
      <c r="Y115" s="178"/>
      <c r="Z115" s="178"/>
      <c r="AA115" s="178"/>
      <c r="AB115" s="178"/>
      <c r="AC115" s="178"/>
      <c r="AD115" s="177"/>
      <c r="AE115" s="178"/>
      <c r="AF115" s="178"/>
      <c r="AG115" s="177"/>
      <c r="AH115" s="177"/>
      <c r="AI115" s="1"/>
      <c r="AJ115" s="1"/>
    </row>
    <row r="116" spans="1:36" ht="30" customHeight="1" x14ac:dyDescent="0.2">
      <c r="A116" s="119"/>
      <c r="B116" s="96" t="s">
        <v>405</v>
      </c>
      <c r="C116" s="95">
        <f>SUM(C118:C132)</f>
        <v>2910</v>
      </c>
      <c r="D116" s="133"/>
      <c r="E116" s="134"/>
      <c r="F116" s="134"/>
      <c r="G116" s="134"/>
      <c r="H116" s="134"/>
      <c r="I116" s="134"/>
      <c r="J116" s="135"/>
      <c r="K116" s="79"/>
      <c r="L116" s="133"/>
      <c r="M116" s="132">
        <v>0</v>
      </c>
      <c r="N116" s="140"/>
      <c r="O116" s="141"/>
      <c r="P116" s="97">
        <f>X116</f>
        <v>0</v>
      </c>
      <c r="Q116" s="98">
        <f>SUM(AD116:AE116)*W116</f>
        <v>0</v>
      </c>
      <c r="R116" s="113" t="s">
        <v>422</v>
      </c>
      <c r="S116" s="55">
        <f>SUM((AD116*C116)+(AE116*M116))</f>
        <v>0</v>
      </c>
      <c r="T116" s="173">
        <v>15</v>
      </c>
      <c r="U116" s="173">
        <v>15</v>
      </c>
      <c r="V116" s="173">
        <v>0</v>
      </c>
      <c r="W116" s="174">
        <f>SUM(W118:W132)</f>
        <v>25.983864239255105</v>
      </c>
      <c r="X116" s="175">
        <f>(SUM(D116:L116)+SUM(N116:O116))*T116</f>
        <v>0</v>
      </c>
      <c r="Y116" s="176">
        <f>(SUM(D116:L116,N116:O116))*W116</f>
        <v>0</v>
      </c>
      <c r="Z116" s="177"/>
      <c r="AA116" s="175">
        <f>SUM(AD116+AE116)*15</f>
        <v>0</v>
      </c>
      <c r="AB116" s="177">
        <f>SUM(T116*AA116)/15</f>
        <v>0</v>
      </c>
      <c r="AC116" s="177"/>
      <c r="AD116" s="177">
        <f>SUM(D116:L116)</f>
        <v>0</v>
      </c>
      <c r="AE116" s="177">
        <f>SUM(N116:O116)</f>
        <v>0</v>
      </c>
      <c r="AF116" s="177"/>
      <c r="AG116" s="177">
        <f t="shared" ref="AG116" si="111">SUM(AD116:AE116)*U116</f>
        <v>0</v>
      </c>
      <c r="AH116" s="177">
        <f t="shared" ref="AH116" si="112">SUM(AD116:AE116)*V116</f>
        <v>0</v>
      </c>
    </row>
    <row r="117" spans="1:36" s="5" customFormat="1" ht="22" customHeight="1" x14ac:dyDescent="0.2">
      <c r="B117" s="29"/>
      <c r="C117" s="172"/>
      <c r="D117" s="77"/>
      <c r="E117" s="45"/>
      <c r="F117" s="46"/>
      <c r="G117" s="47"/>
      <c r="H117" s="48"/>
      <c r="I117" s="49"/>
      <c r="J117" s="50"/>
      <c r="K117" s="38"/>
      <c r="L117" s="39"/>
      <c r="M117" s="112"/>
      <c r="N117" s="51"/>
      <c r="O117" s="52"/>
      <c r="P117" s="83"/>
      <c r="Q117" s="84"/>
      <c r="R117" s="130"/>
      <c r="S117" s="83"/>
      <c r="T117" s="178"/>
      <c r="U117" s="178"/>
      <c r="V117" s="178"/>
      <c r="W117" s="179"/>
      <c r="X117" s="178"/>
      <c r="Y117" s="178"/>
      <c r="Z117" s="178"/>
      <c r="AA117" s="178"/>
      <c r="AB117" s="178"/>
      <c r="AC117" s="178"/>
      <c r="AD117" s="177"/>
      <c r="AE117" s="178"/>
      <c r="AF117" s="178"/>
      <c r="AG117" s="177"/>
      <c r="AH117" s="177"/>
      <c r="AI117" s="1"/>
      <c r="AJ117" s="1"/>
    </row>
    <row r="118" spans="1:36" ht="22" customHeight="1" x14ac:dyDescent="0.2">
      <c r="A118" s="118"/>
      <c r="B118" s="94" t="s">
        <v>406</v>
      </c>
      <c r="C118" s="95">
        <v>180</v>
      </c>
      <c r="D118" s="142"/>
      <c r="E118" s="143"/>
      <c r="F118" s="143"/>
      <c r="G118" s="143"/>
      <c r="H118" s="143"/>
      <c r="I118" s="143"/>
      <c r="J118" s="144"/>
      <c r="K118" s="79"/>
      <c r="L118" s="142"/>
      <c r="M118" s="157">
        <v>0</v>
      </c>
      <c r="N118" s="158"/>
      <c r="O118" s="159"/>
      <c r="P118" s="97">
        <f t="shared" ref="P118:P132" si="113">X118</f>
        <v>0</v>
      </c>
      <c r="Q118" s="98">
        <f t="shared" ref="Q118:Q132" si="114">SUM(AA118*W118)</f>
        <v>0</v>
      </c>
      <c r="R118" s="113" t="s">
        <v>423</v>
      </c>
      <c r="S118" s="55">
        <f t="shared" ref="S118:S132" si="115">SUM((AD118*C118)+(AE118*M118))</f>
        <v>0</v>
      </c>
      <c r="T118" s="173">
        <v>1</v>
      </c>
      <c r="U118" s="173">
        <v>1</v>
      </c>
      <c r="V118" s="173">
        <v>0</v>
      </c>
      <c r="W118" s="180">
        <v>1.6080009666666666</v>
      </c>
      <c r="X118" s="175">
        <f t="shared" ref="X118:X132" si="116">(SUM(D118:L118,N118:O118))*T118</f>
        <v>0</v>
      </c>
      <c r="Y118" s="176">
        <f t="shared" ref="Y118:Y132" si="117">(SUM(D118:L118,N118:O118))*W118</f>
        <v>0</v>
      </c>
      <c r="Z118" s="177"/>
      <c r="AA118" s="175">
        <f t="shared" ref="AA118:AA132" si="118">SUM(AD118+AE118)</f>
        <v>0</v>
      </c>
      <c r="AB118" s="177">
        <f t="shared" ref="AB118:AB132" si="119">SUM(T118*AA118)</f>
        <v>0</v>
      </c>
      <c r="AC118" s="177"/>
      <c r="AD118" s="177">
        <f t="shared" ref="AD118:AD132" si="120">SUM(D118:L118)</f>
        <v>0</v>
      </c>
      <c r="AE118" s="177">
        <f t="shared" ref="AE118:AE132" si="121">SUM(N118:O118)</f>
        <v>0</v>
      </c>
      <c r="AF118" s="177"/>
      <c r="AG118" s="177">
        <f t="shared" ref="AG118:AG132" si="122">SUM(AD118:AE118)*U118</f>
        <v>0</v>
      </c>
      <c r="AH118" s="177">
        <f t="shared" ref="AH118:AH132" si="123">SUM(AD118:AE118)*V118</f>
        <v>0</v>
      </c>
    </row>
    <row r="119" spans="1:36" ht="22" customHeight="1" x14ac:dyDescent="0.2">
      <c r="A119" s="118"/>
      <c r="B119" s="29" t="s">
        <v>407</v>
      </c>
      <c r="C119" s="8">
        <v>180</v>
      </c>
      <c r="D119" s="136"/>
      <c r="E119" s="137"/>
      <c r="F119" s="137"/>
      <c r="G119" s="137"/>
      <c r="H119" s="137"/>
      <c r="I119" s="137"/>
      <c r="J119" s="138"/>
      <c r="K119" s="78"/>
      <c r="L119" s="136"/>
      <c r="M119" s="131">
        <f t="shared" ref="M119:M132" si="124">ROUNDUP((C119*105%),0.1)</f>
        <v>189</v>
      </c>
      <c r="N119" s="5"/>
      <c r="O119" s="139"/>
      <c r="P119" s="33">
        <f t="shared" si="113"/>
        <v>0</v>
      </c>
      <c r="Q119" s="35">
        <f t="shared" si="114"/>
        <v>0</v>
      </c>
      <c r="R119" s="114" t="s">
        <v>424</v>
      </c>
      <c r="S119" s="54">
        <f t="shared" si="115"/>
        <v>0</v>
      </c>
      <c r="T119" s="173">
        <v>1</v>
      </c>
      <c r="U119" s="173">
        <v>1</v>
      </c>
      <c r="V119" s="173">
        <v>0</v>
      </c>
      <c r="W119" s="180">
        <v>1.6737005666666667</v>
      </c>
      <c r="X119" s="175">
        <f t="shared" si="116"/>
        <v>0</v>
      </c>
      <c r="Y119" s="176">
        <f t="shared" si="117"/>
        <v>0</v>
      </c>
      <c r="Z119" s="177"/>
      <c r="AA119" s="175">
        <f t="shared" si="118"/>
        <v>0</v>
      </c>
      <c r="AB119" s="177">
        <f t="shared" si="119"/>
        <v>0</v>
      </c>
      <c r="AC119" s="177"/>
      <c r="AD119" s="177">
        <f t="shared" si="120"/>
        <v>0</v>
      </c>
      <c r="AE119" s="177">
        <f t="shared" si="121"/>
        <v>0</v>
      </c>
      <c r="AF119" s="177"/>
      <c r="AG119" s="177">
        <f t="shared" si="122"/>
        <v>0</v>
      </c>
      <c r="AH119" s="177">
        <f t="shared" si="123"/>
        <v>0</v>
      </c>
    </row>
    <row r="120" spans="1:36" ht="22" customHeight="1" x14ac:dyDescent="0.2">
      <c r="A120" s="118"/>
      <c r="B120" s="94" t="s">
        <v>408</v>
      </c>
      <c r="C120" s="95">
        <v>180</v>
      </c>
      <c r="D120" s="145"/>
      <c r="E120" s="146"/>
      <c r="F120" s="146"/>
      <c r="G120" s="146"/>
      <c r="H120" s="146"/>
      <c r="I120" s="146"/>
      <c r="J120" s="147"/>
      <c r="K120" s="79"/>
      <c r="L120" s="145"/>
      <c r="M120" s="148">
        <f t="shared" si="124"/>
        <v>189</v>
      </c>
      <c r="N120" s="149"/>
      <c r="O120" s="150"/>
      <c r="P120" s="97">
        <f t="shared" si="113"/>
        <v>0</v>
      </c>
      <c r="Q120" s="98">
        <f t="shared" si="114"/>
        <v>0</v>
      </c>
      <c r="R120" s="113" t="s">
        <v>425</v>
      </c>
      <c r="S120" s="55">
        <f t="shared" si="115"/>
        <v>0</v>
      </c>
      <c r="T120" s="173">
        <v>1</v>
      </c>
      <c r="U120" s="173">
        <v>1</v>
      </c>
      <c r="V120" s="173">
        <v>0</v>
      </c>
      <c r="W120" s="180">
        <v>1.6391436333333333</v>
      </c>
      <c r="X120" s="175">
        <f t="shared" si="116"/>
        <v>0</v>
      </c>
      <c r="Y120" s="176">
        <f t="shared" si="117"/>
        <v>0</v>
      </c>
      <c r="Z120" s="177"/>
      <c r="AA120" s="175">
        <f t="shared" si="118"/>
        <v>0</v>
      </c>
      <c r="AB120" s="177">
        <f t="shared" si="119"/>
        <v>0</v>
      </c>
      <c r="AC120" s="177"/>
      <c r="AD120" s="177">
        <f t="shared" si="120"/>
        <v>0</v>
      </c>
      <c r="AE120" s="177">
        <f t="shared" si="121"/>
        <v>0</v>
      </c>
      <c r="AF120" s="177"/>
      <c r="AG120" s="177">
        <f t="shared" si="122"/>
        <v>0</v>
      </c>
      <c r="AH120" s="177">
        <f t="shared" si="123"/>
        <v>0</v>
      </c>
    </row>
    <row r="121" spans="1:36" ht="22" customHeight="1" x14ac:dyDescent="0.2">
      <c r="A121" s="118"/>
      <c r="B121" s="29" t="s">
        <v>409</v>
      </c>
      <c r="C121" s="8">
        <v>180</v>
      </c>
      <c r="D121" s="136"/>
      <c r="E121" s="137"/>
      <c r="F121" s="137"/>
      <c r="G121" s="137"/>
      <c r="H121" s="137"/>
      <c r="I121" s="137"/>
      <c r="J121" s="138"/>
      <c r="K121" s="78"/>
      <c r="L121" s="136"/>
      <c r="M121" s="131">
        <f t="shared" si="124"/>
        <v>189</v>
      </c>
      <c r="N121" s="5"/>
      <c r="O121" s="139"/>
      <c r="P121" s="33">
        <f t="shared" si="113"/>
        <v>0</v>
      </c>
      <c r="Q121" s="35">
        <f t="shared" si="114"/>
        <v>0</v>
      </c>
      <c r="R121" s="114" t="s">
        <v>426</v>
      </c>
      <c r="S121" s="54">
        <f t="shared" si="115"/>
        <v>0</v>
      </c>
      <c r="T121" s="173">
        <v>1</v>
      </c>
      <c r="U121" s="173">
        <v>1</v>
      </c>
      <c r="V121" s="173">
        <v>0</v>
      </c>
      <c r="W121" s="180">
        <v>1.5239193333333332</v>
      </c>
      <c r="X121" s="175">
        <f t="shared" si="116"/>
        <v>0</v>
      </c>
      <c r="Y121" s="176">
        <f t="shared" si="117"/>
        <v>0</v>
      </c>
      <c r="Z121" s="177"/>
      <c r="AA121" s="175">
        <f t="shared" si="118"/>
        <v>0</v>
      </c>
      <c r="AB121" s="177">
        <f t="shared" si="119"/>
        <v>0</v>
      </c>
      <c r="AC121" s="177"/>
      <c r="AD121" s="177">
        <f t="shared" si="120"/>
        <v>0</v>
      </c>
      <c r="AE121" s="177">
        <f t="shared" si="121"/>
        <v>0</v>
      </c>
      <c r="AF121" s="177"/>
      <c r="AG121" s="177">
        <f t="shared" si="122"/>
        <v>0</v>
      </c>
      <c r="AH121" s="177">
        <f t="shared" si="123"/>
        <v>0</v>
      </c>
    </row>
    <row r="122" spans="1:36" ht="22" customHeight="1" x14ac:dyDescent="0.2">
      <c r="A122" s="118"/>
      <c r="B122" s="94" t="s">
        <v>410</v>
      </c>
      <c r="C122" s="95">
        <v>180</v>
      </c>
      <c r="D122" s="145"/>
      <c r="E122" s="146"/>
      <c r="F122" s="146"/>
      <c r="G122" s="146"/>
      <c r="H122" s="146"/>
      <c r="I122" s="146"/>
      <c r="J122" s="147"/>
      <c r="K122" s="79"/>
      <c r="L122" s="145"/>
      <c r="M122" s="148">
        <f t="shared" si="124"/>
        <v>189</v>
      </c>
      <c r="N122" s="149"/>
      <c r="O122" s="150"/>
      <c r="P122" s="97">
        <f t="shared" si="113"/>
        <v>0</v>
      </c>
      <c r="Q122" s="98">
        <f t="shared" si="114"/>
        <v>0</v>
      </c>
      <c r="R122" s="113" t="s">
        <v>427</v>
      </c>
      <c r="S122" s="55">
        <f t="shared" si="115"/>
        <v>0</v>
      </c>
      <c r="T122" s="173">
        <v>1</v>
      </c>
      <c r="U122" s="173">
        <v>1</v>
      </c>
      <c r="V122" s="173">
        <v>0</v>
      </c>
      <c r="W122" s="180">
        <v>1.5377835333333334</v>
      </c>
      <c r="X122" s="175">
        <f t="shared" si="116"/>
        <v>0</v>
      </c>
      <c r="Y122" s="176">
        <f t="shared" si="117"/>
        <v>0</v>
      </c>
      <c r="Z122" s="177"/>
      <c r="AA122" s="175">
        <f t="shared" si="118"/>
        <v>0</v>
      </c>
      <c r="AB122" s="177">
        <f t="shared" si="119"/>
        <v>0</v>
      </c>
      <c r="AC122" s="177"/>
      <c r="AD122" s="177">
        <f t="shared" si="120"/>
        <v>0</v>
      </c>
      <c r="AE122" s="177">
        <f t="shared" si="121"/>
        <v>0</v>
      </c>
      <c r="AF122" s="177"/>
      <c r="AG122" s="177">
        <f t="shared" si="122"/>
        <v>0</v>
      </c>
      <c r="AH122" s="177">
        <f t="shared" si="123"/>
        <v>0</v>
      </c>
    </row>
    <row r="123" spans="1:36" ht="22" customHeight="1" x14ac:dyDescent="0.2">
      <c r="A123" s="118"/>
      <c r="B123" s="29" t="s">
        <v>411</v>
      </c>
      <c r="C123" s="8">
        <v>180</v>
      </c>
      <c r="D123" s="136"/>
      <c r="E123" s="137"/>
      <c r="F123" s="137"/>
      <c r="G123" s="137"/>
      <c r="H123" s="137"/>
      <c r="I123" s="137"/>
      <c r="J123" s="138"/>
      <c r="K123" s="78"/>
      <c r="L123" s="136"/>
      <c r="M123" s="131">
        <f t="shared" si="124"/>
        <v>189</v>
      </c>
      <c r="N123" s="5"/>
      <c r="O123" s="139"/>
      <c r="P123" s="33">
        <f t="shared" si="113"/>
        <v>0</v>
      </c>
      <c r="Q123" s="35">
        <f t="shared" si="114"/>
        <v>0</v>
      </c>
      <c r="R123" s="114" t="s">
        <v>428</v>
      </c>
      <c r="S123" s="54">
        <f t="shared" si="115"/>
        <v>0</v>
      </c>
      <c r="T123" s="173">
        <v>1</v>
      </c>
      <c r="U123" s="173">
        <v>1</v>
      </c>
      <c r="V123" s="173">
        <v>0</v>
      </c>
      <c r="W123" s="180">
        <v>1.5297478666666668</v>
      </c>
      <c r="X123" s="175">
        <f t="shared" si="116"/>
        <v>0</v>
      </c>
      <c r="Y123" s="176">
        <f t="shared" si="117"/>
        <v>0</v>
      </c>
      <c r="Z123" s="177"/>
      <c r="AA123" s="175">
        <f t="shared" si="118"/>
        <v>0</v>
      </c>
      <c r="AB123" s="177">
        <f t="shared" si="119"/>
        <v>0</v>
      </c>
      <c r="AC123" s="177"/>
      <c r="AD123" s="177">
        <f t="shared" si="120"/>
        <v>0</v>
      </c>
      <c r="AE123" s="177">
        <f t="shared" si="121"/>
        <v>0</v>
      </c>
      <c r="AF123" s="177"/>
      <c r="AG123" s="177">
        <f t="shared" si="122"/>
        <v>0</v>
      </c>
      <c r="AH123" s="177">
        <f t="shared" si="123"/>
        <v>0</v>
      </c>
    </row>
    <row r="124" spans="1:36" ht="22" customHeight="1" x14ac:dyDescent="0.2">
      <c r="A124" s="118"/>
      <c r="B124" s="94" t="s">
        <v>412</v>
      </c>
      <c r="C124" s="95">
        <v>180</v>
      </c>
      <c r="D124" s="145"/>
      <c r="E124" s="146"/>
      <c r="F124" s="146"/>
      <c r="G124" s="146"/>
      <c r="H124" s="146"/>
      <c r="I124" s="146"/>
      <c r="J124" s="147"/>
      <c r="K124" s="79"/>
      <c r="L124" s="145"/>
      <c r="M124" s="148">
        <f t="shared" si="124"/>
        <v>189</v>
      </c>
      <c r="N124" s="149"/>
      <c r="O124" s="150"/>
      <c r="P124" s="97">
        <f t="shared" si="113"/>
        <v>0</v>
      </c>
      <c r="Q124" s="98">
        <f t="shared" si="114"/>
        <v>0</v>
      </c>
      <c r="R124" s="113" t="s">
        <v>429</v>
      </c>
      <c r="S124" s="55">
        <f t="shared" si="115"/>
        <v>0</v>
      </c>
      <c r="T124" s="173">
        <v>1</v>
      </c>
      <c r="U124" s="173">
        <v>1</v>
      </c>
      <c r="V124" s="173">
        <v>0</v>
      </c>
      <c r="W124" s="180">
        <v>1.5895639376344084</v>
      </c>
      <c r="X124" s="175">
        <f t="shared" si="116"/>
        <v>0</v>
      </c>
      <c r="Y124" s="176">
        <f t="shared" si="117"/>
        <v>0</v>
      </c>
      <c r="Z124" s="177"/>
      <c r="AA124" s="175">
        <f t="shared" si="118"/>
        <v>0</v>
      </c>
      <c r="AB124" s="177">
        <f t="shared" si="119"/>
        <v>0</v>
      </c>
      <c r="AC124" s="177"/>
      <c r="AD124" s="177">
        <f t="shared" si="120"/>
        <v>0</v>
      </c>
      <c r="AE124" s="177">
        <f t="shared" si="121"/>
        <v>0</v>
      </c>
      <c r="AF124" s="177"/>
      <c r="AG124" s="177">
        <f t="shared" si="122"/>
        <v>0</v>
      </c>
      <c r="AH124" s="177">
        <f t="shared" si="123"/>
        <v>0</v>
      </c>
    </row>
    <row r="125" spans="1:36" ht="22" customHeight="1" x14ac:dyDescent="0.2">
      <c r="A125" s="118"/>
      <c r="B125" s="29" t="s">
        <v>413</v>
      </c>
      <c r="C125" s="8">
        <v>180</v>
      </c>
      <c r="D125" s="136"/>
      <c r="E125" s="137"/>
      <c r="F125" s="137"/>
      <c r="G125" s="137"/>
      <c r="H125" s="137"/>
      <c r="I125" s="137"/>
      <c r="J125" s="138"/>
      <c r="K125" s="78"/>
      <c r="L125" s="136"/>
      <c r="M125" s="131">
        <f t="shared" si="124"/>
        <v>189</v>
      </c>
      <c r="N125" s="5"/>
      <c r="O125" s="139"/>
      <c r="P125" s="33">
        <f t="shared" si="113"/>
        <v>0</v>
      </c>
      <c r="Q125" s="35">
        <f t="shared" si="114"/>
        <v>0</v>
      </c>
      <c r="R125" s="114" t="s">
        <v>430</v>
      </c>
      <c r="S125" s="54">
        <f t="shared" si="115"/>
        <v>0</v>
      </c>
      <c r="T125" s="173">
        <v>1</v>
      </c>
      <c r="U125" s="173">
        <v>1</v>
      </c>
      <c r="V125" s="173">
        <v>0</v>
      </c>
      <c r="W125" s="180">
        <v>1.3361551939535607</v>
      </c>
      <c r="X125" s="175">
        <f t="shared" si="116"/>
        <v>0</v>
      </c>
      <c r="Y125" s="176">
        <f t="shared" si="117"/>
        <v>0</v>
      </c>
      <c r="Z125" s="177"/>
      <c r="AA125" s="175">
        <f t="shared" si="118"/>
        <v>0</v>
      </c>
      <c r="AB125" s="177">
        <f t="shared" si="119"/>
        <v>0</v>
      </c>
      <c r="AC125" s="177"/>
      <c r="AD125" s="177">
        <f t="shared" si="120"/>
        <v>0</v>
      </c>
      <c r="AE125" s="177">
        <f t="shared" si="121"/>
        <v>0</v>
      </c>
      <c r="AF125" s="177"/>
      <c r="AG125" s="177">
        <f t="shared" si="122"/>
        <v>0</v>
      </c>
      <c r="AH125" s="177">
        <f t="shared" si="123"/>
        <v>0</v>
      </c>
    </row>
    <row r="126" spans="1:36" ht="22" customHeight="1" x14ac:dyDescent="0.2">
      <c r="A126" s="118"/>
      <c r="B126" s="94" t="s">
        <v>414</v>
      </c>
      <c r="C126" s="95">
        <v>250</v>
      </c>
      <c r="D126" s="145"/>
      <c r="E126" s="146"/>
      <c r="F126" s="146"/>
      <c r="G126" s="146"/>
      <c r="H126" s="146"/>
      <c r="I126" s="146"/>
      <c r="J126" s="147"/>
      <c r="K126" s="79"/>
      <c r="L126" s="145"/>
      <c r="M126" s="148">
        <f t="shared" si="124"/>
        <v>263</v>
      </c>
      <c r="N126" s="149"/>
      <c r="O126" s="150"/>
      <c r="P126" s="97">
        <f t="shared" si="113"/>
        <v>0</v>
      </c>
      <c r="Q126" s="98">
        <f t="shared" si="114"/>
        <v>0</v>
      </c>
      <c r="R126" s="113" t="s">
        <v>431</v>
      </c>
      <c r="S126" s="55">
        <f t="shared" si="115"/>
        <v>0</v>
      </c>
      <c r="T126" s="173">
        <v>1</v>
      </c>
      <c r="U126" s="173">
        <v>1</v>
      </c>
      <c r="V126" s="173">
        <v>0</v>
      </c>
      <c r="W126" s="180">
        <v>2.7874961804893252</v>
      </c>
      <c r="X126" s="175">
        <f t="shared" si="116"/>
        <v>0</v>
      </c>
      <c r="Y126" s="176">
        <f t="shared" si="117"/>
        <v>0</v>
      </c>
      <c r="Z126" s="177"/>
      <c r="AA126" s="175">
        <f t="shared" si="118"/>
        <v>0</v>
      </c>
      <c r="AB126" s="177">
        <f t="shared" si="119"/>
        <v>0</v>
      </c>
      <c r="AC126" s="177"/>
      <c r="AD126" s="177">
        <f t="shared" si="120"/>
        <v>0</v>
      </c>
      <c r="AE126" s="177">
        <f t="shared" si="121"/>
        <v>0</v>
      </c>
      <c r="AF126" s="177"/>
      <c r="AG126" s="177">
        <f t="shared" si="122"/>
        <v>0</v>
      </c>
      <c r="AH126" s="177">
        <f t="shared" si="123"/>
        <v>0</v>
      </c>
    </row>
    <row r="127" spans="1:36" ht="22" customHeight="1" x14ac:dyDescent="0.2">
      <c r="A127" s="118"/>
      <c r="B127" s="29" t="s">
        <v>415</v>
      </c>
      <c r="C127" s="8">
        <v>250</v>
      </c>
      <c r="D127" s="136"/>
      <c r="E127" s="137"/>
      <c r="F127" s="137"/>
      <c r="G127" s="137"/>
      <c r="H127" s="137"/>
      <c r="I127" s="137"/>
      <c r="J127" s="138"/>
      <c r="K127" s="78"/>
      <c r="L127" s="136"/>
      <c r="M127" s="131">
        <f t="shared" si="124"/>
        <v>263</v>
      </c>
      <c r="N127" s="5"/>
      <c r="O127" s="139"/>
      <c r="P127" s="33">
        <f t="shared" si="113"/>
        <v>0</v>
      </c>
      <c r="Q127" s="35">
        <f t="shared" si="114"/>
        <v>0</v>
      </c>
      <c r="R127" s="114" t="s">
        <v>432</v>
      </c>
      <c r="S127" s="54">
        <f t="shared" si="115"/>
        <v>0</v>
      </c>
      <c r="T127" s="173">
        <v>1</v>
      </c>
      <c r="U127" s="173">
        <v>1</v>
      </c>
      <c r="V127" s="173">
        <v>0</v>
      </c>
      <c r="W127" s="180">
        <v>2.5571245953249182</v>
      </c>
      <c r="X127" s="175">
        <f t="shared" si="116"/>
        <v>0</v>
      </c>
      <c r="Y127" s="176">
        <f t="shared" si="117"/>
        <v>0</v>
      </c>
      <c r="Z127" s="177"/>
      <c r="AA127" s="175">
        <f t="shared" si="118"/>
        <v>0</v>
      </c>
      <c r="AB127" s="177">
        <f t="shared" si="119"/>
        <v>0</v>
      </c>
      <c r="AC127" s="177"/>
      <c r="AD127" s="177">
        <f t="shared" si="120"/>
        <v>0</v>
      </c>
      <c r="AE127" s="177">
        <f t="shared" si="121"/>
        <v>0</v>
      </c>
      <c r="AF127" s="177"/>
      <c r="AG127" s="177">
        <f t="shared" si="122"/>
        <v>0</v>
      </c>
      <c r="AH127" s="177">
        <f t="shared" si="123"/>
        <v>0</v>
      </c>
    </row>
    <row r="128" spans="1:36" ht="22" customHeight="1" x14ac:dyDescent="0.2">
      <c r="A128" s="118"/>
      <c r="B128" s="94" t="s">
        <v>416</v>
      </c>
      <c r="C128" s="95">
        <v>180</v>
      </c>
      <c r="D128" s="145"/>
      <c r="E128" s="146"/>
      <c r="F128" s="146"/>
      <c r="G128" s="146"/>
      <c r="H128" s="146"/>
      <c r="I128" s="146"/>
      <c r="J128" s="147"/>
      <c r="K128" s="79"/>
      <c r="L128" s="145"/>
      <c r="M128" s="148">
        <f t="shared" si="124"/>
        <v>189</v>
      </c>
      <c r="N128" s="149"/>
      <c r="O128" s="150"/>
      <c r="P128" s="97">
        <f t="shared" si="113"/>
        <v>0</v>
      </c>
      <c r="Q128" s="98">
        <f t="shared" si="114"/>
        <v>0</v>
      </c>
      <c r="R128" s="113" t="s">
        <v>433</v>
      </c>
      <c r="S128" s="55">
        <f t="shared" si="115"/>
        <v>0</v>
      </c>
      <c r="T128" s="173">
        <v>1</v>
      </c>
      <c r="U128" s="173">
        <v>1</v>
      </c>
      <c r="V128" s="173">
        <v>0</v>
      </c>
      <c r="W128" s="180">
        <v>1.4283038280193237</v>
      </c>
      <c r="X128" s="175">
        <f t="shared" si="116"/>
        <v>0</v>
      </c>
      <c r="Y128" s="176">
        <f t="shared" si="117"/>
        <v>0</v>
      </c>
      <c r="Z128" s="177"/>
      <c r="AA128" s="175">
        <f t="shared" si="118"/>
        <v>0</v>
      </c>
      <c r="AB128" s="177">
        <f t="shared" si="119"/>
        <v>0</v>
      </c>
      <c r="AC128" s="177"/>
      <c r="AD128" s="177">
        <f t="shared" si="120"/>
        <v>0</v>
      </c>
      <c r="AE128" s="177">
        <f t="shared" si="121"/>
        <v>0</v>
      </c>
      <c r="AF128" s="177"/>
      <c r="AG128" s="177">
        <f t="shared" si="122"/>
        <v>0</v>
      </c>
      <c r="AH128" s="177">
        <f t="shared" si="123"/>
        <v>0</v>
      </c>
    </row>
    <row r="129" spans="1:36" ht="22" customHeight="1" x14ac:dyDescent="0.2">
      <c r="A129" s="118"/>
      <c r="B129" s="29" t="s">
        <v>417</v>
      </c>
      <c r="C129" s="8">
        <v>180</v>
      </c>
      <c r="D129" s="136"/>
      <c r="E129" s="137"/>
      <c r="F129" s="137"/>
      <c r="G129" s="137"/>
      <c r="H129" s="137"/>
      <c r="I129" s="137"/>
      <c r="J129" s="138"/>
      <c r="K129" s="78"/>
      <c r="L129" s="136"/>
      <c r="M129" s="131">
        <f t="shared" si="124"/>
        <v>189</v>
      </c>
      <c r="N129" s="5"/>
      <c r="O129" s="139"/>
      <c r="P129" s="33">
        <f t="shared" si="113"/>
        <v>0</v>
      </c>
      <c r="Q129" s="35">
        <f t="shared" si="114"/>
        <v>0</v>
      </c>
      <c r="R129" s="114" t="s">
        <v>434</v>
      </c>
      <c r="S129" s="54">
        <f t="shared" si="115"/>
        <v>0</v>
      </c>
      <c r="T129" s="173">
        <v>1</v>
      </c>
      <c r="U129" s="173">
        <v>1</v>
      </c>
      <c r="V129" s="173">
        <v>0</v>
      </c>
      <c r="W129" s="180">
        <v>1.4283038280193237</v>
      </c>
      <c r="X129" s="175">
        <f t="shared" si="116"/>
        <v>0</v>
      </c>
      <c r="Y129" s="176">
        <f t="shared" si="117"/>
        <v>0</v>
      </c>
      <c r="Z129" s="177"/>
      <c r="AA129" s="175">
        <f t="shared" si="118"/>
        <v>0</v>
      </c>
      <c r="AB129" s="177">
        <f t="shared" si="119"/>
        <v>0</v>
      </c>
      <c r="AC129" s="177"/>
      <c r="AD129" s="177">
        <f t="shared" si="120"/>
        <v>0</v>
      </c>
      <c r="AE129" s="177">
        <f t="shared" si="121"/>
        <v>0</v>
      </c>
      <c r="AF129" s="177"/>
      <c r="AG129" s="177">
        <f t="shared" si="122"/>
        <v>0</v>
      </c>
      <c r="AH129" s="177">
        <f t="shared" si="123"/>
        <v>0</v>
      </c>
    </row>
    <row r="130" spans="1:36" ht="22" customHeight="1" x14ac:dyDescent="0.2">
      <c r="A130" s="118"/>
      <c r="B130" s="94" t="s">
        <v>418</v>
      </c>
      <c r="C130" s="95">
        <v>250</v>
      </c>
      <c r="D130" s="145"/>
      <c r="E130" s="146"/>
      <c r="F130" s="146"/>
      <c r="G130" s="146"/>
      <c r="H130" s="146"/>
      <c r="I130" s="146"/>
      <c r="J130" s="147"/>
      <c r="K130" s="79"/>
      <c r="L130" s="145"/>
      <c r="M130" s="148">
        <f t="shared" si="124"/>
        <v>263</v>
      </c>
      <c r="N130" s="149"/>
      <c r="O130" s="150"/>
      <c r="P130" s="97">
        <f t="shared" si="113"/>
        <v>0</v>
      </c>
      <c r="Q130" s="98">
        <f t="shared" si="114"/>
        <v>0</v>
      </c>
      <c r="R130" s="113" t="s">
        <v>435</v>
      </c>
      <c r="S130" s="55">
        <f t="shared" si="115"/>
        <v>0</v>
      </c>
      <c r="T130" s="173">
        <v>1</v>
      </c>
      <c r="U130" s="173">
        <v>1</v>
      </c>
      <c r="V130" s="173">
        <v>0</v>
      </c>
      <c r="W130" s="180">
        <v>2.5340874368084778</v>
      </c>
      <c r="X130" s="175">
        <f t="shared" si="116"/>
        <v>0</v>
      </c>
      <c r="Y130" s="176">
        <f t="shared" si="117"/>
        <v>0</v>
      </c>
      <c r="Z130" s="177"/>
      <c r="AA130" s="175">
        <f t="shared" si="118"/>
        <v>0</v>
      </c>
      <c r="AB130" s="177">
        <f t="shared" si="119"/>
        <v>0</v>
      </c>
      <c r="AC130" s="177"/>
      <c r="AD130" s="177">
        <f t="shared" si="120"/>
        <v>0</v>
      </c>
      <c r="AE130" s="177">
        <f t="shared" si="121"/>
        <v>0</v>
      </c>
      <c r="AF130" s="177"/>
      <c r="AG130" s="177">
        <f t="shared" si="122"/>
        <v>0</v>
      </c>
      <c r="AH130" s="177">
        <f t="shared" si="123"/>
        <v>0</v>
      </c>
    </row>
    <row r="131" spans="1:36" ht="22" customHeight="1" x14ac:dyDescent="0.2">
      <c r="A131" s="118"/>
      <c r="B131" s="29" t="s">
        <v>419</v>
      </c>
      <c r="C131" s="8">
        <v>180</v>
      </c>
      <c r="D131" s="136"/>
      <c r="E131" s="137"/>
      <c r="F131" s="137"/>
      <c r="G131" s="137"/>
      <c r="H131" s="137"/>
      <c r="I131" s="137"/>
      <c r="J131" s="138"/>
      <c r="K131" s="78"/>
      <c r="L131" s="136"/>
      <c r="M131" s="131">
        <f t="shared" si="124"/>
        <v>189</v>
      </c>
      <c r="N131" s="5"/>
      <c r="O131" s="139"/>
      <c r="P131" s="33">
        <f t="shared" si="113"/>
        <v>0</v>
      </c>
      <c r="Q131" s="35">
        <f t="shared" si="114"/>
        <v>0</v>
      </c>
      <c r="R131" s="114" t="s">
        <v>436</v>
      </c>
      <c r="S131" s="54">
        <f t="shared" si="115"/>
        <v>0</v>
      </c>
      <c r="T131" s="173">
        <v>1</v>
      </c>
      <c r="U131" s="173">
        <v>1</v>
      </c>
      <c r="V131" s="173">
        <v>0</v>
      </c>
      <c r="W131" s="180">
        <v>1.4974153035686459</v>
      </c>
      <c r="X131" s="175">
        <f t="shared" si="116"/>
        <v>0</v>
      </c>
      <c r="Y131" s="176">
        <f t="shared" si="117"/>
        <v>0</v>
      </c>
      <c r="Z131" s="177"/>
      <c r="AA131" s="175">
        <f t="shared" si="118"/>
        <v>0</v>
      </c>
      <c r="AB131" s="177">
        <f t="shared" si="119"/>
        <v>0</v>
      </c>
      <c r="AC131" s="177"/>
      <c r="AD131" s="177">
        <f t="shared" si="120"/>
        <v>0</v>
      </c>
      <c r="AE131" s="177">
        <f t="shared" si="121"/>
        <v>0</v>
      </c>
      <c r="AF131" s="177"/>
      <c r="AG131" s="177">
        <f t="shared" si="122"/>
        <v>0</v>
      </c>
      <c r="AH131" s="177">
        <f t="shared" si="123"/>
        <v>0</v>
      </c>
    </row>
    <row r="132" spans="1:36" ht="22" customHeight="1" x14ac:dyDescent="0.2">
      <c r="A132" s="118"/>
      <c r="B132" s="94" t="s">
        <v>420</v>
      </c>
      <c r="C132" s="95">
        <v>180</v>
      </c>
      <c r="D132" s="151"/>
      <c r="E132" s="152"/>
      <c r="F132" s="152"/>
      <c r="G132" s="152"/>
      <c r="H132" s="152"/>
      <c r="I132" s="152"/>
      <c r="J132" s="153"/>
      <c r="K132" s="79"/>
      <c r="L132" s="151"/>
      <c r="M132" s="154">
        <f t="shared" si="124"/>
        <v>189</v>
      </c>
      <c r="N132" s="155"/>
      <c r="O132" s="156"/>
      <c r="P132" s="97">
        <f t="shared" si="113"/>
        <v>0</v>
      </c>
      <c r="Q132" s="98">
        <f t="shared" si="114"/>
        <v>0</v>
      </c>
      <c r="R132" s="113" t="s">
        <v>437</v>
      </c>
      <c r="S132" s="55">
        <f t="shared" si="115"/>
        <v>0</v>
      </c>
      <c r="T132" s="173">
        <v>1</v>
      </c>
      <c r="U132" s="173">
        <v>1</v>
      </c>
      <c r="V132" s="173">
        <v>0</v>
      </c>
      <c r="W132" s="180">
        <v>1.3131180354371201</v>
      </c>
      <c r="X132" s="175">
        <f t="shared" si="116"/>
        <v>0</v>
      </c>
      <c r="Y132" s="176">
        <f t="shared" si="117"/>
        <v>0</v>
      </c>
      <c r="Z132" s="177"/>
      <c r="AA132" s="175">
        <f t="shared" si="118"/>
        <v>0</v>
      </c>
      <c r="AB132" s="177">
        <f t="shared" si="119"/>
        <v>0</v>
      </c>
      <c r="AC132" s="177"/>
      <c r="AD132" s="177">
        <f t="shared" si="120"/>
        <v>0</v>
      </c>
      <c r="AE132" s="177">
        <f t="shared" si="121"/>
        <v>0</v>
      </c>
      <c r="AF132" s="177"/>
      <c r="AG132" s="177">
        <f t="shared" si="122"/>
        <v>0</v>
      </c>
      <c r="AH132" s="177">
        <f t="shared" si="123"/>
        <v>0</v>
      </c>
    </row>
    <row r="133" spans="1:36" s="5" customFormat="1" ht="22" customHeight="1" x14ac:dyDescent="0.2">
      <c r="B133" s="29"/>
      <c r="C133" s="172"/>
      <c r="D133" s="77"/>
      <c r="E133" s="45"/>
      <c r="F133" s="46"/>
      <c r="G133" s="47"/>
      <c r="H133" s="48"/>
      <c r="I133" s="49"/>
      <c r="J133" s="50"/>
      <c r="K133" s="38"/>
      <c r="L133" s="39"/>
      <c r="M133" s="112"/>
      <c r="N133" s="51"/>
      <c r="O133" s="52"/>
      <c r="P133" s="83"/>
      <c r="Q133" s="84"/>
      <c r="R133" s="83"/>
      <c r="S133" s="83"/>
      <c r="T133" s="178"/>
      <c r="U133" s="178"/>
      <c r="V133" s="178"/>
      <c r="W133" s="179"/>
      <c r="X133" s="178"/>
      <c r="Y133" s="178"/>
      <c r="Z133" s="178"/>
      <c r="AA133" s="178"/>
      <c r="AB133" s="178"/>
      <c r="AC133" s="178"/>
      <c r="AD133" s="177"/>
      <c r="AE133" s="178"/>
      <c r="AF133" s="178"/>
      <c r="AG133" s="177"/>
      <c r="AH133" s="177"/>
      <c r="AI133" s="1"/>
      <c r="AJ133" s="1"/>
    </row>
    <row r="134" spans="1:36" ht="30" customHeight="1" x14ac:dyDescent="0.2">
      <c r="A134" s="119"/>
      <c r="B134" s="96" t="s">
        <v>285</v>
      </c>
      <c r="C134" s="95">
        <f>SUM(C136:C144)</f>
        <v>2050</v>
      </c>
      <c r="D134" s="79"/>
      <c r="E134" s="79"/>
      <c r="F134" s="79"/>
      <c r="G134" s="79"/>
      <c r="H134" s="79"/>
      <c r="I134" s="79"/>
      <c r="J134" s="79"/>
      <c r="K134" s="79"/>
      <c r="L134" s="79"/>
      <c r="M134" s="95">
        <f>SUM(M136:M144)</f>
        <v>2157</v>
      </c>
      <c r="N134" s="81"/>
      <c r="O134" s="81"/>
      <c r="P134" s="97">
        <f>X134</f>
        <v>0</v>
      </c>
      <c r="Q134" s="98">
        <f>SUM(AD134:AE134)*W134</f>
        <v>0</v>
      </c>
      <c r="R134" s="113" t="s">
        <v>587</v>
      </c>
      <c r="S134" s="55">
        <f>SUM((AD134*C134)+(AE134*M134))</f>
        <v>0</v>
      </c>
      <c r="T134" s="173">
        <v>9</v>
      </c>
      <c r="U134" s="173">
        <v>9</v>
      </c>
      <c r="V134" s="173">
        <v>0</v>
      </c>
      <c r="W134" s="174">
        <f>SUM(W136:W144)</f>
        <v>18.698409136979897</v>
      </c>
      <c r="X134" s="175">
        <f>(SUM(D134:L134)+SUM(N134:O134))*T134</f>
        <v>0</v>
      </c>
      <c r="Y134" s="176">
        <f>(SUM(D134:L134,N134:O134))*W134</f>
        <v>0</v>
      </c>
      <c r="Z134" s="177"/>
      <c r="AA134" s="175">
        <f>SUM(AD134+AE134)*9</f>
        <v>0</v>
      </c>
      <c r="AB134" s="177">
        <f>SUM(T134*AA134)/9</f>
        <v>0</v>
      </c>
      <c r="AC134" s="177"/>
      <c r="AD134" s="177">
        <f>SUM(D134:L134)</f>
        <v>0</v>
      </c>
      <c r="AE134" s="177">
        <f>SUM(N134:O134)</f>
        <v>0</v>
      </c>
      <c r="AF134" s="177"/>
      <c r="AG134" s="177">
        <f t="shared" ref="AG134" si="125">SUM(AD134:AE134)*U134</f>
        <v>0</v>
      </c>
      <c r="AH134" s="177">
        <f t="shared" ref="AH134" si="126">SUM(AD134:AE134)*V134</f>
        <v>0</v>
      </c>
    </row>
    <row r="135" spans="1:36" s="5" customFormat="1" ht="22" customHeight="1" x14ac:dyDescent="0.2">
      <c r="B135" s="29"/>
      <c r="C135" s="172"/>
      <c r="D135" s="77"/>
      <c r="E135" s="45"/>
      <c r="F135" s="46"/>
      <c r="G135" s="47"/>
      <c r="H135" s="48"/>
      <c r="I135" s="49"/>
      <c r="J135" s="50"/>
      <c r="K135" s="38"/>
      <c r="L135" s="39"/>
      <c r="M135" s="112"/>
      <c r="N135" s="51"/>
      <c r="O135" s="52"/>
      <c r="P135" s="83"/>
      <c r="Q135" s="84"/>
      <c r="R135" s="83"/>
      <c r="S135" s="83"/>
      <c r="T135" s="178"/>
      <c r="U135" s="178"/>
      <c r="V135" s="178"/>
      <c r="W135" s="179"/>
      <c r="X135" s="178"/>
      <c r="Y135" s="178"/>
      <c r="Z135" s="178"/>
      <c r="AA135" s="178"/>
      <c r="AB135" s="178"/>
      <c r="AC135" s="178"/>
      <c r="AD135" s="177"/>
      <c r="AE135" s="178"/>
      <c r="AF135" s="178"/>
      <c r="AG135" s="177"/>
      <c r="AH135" s="177"/>
      <c r="AI135" s="1"/>
      <c r="AJ135" s="1"/>
    </row>
    <row r="136" spans="1:36" ht="22" customHeight="1" x14ac:dyDescent="0.2">
      <c r="A136" s="30"/>
      <c r="B136" s="94" t="s">
        <v>276</v>
      </c>
      <c r="C136" s="95">
        <v>250</v>
      </c>
      <c r="D136" s="79"/>
      <c r="E136" s="79"/>
      <c r="F136" s="79"/>
      <c r="G136" s="79"/>
      <c r="H136" s="79"/>
      <c r="I136" s="79"/>
      <c r="J136" s="79"/>
      <c r="K136" s="79"/>
      <c r="L136" s="79"/>
      <c r="M136" s="32">
        <f t="shared" ref="M136:M144" si="127">ROUNDUP((C136*105%),0.1)</f>
        <v>263</v>
      </c>
      <c r="N136" s="81"/>
      <c r="O136" s="81"/>
      <c r="P136" s="97">
        <f t="shared" ref="P136:P144" si="128">X136</f>
        <v>0</v>
      </c>
      <c r="Q136" s="98">
        <f t="shared" ref="Q136:Q144" si="129">SUM(AA136*W136)</f>
        <v>0</v>
      </c>
      <c r="R136" s="113" t="s">
        <v>94</v>
      </c>
      <c r="S136" s="55">
        <f t="shared" ref="S136:S144" si="130">SUM((AD136*C136)+(AE136*M136))</f>
        <v>0</v>
      </c>
      <c r="T136" s="173">
        <v>1</v>
      </c>
      <c r="U136" s="173">
        <v>1</v>
      </c>
      <c r="V136" s="173">
        <v>0</v>
      </c>
      <c r="W136" s="180">
        <v>2.1586012000000001</v>
      </c>
      <c r="X136" s="175">
        <f t="shared" ref="X136:X144" si="131">(SUM(D136:L136,N136:O136))*T136</f>
        <v>0</v>
      </c>
      <c r="Y136" s="176">
        <f t="shared" ref="Y136:Y144" si="132">(SUM(D136:L136,N136:O136))*W136</f>
        <v>0</v>
      </c>
      <c r="Z136" s="177"/>
      <c r="AA136" s="175">
        <f t="shared" ref="AA136:AA144" si="133">SUM(AD136+AE136)</f>
        <v>0</v>
      </c>
      <c r="AB136" s="177">
        <f t="shared" ref="AB136:AB144" si="134">SUM(T136*AA136)</f>
        <v>0</v>
      </c>
      <c r="AC136" s="177"/>
      <c r="AD136" s="177">
        <f t="shared" ref="AD136:AD144" si="135">SUM(D136:L136)</f>
        <v>0</v>
      </c>
      <c r="AE136" s="177">
        <f t="shared" ref="AE136:AE144" si="136">SUM(N136:O136)</f>
        <v>0</v>
      </c>
      <c r="AF136" s="177"/>
      <c r="AG136" s="177">
        <f t="shared" ref="AG136:AG144" si="137">SUM(AD136:AE136)*U136</f>
        <v>0</v>
      </c>
      <c r="AH136" s="177">
        <f t="shared" ref="AH136:AH144" si="138">SUM(AD136:AE136)*V136</f>
        <v>0</v>
      </c>
    </row>
    <row r="137" spans="1:36" ht="22" customHeight="1" x14ac:dyDescent="0.2">
      <c r="A137" s="30"/>
      <c r="B137" s="29" t="s">
        <v>277</v>
      </c>
      <c r="C137" s="8">
        <v>210</v>
      </c>
      <c r="D137" s="78"/>
      <c r="E137" s="78"/>
      <c r="F137" s="78"/>
      <c r="G137" s="78"/>
      <c r="H137" s="78"/>
      <c r="I137" s="78"/>
      <c r="J137" s="78"/>
      <c r="K137" s="78"/>
      <c r="L137" s="78"/>
      <c r="M137" s="6">
        <f t="shared" si="127"/>
        <v>221</v>
      </c>
      <c r="N137" s="80"/>
      <c r="O137" s="80"/>
      <c r="P137" s="33">
        <f t="shared" si="128"/>
        <v>0</v>
      </c>
      <c r="Q137" s="35">
        <f t="shared" si="129"/>
        <v>0</v>
      </c>
      <c r="R137" s="114" t="s">
        <v>95</v>
      </c>
      <c r="S137" s="54">
        <f t="shared" si="130"/>
        <v>0</v>
      </c>
      <c r="T137" s="173">
        <v>1</v>
      </c>
      <c r="U137" s="173">
        <v>1</v>
      </c>
      <c r="V137" s="173">
        <v>0</v>
      </c>
      <c r="W137" s="180">
        <v>1.8142389999999999</v>
      </c>
      <c r="X137" s="175">
        <f t="shared" si="131"/>
        <v>0</v>
      </c>
      <c r="Y137" s="176">
        <f t="shared" si="132"/>
        <v>0</v>
      </c>
      <c r="Z137" s="177"/>
      <c r="AA137" s="175">
        <f t="shared" si="133"/>
        <v>0</v>
      </c>
      <c r="AB137" s="177">
        <f t="shared" si="134"/>
        <v>0</v>
      </c>
      <c r="AC137" s="177"/>
      <c r="AD137" s="177">
        <f t="shared" si="135"/>
        <v>0</v>
      </c>
      <c r="AE137" s="177">
        <f t="shared" si="136"/>
        <v>0</v>
      </c>
      <c r="AF137" s="177"/>
      <c r="AG137" s="177">
        <f t="shared" si="137"/>
        <v>0</v>
      </c>
      <c r="AH137" s="177">
        <f t="shared" si="138"/>
        <v>0</v>
      </c>
    </row>
    <row r="138" spans="1:36" ht="22" customHeight="1" x14ac:dyDescent="0.2">
      <c r="A138" s="30"/>
      <c r="B138" s="94" t="s">
        <v>278</v>
      </c>
      <c r="C138" s="95">
        <v>250</v>
      </c>
      <c r="D138" s="79"/>
      <c r="E138" s="79"/>
      <c r="F138" s="79"/>
      <c r="G138" s="79"/>
      <c r="H138" s="79"/>
      <c r="I138" s="79"/>
      <c r="J138" s="79"/>
      <c r="K138" s="79"/>
      <c r="L138" s="79"/>
      <c r="M138" s="32">
        <f t="shared" si="127"/>
        <v>263</v>
      </c>
      <c r="N138" s="81"/>
      <c r="O138" s="81"/>
      <c r="P138" s="97">
        <f t="shared" si="128"/>
        <v>0</v>
      </c>
      <c r="Q138" s="98">
        <f t="shared" si="129"/>
        <v>0</v>
      </c>
      <c r="R138" s="113" t="s">
        <v>96</v>
      </c>
      <c r="S138" s="55">
        <f t="shared" si="130"/>
        <v>0</v>
      </c>
      <c r="T138" s="173">
        <v>1</v>
      </c>
      <c r="U138" s="173">
        <v>1</v>
      </c>
      <c r="V138" s="173">
        <v>0</v>
      </c>
      <c r="W138" s="180">
        <v>1.8534173333333333</v>
      </c>
      <c r="X138" s="175">
        <f t="shared" si="131"/>
        <v>0</v>
      </c>
      <c r="Y138" s="176">
        <f t="shared" si="132"/>
        <v>0</v>
      </c>
      <c r="Z138" s="177"/>
      <c r="AA138" s="175">
        <f t="shared" si="133"/>
        <v>0</v>
      </c>
      <c r="AB138" s="177">
        <f t="shared" si="134"/>
        <v>0</v>
      </c>
      <c r="AC138" s="177"/>
      <c r="AD138" s="177">
        <f t="shared" si="135"/>
        <v>0</v>
      </c>
      <c r="AE138" s="177">
        <f t="shared" si="136"/>
        <v>0</v>
      </c>
      <c r="AF138" s="177"/>
      <c r="AG138" s="177">
        <f t="shared" si="137"/>
        <v>0</v>
      </c>
      <c r="AH138" s="177">
        <f t="shared" si="138"/>
        <v>0</v>
      </c>
    </row>
    <row r="139" spans="1:36" ht="22" customHeight="1" x14ac:dyDescent="0.2">
      <c r="A139" s="30"/>
      <c r="B139" s="29" t="s">
        <v>279</v>
      </c>
      <c r="C139" s="8">
        <v>210</v>
      </c>
      <c r="D139" s="78"/>
      <c r="E139" s="78"/>
      <c r="F139" s="78"/>
      <c r="G139" s="78"/>
      <c r="H139" s="78"/>
      <c r="I139" s="78"/>
      <c r="J139" s="78"/>
      <c r="K139" s="78"/>
      <c r="L139" s="78"/>
      <c r="M139" s="6">
        <f t="shared" si="127"/>
        <v>221</v>
      </c>
      <c r="N139" s="80"/>
      <c r="O139" s="80"/>
      <c r="P139" s="33">
        <f t="shared" si="128"/>
        <v>0</v>
      </c>
      <c r="Q139" s="35">
        <f t="shared" si="129"/>
        <v>0</v>
      </c>
      <c r="R139" s="114" t="s">
        <v>97</v>
      </c>
      <c r="S139" s="54">
        <f t="shared" si="130"/>
        <v>0</v>
      </c>
      <c r="T139" s="173">
        <v>1</v>
      </c>
      <c r="U139" s="173">
        <v>1</v>
      </c>
      <c r="V139" s="173">
        <v>0</v>
      </c>
      <c r="W139" s="180">
        <v>2.0296162666666668</v>
      </c>
      <c r="X139" s="175">
        <f t="shared" si="131"/>
        <v>0</v>
      </c>
      <c r="Y139" s="176">
        <f t="shared" si="132"/>
        <v>0</v>
      </c>
      <c r="Z139" s="177"/>
      <c r="AA139" s="175">
        <f t="shared" si="133"/>
        <v>0</v>
      </c>
      <c r="AB139" s="177">
        <f t="shared" si="134"/>
        <v>0</v>
      </c>
      <c r="AC139" s="177"/>
      <c r="AD139" s="177">
        <f t="shared" si="135"/>
        <v>0</v>
      </c>
      <c r="AE139" s="177">
        <f t="shared" si="136"/>
        <v>0</v>
      </c>
      <c r="AF139" s="177"/>
      <c r="AG139" s="177">
        <f t="shared" si="137"/>
        <v>0</v>
      </c>
      <c r="AH139" s="177">
        <f t="shared" si="138"/>
        <v>0</v>
      </c>
    </row>
    <row r="140" spans="1:36" ht="22" customHeight="1" x14ac:dyDescent="0.2">
      <c r="A140" s="30"/>
      <c r="B140" s="94" t="s">
        <v>280</v>
      </c>
      <c r="C140" s="95">
        <v>210</v>
      </c>
      <c r="D140" s="79"/>
      <c r="E140" s="79"/>
      <c r="F140" s="79"/>
      <c r="G140" s="79"/>
      <c r="H140" s="79"/>
      <c r="I140" s="79"/>
      <c r="J140" s="79"/>
      <c r="K140" s="79"/>
      <c r="L140" s="79"/>
      <c r="M140" s="32">
        <f t="shared" si="127"/>
        <v>221</v>
      </c>
      <c r="N140" s="81"/>
      <c r="O140" s="81"/>
      <c r="P140" s="97">
        <f t="shared" si="128"/>
        <v>0</v>
      </c>
      <c r="Q140" s="98">
        <f t="shared" si="129"/>
        <v>0</v>
      </c>
      <c r="R140" s="113" t="s">
        <v>98</v>
      </c>
      <c r="S140" s="55">
        <f t="shared" si="130"/>
        <v>0</v>
      </c>
      <c r="T140" s="173">
        <v>1</v>
      </c>
      <c r="U140" s="173">
        <v>1</v>
      </c>
      <c r="V140" s="173">
        <v>0</v>
      </c>
      <c r="W140" s="180">
        <v>1.9962664666666667</v>
      </c>
      <c r="X140" s="175">
        <f t="shared" si="131"/>
        <v>0</v>
      </c>
      <c r="Y140" s="176">
        <f t="shared" si="132"/>
        <v>0</v>
      </c>
      <c r="Z140" s="177"/>
      <c r="AA140" s="175">
        <f t="shared" si="133"/>
        <v>0</v>
      </c>
      <c r="AB140" s="177">
        <f t="shared" si="134"/>
        <v>0</v>
      </c>
      <c r="AC140" s="177"/>
      <c r="AD140" s="177">
        <f t="shared" si="135"/>
        <v>0</v>
      </c>
      <c r="AE140" s="177">
        <f t="shared" si="136"/>
        <v>0</v>
      </c>
      <c r="AF140" s="177"/>
      <c r="AG140" s="177">
        <f t="shared" si="137"/>
        <v>0</v>
      </c>
      <c r="AH140" s="177">
        <f t="shared" si="138"/>
        <v>0</v>
      </c>
    </row>
    <row r="141" spans="1:36" ht="22" customHeight="1" x14ac:dyDescent="0.2">
      <c r="A141" s="118"/>
      <c r="B141" s="29" t="s">
        <v>281</v>
      </c>
      <c r="C141" s="8">
        <v>210</v>
      </c>
      <c r="D141" s="78"/>
      <c r="E141" s="78"/>
      <c r="F141" s="78"/>
      <c r="G141" s="78"/>
      <c r="H141" s="78"/>
      <c r="I141" s="78"/>
      <c r="J141" s="78"/>
      <c r="K141" s="78"/>
      <c r="L141" s="78"/>
      <c r="M141" s="6">
        <f t="shared" si="127"/>
        <v>221</v>
      </c>
      <c r="N141" s="80"/>
      <c r="O141" s="80"/>
      <c r="P141" s="33">
        <f t="shared" si="128"/>
        <v>0</v>
      </c>
      <c r="Q141" s="35">
        <f t="shared" si="129"/>
        <v>0</v>
      </c>
      <c r="R141" s="114" t="s">
        <v>318</v>
      </c>
      <c r="S141" s="54">
        <f t="shared" si="130"/>
        <v>0</v>
      </c>
      <c r="T141" s="173">
        <v>1</v>
      </c>
      <c r="U141" s="173">
        <v>1</v>
      </c>
      <c r="V141" s="173">
        <v>0</v>
      </c>
      <c r="W141" s="180">
        <v>2.0042327909303412</v>
      </c>
      <c r="X141" s="175">
        <f t="shared" si="131"/>
        <v>0</v>
      </c>
      <c r="Y141" s="176">
        <f t="shared" si="132"/>
        <v>0</v>
      </c>
      <c r="Z141" s="177"/>
      <c r="AA141" s="175">
        <f t="shared" si="133"/>
        <v>0</v>
      </c>
      <c r="AB141" s="177">
        <f t="shared" si="134"/>
        <v>0</v>
      </c>
      <c r="AC141" s="177"/>
      <c r="AD141" s="177">
        <f t="shared" si="135"/>
        <v>0</v>
      </c>
      <c r="AE141" s="177">
        <f t="shared" si="136"/>
        <v>0</v>
      </c>
      <c r="AF141" s="177"/>
      <c r="AG141" s="177">
        <f t="shared" si="137"/>
        <v>0</v>
      </c>
      <c r="AH141" s="177">
        <f t="shared" si="138"/>
        <v>0</v>
      </c>
    </row>
    <row r="142" spans="1:36" ht="22" customHeight="1" x14ac:dyDescent="0.2">
      <c r="A142" s="118"/>
      <c r="B142" s="94" t="s">
        <v>282</v>
      </c>
      <c r="C142" s="95">
        <v>210</v>
      </c>
      <c r="D142" s="79"/>
      <c r="E142" s="79"/>
      <c r="F142" s="79"/>
      <c r="G142" s="79"/>
      <c r="H142" s="79"/>
      <c r="I142" s="79"/>
      <c r="J142" s="79"/>
      <c r="K142" s="79"/>
      <c r="L142" s="79"/>
      <c r="M142" s="32">
        <f t="shared" si="127"/>
        <v>221</v>
      </c>
      <c r="N142" s="81"/>
      <c r="O142" s="81"/>
      <c r="P142" s="97">
        <f t="shared" si="128"/>
        <v>0</v>
      </c>
      <c r="Q142" s="98">
        <f t="shared" si="129"/>
        <v>0</v>
      </c>
      <c r="R142" s="113" t="s">
        <v>319</v>
      </c>
      <c r="S142" s="55">
        <f t="shared" si="130"/>
        <v>0</v>
      </c>
      <c r="T142" s="173">
        <v>1</v>
      </c>
      <c r="U142" s="173">
        <v>1</v>
      </c>
      <c r="V142" s="173">
        <v>0</v>
      </c>
      <c r="W142" s="180">
        <v>2.0503071079632229</v>
      </c>
      <c r="X142" s="175">
        <f t="shared" si="131"/>
        <v>0</v>
      </c>
      <c r="Y142" s="176">
        <f t="shared" si="132"/>
        <v>0</v>
      </c>
      <c r="Z142" s="177"/>
      <c r="AA142" s="175">
        <f t="shared" si="133"/>
        <v>0</v>
      </c>
      <c r="AB142" s="177">
        <f t="shared" si="134"/>
        <v>0</v>
      </c>
      <c r="AC142" s="177"/>
      <c r="AD142" s="177">
        <f t="shared" si="135"/>
        <v>0</v>
      </c>
      <c r="AE142" s="177">
        <f t="shared" si="136"/>
        <v>0</v>
      </c>
      <c r="AF142" s="177"/>
      <c r="AG142" s="177">
        <f t="shared" si="137"/>
        <v>0</v>
      </c>
      <c r="AH142" s="177">
        <f t="shared" si="138"/>
        <v>0</v>
      </c>
    </row>
    <row r="143" spans="1:36" ht="22" customHeight="1" x14ac:dyDescent="0.2">
      <c r="A143" s="118"/>
      <c r="B143" s="29" t="s">
        <v>283</v>
      </c>
      <c r="C143" s="8">
        <v>250</v>
      </c>
      <c r="D143" s="78"/>
      <c r="E143" s="78"/>
      <c r="F143" s="78"/>
      <c r="G143" s="78"/>
      <c r="H143" s="78"/>
      <c r="I143" s="78"/>
      <c r="J143" s="78"/>
      <c r="K143" s="78"/>
      <c r="L143" s="78"/>
      <c r="M143" s="6">
        <f t="shared" si="127"/>
        <v>263</v>
      </c>
      <c r="N143" s="80"/>
      <c r="O143" s="80"/>
      <c r="P143" s="33">
        <f t="shared" si="128"/>
        <v>0</v>
      </c>
      <c r="Q143" s="35">
        <f t="shared" si="129"/>
        <v>0</v>
      </c>
      <c r="R143" s="114" t="s">
        <v>320</v>
      </c>
      <c r="S143" s="54">
        <f t="shared" si="130"/>
        <v>0</v>
      </c>
      <c r="T143" s="173">
        <v>1</v>
      </c>
      <c r="U143" s="173">
        <v>1</v>
      </c>
      <c r="V143" s="173">
        <v>0</v>
      </c>
      <c r="W143" s="180">
        <v>2.5340874368084778</v>
      </c>
      <c r="X143" s="175">
        <f t="shared" si="131"/>
        <v>0</v>
      </c>
      <c r="Y143" s="176">
        <f t="shared" si="132"/>
        <v>0</v>
      </c>
      <c r="Z143" s="177"/>
      <c r="AA143" s="175">
        <f t="shared" si="133"/>
        <v>0</v>
      </c>
      <c r="AB143" s="177">
        <f t="shared" si="134"/>
        <v>0</v>
      </c>
      <c r="AC143" s="177"/>
      <c r="AD143" s="177">
        <f t="shared" si="135"/>
        <v>0</v>
      </c>
      <c r="AE143" s="177">
        <f t="shared" si="136"/>
        <v>0</v>
      </c>
      <c r="AF143" s="177"/>
      <c r="AG143" s="177">
        <f t="shared" si="137"/>
        <v>0</v>
      </c>
      <c r="AH143" s="177">
        <f t="shared" si="138"/>
        <v>0</v>
      </c>
    </row>
    <row r="144" spans="1:36" ht="22" customHeight="1" x14ac:dyDescent="0.2">
      <c r="A144" s="118"/>
      <c r="B144" s="94" t="s">
        <v>284</v>
      </c>
      <c r="C144" s="95">
        <v>250</v>
      </c>
      <c r="D144" s="79"/>
      <c r="E144" s="79"/>
      <c r="F144" s="79"/>
      <c r="G144" s="79"/>
      <c r="H144" s="79"/>
      <c r="I144" s="79"/>
      <c r="J144" s="79"/>
      <c r="K144" s="79"/>
      <c r="L144" s="79"/>
      <c r="M144" s="32">
        <f t="shared" si="127"/>
        <v>263</v>
      </c>
      <c r="N144" s="81"/>
      <c r="O144" s="81"/>
      <c r="P144" s="97">
        <f t="shared" si="128"/>
        <v>0</v>
      </c>
      <c r="Q144" s="98">
        <f t="shared" si="129"/>
        <v>0</v>
      </c>
      <c r="R144" s="113" t="s">
        <v>321</v>
      </c>
      <c r="S144" s="55">
        <f t="shared" si="130"/>
        <v>0</v>
      </c>
      <c r="T144" s="173">
        <v>1</v>
      </c>
      <c r="U144" s="173">
        <v>1</v>
      </c>
      <c r="V144" s="173">
        <v>0</v>
      </c>
      <c r="W144" s="180">
        <v>2.2576415346111891</v>
      </c>
      <c r="X144" s="175">
        <f t="shared" si="131"/>
        <v>0</v>
      </c>
      <c r="Y144" s="176">
        <f t="shared" si="132"/>
        <v>0</v>
      </c>
      <c r="Z144" s="177"/>
      <c r="AA144" s="175">
        <f t="shared" si="133"/>
        <v>0</v>
      </c>
      <c r="AB144" s="177">
        <f t="shared" si="134"/>
        <v>0</v>
      </c>
      <c r="AC144" s="177"/>
      <c r="AD144" s="177">
        <f t="shared" si="135"/>
        <v>0</v>
      </c>
      <c r="AE144" s="177">
        <f t="shared" si="136"/>
        <v>0</v>
      </c>
      <c r="AF144" s="177"/>
      <c r="AG144" s="177">
        <f t="shared" si="137"/>
        <v>0</v>
      </c>
      <c r="AH144" s="177">
        <f t="shared" si="138"/>
        <v>0</v>
      </c>
    </row>
    <row r="145" spans="1:36" s="5" customFormat="1" ht="22" customHeight="1" x14ac:dyDescent="0.2">
      <c r="B145" s="29"/>
      <c r="C145" s="172"/>
      <c r="D145" s="77"/>
      <c r="E145" s="45"/>
      <c r="F145" s="46"/>
      <c r="G145" s="47"/>
      <c r="H145" s="48"/>
      <c r="I145" s="49"/>
      <c r="J145" s="50"/>
      <c r="K145" s="38"/>
      <c r="L145" s="39"/>
      <c r="M145" s="112"/>
      <c r="N145" s="51"/>
      <c r="O145" s="52"/>
      <c r="P145" s="83"/>
      <c r="Q145" s="84"/>
      <c r="R145" s="83"/>
      <c r="S145" s="83"/>
      <c r="T145" s="178"/>
      <c r="U145" s="178"/>
      <c r="V145" s="178"/>
      <c r="W145" s="179"/>
      <c r="X145" s="178"/>
      <c r="Y145" s="178"/>
      <c r="Z145" s="178"/>
      <c r="AA145" s="178"/>
      <c r="AB145" s="178"/>
      <c r="AC145" s="178"/>
      <c r="AD145" s="177"/>
      <c r="AE145" s="178"/>
      <c r="AF145" s="178"/>
      <c r="AG145" s="177"/>
      <c r="AH145" s="177"/>
      <c r="AI145" s="1"/>
      <c r="AJ145" s="1"/>
    </row>
    <row r="146" spans="1:36" ht="30" customHeight="1" x14ac:dyDescent="0.2">
      <c r="A146" s="119"/>
      <c r="B146" s="96" t="s">
        <v>275</v>
      </c>
      <c r="C146" s="95">
        <f>SUM(C148:C156)</f>
        <v>1700</v>
      </c>
      <c r="D146" s="79"/>
      <c r="E146" s="79"/>
      <c r="F146" s="79"/>
      <c r="G146" s="79"/>
      <c r="H146" s="79"/>
      <c r="I146" s="79"/>
      <c r="J146" s="79"/>
      <c r="K146" s="79"/>
      <c r="L146" s="79"/>
      <c r="M146" s="95">
        <f>SUM(M148:M156)</f>
        <v>1785</v>
      </c>
      <c r="N146" s="81"/>
      <c r="O146" s="81"/>
      <c r="P146" s="97">
        <f>X146</f>
        <v>0</v>
      </c>
      <c r="Q146" s="98">
        <f>SUM(AD146:AE146)*W146</f>
        <v>0</v>
      </c>
      <c r="R146" s="113" t="s">
        <v>235</v>
      </c>
      <c r="S146" s="55">
        <f>SUM((AD146*C146)+(AE146*M146))</f>
        <v>0</v>
      </c>
      <c r="T146" s="173">
        <v>9</v>
      </c>
      <c r="U146" s="173">
        <v>9</v>
      </c>
      <c r="V146" s="173">
        <v>0</v>
      </c>
      <c r="W146" s="174">
        <f>SUM(W148:W156)</f>
        <v>18.698409136979897</v>
      </c>
      <c r="X146" s="175">
        <f>(SUM(D146:L146)+SUM(N146:O146))*T146</f>
        <v>0</v>
      </c>
      <c r="Y146" s="176">
        <f>(SUM(D146:L146,N146:O146))*W146</f>
        <v>0</v>
      </c>
      <c r="Z146" s="177"/>
      <c r="AA146" s="175">
        <f>SUM(AD146+AE146)*9</f>
        <v>0</v>
      </c>
      <c r="AB146" s="177">
        <f>SUM(T146*AA146)/9</f>
        <v>0</v>
      </c>
      <c r="AC146" s="177"/>
      <c r="AD146" s="177">
        <f>SUM(D146:L146)</f>
        <v>0</v>
      </c>
      <c r="AE146" s="177">
        <f>SUM(N146:O146)</f>
        <v>0</v>
      </c>
      <c r="AF146" s="177"/>
      <c r="AG146" s="177">
        <f t="shared" ref="AG146" si="139">SUM(AD146:AE146)*U146</f>
        <v>0</v>
      </c>
      <c r="AH146" s="177">
        <f t="shared" ref="AH146" si="140">SUM(AD146:AE146)*V146</f>
        <v>0</v>
      </c>
    </row>
    <row r="147" spans="1:36" s="5" customFormat="1" ht="22" customHeight="1" x14ac:dyDescent="0.2">
      <c r="B147" s="29"/>
      <c r="C147" s="172"/>
      <c r="D147" s="77"/>
      <c r="E147" s="45"/>
      <c r="F147" s="46"/>
      <c r="G147" s="47"/>
      <c r="H147" s="48"/>
      <c r="I147" s="49"/>
      <c r="J147" s="50"/>
      <c r="K147" s="38"/>
      <c r="L147" s="39"/>
      <c r="M147" s="112"/>
      <c r="N147" s="51"/>
      <c r="O147" s="52"/>
      <c r="P147" s="83"/>
      <c r="Q147" s="84"/>
      <c r="R147" s="83"/>
      <c r="S147" s="83"/>
      <c r="T147" s="178"/>
      <c r="U147" s="178"/>
      <c r="V147" s="178"/>
      <c r="W147" s="179"/>
      <c r="X147" s="178"/>
      <c r="Y147" s="178"/>
      <c r="Z147" s="178"/>
      <c r="AA147" s="178"/>
      <c r="AB147" s="178"/>
      <c r="AC147" s="178"/>
      <c r="AD147" s="177"/>
      <c r="AE147" s="178"/>
      <c r="AF147" s="178"/>
      <c r="AG147" s="177"/>
      <c r="AH147" s="177"/>
      <c r="AI147" s="1"/>
      <c r="AJ147" s="1"/>
    </row>
    <row r="148" spans="1:36" ht="22" customHeight="1" x14ac:dyDescent="0.2">
      <c r="A148" s="30"/>
      <c r="B148" s="94" t="s">
        <v>265</v>
      </c>
      <c r="C148" s="95">
        <v>200</v>
      </c>
      <c r="D148" s="79"/>
      <c r="E148" s="79"/>
      <c r="F148" s="79"/>
      <c r="G148" s="79"/>
      <c r="H148" s="79"/>
      <c r="I148" s="79"/>
      <c r="J148" s="79"/>
      <c r="K148" s="79"/>
      <c r="L148" s="79"/>
      <c r="M148" s="32">
        <f t="shared" ref="M148:M156" si="141">ROUNDUP((C148*105%),0.1)</f>
        <v>210</v>
      </c>
      <c r="N148" s="81"/>
      <c r="O148" s="81"/>
      <c r="P148" s="97">
        <f t="shared" ref="P148:P156" si="142">X148</f>
        <v>0</v>
      </c>
      <c r="Q148" s="98">
        <f t="shared" ref="Q148:Q156" si="143">SUM(AA148*W148)</f>
        <v>0</v>
      </c>
      <c r="R148" s="113" t="s">
        <v>79</v>
      </c>
      <c r="S148" s="55">
        <f t="shared" ref="S148:S156" si="144">SUM((AD148*C148)+(AE148*M148))</f>
        <v>0</v>
      </c>
      <c r="T148" s="173">
        <v>1</v>
      </c>
      <c r="U148" s="173">
        <v>1</v>
      </c>
      <c r="V148" s="173">
        <v>0</v>
      </c>
      <c r="W148" s="180">
        <v>2.1586012000000001</v>
      </c>
      <c r="X148" s="175">
        <f t="shared" ref="X148:X156" si="145">(SUM(D148:L148,N148:O148))*T148</f>
        <v>0</v>
      </c>
      <c r="Y148" s="176">
        <f t="shared" ref="Y148:Y156" si="146">(SUM(D148:L148,N148:O148))*W148</f>
        <v>0</v>
      </c>
      <c r="Z148" s="177"/>
      <c r="AA148" s="175">
        <f t="shared" ref="AA148:AA156" si="147">SUM(AD148+AE148)</f>
        <v>0</v>
      </c>
      <c r="AB148" s="177">
        <f t="shared" ref="AB148:AB156" si="148">SUM(T148*AA148)</f>
        <v>0</v>
      </c>
      <c r="AC148" s="177"/>
      <c r="AD148" s="177">
        <f t="shared" ref="AD148:AD156" si="149">SUM(D148:L148)</f>
        <v>0</v>
      </c>
      <c r="AE148" s="177">
        <f t="shared" ref="AE148:AE156" si="150">SUM(N148:O148)</f>
        <v>0</v>
      </c>
      <c r="AF148" s="177"/>
      <c r="AG148" s="177">
        <f t="shared" ref="AG148:AG156" si="151">SUM(AD148:AE148)*U148</f>
        <v>0</v>
      </c>
      <c r="AH148" s="177">
        <f t="shared" ref="AH148:AH156" si="152">SUM(AD148:AE148)*V148</f>
        <v>0</v>
      </c>
    </row>
    <row r="149" spans="1:36" ht="22" customHeight="1" x14ac:dyDescent="0.2">
      <c r="A149" s="30"/>
      <c r="B149" s="29" t="s">
        <v>266</v>
      </c>
      <c r="C149" s="8">
        <v>180</v>
      </c>
      <c r="D149" s="78"/>
      <c r="E149" s="78"/>
      <c r="F149" s="78"/>
      <c r="G149" s="78"/>
      <c r="H149" s="78"/>
      <c r="I149" s="78"/>
      <c r="J149" s="78"/>
      <c r="K149" s="78"/>
      <c r="L149" s="78"/>
      <c r="M149" s="6">
        <f t="shared" si="141"/>
        <v>189</v>
      </c>
      <c r="N149" s="80"/>
      <c r="O149" s="80"/>
      <c r="P149" s="33">
        <f t="shared" si="142"/>
        <v>0</v>
      </c>
      <c r="Q149" s="35">
        <f t="shared" si="143"/>
        <v>0</v>
      </c>
      <c r="R149" s="114" t="s">
        <v>80</v>
      </c>
      <c r="S149" s="54">
        <f t="shared" si="144"/>
        <v>0</v>
      </c>
      <c r="T149" s="173">
        <v>1</v>
      </c>
      <c r="U149" s="173">
        <v>1</v>
      </c>
      <c r="V149" s="173">
        <v>0</v>
      </c>
      <c r="W149" s="180">
        <v>1.8142389999999999</v>
      </c>
      <c r="X149" s="175">
        <f t="shared" si="145"/>
        <v>0</v>
      </c>
      <c r="Y149" s="176">
        <f t="shared" si="146"/>
        <v>0</v>
      </c>
      <c r="Z149" s="177"/>
      <c r="AA149" s="175">
        <f t="shared" si="147"/>
        <v>0</v>
      </c>
      <c r="AB149" s="177">
        <f t="shared" si="148"/>
        <v>0</v>
      </c>
      <c r="AC149" s="177"/>
      <c r="AD149" s="177">
        <f t="shared" si="149"/>
        <v>0</v>
      </c>
      <c r="AE149" s="177">
        <f t="shared" si="150"/>
        <v>0</v>
      </c>
      <c r="AF149" s="177"/>
      <c r="AG149" s="177">
        <f t="shared" si="151"/>
        <v>0</v>
      </c>
      <c r="AH149" s="177">
        <f t="shared" si="152"/>
        <v>0</v>
      </c>
    </row>
    <row r="150" spans="1:36" ht="22" customHeight="1" x14ac:dyDescent="0.2">
      <c r="A150" s="30"/>
      <c r="B150" s="94" t="s">
        <v>267</v>
      </c>
      <c r="C150" s="95">
        <v>200</v>
      </c>
      <c r="D150" s="79"/>
      <c r="E150" s="79"/>
      <c r="F150" s="79"/>
      <c r="G150" s="79"/>
      <c r="H150" s="79"/>
      <c r="I150" s="79"/>
      <c r="J150" s="79"/>
      <c r="K150" s="79"/>
      <c r="L150" s="79"/>
      <c r="M150" s="32">
        <f t="shared" si="141"/>
        <v>210</v>
      </c>
      <c r="N150" s="81"/>
      <c r="O150" s="81"/>
      <c r="P150" s="97">
        <f t="shared" si="142"/>
        <v>0</v>
      </c>
      <c r="Q150" s="98">
        <f t="shared" si="143"/>
        <v>0</v>
      </c>
      <c r="R150" s="113" t="s">
        <v>81</v>
      </c>
      <c r="S150" s="55">
        <f t="shared" si="144"/>
        <v>0</v>
      </c>
      <c r="T150" s="173">
        <v>1</v>
      </c>
      <c r="U150" s="173">
        <v>1</v>
      </c>
      <c r="V150" s="173">
        <v>0</v>
      </c>
      <c r="W150" s="180">
        <v>1.8534173333333333</v>
      </c>
      <c r="X150" s="175">
        <f t="shared" si="145"/>
        <v>0</v>
      </c>
      <c r="Y150" s="176">
        <f t="shared" si="146"/>
        <v>0</v>
      </c>
      <c r="Z150" s="177"/>
      <c r="AA150" s="175">
        <f t="shared" si="147"/>
        <v>0</v>
      </c>
      <c r="AB150" s="177">
        <f t="shared" si="148"/>
        <v>0</v>
      </c>
      <c r="AC150" s="177"/>
      <c r="AD150" s="177">
        <f t="shared" si="149"/>
        <v>0</v>
      </c>
      <c r="AE150" s="177">
        <f t="shared" si="150"/>
        <v>0</v>
      </c>
      <c r="AF150" s="177"/>
      <c r="AG150" s="177">
        <f t="shared" si="151"/>
        <v>0</v>
      </c>
      <c r="AH150" s="177">
        <f t="shared" si="152"/>
        <v>0</v>
      </c>
    </row>
    <row r="151" spans="1:36" ht="22" customHeight="1" x14ac:dyDescent="0.2">
      <c r="A151" s="30"/>
      <c r="B151" s="29" t="s">
        <v>268</v>
      </c>
      <c r="C151" s="8">
        <v>180</v>
      </c>
      <c r="D151" s="78"/>
      <c r="E151" s="78"/>
      <c r="F151" s="78"/>
      <c r="G151" s="78"/>
      <c r="H151" s="78"/>
      <c r="I151" s="78"/>
      <c r="J151" s="78"/>
      <c r="K151" s="78"/>
      <c r="L151" s="78"/>
      <c r="M151" s="6">
        <f t="shared" si="141"/>
        <v>189</v>
      </c>
      <c r="N151" s="80"/>
      <c r="O151" s="80"/>
      <c r="P151" s="33">
        <f t="shared" si="142"/>
        <v>0</v>
      </c>
      <c r="Q151" s="35">
        <f t="shared" si="143"/>
        <v>0</v>
      </c>
      <c r="R151" s="114" t="s">
        <v>82</v>
      </c>
      <c r="S151" s="54">
        <f t="shared" si="144"/>
        <v>0</v>
      </c>
      <c r="T151" s="173">
        <v>1</v>
      </c>
      <c r="U151" s="173">
        <v>1</v>
      </c>
      <c r="V151" s="173">
        <v>0</v>
      </c>
      <c r="W151" s="180">
        <v>2.0296162666666668</v>
      </c>
      <c r="X151" s="175">
        <f t="shared" si="145"/>
        <v>0</v>
      </c>
      <c r="Y151" s="176">
        <f t="shared" si="146"/>
        <v>0</v>
      </c>
      <c r="Z151" s="177"/>
      <c r="AA151" s="175">
        <f t="shared" si="147"/>
        <v>0</v>
      </c>
      <c r="AB151" s="177">
        <f t="shared" si="148"/>
        <v>0</v>
      </c>
      <c r="AC151" s="177"/>
      <c r="AD151" s="177">
        <f t="shared" si="149"/>
        <v>0</v>
      </c>
      <c r="AE151" s="177">
        <f t="shared" si="150"/>
        <v>0</v>
      </c>
      <c r="AF151" s="177"/>
      <c r="AG151" s="177">
        <f t="shared" si="151"/>
        <v>0</v>
      </c>
      <c r="AH151" s="177">
        <f t="shared" si="152"/>
        <v>0</v>
      </c>
    </row>
    <row r="152" spans="1:36" ht="22" customHeight="1" x14ac:dyDescent="0.2">
      <c r="A152" s="30"/>
      <c r="B152" s="94" t="s">
        <v>269</v>
      </c>
      <c r="C152" s="95">
        <v>180</v>
      </c>
      <c r="D152" s="79"/>
      <c r="E152" s="79"/>
      <c r="F152" s="79"/>
      <c r="G152" s="79"/>
      <c r="H152" s="79"/>
      <c r="I152" s="79"/>
      <c r="J152" s="79"/>
      <c r="K152" s="79"/>
      <c r="L152" s="79"/>
      <c r="M152" s="32">
        <f t="shared" si="141"/>
        <v>189</v>
      </c>
      <c r="N152" s="81"/>
      <c r="O152" s="81"/>
      <c r="P152" s="97">
        <f t="shared" si="142"/>
        <v>0</v>
      </c>
      <c r="Q152" s="98">
        <f t="shared" si="143"/>
        <v>0</v>
      </c>
      <c r="R152" s="113" t="s">
        <v>83</v>
      </c>
      <c r="S152" s="55">
        <f t="shared" si="144"/>
        <v>0</v>
      </c>
      <c r="T152" s="173">
        <v>1</v>
      </c>
      <c r="U152" s="173">
        <v>1</v>
      </c>
      <c r="V152" s="173">
        <v>0</v>
      </c>
      <c r="W152" s="180">
        <v>1.9962664666666667</v>
      </c>
      <c r="X152" s="175">
        <f>(SUM(D152:L152,N152:O152))*T152</f>
        <v>0</v>
      </c>
      <c r="Y152" s="176">
        <f>(SUM(D152:L152,N152:O152))*W152</f>
        <v>0</v>
      </c>
      <c r="Z152" s="177"/>
      <c r="AA152" s="175">
        <f t="shared" si="147"/>
        <v>0</v>
      </c>
      <c r="AB152" s="177">
        <f t="shared" si="148"/>
        <v>0</v>
      </c>
      <c r="AC152" s="177"/>
      <c r="AD152" s="177">
        <f>SUM(D152:L152)</f>
        <v>0</v>
      </c>
      <c r="AE152" s="177">
        <f t="shared" si="150"/>
        <v>0</v>
      </c>
      <c r="AF152" s="177"/>
      <c r="AG152" s="177">
        <f t="shared" si="151"/>
        <v>0</v>
      </c>
      <c r="AH152" s="177">
        <f t="shared" si="152"/>
        <v>0</v>
      </c>
    </row>
    <row r="153" spans="1:36" ht="22" customHeight="1" x14ac:dyDescent="0.2">
      <c r="A153" s="118"/>
      <c r="B153" s="29" t="s">
        <v>270</v>
      </c>
      <c r="C153" s="8">
        <v>180</v>
      </c>
      <c r="D153" s="168"/>
      <c r="E153" s="78"/>
      <c r="F153" s="78"/>
      <c r="G153" s="78"/>
      <c r="H153" s="78"/>
      <c r="I153" s="78"/>
      <c r="J153" s="78"/>
      <c r="K153" s="78"/>
      <c r="L153" s="78"/>
      <c r="M153" s="6">
        <f t="shared" si="141"/>
        <v>189</v>
      </c>
      <c r="N153" s="80"/>
      <c r="O153" s="80"/>
      <c r="P153" s="33">
        <f t="shared" si="142"/>
        <v>0</v>
      </c>
      <c r="Q153" s="35">
        <f t="shared" si="143"/>
        <v>0</v>
      </c>
      <c r="R153" s="114" t="s">
        <v>322</v>
      </c>
      <c r="S153" s="54">
        <f t="shared" si="144"/>
        <v>0</v>
      </c>
      <c r="T153" s="173">
        <v>1</v>
      </c>
      <c r="U153" s="173">
        <v>1</v>
      </c>
      <c r="V153" s="173">
        <v>0</v>
      </c>
      <c r="W153" s="180">
        <v>2.0042327909303412</v>
      </c>
      <c r="X153" s="175">
        <f t="shared" si="145"/>
        <v>0</v>
      </c>
      <c r="Y153" s="176">
        <f t="shared" si="146"/>
        <v>0</v>
      </c>
      <c r="Z153" s="177"/>
      <c r="AA153" s="175">
        <f t="shared" si="147"/>
        <v>0</v>
      </c>
      <c r="AB153" s="177">
        <f t="shared" si="148"/>
        <v>0</v>
      </c>
      <c r="AC153" s="177"/>
      <c r="AD153" s="177">
        <f t="shared" si="149"/>
        <v>0</v>
      </c>
      <c r="AE153" s="177">
        <f t="shared" si="150"/>
        <v>0</v>
      </c>
      <c r="AF153" s="177"/>
      <c r="AG153" s="177">
        <f t="shared" si="151"/>
        <v>0</v>
      </c>
      <c r="AH153" s="177">
        <f t="shared" si="152"/>
        <v>0</v>
      </c>
    </row>
    <row r="154" spans="1:36" ht="22" customHeight="1" x14ac:dyDescent="0.2">
      <c r="A154" s="118"/>
      <c r="B154" s="94" t="s">
        <v>271</v>
      </c>
      <c r="C154" s="95">
        <v>180</v>
      </c>
      <c r="D154" s="79"/>
      <c r="E154" s="79"/>
      <c r="F154" s="79"/>
      <c r="G154" s="79"/>
      <c r="H154" s="79"/>
      <c r="I154" s="79"/>
      <c r="J154" s="79"/>
      <c r="K154" s="79"/>
      <c r="L154" s="79"/>
      <c r="M154" s="32">
        <f t="shared" si="141"/>
        <v>189</v>
      </c>
      <c r="N154" s="81"/>
      <c r="O154" s="81"/>
      <c r="P154" s="97">
        <f t="shared" si="142"/>
        <v>0</v>
      </c>
      <c r="Q154" s="98">
        <f t="shared" si="143"/>
        <v>0</v>
      </c>
      <c r="R154" s="113" t="s">
        <v>323</v>
      </c>
      <c r="S154" s="55">
        <f t="shared" si="144"/>
        <v>0</v>
      </c>
      <c r="T154" s="173">
        <v>1</v>
      </c>
      <c r="U154" s="173">
        <v>1</v>
      </c>
      <c r="V154" s="173">
        <v>0</v>
      </c>
      <c r="W154" s="180">
        <v>2.0503071079632229</v>
      </c>
      <c r="X154" s="175">
        <f t="shared" si="145"/>
        <v>0</v>
      </c>
      <c r="Y154" s="176">
        <f t="shared" si="146"/>
        <v>0</v>
      </c>
      <c r="Z154" s="177"/>
      <c r="AA154" s="175">
        <f t="shared" si="147"/>
        <v>0</v>
      </c>
      <c r="AB154" s="177">
        <f t="shared" si="148"/>
        <v>0</v>
      </c>
      <c r="AC154" s="177"/>
      <c r="AD154" s="177">
        <f t="shared" si="149"/>
        <v>0</v>
      </c>
      <c r="AE154" s="177">
        <f t="shared" si="150"/>
        <v>0</v>
      </c>
      <c r="AF154" s="177"/>
      <c r="AG154" s="177">
        <f t="shared" si="151"/>
        <v>0</v>
      </c>
      <c r="AH154" s="177">
        <f t="shared" si="152"/>
        <v>0</v>
      </c>
    </row>
    <row r="155" spans="1:36" ht="22" customHeight="1" x14ac:dyDescent="0.2">
      <c r="A155" s="118"/>
      <c r="B155" s="29" t="s">
        <v>272</v>
      </c>
      <c r="C155" s="8">
        <v>200</v>
      </c>
      <c r="D155" s="78"/>
      <c r="E155" s="78"/>
      <c r="F155" s="78"/>
      <c r="G155" s="78"/>
      <c r="H155" s="78"/>
      <c r="I155" s="78"/>
      <c r="J155" s="78"/>
      <c r="K155" s="78"/>
      <c r="L155" s="78"/>
      <c r="M155" s="6">
        <f t="shared" si="141"/>
        <v>210</v>
      </c>
      <c r="N155" s="80"/>
      <c r="O155" s="80"/>
      <c r="P155" s="33">
        <f t="shared" si="142"/>
        <v>0</v>
      </c>
      <c r="Q155" s="35">
        <f t="shared" si="143"/>
        <v>0</v>
      </c>
      <c r="R155" s="114" t="s">
        <v>324</v>
      </c>
      <c r="S155" s="54">
        <f t="shared" si="144"/>
        <v>0</v>
      </c>
      <c r="T155" s="173">
        <v>1</v>
      </c>
      <c r="U155" s="173">
        <v>1</v>
      </c>
      <c r="V155" s="173">
        <v>0</v>
      </c>
      <c r="W155" s="180">
        <v>2.5340874368084778</v>
      </c>
      <c r="X155" s="175">
        <f t="shared" si="145"/>
        <v>0</v>
      </c>
      <c r="Y155" s="176">
        <f t="shared" si="146"/>
        <v>0</v>
      </c>
      <c r="Z155" s="177"/>
      <c r="AA155" s="175">
        <f t="shared" si="147"/>
        <v>0</v>
      </c>
      <c r="AB155" s="177">
        <f t="shared" si="148"/>
        <v>0</v>
      </c>
      <c r="AC155" s="177"/>
      <c r="AD155" s="177">
        <f t="shared" si="149"/>
        <v>0</v>
      </c>
      <c r="AE155" s="177">
        <f t="shared" si="150"/>
        <v>0</v>
      </c>
      <c r="AF155" s="177"/>
      <c r="AG155" s="177">
        <f t="shared" si="151"/>
        <v>0</v>
      </c>
      <c r="AH155" s="177">
        <f t="shared" si="152"/>
        <v>0</v>
      </c>
    </row>
    <row r="156" spans="1:36" ht="22" customHeight="1" x14ac:dyDescent="0.2">
      <c r="A156" s="118"/>
      <c r="B156" s="94" t="s">
        <v>273</v>
      </c>
      <c r="C156" s="95">
        <v>200</v>
      </c>
      <c r="D156" s="79"/>
      <c r="E156" s="79"/>
      <c r="F156" s="79"/>
      <c r="G156" s="79"/>
      <c r="H156" s="79"/>
      <c r="I156" s="79"/>
      <c r="J156" s="79"/>
      <c r="K156" s="79"/>
      <c r="L156" s="79"/>
      <c r="M156" s="32">
        <f t="shared" si="141"/>
        <v>210</v>
      </c>
      <c r="N156" s="81"/>
      <c r="O156" s="81"/>
      <c r="P156" s="97">
        <f t="shared" si="142"/>
        <v>0</v>
      </c>
      <c r="Q156" s="98">
        <f t="shared" si="143"/>
        <v>0</v>
      </c>
      <c r="R156" s="113" t="s">
        <v>325</v>
      </c>
      <c r="S156" s="55">
        <f t="shared" si="144"/>
        <v>0</v>
      </c>
      <c r="T156" s="173">
        <v>1</v>
      </c>
      <c r="U156" s="173">
        <v>1</v>
      </c>
      <c r="V156" s="173">
        <v>0</v>
      </c>
      <c r="W156" s="180">
        <v>2.2576415346111891</v>
      </c>
      <c r="X156" s="175">
        <f t="shared" si="145"/>
        <v>0</v>
      </c>
      <c r="Y156" s="176">
        <f t="shared" si="146"/>
        <v>0</v>
      </c>
      <c r="Z156" s="177"/>
      <c r="AA156" s="175">
        <f t="shared" si="147"/>
        <v>0</v>
      </c>
      <c r="AB156" s="177">
        <f t="shared" si="148"/>
        <v>0</v>
      </c>
      <c r="AC156" s="177"/>
      <c r="AD156" s="177">
        <f t="shared" si="149"/>
        <v>0</v>
      </c>
      <c r="AE156" s="177">
        <f t="shared" si="150"/>
        <v>0</v>
      </c>
      <c r="AF156" s="177"/>
      <c r="AG156" s="177">
        <f t="shared" si="151"/>
        <v>0</v>
      </c>
      <c r="AH156" s="177">
        <f t="shared" si="152"/>
        <v>0</v>
      </c>
    </row>
    <row r="157" spans="1:36" s="5" customFormat="1" ht="22" customHeight="1" x14ac:dyDescent="0.2">
      <c r="B157" s="29"/>
      <c r="C157" s="172"/>
      <c r="D157" s="77"/>
      <c r="E157" s="45"/>
      <c r="F157" s="46"/>
      <c r="G157" s="47"/>
      <c r="H157" s="48"/>
      <c r="I157" s="49"/>
      <c r="J157" s="50"/>
      <c r="K157" s="38"/>
      <c r="L157" s="39"/>
      <c r="M157" s="112"/>
      <c r="N157" s="51"/>
      <c r="O157" s="52"/>
      <c r="P157" s="83"/>
      <c r="Q157" s="84"/>
      <c r="R157" s="83"/>
      <c r="S157" s="83"/>
      <c r="T157" s="178"/>
      <c r="U157" s="178"/>
      <c r="V157" s="178"/>
      <c r="W157" s="179"/>
      <c r="X157" s="178"/>
      <c r="Y157" s="178"/>
      <c r="Z157" s="178"/>
      <c r="AA157" s="178"/>
      <c r="AB157" s="178"/>
      <c r="AC157" s="178"/>
      <c r="AD157" s="177"/>
      <c r="AE157" s="178"/>
      <c r="AF157" s="178"/>
      <c r="AG157" s="177"/>
      <c r="AH157" s="177"/>
      <c r="AI157" s="1"/>
      <c r="AJ157" s="1"/>
    </row>
    <row r="158" spans="1:36" ht="30" customHeight="1" x14ac:dyDescent="0.2">
      <c r="A158" s="119"/>
      <c r="B158" s="96" t="s">
        <v>308</v>
      </c>
      <c r="C158" s="95">
        <f>SUM(C160:C174)</f>
        <v>3210</v>
      </c>
      <c r="D158" s="79"/>
      <c r="E158" s="79"/>
      <c r="F158" s="79"/>
      <c r="G158" s="79"/>
      <c r="H158" s="79"/>
      <c r="I158" s="79"/>
      <c r="J158" s="79"/>
      <c r="K158" s="79"/>
      <c r="L158" s="79"/>
      <c r="M158" s="95">
        <f>SUM(M160:M174)</f>
        <v>3374</v>
      </c>
      <c r="N158" s="81"/>
      <c r="O158" s="81"/>
      <c r="P158" s="97">
        <f>X158</f>
        <v>0</v>
      </c>
      <c r="Q158" s="98">
        <f>SUM(AD158:AE158)*W158</f>
        <v>0</v>
      </c>
      <c r="R158" s="113" t="s">
        <v>588</v>
      </c>
      <c r="S158" s="55">
        <f>SUM((AD158*C158)+(AE158*M158))</f>
        <v>0</v>
      </c>
      <c r="T158" s="173">
        <v>15</v>
      </c>
      <c r="U158" s="173">
        <v>15</v>
      </c>
      <c r="V158" s="173">
        <v>0</v>
      </c>
      <c r="W158" s="174">
        <f>SUM(W160:W174)</f>
        <v>31.01</v>
      </c>
      <c r="X158" s="175">
        <f>(SUM(D158:L158)+SUM(N158:O158))*T158</f>
        <v>0</v>
      </c>
      <c r="Y158" s="176">
        <f>(SUM(D158:L158,N158:O158))*W158</f>
        <v>0</v>
      </c>
      <c r="Z158" s="177"/>
      <c r="AA158" s="175">
        <f>SUM(AD158+AE158)*15</f>
        <v>0</v>
      </c>
      <c r="AB158" s="177">
        <f>SUM(T158*AA158)/15</f>
        <v>0</v>
      </c>
      <c r="AC158" s="177"/>
      <c r="AD158" s="177">
        <f>SUM(D158:L158)</f>
        <v>0</v>
      </c>
      <c r="AE158" s="177">
        <f>SUM(N158:O158)</f>
        <v>0</v>
      </c>
      <c r="AF158" s="177"/>
      <c r="AG158" s="177">
        <f t="shared" ref="AG158" si="153">SUM(AD158:AE158)*U158</f>
        <v>0</v>
      </c>
      <c r="AH158" s="177">
        <f t="shared" ref="AH158" si="154">SUM(AD158:AE158)*V158</f>
        <v>0</v>
      </c>
    </row>
    <row r="159" spans="1:36" s="5" customFormat="1" ht="22" customHeight="1" x14ac:dyDescent="0.2">
      <c r="B159" s="29"/>
      <c r="C159" s="172"/>
      <c r="D159" s="77"/>
      <c r="E159" s="45"/>
      <c r="F159" s="46"/>
      <c r="G159" s="47"/>
      <c r="H159" s="48"/>
      <c r="I159" s="49"/>
      <c r="J159" s="50"/>
      <c r="K159" s="38"/>
      <c r="L159" s="39"/>
      <c r="M159" s="112"/>
      <c r="N159" s="51"/>
      <c r="O159" s="52"/>
      <c r="P159" s="83"/>
      <c r="Q159" s="84"/>
      <c r="R159" s="83"/>
      <c r="S159" s="83"/>
      <c r="T159" s="178"/>
      <c r="U159" s="178"/>
      <c r="V159" s="178"/>
      <c r="W159" s="179"/>
      <c r="X159" s="178"/>
      <c r="Y159" s="178"/>
      <c r="Z159" s="178"/>
      <c r="AA159" s="178"/>
      <c r="AB159" s="178"/>
      <c r="AC159" s="178"/>
      <c r="AD159" s="177"/>
      <c r="AE159" s="178"/>
      <c r="AF159" s="178"/>
      <c r="AG159" s="177"/>
      <c r="AH159" s="177"/>
      <c r="AI159" s="1"/>
      <c r="AJ159" s="1"/>
    </row>
    <row r="160" spans="1:36" ht="22" customHeight="1" x14ac:dyDescent="0.2">
      <c r="A160" s="30"/>
      <c r="B160" s="94" t="s">
        <v>170</v>
      </c>
      <c r="C160" s="95">
        <v>290</v>
      </c>
      <c r="D160" s="79"/>
      <c r="E160" s="79"/>
      <c r="F160" s="79"/>
      <c r="G160" s="79"/>
      <c r="H160" s="79"/>
      <c r="I160" s="79"/>
      <c r="J160" s="79"/>
      <c r="K160" s="79"/>
      <c r="L160" s="79"/>
      <c r="M160" s="32">
        <f t="shared" ref="M160:M174" si="155">ROUNDUP((C160*105%),0.1)</f>
        <v>305</v>
      </c>
      <c r="N160" s="81"/>
      <c r="O160" s="81"/>
      <c r="P160" s="97">
        <f t="shared" ref="P160:P174" si="156">X160</f>
        <v>0</v>
      </c>
      <c r="Q160" s="98">
        <f t="shared" ref="Q160:Q174" si="157">SUM(AA160*W160)</f>
        <v>0</v>
      </c>
      <c r="R160" s="113" t="s">
        <v>150</v>
      </c>
      <c r="S160" s="55">
        <f t="shared" ref="S160:S174" si="158">SUM((AD160*C160)+(AE160*M160))</f>
        <v>0</v>
      </c>
      <c r="T160" s="173">
        <v>1</v>
      </c>
      <c r="U160" s="173">
        <v>1</v>
      </c>
      <c r="V160" s="173">
        <v>0</v>
      </c>
      <c r="W160" s="180">
        <v>3.35</v>
      </c>
      <c r="X160" s="175">
        <f t="shared" ref="X160:X174" si="159">(SUM(D160:L160,N160:O160))*T160</f>
        <v>0</v>
      </c>
      <c r="Y160" s="176">
        <f t="shared" ref="Y160:Y174" si="160">(SUM(D160:L160,N160:O160))*W160</f>
        <v>0</v>
      </c>
      <c r="Z160" s="177"/>
      <c r="AA160" s="175">
        <f t="shared" ref="AA160:AA174" si="161">SUM(AD160+AE160)</f>
        <v>0</v>
      </c>
      <c r="AB160" s="177">
        <f t="shared" ref="AB160:AB174" si="162">SUM(T160*AA160)</f>
        <v>0</v>
      </c>
      <c r="AC160" s="177"/>
      <c r="AD160" s="177">
        <f t="shared" ref="AD160:AD174" si="163">SUM(D160:L160)</f>
        <v>0</v>
      </c>
      <c r="AE160" s="177">
        <f t="shared" ref="AE160:AE174" si="164">SUM(N160:O160)</f>
        <v>0</v>
      </c>
      <c r="AF160" s="177"/>
      <c r="AG160" s="177">
        <f t="shared" ref="AG160:AG174" si="165">SUM(AD160:AE160)*U160</f>
        <v>0</v>
      </c>
      <c r="AH160" s="177">
        <f t="shared" ref="AH160:AH174" si="166">SUM(AD160:AE160)*V160</f>
        <v>0</v>
      </c>
    </row>
    <row r="161" spans="1:36" ht="22" customHeight="1" x14ac:dyDescent="0.2">
      <c r="A161" s="30"/>
      <c r="B161" s="29" t="s">
        <v>171</v>
      </c>
      <c r="C161" s="8">
        <v>260</v>
      </c>
      <c r="D161" s="78"/>
      <c r="E161" s="78"/>
      <c r="F161" s="78"/>
      <c r="G161" s="78"/>
      <c r="H161" s="78"/>
      <c r="I161" s="78"/>
      <c r="J161" s="78"/>
      <c r="K161" s="78"/>
      <c r="L161" s="78"/>
      <c r="M161" s="6">
        <f t="shared" si="155"/>
        <v>273</v>
      </c>
      <c r="N161" s="80"/>
      <c r="O161" s="80"/>
      <c r="P161" s="33">
        <f t="shared" si="156"/>
        <v>0</v>
      </c>
      <c r="Q161" s="35">
        <f t="shared" si="157"/>
        <v>0</v>
      </c>
      <c r="R161" s="114" t="s">
        <v>151</v>
      </c>
      <c r="S161" s="54">
        <f t="shared" si="158"/>
        <v>0</v>
      </c>
      <c r="T161" s="173">
        <v>1</v>
      </c>
      <c r="U161" s="173">
        <v>1</v>
      </c>
      <c r="V161" s="173">
        <v>0</v>
      </c>
      <c r="W161" s="180">
        <v>2.71</v>
      </c>
      <c r="X161" s="175">
        <f t="shared" si="159"/>
        <v>0</v>
      </c>
      <c r="Y161" s="176">
        <f t="shared" si="160"/>
        <v>0</v>
      </c>
      <c r="Z161" s="177"/>
      <c r="AA161" s="175">
        <f t="shared" si="161"/>
        <v>0</v>
      </c>
      <c r="AB161" s="177">
        <f t="shared" si="162"/>
        <v>0</v>
      </c>
      <c r="AC161" s="177"/>
      <c r="AD161" s="177">
        <f t="shared" si="163"/>
        <v>0</v>
      </c>
      <c r="AE161" s="177">
        <f t="shared" si="164"/>
        <v>0</v>
      </c>
      <c r="AF161" s="177"/>
      <c r="AG161" s="177">
        <f t="shared" si="165"/>
        <v>0</v>
      </c>
      <c r="AH161" s="177">
        <f t="shared" si="166"/>
        <v>0</v>
      </c>
    </row>
    <row r="162" spans="1:36" ht="22" customHeight="1" x14ac:dyDescent="0.2">
      <c r="A162" s="30"/>
      <c r="B162" s="94" t="s">
        <v>172</v>
      </c>
      <c r="C162" s="95">
        <v>245</v>
      </c>
      <c r="D162" s="79"/>
      <c r="E162" s="79"/>
      <c r="F162" s="79"/>
      <c r="G162" s="79"/>
      <c r="H162" s="79"/>
      <c r="I162" s="79"/>
      <c r="J162" s="79"/>
      <c r="K162" s="79"/>
      <c r="L162" s="79"/>
      <c r="M162" s="32">
        <f t="shared" si="155"/>
        <v>258</v>
      </c>
      <c r="N162" s="81"/>
      <c r="O162" s="81"/>
      <c r="P162" s="97">
        <f t="shared" si="156"/>
        <v>0</v>
      </c>
      <c r="Q162" s="98">
        <f t="shared" si="157"/>
        <v>0</v>
      </c>
      <c r="R162" s="113" t="s">
        <v>152</v>
      </c>
      <c r="S162" s="55">
        <f t="shared" si="158"/>
        <v>0</v>
      </c>
      <c r="T162" s="173">
        <v>1</v>
      </c>
      <c r="U162" s="173">
        <v>1</v>
      </c>
      <c r="V162" s="173">
        <v>0</v>
      </c>
      <c r="W162" s="180">
        <v>2.59</v>
      </c>
      <c r="X162" s="175">
        <f t="shared" si="159"/>
        <v>0</v>
      </c>
      <c r="Y162" s="176">
        <f t="shared" si="160"/>
        <v>0</v>
      </c>
      <c r="Z162" s="177"/>
      <c r="AA162" s="175">
        <f t="shared" si="161"/>
        <v>0</v>
      </c>
      <c r="AB162" s="177">
        <f t="shared" si="162"/>
        <v>0</v>
      </c>
      <c r="AC162" s="177"/>
      <c r="AD162" s="177">
        <f t="shared" si="163"/>
        <v>0</v>
      </c>
      <c r="AE162" s="177">
        <f t="shared" si="164"/>
        <v>0</v>
      </c>
      <c r="AF162" s="177"/>
      <c r="AG162" s="177">
        <f t="shared" si="165"/>
        <v>0</v>
      </c>
      <c r="AH162" s="177">
        <f t="shared" si="166"/>
        <v>0</v>
      </c>
    </row>
    <row r="163" spans="1:36" ht="22" customHeight="1" x14ac:dyDescent="0.2">
      <c r="A163" s="30"/>
      <c r="B163" s="29" t="s">
        <v>173</v>
      </c>
      <c r="C163" s="8">
        <v>245</v>
      </c>
      <c r="D163" s="78"/>
      <c r="E163" s="78"/>
      <c r="F163" s="78"/>
      <c r="G163" s="78"/>
      <c r="H163" s="78"/>
      <c r="I163" s="78"/>
      <c r="J163" s="78"/>
      <c r="K163" s="78"/>
      <c r="L163" s="78"/>
      <c r="M163" s="6">
        <f t="shared" si="155"/>
        <v>258</v>
      </c>
      <c r="N163" s="80"/>
      <c r="O163" s="80"/>
      <c r="P163" s="33">
        <f t="shared" si="156"/>
        <v>0</v>
      </c>
      <c r="Q163" s="35">
        <f t="shared" si="157"/>
        <v>0</v>
      </c>
      <c r="R163" s="114" t="s">
        <v>153</v>
      </c>
      <c r="S163" s="54">
        <f t="shared" si="158"/>
        <v>0</v>
      </c>
      <c r="T163" s="173">
        <v>1</v>
      </c>
      <c r="U163" s="173">
        <v>1</v>
      </c>
      <c r="V163" s="173">
        <v>0</v>
      </c>
      <c r="W163" s="180">
        <v>2.63</v>
      </c>
      <c r="X163" s="175">
        <f t="shared" si="159"/>
        <v>0</v>
      </c>
      <c r="Y163" s="176">
        <f t="shared" si="160"/>
        <v>0</v>
      </c>
      <c r="Z163" s="177"/>
      <c r="AA163" s="175">
        <f t="shared" si="161"/>
        <v>0</v>
      </c>
      <c r="AB163" s="177">
        <f t="shared" si="162"/>
        <v>0</v>
      </c>
      <c r="AC163" s="177"/>
      <c r="AD163" s="177">
        <f t="shared" si="163"/>
        <v>0</v>
      </c>
      <c r="AE163" s="177">
        <f t="shared" si="164"/>
        <v>0</v>
      </c>
      <c r="AF163" s="177"/>
      <c r="AG163" s="177">
        <f t="shared" si="165"/>
        <v>0</v>
      </c>
      <c r="AH163" s="177">
        <f t="shared" si="166"/>
        <v>0</v>
      </c>
    </row>
    <row r="164" spans="1:36" ht="22" customHeight="1" x14ac:dyDescent="0.2">
      <c r="A164" s="30"/>
      <c r="B164" s="94" t="s">
        <v>174</v>
      </c>
      <c r="C164" s="95">
        <v>245</v>
      </c>
      <c r="D164" s="79"/>
      <c r="E164" s="79"/>
      <c r="F164" s="79"/>
      <c r="G164" s="79"/>
      <c r="H164" s="79"/>
      <c r="I164" s="79"/>
      <c r="J164" s="79"/>
      <c r="K164" s="79"/>
      <c r="L164" s="79"/>
      <c r="M164" s="32">
        <f t="shared" si="155"/>
        <v>258</v>
      </c>
      <c r="N164" s="81"/>
      <c r="O164" s="81"/>
      <c r="P164" s="97">
        <f t="shared" si="156"/>
        <v>0</v>
      </c>
      <c r="Q164" s="98">
        <f t="shared" si="157"/>
        <v>0</v>
      </c>
      <c r="R164" s="113" t="s">
        <v>154</v>
      </c>
      <c r="S164" s="55">
        <f t="shared" si="158"/>
        <v>0</v>
      </c>
      <c r="T164" s="173">
        <v>1</v>
      </c>
      <c r="U164" s="173">
        <v>1</v>
      </c>
      <c r="V164" s="173">
        <v>0</v>
      </c>
      <c r="W164" s="180">
        <v>2.69</v>
      </c>
      <c r="X164" s="175">
        <f t="shared" si="159"/>
        <v>0</v>
      </c>
      <c r="Y164" s="176">
        <f t="shared" si="160"/>
        <v>0</v>
      </c>
      <c r="Z164" s="177"/>
      <c r="AA164" s="175">
        <f t="shared" si="161"/>
        <v>0</v>
      </c>
      <c r="AB164" s="177">
        <f t="shared" si="162"/>
        <v>0</v>
      </c>
      <c r="AC164" s="177"/>
      <c r="AD164" s="177">
        <f t="shared" si="163"/>
        <v>0</v>
      </c>
      <c r="AE164" s="177">
        <f t="shared" si="164"/>
        <v>0</v>
      </c>
      <c r="AF164" s="177"/>
      <c r="AG164" s="177">
        <f t="shared" si="165"/>
        <v>0</v>
      </c>
      <c r="AH164" s="177">
        <f t="shared" si="166"/>
        <v>0</v>
      </c>
    </row>
    <row r="165" spans="1:36" ht="22" customHeight="1" x14ac:dyDescent="0.2">
      <c r="A165" s="30"/>
      <c r="B165" s="29" t="s">
        <v>175</v>
      </c>
      <c r="C165" s="8">
        <v>225</v>
      </c>
      <c r="D165" s="78"/>
      <c r="E165" s="78"/>
      <c r="F165" s="78"/>
      <c r="G165" s="78"/>
      <c r="H165" s="78"/>
      <c r="I165" s="78"/>
      <c r="J165" s="78"/>
      <c r="K165" s="78"/>
      <c r="L165" s="78"/>
      <c r="M165" s="6">
        <f t="shared" si="155"/>
        <v>237</v>
      </c>
      <c r="N165" s="80"/>
      <c r="O165" s="80"/>
      <c r="P165" s="33">
        <f t="shared" si="156"/>
        <v>0</v>
      </c>
      <c r="Q165" s="35">
        <f t="shared" si="157"/>
        <v>0</v>
      </c>
      <c r="R165" s="114" t="s">
        <v>155</v>
      </c>
      <c r="S165" s="54">
        <f t="shared" si="158"/>
        <v>0</v>
      </c>
      <c r="T165" s="173">
        <v>1</v>
      </c>
      <c r="U165" s="173">
        <v>1</v>
      </c>
      <c r="V165" s="173">
        <v>0</v>
      </c>
      <c r="W165" s="180">
        <v>2.2999999999999998</v>
      </c>
      <c r="X165" s="175">
        <f t="shared" si="159"/>
        <v>0</v>
      </c>
      <c r="Y165" s="176">
        <f t="shared" si="160"/>
        <v>0</v>
      </c>
      <c r="Z165" s="177"/>
      <c r="AA165" s="175">
        <f t="shared" si="161"/>
        <v>0</v>
      </c>
      <c r="AB165" s="177">
        <f t="shared" si="162"/>
        <v>0</v>
      </c>
      <c r="AC165" s="177"/>
      <c r="AD165" s="177">
        <f t="shared" si="163"/>
        <v>0</v>
      </c>
      <c r="AE165" s="177">
        <f t="shared" si="164"/>
        <v>0</v>
      </c>
      <c r="AF165" s="177"/>
      <c r="AG165" s="177">
        <f t="shared" si="165"/>
        <v>0</v>
      </c>
      <c r="AH165" s="177">
        <f t="shared" si="166"/>
        <v>0</v>
      </c>
    </row>
    <row r="166" spans="1:36" ht="22" customHeight="1" x14ac:dyDescent="0.2">
      <c r="A166" s="30"/>
      <c r="B166" s="94" t="s">
        <v>176</v>
      </c>
      <c r="C166" s="95">
        <v>200</v>
      </c>
      <c r="D166" s="79"/>
      <c r="E166" s="79"/>
      <c r="F166" s="79"/>
      <c r="G166" s="79"/>
      <c r="H166" s="79"/>
      <c r="I166" s="79"/>
      <c r="J166" s="79"/>
      <c r="K166" s="79"/>
      <c r="L166" s="79"/>
      <c r="M166" s="32">
        <f t="shared" si="155"/>
        <v>210</v>
      </c>
      <c r="N166" s="81"/>
      <c r="O166" s="81"/>
      <c r="P166" s="97">
        <f t="shared" si="156"/>
        <v>0</v>
      </c>
      <c r="Q166" s="98">
        <f t="shared" si="157"/>
        <v>0</v>
      </c>
      <c r="R166" s="113" t="s">
        <v>156</v>
      </c>
      <c r="S166" s="55">
        <f t="shared" si="158"/>
        <v>0</v>
      </c>
      <c r="T166" s="173">
        <v>1</v>
      </c>
      <c r="U166" s="173">
        <v>1</v>
      </c>
      <c r="V166" s="173">
        <v>0</v>
      </c>
      <c r="W166" s="180">
        <v>1.82</v>
      </c>
      <c r="X166" s="175">
        <f t="shared" si="159"/>
        <v>0</v>
      </c>
      <c r="Y166" s="176">
        <f t="shared" si="160"/>
        <v>0</v>
      </c>
      <c r="Z166" s="177"/>
      <c r="AA166" s="175">
        <f t="shared" si="161"/>
        <v>0</v>
      </c>
      <c r="AB166" s="177">
        <f t="shared" si="162"/>
        <v>0</v>
      </c>
      <c r="AC166" s="177"/>
      <c r="AD166" s="177">
        <f t="shared" si="163"/>
        <v>0</v>
      </c>
      <c r="AE166" s="177">
        <f t="shared" si="164"/>
        <v>0</v>
      </c>
      <c r="AF166" s="177"/>
      <c r="AG166" s="177">
        <f t="shared" si="165"/>
        <v>0</v>
      </c>
      <c r="AH166" s="177">
        <f t="shared" si="166"/>
        <v>0</v>
      </c>
    </row>
    <row r="167" spans="1:36" ht="22" customHeight="1" x14ac:dyDescent="0.2">
      <c r="A167" s="30"/>
      <c r="B167" s="29" t="s">
        <v>177</v>
      </c>
      <c r="C167" s="8">
        <v>200</v>
      </c>
      <c r="D167" s="78"/>
      <c r="E167" s="78"/>
      <c r="F167" s="78"/>
      <c r="G167" s="78"/>
      <c r="H167" s="78"/>
      <c r="I167" s="78"/>
      <c r="J167" s="78"/>
      <c r="K167" s="78"/>
      <c r="L167" s="78"/>
      <c r="M167" s="6">
        <f t="shared" si="155"/>
        <v>210</v>
      </c>
      <c r="N167" s="80"/>
      <c r="O167" s="80"/>
      <c r="P167" s="33">
        <f t="shared" si="156"/>
        <v>0</v>
      </c>
      <c r="Q167" s="35">
        <f t="shared" si="157"/>
        <v>0</v>
      </c>
      <c r="R167" s="114" t="s">
        <v>157</v>
      </c>
      <c r="S167" s="54">
        <f t="shared" si="158"/>
        <v>0</v>
      </c>
      <c r="T167" s="173">
        <v>1</v>
      </c>
      <c r="U167" s="173">
        <v>1</v>
      </c>
      <c r="V167" s="173">
        <v>0</v>
      </c>
      <c r="W167" s="180">
        <v>1.89</v>
      </c>
      <c r="X167" s="175">
        <f t="shared" si="159"/>
        <v>0</v>
      </c>
      <c r="Y167" s="176">
        <f t="shared" si="160"/>
        <v>0</v>
      </c>
      <c r="Z167" s="177"/>
      <c r="AA167" s="175">
        <f t="shared" si="161"/>
        <v>0</v>
      </c>
      <c r="AB167" s="177">
        <f t="shared" si="162"/>
        <v>0</v>
      </c>
      <c r="AC167" s="177"/>
      <c r="AD167" s="177">
        <f t="shared" si="163"/>
        <v>0</v>
      </c>
      <c r="AE167" s="177">
        <f t="shared" si="164"/>
        <v>0</v>
      </c>
      <c r="AF167" s="177"/>
      <c r="AG167" s="177">
        <f t="shared" si="165"/>
        <v>0</v>
      </c>
      <c r="AH167" s="177">
        <f t="shared" si="166"/>
        <v>0</v>
      </c>
    </row>
    <row r="168" spans="1:36" ht="22" customHeight="1" x14ac:dyDescent="0.2">
      <c r="A168" s="30"/>
      <c r="B168" s="94" t="s">
        <v>178</v>
      </c>
      <c r="C168" s="95">
        <v>200</v>
      </c>
      <c r="D168" s="79"/>
      <c r="E168" s="79"/>
      <c r="F168" s="79"/>
      <c r="G168" s="79"/>
      <c r="H168" s="79"/>
      <c r="I168" s="79"/>
      <c r="J168" s="79"/>
      <c r="K168" s="79"/>
      <c r="L168" s="79"/>
      <c r="M168" s="32">
        <f t="shared" si="155"/>
        <v>210</v>
      </c>
      <c r="N168" s="81"/>
      <c r="O168" s="81"/>
      <c r="P168" s="97">
        <f t="shared" si="156"/>
        <v>0</v>
      </c>
      <c r="Q168" s="98">
        <f t="shared" si="157"/>
        <v>0</v>
      </c>
      <c r="R168" s="113" t="s">
        <v>158</v>
      </c>
      <c r="S168" s="55">
        <f t="shared" si="158"/>
        <v>0</v>
      </c>
      <c r="T168" s="173">
        <v>1</v>
      </c>
      <c r="U168" s="173">
        <v>1</v>
      </c>
      <c r="V168" s="173">
        <v>0</v>
      </c>
      <c r="W168" s="180">
        <v>1.87</v>
      </c>
      <c r="X168" s="175">
        <f t="shared" si="159"/>
        <v>0</v>
      </c>
      <c r="Y168" s="176">
        <f t="shared" si="160"/>
        <v>0</v>
      </c>
      <c r="Z168" s="177"/>
      <c r="AA168" s="175">
        <f t="shared" si="161"/>
        <v>0</v>
      </c>
      <c r="AB168" s="177">
        <f t="shared" si="162"/>
        <v>0</v>
      </c>
      <c r="AC168" s="177"/>
      <c r="AD168" s="177">
        <f t="shared" si="163"/>
        <v>0</v>
      </c>
      <c r="AE168" s="177">
        <f t="shared" si="164"/>
        <v>0</v>
      </c>
      <c r="AF168" s="177"/>
      <c r="AG168" s="177">
        <f t="shared" si="165"/>
        <v>0</v>
      </c>
      <c r="AH168" s="177">
        <f t="shared" si="166"/>
        <v>0</v>
      </c>
    </row>
    <row r="169" spans="1:36" ht="22" customHeight="1" x14ac:dyDescent="0.2">
      <c r="A169" s="30"/>
      <c r="B169" s="29" t="s">
        <v>179</v>
      </c>
      <c r="C169" s="8">
        <v>180</v>
      </c>
      <c r="D169" s="78"/>
      <c r="E169" s="78"/>
      <c r="F169" s="78"/>
      <c r="G169" s="78"/>
      <c r="H169" s="78"/>
      <c r="I169" s="78"/>
      <c r="J169" s="78"/>
      <c r="K169" s="78"/>
      <c r="L169" s="78"/>
      <c r="M169" s="6">
        <f t="shared" si="155"/>
        <v>189</v>
      </c>
      <c r="N169" s="80"/>
      <c r="O169" s="80"/>
      <c r="P169" s="33">
        <f t="shared" si="156"/>
        <v>0</v>
      </c>
      <c r="Q169" s="35">
        <f t="shared" si="157"/>
        <v>0</v>
      </c>
      <c r="R169" s="114" t="s">
        <v>159</v>
      </c>
      <c r="S169" s="54">
        <f t="shared" si="158"/>
        <v>0</v>
      </c>
      <c r="T169" s="173">
        <v>1</v>
      </c>
      <c r="U169" s="173">
        <v>1</v>
      </c>
      <c r="V169" s="173">
        <v>0</v>
      </c>
      <c r="W169" s="180">
        <v>1.61</v>
      </c>
      <c r="X169" s="175">
        <f t="shared" si="159"/>
        <v>0</v>
      </c>
      <c r="Y169" s="176">
        <f t="shared" si="160"/>
        <v>0</v>
      </c>
      <c r="Z169" s="177"/>
      <c r="AA169" s="175">
        <f t="shared" si="161"/>
        <v>0</v>
      </c>
      <c r="AB169" s="177">
        <f t="shared" si="162"/>
        <v>0</v>
      </c>
      <c r="AC169" s="177"/>
      <c r="AD169" s="177">
        <f t="shared" si="163"/>
        <v>0</v>
      </c>
      <c r="AE169" s="177">
        <f t="shared" si="164"/>
        <v>0</v>
      </c>
      <c r="AF169" s="177"/>
      <c r="AG169" s="177">
        <f t="shared" si="165"/>
        <v>0</v>
      </c>
      <c r="AH169" s="177">
        <f t="shared" si="166"/>
        <v>0</v>
      </c>
    </row>
    <row r="170" spans="1:36" ht="22" customHeight="1" x14ac:dyDescent="0.2">
      <c r="A170" s="30"/>
      <c r="B170" s="94" t="s">
        <v>180</v>
      </c>
      <c r="C170" s="95">
        <v>200</v>
      </c>
      <c r="D170" s="79"/>
      <c r="E170" s="79"/>
      <c r="F170" s="79"/>
      <c r="G170" s="79"/>
      <c r="H170" s="79"/>
      <c r="I170" s="79"/>
      <c r="J170" s="79"/>
      <c r="K170" s="79"/>
      <c r="L170" s="79"/>
      <c r="M170" s="32">
        <f t="shared" si="155"/>
        <v>210</v>
      </c>
      <c r="N170" s="81"/>
      <c r="O170" s="81"/>
      <c r="P170" s="97">
        <f t="shared" si="156"/>
        <v>0</v>
      </c>
      <c r="Q170" s="98">
        <f t="shared" si="157"/>
        <v>0</v>
      </c>
      <c r="R170" s="113" t="s">
        <v>160</v>
      </c>
      <c r="S170" s="55">
        <f t="shared" si="158"/>
        <v>0</v>
      </c>
      <c r="T170" s="173">
        <v>1</v>
      </c>
      <c r="U170" s="173">
        <v>1</v>
      </c>
      <c r="V170" s="173">
        <v>0</v>
      </c>
      <c r="W170" s="180">
        <v>1.82</v>
      </c>
      <c r="X170" s="175">
        <f t="shared" si="159"/>
        <v>0</v>
      </c>
      <c r="Y170" s="176">
        <f t="shared" si="160"/>
        <v>0</v>
      </c>
      <c r="Z170" s="177"/>
      <c r="AA170" s="175">
        <f t="shared" si="161"/>
        <v>0</v>
      </c>
      <c r="AB170" s="177">
        <f t="shared" si="162"/>
        <v>0</v>
      </c>
      <c r="AC170" s="177"/>
      <c r="AD170" s="177">
        <f t="shared" si="163"/>
        <v>0</v>
      </c>
      <c r="AE170" s="177">
        <f t="shared" si="164"/>
        <v>0</v>
      </c>
      <c r="AF170" s="177"/>
      <c r="AG170" s="177">
        <f t="shared" si="165"/>
        <v>0</v>
      </c>
      <c r="AH170" s="177">
        <f t="shared" si="166"/>
        <v>0</v>
      </c>
    </row>
    <row r="171" spans="1:36" ht="22" customHeight="1" x14ac:dyDescent="0.2">
      <c r="A171" s="30"/>
      <c r="B171" s="29" t="s">
        <v>181</v>
      </c>
      <c r="C171" s="8">
        <v>180</v>
      </c>
      <c r="D171" s="78"/>
      <c r="E171" s="78"/>
      <c r="F171" s="78"/>
      <c r="G171" s="78"/>
      <c r="H171" s="78"/>
      <c r="I171" s="78"/>
      <c r="J171" s="78"/>
      <c r="K171" s="78"/>
      <c r="L171" s="78"/>
      <c r="M171" s="6">
        <f t="shared" si="155"/>
        <v>189</v>
      </c>
      <c r="N171" s="80"/>
      <c r="O171" s="80"/>
      <c r="P171" s="33">
        <f t="shared" si="156"/>
        <v>0</v>
      </c>
      <c r="Q171" s="35">
        <f t="shared" si="157"/>
        <v>0</v>
      </c>
      <c r="R171" s="114" t="s">
        <v>161</v>
      </c>
      <c r="S171" s="54">
        <f t="shared" si="158"/>
        <v>0</v>
      </c>
      <c r="T171" s="173">
        <v>1</v>
      </c>
      <c r="U171" s="173">
        <v>1</v>
      </c>
      <c r="V171" s="173">
        <v>0</v>
      </c>
      <c r="W171" s="180">
        <v>1.46</v>
      </c>
      <c r="X171" s="175">
        <f t="shared" si="159"/>
        <v>0</v>
      </c>
      <c r="Y171" s="176">
        <f t="shared" si="160"/>
        <v>0</v>
      </c>
      <c r="Z171" s="177"/>
      <c r="AA171" s="175">
        <f t="shared" si="161"/>
        <v>0</v>
      </c>
      <c r="AB171" s="177">
        <f t="shared" si="162"/>
        <v>0</v>
      </c>
      <c r="AC171" s="177"/>
      <c r="AD171" s="177">
        <f t="shared" si="163"/>
        <v>0</v>
      </c>
      <c r="AE171" s="177">
        <f t="shared" si="164"/>
        <v>0</v>
      </c>
      <c r="AF171" s="177"/>
      <c r="AG171" s="177">
        <f t="shared" si="165"/>
        <v>0</v>
      </c>
      <c r="AH171" s="177">
        <f t="shared" si="166"/>
        <v>0</v>
      </c>
    </row>
    <row r="172" spans="1:36" ht="22" customHeight="1" x14ac:dyDescent="0.2">
      <c r="A172" s="30"/>
      <c r="B172" s="94" t="s">
        <v>182</v>
      </c>
      <c r="C172" s="95">
        <v>180</v>
      </c>
      <c r="D172" s="79"/>
      <c r="E172" s="79"/>
      <c r="F172" s="79"/>
      <c r="G172" s="79"/>
      <c r="H172" s="79"/>
      <c r="I172" s="79"/>
      <c r="J172" s="79"/>
      <c r="K172" s="79"/>
      <c r="L172" s="79"/>
      <c r="M172" s="32">
        <f t="shared" si="155"/>
        <v>189</v>
      </c>
      <c r="N172" s="81"/>
      <c r="O172" s="81"/>
      <c r="P172" s="97">
        <f t="shared" si="156"/>
        <v>0</v>
      </c>
      <c r="Q172" s="98">
        <f t="shared" si="157"/>
        <v>0</v>
      </c>
      <c r="R172" s="113" t="s">
        <v>162</v>
      </c>
      <c r="S172" s="55">
        <f t="shared" si="158"/>
        <v>0</v>
      </c>
      <c r="T172" s="173">
        <v>1</v>
      </c>
      <c r="U172" s="173">
        <v>1</v>
      </c>
      <c r="V172" s="173">
        <v>0</v>
      </c>
      <c r="W172" s="180">
        <v>1.25</v>
      </c>
      <c r="X172" s="175">
        <f t="shared" si="159"/>
        <v>0</v>
      </c>
      <c r="Y172" s="176">
        <f t="shared" si="160"/>
        <v>0</v>
      </c>
      <c r="Z172" s="177"/>
      <c r="AA172" s="175">
        <f t="shared" si="161"/>
        <v>0</v>
      </c>
      <c r="AB172" s="177">
        <f t="shared" si="162"/>
        <v>0</v>
      </c>
      <c r="AC172" s="177"/>
      <c r="AD172" s="177">
        <f t="shared" si="163"/>
        <v>0</v>
      </c>
      <c r="AE172" s="177">
        <f t="shared" si="164"/>
        <v>0</v>
      </c>
      <c r="AF172" s="177"/>
      <c r="AG172" s="177">
        <f t="shared" si="165"/>
        <v>0</v>
      </c>
      <c r="AH172" s="177">
        <f t="shared" si="166"/>
        <v>0</v>
      </c>
    </row>
    <row r="173" spans="1:36" ht="22" customHeight="1" x14ac:dyDescent="0.2">
      <c r="A173" s="30"/>
      <c r="B173" s="29" t="s">
        <v>183</v>
      </c>
      <c r="C173" s="8">
        <v>180</v>
      </c>
      <c r="D173" s="78"/>
      <c r="E173" s="78"/>
      <c r="F173" s="78"/>
      <c r="G173" s="78"/>
      <c r="H173" s="78"/>
      <c r="I173" s="78"/>
      <c r="J173" s="78"/>
      <c r="K173" s="78"/>
      <c r="L173" s="78"/>
      <c r="M173" s="6">
        <f t="shared" si="155"/>
        <v>189</v>
      </c>
      <c r="N173" s="80"/>
      <c r="O173" s="80"/>
      <c r="P173" s="33">
        <f t="shared" si="156"/>
        <v>0</v>
      </c>
      <c r="Q173" s="35">
        <f t="shared" si="157"/>
        <v>0</v>
      </c>
      <c r="R173" s="114" t="s">
        <v>163</v>
      </c>
      <c r="S173" s="54">
        <f t="shared" si="158"/>
        <v>0</v>
      </c>
      <c r="T173" s="173">
        <v>1</v>
      </c>
      <c r="U173" s="173">
        <v>1</v>
      </c>
      <c r="V173" s="173">
        <v>0</v>
      </c>
      <c r="W173" s="180">
        <v>1.57</v>
      </c>
      <c r="X173" s="175">
        <f t="shared" si="159"/>
        <v>0</v>
      </c>
      <c r="Y173" s="176">
        <f t="shared" si="160"/>
        <v>0</v>
      </c>
      <c r="Z173" s="177"/>
      <c r="AA173" s="175">
        <f t="shared" si="161"/>
        <v>0</v>
      </c>
      <c r="AB173" s="177">
        <f t="shared" si="162"/>
        <v>0</v>
      </c>
      <c r="AC173" s="177"/>
      <c r="AD173" s="177">
        <f t="shared" si="163"/>
        <v>0</v>
      </c>
      <c r="AE173" s="177">
        <f t="shared" si="164"/>
        <v>0</v>
      </c>
      <c r="AF173" s="177"/>
      <c r="AG173" s="177">
        <f t="shared" si="165"/>
        <v>0</v>
      </c>
      <c r="AH173" s="177">
        <f t="shared" si="166"/>
        <v>0</v>
      </c>
    </row>
    <row r="174" spans="1:36" ht="22" customHeight="1" x14ac:dyDescent="0.2">
      <c r="A174" s="30"/>
      <c r="B174" s="94" t="s">
        <v>184</v>
      </c>
      <c r="C174" s="95">
        <v>180</v>
      </c>
      <c r="D174" s="79"/>
      <c r="E174" s="79"/>
      <c r="F174" s="79"/>
      <c r="G174" s="79"/>
      <c r="H174" s="79"/>
      <c r="I174" s="79"/>
      <c r="J174" s="79"/>
      <c r="K174" s="79"/>
      <c r="L174" s="79"/>
      <c r="M174" s="32">
        <f t="shared" si="155"/>
        <v>189</v>
      </c>
      <c r="N174" s="81"/>
      <c r="O174" s="81"/>
      <c r="P174" s="97">
        <f t="shared" si="156"/>
        <v>0</v>
      </c>
      <c r="Q174" s="98">
        <f t="shared" si="157"/>
        <v>0</v>
      </c>
      <c r="R174" s="113" t="s">
        <v>164</v>
      </c>
      <c r="S174" s="55">
        <f t="shared" si="158"/>
        <v>0</v>
      </c>
      <c r="T174" s="173">
        <v>1</v>
      </c>
      <c r="U174" s="173">
        <v>1</v>
      </c>
      <c r="V174" s="173">
        <v>0</v>
      </c>
      <c r="W174" s="180">
        <v>1.45</v>
      </c>
      <c r="X174" s="175">
        <f t="shared" si="159"/>
        <v>0</v>
      </c>
      <c r="Y174" s="176">
        <f t="shared" si="160"/>
        <v>0</v>
      </c>
      <c r="Z174" s="177"/>
      <c r="AA174" s="175">
        <f t="shared" si="161"/>
        <v>0</v>
      </c>
      <c r="AB174" s="177">
        <f t="shared" si="162"/>
        <v>0</v>
      </c>
      <c r="AC174" s="177"/>
      <c r="AD174" s="177">
        <f t="shared" si="163"/>
        <v>0</v>
      </c>
      <c r="AE174" s="177">
        <f t="shared" si="164"/>
        <v>0</v>
      </c>
      <c r="AF174" s="177"/>
      <c r="AG174" s="177">
        <f t="shared" si="165"/>
        <v>0</v>
      </c>
      <c r="AH174" s="177">
        <f t="shared" si="166"/>
        <v>0</v>
      </c>
    </row>
    <row r="175" spans="1:36" s="5" customFormat="1" ht="22" customHeight="1" x14ac:dyDescent="0.2">
      <c r="B175" s="29"/>
      <c r="C175" s="172"/>
      <c r="D175" s="77"/>
      <c r="E175" s="45"/>
      <c r="F175" s="46"/>
      <c r="G175" s="47"/>
      <c r="H175" s="48"/>
      <c r="I175" s="49"/>
      <c r="J175" s="50"/>
      <c r="K175" s="38"/>
      <c r="L175" s="39"/>
      <c r="M175" s="112"/>
      <c r="N175" s="51"/>
      <c r="O175" s="52"/>
      <c r="P175" s="83"/>
      <c r="Q175" s="84"/>
      <c r="R175" s="83"/>
      <c r="S175" s="83"/>
      <c r="T175" s="178"/>
      <c r="U175" s="178"/>
      <c r="V175" s="178"/>
      <c r="W175" s="179"/>
      <c r="X175" s="178"/>
      <c r="Y175" s="178"/>
      <c r="Z175" s="178"/>
      <c r="AA175" s="178"/>
      <c r="AB175" s="178"/>
      <c r="AC175" s="178"/>
      <c r="AD175" s="177"/>
      <c r="AE175" s="178"/>
      <c r="AF175" s="178"/>
      <c r="AG175" s="177"/>
      <c r="AH175" s="177"/>
      <c r="AI175" s="1"/>
      <c r="AJ175" s="1"/>
    </row>
    <row r="176" spans="1:36" ht="30" customHeight="1" x14ac:dyDescent="0.2">
      <c r="A176" s="119"/>
      <c r="B176" s="96" t="s">
        <v>229</v>
      </c>
      <c r="C176" s="95">
        <f>SUM(C178:C192)</f>
        <v>2560</v>
      </c>
      <c r="D176" s="79"/>
      <c r="E176" s="79"/>
      <c r="F176" s="79"/>
      <c r="G176" s="79"/>
      <c r="H176" s="79"/>
      <c r="I176" s="79"/>
      <c r="J176" s="79"/>
      <c r="K176" s="79"/>
      <c r="L176" s="79"/>
      <c r="M176" s="95">
        <f>SUM(M178:M192)</f>
        <v>2692</v>
      </c>
      <c r="N176" s="81"/>
      <c r="O176" s="81"/>
      <c r="P176" s="97">
        <f>X176</f>
        <v>0</v>
      </c>
      <c r="Q176" s="98">
        <f>SUM(AD176:AE176)*W176</f>
        <v>0</v>
      </c>
      <c r="R176" s="113" t="s">
        <v>236</v>
      </c>
      <c r="S176" s="55">
        <f>SUM((AD176*C176)+(AE176*M176))</f>
        <v>0</v>
      </c>
      <c r="T176" s="173">
        <v>15</v>
      </c>
      <c r="U176" s="173">
        <v>15</v>
      </c>
      <c r="V176" s="173">
        <v>0</v>
      </c>
      <c r="W176" s="174">
        <v>31.01</v>
      </c>
      <c r="X176" s="175">
        <f>(SUM(D176:L176)+SUM(N176:O176))*T176</f>
        <v>0</v>
      </c>
      <c r="Y176" s="176">
        <f>(SUM(D176:L176,N176:O176))*W176</f>
        <v>0</v>
      </c>
      <c r="Z176" s="177"/>
      <c r="AA176" s="175">
        <f>SUM(AD176+AE176)*15</f>
        <v>0</v>
      </c>
      <c r="AB176" s="177">
        <f>SUM(T176*AA176)/15</f>
        <v>0</v>
      </c>
      <c r="AC176" s="177"/>
      <c r="AD176" s="177">
        <f>SUM(D176:L176)</f>
        <v>0</v>
      </c>
      <c r="AE176" s="177">
        <f>SUM(N176:O176)</f>
        <v>0</v>
      </c>
      <c r="AF176" s="177"/>
      <c r="AG176" s="177">
        <f t="shared" ref="AG176" si="167">SUM(AD176:AE176)*U176</f>
        <v>0</v>
      </c>
      <c r="AH176" s="177">
        <f t="shared" ref="AH176" si="168">SUM(AD176:AE176)*V176</f>
        <v>0</v>
      </c>
    </row>
    <row r="177" spans="1:36" s="5" customFormat="1" ht="22" customHeight="1" x14ac:dyDescent="0.2">
      <c r="B177" s="29"/>
      <c r="C177" s="172"/>
      <c r="D177" s="77"/>
      <c r="E177" s="45"/>
      <c r="F177" s="46"/>
      <c r="G177" s="47"/>
      <c r="H177" s="48"/>
      <c r="I177" s="49"/>
      <c r="J177" s="50"/>
      <c r="K177" s="38"/>
      <c r="L177" s="39"/>
      <c r="M177" s="112"/>
      <c r="N177" s="51"/>
      <c r="O177" s="52"/>
      <c r="P177" s="83"/>
      <c r="Q177" s="84"/>
      <c r="R177" s="83"/>
      <c r="S177" s="83"/>
      <c r="T177" s="178"/>
      <c r="U177" s="178"/>
      <c r="V177" s="178"/>
      <c r="W177" s="179"/>
      <c r="X177" s="178"/>
      <c r="Y177" s="178"/>
      <c r="Z177" s="178"/>
      <c r="AA177" s="178"/>
      <c r="AB177" s="178"/>
      <c r="AC177" s="178"/>
      <c r="AD177" s="177"/>
      <c r="AE177" s="178"/>
      <c r="AF177" s="178"/>
      <c r="AG177" s="177"/>
      <c r="AH177" s="177"/>
      <c r="AI177" s="1"/>
      <c r="AJ177" s="1"/>
    </row>
    <row r="178" spans="1:36" ht="22" customHeight="1" x14ac:dyDescent="0.2">
      <c r="A178" s="30"/>
      <c r="B178" s="94" t="s">
        <v>22</v>
      </c>
      <c r="C178" s="95">
        <v>220</v>
      </c>
      <c r="D178" s="79"/>
      <c r="E178" s="79"/>
      <c r="F178" s="79"/>
      <c r="G178" s="79"/>
      <c r="H178" s="79"/>
      <c r="I178" s="79"/>
      <c r="J178" s="79"/>
      <c r="K178" s="79"/>
      <c r="L178" s="79"/>
      <c r="M178" s="32">
        <f t="shared" ref="M178:M192" si="169">ROUNDUP((C178*105%),0.1)</f>
        <v>231</v>
      </c>
      <c r="N178" s="81"/>
      <c r="O178" s="81"/>
      <c r="P178" s="97">
        <f t="shared" ref="P178:P192" si="170">X178</f>
        <v>0</v>
      </c>
      <c r="Q178" s="98">
        <f t="shared" ref="Q178:Q192" si="171">SUM(AA178*W178)</f>
        <v>0</v>
      </c>
      <c r="R178" s="113" t="s">
        <v>74</v>
      </c>
      <c r="S178" s="55">
        <f t="shared" ref="S178:S192" si="172">SUM((AD178*C178)+(AE178*M178))</f>
        <v>0</v>
      </c>
      <c r="T178" s="173">
        <v>1</v>
      </c>
      <c r="U178" s="173">
        <v>1</v>
      </c>
      <c r="V178" s="173">
        <v>0</v>
      </c>
      <c r="W178" s="180">
        <v>3.35</v>
      </c>
      <c r="X178" s="175">
        <f t="shared" ref="X178:X192" si="173">(SUM(D178:L178,N178:O178))*T178</f>
        <v>0</v>
      </c>
      <c r="Y178" s="176">
        <f t="shared" ref="Y178:Y192" si="174">(SUM(D178:L178,N178:O178))*W178</f>
        <v>0</v>
      </c>
      <c r="Z178" s="177"/>
      <c r="AA178" s="175">
        <f t="shared" ref="AA178:AA192" si="175">SUM(AD178+AE178)</f>
        <v>0</v>
      </c>
      <c r="AB178" s="177">
        <f t="shared" ref="AB178:AB192" si="176">SUM(T178*AA178)</f>
        <v>0</v>
      </c>
      <c r="AC178" s="177"/>
      <c r="AD178" s="177">
        <f t="shared" ref="AD178:AD192" si="177">SUM(D178:L178)</f>
        <v>0</v>
      </c>
      <c r="AE178" s="177">
        <f t="shared" ref="AE178:AE192" si="178">SUM(N178:O178)</f>
        <v>0</v>
      </c>
      <c r="AF178" s="177"/>
      <c r="AG178" s="177">
        <f t="shared" ref="AG178:AG192" si="179">SUM(AD178:AE178)*U178</f>
        <v>0</v>
      </c>
      <c r="AH178" s="177">
        <f t="shared" ref="AH178:AH192" si="180">SUM(AD178:AE178)*V178</f>
        <v>0</v>
      </c>
    </row>
    <row r="179" spans="1:36" ht="22" customHeight="1" x14ac:dyDescent="0.2">
      <c r="A179" s="30"/>
      <c r="B179" s="29" t="s">
        <v>23</v>
      </c>
      <c r="C179" s="8">
        <v>200</v>
      </c>
      <c r="D179" s="78"/>
      <c r="E179" s="78"/>
      <c r="F179" s="78"/>
      <c r="G179" s="78"/>
      <c r="H179" s="78"/>
      <c r="I179" s="78"/>
      <c r="J179" s="78"/>
      <c r="K179" s="78"/>
      <c r="L179" s="78"/>
      <c r="M179" s="6">
        <f t="shared" si="169"/>
        <v>210</v>
      </c>
      <c r="N179" s="80"/>
      <c r="O179" s="80"/>
      <c r="P179" s="33">
        <f t="shared" si="170"/>
        <v>0</v>
      </c>
      <c r="Q179" s="35">
        <f t="shared" si="171"/>
        <v>0</v>
      </c>
      <c r="R179" s="114" t="s">
        <v>75</v>
      </c>
      <c r="S179" s="54">
        <f t="shared" si="172"/>
        <v>0</v>
      </c>
      <c r="T179" s="173">
        <v>1</v>
      </c>
      <c r="U179" s="173">
        <v>1</v>
      </c>
      <c r="V179" s="173">
        <v>0</v>
      </c>
      <c r="W179" s="180">
        <v>2.71</v>
      </c>
      <c r="X179" s="175">
        <f t="shared" si="173"/>
        <v>0</v>
      </c>
      <c r="Y179" s="176">
        <f t="shared" si="174"/>
        <v>0</v>
      </c>
      <c r="Z179" s="177"/>
      <c r="AA179" s="175">
        <f t="shared" si="175"/>
        <v>0</v>
      </c>
      <c r="AB179" s="177">
        <f t="shared" si="176"/>
        <v>0</v>
      </c>
      <c r="AC179" s="177"/>
      <c r="AD179" s="177">
        <f t="shared" si="177"/>
        <v>0</v>
      </c>
      <c r="AE179" s="177">
        <f t="shared" si="178"/>
        <v>0</v>
      </c>
      <c r="AF179" s="177"/>
      <c r="AG179" s="177">
        <f t="shared" si="179"/>
        <v>0</v>
      </c>
      <c r="AH179" s="177">
        <f t="shared" si="180"/>
        <v>0</v>
      </c>
    </row>
    <row r="180" spans="1:36" ht="22" customHeight="1" x14ac:dyDescent="0.2">
      <c r="A180" s="30"/>
      <c r="B180" s="94" t="s">
        <v>24</v>
      </c>
      <c r="C180" s="95">
        <v>190</v>
      </c>
      <c r="D180" s="79"/>
      <c r="E180" s="79"/>
      <c r="F180" s="79"/>
      <c r="G180" s="79"/>
      <c r="H180" s="79"/>
      <c r="I180" s="79"/>
      <c r="J180" s="79"/>
      <c r="K180" s="79"/>
      <c r="L180" s="79"/>
      <c r="M180" s="32">
        <f t="shared" si="169"/>
        <v>200</v>
      </c>
      <c r="N180" s="81"/>
      <c r="O180" s="81"/>
      <c r="P180" s="97">
        <f t="shared" si="170"/>
        <v>0</v>
      </c>
      <c r="Q180" s="98">
        <f t="shared" si="171"/>
        <v>0</v>
      </c>
      <c r="R180" s="113" t="s">
        <v>76</v>
      </c>
      <c r="S180" s="55">
        <f t="shared" si="172"/>
        <v>0</v>
      </c>
      <c r="T180" s="173">
        <v>1</v>
      </c>
      <c r="U180" s="173">
        <v>1</v>
      </c>
      <c r="V180" s="173">
        <v>0</v>
      </c>
      <c r="W180" s="180">
        <v>2.59</v>
      </c>
      <c r="X180" s="175">
        <f t="shared" si="173"/>
        <v>0</v>
      </c>
      <c r="Y180" s="176">
        <f t="shared" si="174"/>
        <v>0</v>
      </c>
      <c r="Z180" s="177"/>
      <c r="AA180" s="175">
        <f t="shared" si="175"/>
        <v>0</v>
      </c>
      <c r="AB180" s="177">
        <f t="shared" si="176"/>
        <v>0</v>
      </c>
      <c r="AC180" s="177"/>
      <c r="AD180" s="177">
        <f t="shared" si="177"/>
        <v>0</v>
      </c>
      <c r="AE180" s="177">
        <f t="shared" si="178"/>
        <v>0</v>
      </c>
      <c r="AF180" s="177"/>
      <c r="AG180" s="177">
        <f t="shared" si="179"/>
        <v>0</v>
      </c>
      <c r="AH180" s="177">
        <f t="shared" si="180"/>
        <v>0</v>
      </c>
    </row>
    <row r="181" spans="1:36" ht="22" customHeight="1" x14ac:dyDescent="0.2">
      <c r="A181" s="30"/>
      <c r="B181" s="29" t="s">
        <v>25</v>
      </c>
      <c r="C181" s="8">
        <v>190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6">
        <f t="shared" si="169"/>
        <v>200</v>
      </c>
      <c r="N181" s="80"/>
      <c r="O181" s="80"/>
      <c r="P181" s="33">
        <f t="shared" si="170"/>
        <v>0</v>
      </c>
      <c r="Q181" s="35">
        <f t="shared" si="171"/>
        <v>0</v>
      </c>
      <c r="R181" s="114" t="s">
        <v>77</v>
      </c>
      <c r="S181" s="54">
        <f t="shared" si="172"/>
        <v>0</v>
      </c>
      <c r="T181" s="173">
        <v>1</v>
      </c>
      <c r="U181" s="173">
        <v>1</v>
      </c>
      <c r="V181" s="173">
        <v>0</v>
      </c>
      <c r="W181" s="180">
        <v>2.63</v>
      </c>
      <c r="X181" s="175">
        <f t="shared" si="173"/>
        <v>0</v>
      </c>
      <c r="Y181" s="176">
        <f t="shared" si="174"/>
        <v>0</v>
      </c>
      <c r="Z181" s="177"/>
      <c r="AA181" s="175">
        <f t="shared" si="175"/>
        <v>0</v>
      </c>
      <c r="AB181" s="177">
        <f t="shared" si="176"/>
        <v>0</v>
      </c>
      <c r="AC181" s="177"/>
      <c r="AD181" s="177">
        <f t="shared" si="177"/>
        <v>0</v>
      </c>
      <c r="AE181" s="177">
        <f t="shared" si="178"/>
        <v>0</v>
      </c>
      <c r="AF181" s="177"/>
      <c r="AG181" s="177">
        <f t="shared" si="179"/>
        <v>0</v>
      </c>
      <c r="AH181" s="177">
        <f t="shared" si="180"/>
        <v>0</v>
      </c>
    </row>
    <row r="182" spans="1:36" ht="22" customHeight="1" x14ac:dyDescent="0.2">
      <c r="A182" s="30"/>
      <c r="B182" s="94" t="s">
        <v>26</v>
      </c>
      <c r="C182" s="95">
        <v>190</v>
      </c>
      <c r="D182" s="79"/>
      <c r="E182" s="79"/>
      <c r="F182" s="79"/>
      <c r="G182" s="79"/>
      <c r="H182" s="79"/>
      <c r="I182" s="79"/>
      <c r="J182" s="79"/>
      <c r="K182" s="79"/>
      <c r="L182" s="79"/>
      <c r="M182" s="32">
        <f t="shared" si="169"/>
        <v>200</v>
      </c>
      <c r="N182" s="81"/>
      <c r="O182" s="81"/>
      <c r="P182" s="97">
        <f t="shared" si="170"/>
        <v>0</v>
      </c>
      <c r="Q182" s="98">
        <f t="shared" si="171"/>
        <v>0</v>
      </c>
      <c r="R182" s="113" t="s">
        <v>78</v>
      </c>
      <c r="S182" s="55">
        <f t="shared" si="172"/>
        <v>0</v>
      </c>
      <c r="T182" s="173">
        <v>1</v>
      </c>
      <c r="U182" s="173">
        <v>1</v>
      </c>
      <c r="V182" s="173">
        <v>0</v>
      </c>
      <c r="W182" s="180">
        <v>2.69</v>
      </c>
      <c r="X182" s="175">
        <f t="shared" si="173"/>
        <v>0</v>
      </c>
      <c r="Y182" s="176">
        <f t="shared" si="174"/>
        <v>0</v>
      </c>
      <c r="Z182" s="177"/>
      <c r="AA182" s="175">
        <f t="shared" si="175"/>
        <v>0</v>
      </c>
      <c r="AB182" s="177">
        <f t="shared" si="176"/>
        <v>0</v>
      </c>
      <c r="AC182" s="177"/>
      <c r="AD182" s="177">
        <f t="shared" si="177"/>
        <v>0</v>
      </c>
      <c r="AE182" s="177">
        <f t="shared" si="178"/>
        <v>0</v>
      </c>
      <c r="AF182" s="177"/>
      <c r="AG182" s="177">
        <f t="shared" si="179"/>
        <v>0</v>
      </c>
      <c r="AH182" s="177">
        <f t="shared" si="180"/>
        <v>0</v>
      </c>
    </row>
    <row r="183" spans="1:36" ht="22" customHeight="1" x14ac:dyDescent="0.2">
      <c r="A183" s="30"/>
      <c r="B183" s="29" t="s">
        <v>41</v>
      </c>
      <c r="C183" s="8">
        <v>180</v>
      </c>
      <c r="D183" s="78"/>
      <c r="E183" s="78"/>
      <c r="F183" s="78"/>
      <c r="G183" s="78"/>
      <c r="H183" s="78"/>
      <c r="I183" s="78"/>
      <c r="J183" s="78"/>
      <c r="K183" s="78"/>
      <c r="L183" s="78"/>
      <c r="M183" s="6">
        <f t="shared" si="169"/>
        <v>189</v>
      </c>
      <c r="N183" s="80"/>
      <c r="O183" s="80"/>
      <c r="P183" s="33">
        <f t="shared" si="170"/>
        <v>0</v>
      </c>
      <c r="Q183" s="35">
        <f t="shared" si="171"/>
        <v>0</v>
      </c>
      <c r="R183" s="114" t="s">
        <v>84</v>
      </c>
      <c r="S183" s="54">
        <f t="shared" si="172"/>
        <v>0</v>
      </c>
      <c r="T183" s="173">
        <v>1</v>
      </c>
      <c r="U183" s="173">
        <v>1</v>
      </c>
      <c r="V183" s="173">
        <v>0</v>
      </c>
      <c r="W183" s="180">
        <v>2.2999999999999998</v>
      </c>
      <c r="X183" s="175">
        <f t="shared" si="173"/>
        <v>0</v>
      </c>
      <c r="Y183" s="176">
        <f t="shared" si="174"/>
        <v>0</v>
      </c>
      <c r="Z183" s="177"/>
      <c r="AA183" s="175">
        <f t="shared" si="175"/>
        <v>0</v>
      </c>
      <c r="AB183" s="177">
        <f t="shared" si="176"/>
        <v>0</v>
      </c>
      <c r="AC183" s="177"/>
      <c r="AD183" s="177">
        <f t="shared" si="177"/>
        <v>0</v>
      </c>
      <c r="AE183" s="177">
        <f t="shared" si="178"/>
        <v>0</v>
      </c>
      <c r="AF183" s="177"/>
      <c r="AG183" s="177">
        <f t="shared" si="179"/>
        <v>0</v>
      </c>
      <c r="AH183" s="177">
        <f t="shared" si="180"/>
        <v>0</v>
      </c>
    </row>
    <row r="184" spans="1:36" ht="22" customHeight="1" x14ac:dyDescent="0.2">
      <c r="A184" s="30"/>
      <c r="B184" s="94" t="s">
        <v>42</v>
      </c>
      <c r="C184" s="95">
        <v>160</v>
      </c>
      <c r="D184" s="79"/>
      <c r="E184" s="79"/>
      <c r="F184" s="79"/>
      <c r="G184" s="79"/>
      <c r="H184" s="79"/>
      <c r="I184" s="79"/>
      <c r="J184" s="79"/>
      <c r="K184" s="79"/>
      <c r="L184" s="79"/>
      <c r="M184" s="32">
        <f t="shared" si="169"/>
        <v>168</v>
      </c>
      <c r="N184" s="81"/>
      <c r="O184" s="81"/>
      <c r="P184" s="97">
        <f t="shared" si="170"/>
        <v>0</v>
      </c>
      <c r="Q184" s="98">
        <f t="shared" si="171"/>
        <v>0</v>
      </c>
      <c r="R184" s="113" t="s">
        <v>85</v>
      </c>
      <c r="S184" s="55">
        <f t="shared" si="172"/>
        <v>0</v>
      </c>
      <c r="T184" s="173">
        <v>1</v>
      </c>
      <c r="U184" s="173">
        <v>1</v>
      </c>
      <c r="V184" s="173">
        <v>0</v>
      </c>
      <c r="W184" s="180">
        <v>1.82</v>
      </c>
      <c r="X184" s="175">
        <f t="shared" si="173"/>
        <v>0</v>
      </c>
      <c r="Y184" s="176">
        <f t="shared" si="174"/>
        <v>0</v>
      </c>
      <c r="Z184" s="177"/>
      <c r="AA184" s="175">
        <f t="shared" si="175"/>
        <v>0</v>
      </c>
      <c r="AB184" s="177">
        <f t="shared" si="176"/>
        <v>0</v>
      </c>
      <c r="AC184" s="177"/>
      <c r="AD184" s="177">
        <f t="shared" si="177"/>
        <v>0</v>
      </c>
      <c r="AE184" s="177">
        <f t="shared" si="178"/>
        <v>0</v>
      </c>
      <c r="AF184" s="177"/>
      <c r="AG184" s="177">
        <f t="shared" si="179"/>
        <v>0</v>
      </c>
      <c r="AH184" s="177">
        <f t="shared" si="180"/>
        <v>0</v>
      </c>
    </row>
    <row r="185" spans="1:36" ht="22" customHeight="1" x14ac:dyDescent="0.2">
      <c r="A185" s="30"/>
      <c r="B185" s="29" t="s">
        <v>43</v>
      </c>
      <c r="C185" s="8">
        <v>160</v>
      </c>
      <c r="D185" s="78"/>
      <c r="E185" s="78"/>
      <c r="F185" s="78"/>
      <c r="G185" s="78"/>
      <c r="H185" s="78"/>
      <c r="I185" s="78"/>
      <c r="J185" s="78"/>
      <c r="K185" s="78"/>
      <c r="L185" s="78"/>
      <c r="M185" s="6">
        <f t="shared" si="169"/>
        <v>168</v>
      </c>
      <c r="N185" s="80"/>
      <c r="O185" s="80"/>
      <c r="P185" s="33">
        <f t="shared" si="170"/>
        <v>0</v>
      </c>
      <c r="Q185" s="35">
        <f t="shared" si="171"/>
        <v>0</v>
      </c>
      <c r="R185" s="114" t="s">
        <v>86</v>
      </c>
      <c r="S185" s="54">
        <f t="shared" si="172"/>
        <v>0</v>
      </c>
      <c r="T185" s="173">
        <v>1</v>
      </c>
      <c r="U185" s="173">
        <v>1</v>
      </c>
      <c r="V185" s="173">
        <v>0</v>
      </c>
      <c r="W185" s="180">
        <v>1.89</v>
      </c>
      <c r="X185" s="175">
        <f t="shared" si="173"/>
        <v>0</v>
      </c>
      <c r="Y185" s="176">
        <f t="shared" si="174"/>
        <v>0</v>
      </c>
      <c r="Z185" s="177"/>
      <c r="AA185" s="175">
        <f t="shared" si="175"/>
        <v>0</v>
      </c>
      <c r="AB185" s="177">
        <f t="shared" si="176"/>
        <v>0</v>
      </c>
      <c r="AC185" s="177"/>
      <c r="AD185" s="177">
        <f t="shared" si="177"/>
        <v>0</v>
      </c>
      <c r="AE185" s="177">
        <f t="shared" si="178"/>
        <v>0</v>
      </c>
      <c r="AF185" s="177"/>
      <c r="AG185" s="177">
        <f t="shared" si="179"/>
        <v>0</v>
      </c>
      <c r="AH185" s="177">
        <f t="shared" si="180"/>
        <v>0</v>
      </c>
    </row>
    <row r="186" spans="1:36" ht="22" customHeight="1" x14ac:dyDescent="0.2">
      <c r="A186" s="30"/>
      <c r="B186" s="94" t="s">
        <v>44</v>
      </c>
      <c r="C186" s="95">
        <v>160</v>
      </c>
      <c r="D186" s="79"/>
      <c r="E186" s="79"/>
      <c r="F186" s="79"/>
      <c r="G186" s="79"/>
      <c r="H186" s="79"/>
      <c r="I186" s="79"/>
      <c r="J186" s="79"/>
      <c r="K186" s="79"/>
      <c r="L186" s="79"/>
      <c r="M186" s="32">
        <f t="shared" si="169"/>
        <v>168</v>
      </c>
      <c r="N186" s="81"/>
      <c r="O186" s="81"/>
      <c r="P186" s="97">
        <f t="shared" si="170"/>
        <v>0</v>
      </c>
      <c r="Q186" s="98">
        <f t="shared" si="171"/>
        <v>0</v>
      </c>
      <c r="R186" s="113" t="s">
        <v>87</v>
      </c>
      <c r="S186" s="55">
        <f t="shared" si="172"/>
        <v>0</v>
      </c>
      <c r="T186" s="173">
        <v>1</v>
      </c>
      <c r="U186" s="173">
        <v>1</v>
      </c>
      <c r="V186" s="173">
        <v>0</v>
      </c>
      <c r="W186" s="180">
        <v>1.87</v>
      </c>
      <c r="X186" s="175">
        <f t="shared" si="173"/>
        <v>0</v>
      </c>
      <c r="Y186" s="176">
        <f t="shared" si="174"/>
        <v>0</v>
      </c>
      <c r="Z186" s="177"/>
      <c r="AA186" s="175">
        <f t="shared" si="175"/>
        <v>0</v>
      </c>
      <c r="AB186" s="177">
        <f t="shared" si="176"/>
        <v>0</v>
      </c>
      <c r="AC186" s="177"/>
      <c r="AD186" s="177">
        <f t="shared" si="177"/>
        <v>0</v>
      </c>
      <c r="AE186" s="177">
        <f t="shared" si="178"/>
        <v>0</v>
      </c>
      <c r="AF186" s="177"/>
      <c r="AG186" s="177">
        <f t="shared" si="179"/>
        <v>0</v>
      </c>
      <c r="AH186" s="177">
        <f t="shared" si="180"/>
        <v>0</v>
      </c>
    </row>
    <row r="187" spans="1:36" ht="22" customHeight="1" x14ac:dyDescent="0.2">
      <c r="A187" s="30"/>
      <c r="B187" s="29" t="s">
        <v>45</v>
      </c>
      <c r="C187" s="8">
        <v>150</v>
      </c>
      <c r="D187" s="78"/>
      <c r="E187" s="78"/>
      <c r="F187" s="78"/>
      <c r="G187" s="78"/>
      <c r="H187" s="78"/>
      <c r="I187" s="78"/>
      <c r="J187" s="78"/>
      <c r="K187" s="78"/>
      <c r="L187" s="78"/>
      <c r="M187" s="6">
        <f t="shared" si="169"/>
        <v>158</v>
      </c>
      <c r="N187" s="80"/>
      <c r="O187" s="80"/>
      <c r="P187" s="33">
        <f t="shared" si="170"/>
        <v>0</v>
      </c>
      <c r="Q187" s="35">
        <f t="shared" si="171"/>
        <v>0</v>
      </c>
      <c r="R187" s="114" t="s">
        <v>88</v>
      </c>
      <c r="S187" s="54">
        <f t="shared" si="172"/>
        <v>0</v>
      </c>
      <c r="T187" s="173">
        <v>1</v>
      </c>
      <c r="U187" s="173">
        <v>1</v>
      </c>
      <c r="V187" s="173">
        <v>0</v>
      </c>
      <c r="W187" s="180">
        <v>1.61</v>
      </c>
      <c r="X187" s="175">
        <f t="shared" si="173"/>
        <v>0</v>
      </c>
      <c r="Y187" s="176">
        <f t="shared" si="174"/>
        <v>0</v>
      </c>
      <c r="Z187" s="177"/>
      <c r="AA187" s="175">
        <f t="shared" si="175"/>
        <v>0</v>
      </c>
      <c r="AB187" s="177">
        <f t="shared" si="176"/>
        <v>0</v>
      </c>
      <c r="AC187" s="177"/>
      <c r="AD187" s="177">
        <f t="shared" si="177"/>
        <v>0</v>
      </c>
      <c r="AE187" s="177">
        <f t="shared" si="178"/>
        <v>0</v>
      </c>
      <c r="AF187" s="177"/>
      <c r="AG187" s="177">
        <f t="shared" si="179"/>
        <v>0</v>
      </c>
      <c r="AH187" s="177">
        <f t="shared" si="180"/>
        <v>0</v>
      </c>
    </row>
    <row r="188" spans="1:36" ht="22" customHeight="1" x14ac:dyDescent="0.2">
      <c r="A188" s="30"/>
      <c r="B188" s="94" t="s">
        <v>46</v>
      </c>
      <c r="C188" s="95">
        <v>160</v>
      </c>
      <c r="D188" s="79"/>
      <c r="E188" s="79"/>
      <c r="F188" s="79"/>
      <c r="G188" s="79"/>
      <c r="H188" s="79"/>
      <c r="I188" s="79"/>
      <c r="J188" s="79"/>
      <c r="K188" s="79"/>
      <c r="L188" s="79"/>
      <c r="M188" s="32">
        <f t="shared" si="169"/>
        <v>168</v>
      </c>
      <c r="N188" s="81"/>
      <c r="O188" s="81"/>
      <c r="P188" s="97">
        <f t="shared" si="170"/>
        <v>0</v>
      </c>
      <c r="Q188" s="98">
        <f t="shared" si="171"/>
        <v>0</v>
      </c>
      <c r="R188" s="113" t="s">
        <v>89</v>
      </c>
      <c r="S188" s="55">
        <f t="shared" si="172"/>
        <v>0</v>
      </c>
      <c r="T188" s="173">
        <v>1</v>
      </c>
      <c r="U188" s="173">
        <v>1</v>
      </c>
      <c r="V188" s="173">
        <v>0</v>
      </c>
      <c r="W188" s="180">
        <v>1.82</v>
      </c>
      <c r="X188" s="175">
        <f t="shared" si="173"/>
        <v>0</v>
      </c>
      <c r="Y188" s="176">
        <f t="shared" si="174"/>
        <v>0</v>
      </c>
      <c r="Z188" s="177"/>
      <c r="AA188" s="175">
        <f t="shared" si="175"/>
        <v>0</v>
      </c>
      <c r="AB188" s="177">
        <f t="shared" si="176"/>
        <v>0</v>
      </c>
      <c r="AC188" s="177"/>
      <c r="AD188" s="177">
        <f t="shared" si="177"/>
        <v>0</v>
      </c>
      <c r="AE188" s="177">
        <f t="shared" si="178"/>
        <v>0</v>
      </c>
      <c r="AF188" s="177"/>
      <c r="AG188" s="177">
        <f t="shared" si="179"/>
        <v>0</v>
      </c>
      <c r="AH188" s="177">
        <f t="shared" si="180"/>
        <v>0</v>
      </c>
    </row>
    <row r="189" spans="1:36" ht="22" customHeight="1" x14ac:dyDescent="0.2">
      <c r="A189" s="30"/>
      <c r="B189" s="29" t="s">
        <v>47</v>
      </c>
      <c r="C189" s="8">
        <v>150</v>
      </c>
      <c r="D189" s="78"/>
      <c r="E189" s="78"/>
      <c r="F189" s="78"/>
      <c r="G189" s="78"/>
      <c r="H189" s="78"/>
      <c r="I189" s="78"/>
      <c r="J189" s="78"/>
      <c r="K189" s="78"/>
      <c r="L189" s="78"/>
      <c r="M189" s="6">
        <f t="shared" si="169"/>
        <v>158</v>
      </c>
      <c r="N189" s="80"/>
      <c r="O189" s="80"/>
      <c r="P189" s="33">
        <f t="shared" si="170"/>
        <v>0</v>
      </c>
      <c r="Q189" s="35">
        <f t="shared" si="171"/>
        <v>0</v>
      </c>
      <c r="R189" s="114" t="s">
        <v>90</v>
      </c>
      <c r="S189" s="54">
        <f t="shared" si="172"/>
        <v>0</v>
      </c>
      <c r="T189" s="173">
        <v>1</v>
      </c>
      <c r="U189" s="173">
        <v>1</v>
      </c>
      <c r="V189" s="173">
        <v>0</v>
      </c>
      <c r="W189" s="180">
        <v>1.46</v>
      </c>
      <c r="X189" s="175">
        <f t="shared" si="173"/>
        <v>0</v>
      </c>
      <c r="Y189" s="176">
        <f t="shared" si="174"/>
        <v>0</v>
      </c>
      <c r="Z189" s="177"/>
      <c r="AA189" s="175">
        <f t="shared" si="175"/>
        <v>0</v>
      </c>
      <c r="AB189" s="177">
        <f t="shared" si="176"/>
        <v>0</v>
      </c>
      <c r="AC189" s="177"/>
      <c r="AD189" s="177">
        <f t="shared" si="177"/>
        <v>0</v>
      </c>
      <c r="AE189" s="177">
        <f t="shared" si="178"/>
        <v>0</v>
      </c>
      <c r="AF189" s="177"/>
      <c r="AG189" s="177">
        <f t="shared" si="179"/>
        <v>0</v>
      </c>
      <c r="AH189" s="177">
        <f t="shared" si="180"/>
        <v>0</v>
      </c>
    </row>
    <row r="190" spans="1:36" ht="22" customHeight="1" x14ac:dyDescent="0.2">
      <c r="A190" s="30"/>
      <c r="B190" s="94" t="s">
        <v>50</v>
      </c>
      <c r="C190" s="95">
        <v>150</v>
      </c>
      <c r="D190" s="79"/>
      <c r="E190" s="79"/>
      <c r="F190" s="79"/>
      <c r="G190" s="79"/>
      <c r="H190" s="79"/>
      <c r="I190" s="79"/>
      <c r="J190" s="79"/>
      <c r="K190" s="79"/>
      <c r="L190" s="79"/>
      <c r="M190" s="32">
        <f t="shared" si="169"/>
        <v>158</v>
      </c>
      <c r="N190" s="81"/>
      <c r="O190" s="81"/>
      <c r="P190" s="97">
        <f t="shared" si="170"/>
        <v>0</v>
      </c>
      <c r="Q190" s="98">
        <f t="shared" si="171"/>
        <v>0</v>
      </c>
      <c r="R190" s="113" t="s">
        <v>91</v>
      </c>
      <c r="S190" s="55">
        <f t="shared" si="172"/>
        <v>0</v>
      </c>
      <c r="T190" s="173">
        <v>1</v>
      </c>
      <c r="U190" s="173">
        <v>1</v>
      </c>
      <c r="V190" s="173">
        <v>0</v>
      </c>
      <c r="W190" s="180">
        <v>1.25</v>
      </c>
      <c r="X190" s="175">
        <f t="shared" si="173"/>
        <v>0</v>
      </c>
      <c r="Y190" s="176">
        <f t="shared" si="174"/>
        <v>0</v>
      </c>
      <c r="Z190" s="177"/>
      <c r="AA190" s="175">
        <f t="shared" si="175"/>
        <v>0</v>
      </c>
      <c r="AB190" s="177">
        <f t="shared" si="176"/>
        <v>0</v>
      </c>
      <c r="AC190" s="177"/>
      <c r="AD190" s="177">
        <f t="shared" si="177"/>
        <v>0</v>
      </c>
      <c r="AE190" s="177">
        <f t="shared" si="178"/>
        <v>0</v>
      </c>
      <c r="AF190" s="177"/>
      <c r="AG190" s="177">
        <f t="shared" si="179"/>
        <v>0</v>
      </c>
      <c r="AH190" s="177">
        <f t="shared" si="180"/>
        <v>0</v>
      </c>
    </row>
    <row r="191" spans="1:36" ht="22" customHeight="1" x14ac:dyDescent="0.2">
      <c r="A191" s="30"/>
      <c r="B191" s="29" t="s">
        <v>48</v>
      </c>
      <c r="C191" s="8">
        <v>150</v>
      </c>
      <c r="D191" s="78"/>
      <c r="E191" s="78"/>
      <c r="F191" s="78"/>
      <c r="G191" s="78"/>
      <c r="H191" s="78"/>
      <c r="I191" s="78"/>
      <c r="J191" s="78"/>
      <c r="K191" s="78"/>
      <c r="L191" s="78"/>
      <c r="M191" s="6">
        <f t="shared" si="169"/>
        <v>158</v>
      </c>
      <c r="N191" s="80"/>
      <c r="O191" s="80"/>
      <c r="P191" s="33">
        <f t="shared" si="170"/>
        <v>0</v>
      </c>
      <c r="Q191" s="35">
        <f t="shared" si="171"/>
        <v>0</v>
      </c>
      <c r="R191" s="114" t="s">
        <v>92</v>
      </c>
      <c r="S191" s="54">
        <f t="shared" si="172"/>
        <v>0</v>
      </c>
      <c r="T191" s="173">
        <v>1</v>
      </c>
      <c r="U191" s="173">
        <v>1</v>
      </c>
      <c r="V191" s="173">
        <v>0</v>
      </c>
      <c r="W191" s="180">
        <v>1.57</v>
      </c>
      <c r="X191" s="175">
        <f t="shared" si="173"/>
        <v>0</v>
      </c>
      <c r="Y191" s="176">
        <f t="shared" si="174"/>
        <v>0</v>
      </c>
      <c r="Z191" s="177"/>
      <c r="AA191" s="175">
        <f t="shared" si="175"/>
        <v>0</v>
      </c>
      <c r="AB191" s="177">
        <f t="shared" si="176"/>
        <v>0</v>
      </c>
      <c r="AC191" s="177"/>
      <c r="AD191" s="177">
        <f t="shared" si="177"/>
        <v>0</v>
      </c>
      <c r="AE191" s="177">
        <f t="shared" si="178"/>
        <v>0</v>
      </c>
      <c r="AF191" s="177"/>
      <c r="AG191" s="177">
        <f t="shared" si="179"/>
        <v>0</v>
      </c>
      <c r="AH191" s="177">
        <f t="shared" si="180"/>
        <v>0</v>
      </c>
    </row>
    <row r="192" spans="1:36" ht="22" customHeight="1" x14ac:dyDescent="0.2">
      <c r="A192" s="30"/>
      <c r="B192" s="94" t="s">
        <v>49</v>
      </c>
      <c r="C192" s="95">
        <v>150</v>
      </c>
      <c r="D192" s="79"/>
      <c r="E192" s="79"/>
      <c r="F192" s="79"/>
      <c r="G192" s="79"/>
      <c r="H192" s="79"/>
      <c r="I192" s="79"/>
      <c r="J192" s="79"/>
      <c r="K192" s="79"/>
      <c r="L192" s="79"/>
      <c r="M192" s="32">
        <f t="shared" si="169"/>
        <v>158</v>
      </c>
      <c r="N192" s="81"/>
      <c r="O192" s="81"/>
      <c r="P192" s="97">
        <f t="shared" si="170"/>
        <v>0</v>
      </c>
      <c r="Q192" s="98">
        <f t="shared" si="171"/>
        <v>0</v>
      </c>
      <c r="R192" s="113" t="s">
        <v>93</v>
      </c>
      <c r="S192" s="55">
        <f t="shared" si="172"/>
        <v>0</v>
      </c>
      <c r="T192" s="173">
        <v>1</v>
      </c>
      <c r="U192" s="173">
        <v>1</v>
      </c>
      <c r="V192" s="173">
        <v>0</v>
      </c>
      <c r="W192" s="180">
        <v>1.45</v>
      </c>
      <c r="X192" s="175">
        <f t="shared" si="173"/>
        <v>0</v>
      </c>
      <c r="Y192" s="176">
        <f t="shared" si="174"/>
        <v>0</v>
      </c>
      <c r="Z192" s="177"/>
      <c r="AA192" s="175">
        <f t="shared" si="175"/>
        <v>0</v>
      </c>
      <c r="AB192" s="177">
        <f t="shared" si="176"/>
        <v>0</v>
      </c>
      <c r="AC192" s="177"/>
      <c r="AD192" s="177">
        <f t="shared" si="177"/>
        <v>0</v>
      </c>
      <c r="AE192" s="177">
        <f t="shared" si="178"/>
        <v>0</v>
      </c>
      <c r="AF192" s="177"/>
      <c r="AG192" s="177">
        <f t="shared" si="179"/>
        <v>0</v>
      </c>
      <c r="AH192" s="177">
        <f t="shared" si="180"/>
        <v>0</v>
      </c>
    </row>
    <row r="193" spans="1:34" x14ac:dyDescent="0.2">
      <c r="S193" s="15"/>
    </row>
    <row r="194" spans="1:34" ht="22" customHeight="1" x14ac:dyDescent="0.2">
      <c r="R194" s="15"/>
      <c r="S194" s="15"/>
      <c r="X194" s="9" t="s">
        <v>66</v>
      </c>
      <c r="Y194" s="13" t="s">
        <v>17</v>
      </c>
      <c r="AA194" s="9" t="s">
        <v>65</v>
      </c>
      <c r="AG194" s="9" t="s">
        <v>190</v>
      </c>
      <c r="AH194" s="9" t="s">
        <v>66</v>
      </c>
    </row>
    <row r="195" spans="1:34" ht="22" customHeight="1" x14ac:dyDescent="0.2">
      <c r="R195" s="15"/>
      <c r="S195" s="15"/>
      <c r="X195" s="11">
        <f>SUM(X6:X192)</f>
        <v>0</v>
      </c>
      <c r="Y195" s="10">
        <f>SUM(Y6:Y192)</f>
        <v>0</v>
      </c>
      <c r="AA195" s="11">
        <f>SUM(AA6:AA192)</f>
        <v>0</v>
      </c>
      <c r="AG195" s="9">
        <f>SUM(AG6:AG192)</f>
        <v>0</v>
      </c>
      <c r="AH195" s="9">
        <f>SUM(AH6:AH192)</f>
        <v>0</v>
      </c>
    </row>
    <row r="196" spans="1:34" x14ac:dyDescent="0.2">
      <c r="R196" s="15"/>
      <c r="S196" s="15"/>
    </row>
    <row r="197" spans="1:34" x14ac:dyDescent="0.2">
      <c r="A197" s="17"/>
      <c r="B197" s="17"/>
      <c r="C197" s="108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5"/>
      <c r="S197" s="15"/>
    </row>
    <row r="198" spans="1:34" x14ac:dyDescent="0.2">
      <c r="R198" s="15"/>
      <c r="S198" s="15"/>
    </row>
  </sheetData>
  <sheetProtection algorithmName="SHA-512" hashValue="LnE/55CJ1m53A12NLczNH0BVOT/qmt1zQ0IQG7VNQch7SJOPpkEzfU7x2RV0B38MfHG2dOxsI7dNvmzotqKbRg==" saltValue="njDcIdEkgm7u9XVXzXu1NQ==" spinCount="100000" sheet="1" selectLockedCells="1" autoFilter="0"/>
  <autoFilter ref="D5:O76" xr:uid="{A3315A75-8D02-644B-A6B8-9F1986FCC0A8}"/>
  <mergeCells count="18">
    <mergeCell ref="Q2:Q3"/>
    <mergeCell ref="N2:N3"/>
    <mergeCell ref="O2:O3"/>
    <mergeCell ref="S2:S3"/>
    <mergeCell ref="R2:R3"/>
    <mergeCell ref="P2:P3"/>
    <mergeCell ref="M2:M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scale="42" orientation="portrait" verticalDpi="0" r:id="rId1"/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16551-9E60-574A-8E30-0F1F8F478B6E}">
  <sheetPr>
    <tabColor rgb="FFFFCC00"/>
    <pageSetUpPr autoPageBreaks="0" fitToPage="1"/>
  </sheetPr>
  <dimension ref="A1:AI59"/>
  <sheetViews>
    <sheetView workbookViewId="0">
      <selection activeCell="D6" sqref="D6"/>
    </sheetView>
  </sheetViews>
  <sheetFormatPr baseColWidth="10" defaultColWidth="10.83203125" defaultRowHeight="16" x14ac:dyDescent="0.2"/>
  <cols>
    <col min="1" max="1" width="21.1640625" style="1" customWidth="1"/>
    <col min="2" max="2" width="45.33203125" style="7" customWidth="1"/>
    <col min="3" max="3" width="13" style="104" customWidth="1"/>
    <col min="4" max="12" width="9.83203125" style="12" customWidth="1"/>
    <col min="13" max="14" width="10.83203125" style="12" customWidth="1"/>
    <col min="15" max="15" width="12.83203125" style="15" customWidth="1"/>
    <col min="16" max="16" width="17.33203125" style="7" customWidth="1"/>
    <col min="17" max="17" width="16.1640625" style="7" customWidth="1"/>
    <col min="18" max="18" width="15.1640625" style="53" customWidth="1"/>
    <col min="19" max="22" width="10.83203125" style="103" hidden="1" customWidth="1"/>
    <col min="23" max="23" width="10.83203125" style="1" hidden="1" customWidth="1"/>
    <col min="24" max="24" width="14.6640625" style="1" hidden="1" customWidth="1"/>
    <col min="25" max="25" width="10.83203125" style="1" hidden="1" customWidth="1"/>
    <col min="26" max="26" width="10.83203125" style="103" hidden="1" customWidth="1"/>
    <col min="27" max="27" width="17.5" style="103" hidden="1" customWidth="1"/>
    <col min="28" max="28" width="10.83203125" style="1" hidden="1" customWidth="1"/>
    <col min="29" max="30" width="10.83203125" style="9" hidden="1" customWidth="1"/>
    <col min="31" max="31" width="10.83203125" style="1" hidden="1" customWidth="1"/>
    <col min="32" max="32" width="16.6640625" style="9" hidden="1" customWidth="1"/>
    <col min="33" max="33" width="14.83203125" style="9" hidden="1" customWidth="1"/>
    <col min="34" max="34" width="10.83203125" style="1" hidden="1" customWidth="1"/>
    <col min="35" max="50" width="10.83203125" style="1" customWidth="1"/>
    <col min="51" max="16384" width="10.83203125" style="1"/>
  </cols>
  <sheetData>
    <row r="1" spans="1:35" ht="49" customHeight="1" x14ac:dyDescent="0.2">
      <c r="D1" s="40"/>
      <c r="E1" s="40"/>
      <c r="F1" s="40"/>
      <c r="G1" s="40"/>
      <c r="H1" s="40"/>
      <c r="I1" s="40"/>
      <c r="J1" s="40"/>
      <c r="K1" s="40"/>
      <c r="L1" s="40"/>
      <c r="M1" s="27"/>
      <c r="N1" s="27"/>
      <c r="O1" s="31"/>
      <c r="W1" s="9"/>
      <c r="X1" s="9"/>
      <c r="Y1" s="9"/>
    </row>
    <row r="2" spans="1:35" s="4" customFormat="1" ht="68" customHeight="1" x14ac:dyDescent="0.2">
      <c r="B2" s="237" t="s">
        <v>18</v>
      </c>
      <c r="C2" s="239" t="s">
        <v>1</v>
      </c>
      <c r="D2" s="241" t="s">
        <v>543</v>
      </c>
      <c r="E2" s="243" t="s">
        <v>544</v>
      </c>
      <c r="F2" s="245" t="s">
        <v>545</v>
      </c>
      <c r="G2" s="247" t="s">
        <v>546</v>
      </c>
      <c r="H2" s="249" t="s">
        <v>547</v>
      </c>
      <c r="I2" s="251" t="s">
        <v>548</v>
      </c>
      <c r="J2" s="253" t="s">
        <v>553</v>
      </c>
      <c r="K2" s="255" t="s">
        <v>551</v>
      </c>
      <c r="L2" s="257" t="s">
        <v>552</v>
      </c>
      <c r="M2" s="260" t="s">
        <v>550</v>
      </c>
      <c r="N2" s="262" t="s">
        <v>549</v>
      </c>
      <c r="O2" s="235" t="s">
        <v>359</v>
      </c>
      <c r="P2" s="235" t="s">
        <v>99</v>
      </c>
      <c r="Q2" s="235" t="s">
        <v>73</v>
      </c>
      <c r="R2" s="235" t="s">
        <v>60</v>
      </c>
      <c r="S2" s="93" t="s">
        <v>189</v>
      </c>
      <c r="T2" s="93" t="s">
        <v>185</v>
      </c>
      <c r="U2" s="93" t="s">
        <v>21</v>
      </c>
      <c r="V2" s="7" t="s">
        <v>20</v>
      </c>
      <c r="W2" s="93" t="s">
        <v>248</v>
      </c>
      <c r="X2" s="93" t="s">
        <v>247</v>
      </c>
      <c r="Y2" s="9"/>
      <c r="Z2" s="9" t="s">
        <v>249</v>
      </c>
      <c r="AA2" s="9" t="s">
        <v>186</v>
      </c>
      <c r="AB2" s="9"/>
      <c r="AC2" s="103" t="s">
        <v>63</v>
      </c>
      <c r="AD2" s="103" t="s">
        <v>64</v>
      </c>
      <c r="AE2" s="1"/>
      <c r="AF2" s="9" t="s">
        <v>187</v>
      </c>
      <c r="AG2" s="9" t="s">
        <v>188</v>
      </c>
      <c r="AH2" s="1"/>
      <c r="AI2" s="1"/>
    </row>
    <row r="3" spans="1:35" ht="22" customHeight="1" x14ac:dyDescent="0.2">
      <c r="B3" s="238"/>
      <c r="C3" s="240"/>
      <c r="D3" s="242"/>
      <c r="E3" s="244"/>
      <c r="F3" s="246"/>
      <c r="G3" s="248"/>
      <c r="H3" s="250"/>
      <c r="I3" s="252"/>
      <c r="J3" s="254"/>
      <c r="K3" s="256"/>
      <c r="L3" s="258"/>
      <c r="M3" s="261"/>
      <c r="N3" s="263"/>
      <c r="O3" s="259"/>
      <c r="P3" s="259"/>
      <c r="Q3" s="259"/>
      <c r="R3" s="259"/>
      <c r="S3" s="109"/>
      <c r="W3" s="9"/>
      <c r="X3" s="9"/>
      <c r="Y3" s="9"/>
    </row>
    <row r="4" spans="1:35" ht="29" customHeight="1" x14ac:dyDescent="0.2">
      <c r="B4" s="183" t="s">
        <v>542</v>
      </c>
      <c r="C4" s="106"/>
      <c r="D4" s="44"/>
      <c r="E4" s="72"/>
      <c r="F4" s="73"/>
      <c r="G4" s="65"/>
      <c r="H4" s="66"/>
      <c r="I4" s="67"/>
      <c r="J4" s="68"/>
      <c r="K4" s="70"/>
      <c r="L4" s="43"/>
      <c r="M4" s="69"/>
      <c r="N4" s="74"/>
      <c r="O4" s="100">
        <f>SUM(O6:O54)</f>
        <v>0</v>
      </c>
      <c r="P4" s="101">
        <f>SUM(P6:P54)</f>
        <v>0</v>
      </c>
      <c r="Q4" s="102">
        <f>SUM(Q6:Q54)</f>
        <v>0</v>
      </c>
      <c r="R4" s="99">
        <f>SUM(R6:R54)</f>
        <v>0</v>
      </c>
      <c r="S4" s="109"/>
      <c r="W4" s="9"/>
      <c r="X4" s="9"/>
      <c r="Y4" s="9"/>
    </row>
    <row r="5" spans="1:35" ht="22" customHeight="1" x14ac:dyDescent="0.2">
      <c r="B5" s="71"/>
      <c r="C5" s="106"/>
      <c r="D5" s="41"/>
      <c r="E5" s="18"/>
      <c r="F5" s="19"/>
      <c r="G5" s="20"/>
      <c r="H5" s="21"/>
      <c r="I5" s="22"/>
      <c r="J5" s="23"/>
      <c r="K5" s="24"/>
      <c r="L5" s="37"/>
      <c r="M5" s="25"/>
      <c r="N5" s="26"/>
      <c r="O5" s="82"/>
      <c r="P5" s="83"/>
      <c r="Q5" s="84"/>
      <c r="R5" s="83"/>
      <c r="S5" s="109"/>
      <c r="W5" s="9"/>
      <c r="X5" s="9"/>
      <c r="Y5" s="9"/>
    </row>
    <row r="6" spans="1:35" ht="20" x14ac:dyDescent="0.2">
      <c r="A6" s="88"/>
      <c r="B6" s="96" t="s">
        <v>353</v>
      </c>
      <c r="C6" s="95">
        <f>SUM(C8:C13)</f>
        <v>786</v>
      </c>
      <c r="D6" s="79"/>
      <c r="E6" s="79"/>
      <c r="F6" s="79"/>
      <c r="G6" s="79"/>
      <c r="H6" s="79"/>
      <c r="I6" s="79"/>
      <c r="J6" s="79"/>
      <c r="K6" s="79"/>
      <c r="L6" s="79"/>
      <c r="M6" s="81"/>
      <c r="N6" s="81"/>
      <c r="O6" s="97">
        <f>Z6</f>
        <v>0</v>
      </c>
      <c r="P6" s="97">
        <f>W6</f>
        <v>0</v>
      </c>
      <c r="Q6" s="98">
        <f>SUM(AC6)*V6</f>
        <v>0</v>
      </c>
      <c r="R6" s="55">
        <f>SUM((AC6*C6))</f>
        <v>0</v>
      </c>
      <c r="S6" s="14">
        <f>SUM(S8:S13)</f>
        <v>48</v>
      </c>
      <c r="T6" s="14">
        <v>0</v>
      </c>
      <c r="U6" s="14">
        <f>SUM(U8:U13)</f>
        <v>48</v>
      </c>
      <c r="V6" s="182">
        <f>SUM(V8:V11)</f>
        <v>4.7489999999999997</v>
      </c>
      <c r="W6" s="11">
        <f>(SUM(D6:L6)+SUM(M6:N6))*S6</f>
        <v>0</v>
      </c>
      <c r="X6" s="10">
        <f>(SUM(D6:L6,M6:N6))*V6</f>
        <v>0</v>
      </c>
      <c r="Y6" s="9"/>
      <c r="Z6" s="11">
        <f>SUM(AC6+AD6)*4</f>
        <v>0</v>
      </c>
      <c r="AA6" s="9">
        <f>SUM(S6*Z6)/4</f>
        <v>0</v>
      </c>
      <c r="AC6" s="9">
        <f>SUM(D6:N6)</f>
        <v>0</v>
      </c>
      <c r="AD6" s="9">
        <v>0</v>
      </c>
      <c r="AF6" s="9">
        <f>SUM(AC6:AD6)*T6</f>
        <v>0</v>
      </c>
      <c r="AG6" s="9">
        <f>SUM(AC6:AD6)*U6</f>
        <v>0</v>
      </c>
    </row>
    <row r="7" spans="1:35" s="5" customFormat="1" ht="22" customHeight="1" x14ac:dyDescent="0.2">
      <c r="A7" s="88"/>
      <c r="B7" s="29"/>
      <c r="C7" s="8"/>
      <c r="D7" s="77"/>
      <c r="E7" s="45"/>
      <c r="F7" s="46"/>
      <c r="G7" s="47"/>
      <c r="H7" s="48"/>
      <c r="I7" s="49"/>
      <c r="J7" s="50"/>
      <c r="K7" s="38"/>
      <c r="L7" s="39"/>
      <c r="M7" s="51"/>
      <c r="N7" s="52"/>
      <c r="O7" s="82"/>
      <c r="P7" s="83"/>
      <c r="Q7" s="84"/>
      <c r="R7" s="83"/>
      <c r="S7" s="110"/>
      <c r="V7" s="105"/>
      <c r="AC7" s="9"/>
      <c r="AF7" s="9"/>
      <c r="AG7" s="9"/>
      <c r="AH7" s="1"/>
      <c r="AI7" s="1"/>
    </row>
    <row r="8" spans="1:35" ht="19" x14ac:dyDescent="0.2">
      <c r="A8" s="88"/>
      <c r="B8" s="94" t="s">
        <v>357</v>
      </c>
      <c r="C8" s="95">
        <v>114</v>
      </c>
      <c r="D8" s="79"/>
      <c r="E8" s="79"/>
      <c r="F8" s="79"/>
      <c r="G8" s="79"/>
      <c r="H8" s="79"/>
      <c r="I8" s="79"/>
      <c r="J8" s="79"/>
      <c r="K8" s="79"/>
      <c r="L8" s="79"/>
      <c r="M8" s="81"/>
      <c r="N8" s="81"/>
      <c r="O8" s="97">
        <f t="shared" ref="O8:O13" si="0">Z8</f>
        <v>0</v>
      </c>
      <c r="P8" s="97">
        <f t="shared" ref="P8:P13" si="1">W8</f>
        <v>0</v>
      </c>
      <c r="Q8" s="98">
        <f t="shared" ref="Q8:Q13" si="2">SUM(Z8*V8)</f>
        <v>0</v>
      </c>
      <c r="R8" s="55">
        <f t="shared" ref="R8:R13" si="3">SUM((AC8*C8))</f>
        <v>0</v>
      </c>
      <c r="S8" s="14">
        <v>14</v>
      </c>
      <c r="T8" s="14">
        <v>0</v>
      </c>
      <c r="U8" s="14">
        <v>14</v>
      </c>
      <c r="V8" s="36">
        <v>0.81499999999999995</v>
      </c>
      <c r="W8" s="11">
        <f t="shared" ref="W8:W13" si="4">(SUM(D8:L8)+SUM(M8:N8))*S8</f>
        <v>0</v>
      </c>
      <c r="X8" s="10">
        <f t="shared" ref="X8:X13" si="5">(SUM(D8:L8,M8:N8))*V8</f>
        <v>0</v>
      </c>
      <c r="Y8" s="9"/>
      <c r="Z8" s="11">
        <f t="shared" ref="Z8:Z13" si="6">SUM(AC8+AD8)</f>
        <v>0</v>
      </c>
      <c r="AA8" s="9">
        <f t="shared" ref="AA8:AA13" si="7">SUM(S8*Z8)</f>
        <v>0</v>
      </c>
      <c r="AC8" s="9">
        <f t="shared" ref="AC8:AC13" si="8">SUM(D8:N8)</f>
        <v>0</v>
      </c>
      <c r="AD8" s="9">
        <v>0</v>
      </c>
      <c r="AF8" s="9">
        <f t="shared" ref="AF8:AF13" si="9">SUM(AC8:AD8)*T8</f>
        <v>0</v>
      </c>
      <c r="AG8" s="9">
        <f t="shared" ref="AG8:AG13" si="10">SUM(AC8:AD8)*U8</f>
        <v>0</v>
      </c>
    </row>
    <row r="9" spans="1:35" ht="19" x14ac:dyDescent="0.2">
      <c r="A9" s="88"/>
      <c r="B9" s="29" t="s">
        <v>360</v>
      </c>
      <c r="C9" s="8">
        <v>128</v>
      </c>
      <c r="D9" s="78"/>
      <c r="E9" s="78"/>
      <c r="F9" s="78"/>
      <c r="G9" s="78"/>
      <c r="H9" s="78"/>
      <c r="I9" s="78"/>
      <c r="J9" s="78"/>
      <c r="K9" s="78"/>
      <c r="L9" s="78"/>
      <c r="M9" s="80"/>
      <c r="N9" s="80"/>
      <c r="O9" s="33">
        <f t="shared" si="0"/>
        <v>0</v>
      </c>
      <c r="P9" s="33">
        <f t="shared" si="1"/>
        <v>0</v>
      </c>
      <c r="Q9" s="35">
        <f t="shared" si="2"/>
        <v>0</v>
      </c>
      <c r="R9" s="54">
        <f t="shared" si="3"/>
        <v>0</v>
      </c>
      <c r="S9" s="14">
        <v>12</v>
      </c>
      <c r="T9" s="14">
        <v>0</v>
      </c>
      <c r="U9" s="14">
        <v>12</v>
      </c>
      <c r="V9" s="36">
        <v>1.1659999999999999</v>
      </c>
      <c r="W9" s="11">
        <f t="shared" si="4"/>
        <v>0</v>
      </c>
      <c r="X9" s="10">
        <f t="shared" si="5"/>
        <v>0</v>
      </c>
      <c r="Y9" s="9"/>
      <c r="Z9" s="11">
        <f t="shared" si="6"/>
        <v>0</v>
      </c>
      <c r="AA9" s="9">
        <f t="shared" si="7"/>
        <v>0</v>
      </c>
      <c r="AC9" s="9">
        <f t="shared" si="8"/>
        <v>0</v>
      </c>
      <c r="AD9" s="9">
        <v>0</v>
      </c>
      <c r="AF9" s="9">
        <f t="shared" si="9"/>
        <v>0</v>
      </c>
      <c r="AG9" s="9">
        <f t="shared" si="10"/>
        <v>0</v>
      </c>
    </row>
    <row r="10" spans="1:35" ht="19" x14ac:dyDescent="0.2">
      <c r="A10" s="88"/>
      <c r="B10" s="94" t="s">
        <v>361</v>
      </c>
      <c r="C10" s="95">
        <v>130</v>
      </c>
      <c r="D10" s="79"/>
      <c r="E10" s="79"/>
      <c r="F10" s="79"/>
      <c r="G10" s="79"/>
      <c r="H10" s="79"/>
      <c r="I10" s="79"/>
      <c r="J10" s="79"/>
      <c r="K10" s="79"/>
      <c r="L10" s="79"/>
      <c r="M10" s="81"/>
      <c r="N10" s="81"/>
      <c r="O10" s="97">
        <f t="shared" si="0"/>
        <v>0</v>
      </c>
      <c r="P10" s="97">
        <f t="shared" si="1"/>
        <v>0</v>
      </c>
      <c r="Q10" s="98">
        <f t="shared" si="2"/>
        <v>0</v>
      </c>
      <c r="R10" s="55">
        <f t="shared" si="3"/>
        <v>0</v>
      </c>
      <c r="S10" s="14">
        <v>10</v>
      </c>
      <c r="T10" s="14">
        <v>0</v>
      </c>
      <c r="U10" s="14">
        <v>10</v>
      </c>
      <c r="V10" s="36">
        <v>1.329</v>
      </c>
      <c r="W10" s="11">
        <f t="shared" si="4"/>
        <v>0</v>
      </c>
      <c r="X10" s="10">
        <f t="shared" si="5"/>
        <v>0</v>
      </c>
      <c r="Y10" s="9"/>
      <c r="Z10" s="11">
        <f t="shared" si="6"/>
        <v>0</v>
      </c>
      <c r="AA10" s="9">
        <f t="shared" si="7"/>
        <v>0</v>
      </c>
      <c r="AC10" s="9">
        <f t="shared" si="8"/>
        <v>0</v>
      </c>
      <c r="AD10" s="9">
        <v>0</v>
      </c>
      <c r="AF10" s="9">
        <f t="shared" si="9"/>
        <v>0</v>
      </c>
      <c r="AG10" s="9">
        <f t="shared" si="10"/>
        <v>0</v>
      </c>
    </row>
    <row r="11" spans="1:35" ht="19" x14ac:dyDescent="0.2">
      <c r="A11" s="88"/>
      <c r="B11" s="29" t="s">
        <v>362</v>
      </c>
      <c r="C11" s="8">
        <v>130</v>
      </c>
      <c r="D11" s="78"/>
      <c r="E11" s="78"/>
      <c r="F11" s="78"/>
      <c r="G11" s="78"/>
      <c r="H11" s="78"/>
      <c r="I11" s="78"/>
      <c r="J11" s="78"/>
      <c r="K11" s="78"/>
      <c r="L11" s="78"/>
      <c r="M11" s="80"/>
      <c r="N11" s="80"/>
      <c r="O11" s="33">
        <f t="shared" si="0"/>
        <v>0</v>
      </c>
      <c r="P11" s="33">
        <f t="shared" si="1"/>
        <v>0</v>
      </c>
      <c r="Q11" s="35">
        <f t="shared" si="2"/>
        <v>0</v>
      </c>
      <c r="R11" s="54">
        <f t="shared" si="3"/>
        <v>0</v>
      </c>
      <c r="S11" s="14">
        <v>8</v>
      </c>
      <c r="T11" s="14">
        <v>0</v>
      </c>
      <c r="U11" s="14">
        <v>8</v>
      </c>
      <c r="V11" s="36">
        <v>1.4390000000000001</v>
      </c>
      <c r="W11" s="11">
        <f t="shared" si="4"/>
        <v>0</v>
      </c>
      <c r="X11" s="10">
        <f t="shared" si="5"/>
        <v>0</v>
      </c>
      <c r="Y11" s="9"/>
      <c r="Z11" s="11">
        <f t="shared" si="6"/>
        <v>0</v>
      </c>
      <c r="AA11" s="9">
        <f t="shared" si="7"/>
        <v>0</v>
      </c>
      <c r="AC11" s="9">
        <f t="shared" si="8"/>
        <v>0</v>
      </c>
      <c r="AD11" s="9">
        <v>0</v>
      </c>
      <c r="AF11" s="9">
        <f t="shared" si="9"/>
        <v>0</v>
      </c>
      <c r="AG11" s="9">
        <f t="shared" si="10"/>
        <v>0</v>
      </c>
    </row>
    <row r="12" spans="1:35" ht="19" x14ac:dyDescent="0.2">
      <c r="A12" s="181" t="s">
        <v>540</v>
      </c>
      <c r="B12" s="94" t="s">
        <v>363</v>
      </c>
      <c r="C12" s="95">
        <v>132</v>
      </c>
      <c r="D12" s="79"/>
      <c r="E12" s="79"/>
      <c r="F12" s="79"/>
      <c r="G12" s="79"/>
      <c r="H12" s="79"/>
      <c r="I12" s="79"/>
      <c r="J12" s="79"/>
      <c r="K12" s="79"/>
      <c r="L12" s="79"/>
      <c r="M12" s="81"/>
      <c r="N12" s="81"/>
      <c r="O12" s="97">
        <f t="shared" si="0"/>
        <v>0</v>
      </c>
      <c r="P12" s="97">
        <f t="shared" si="1"/>
        <v>0</v>
      </c>
      <c r="Q12" s="98">
        <f t="shared" ref="Q12" si="11">SUM(Z12*V12)</f>
        <v>0</v>
      </c>
      <c r="R12" s="55">
        <f t="shared" si="3"/>
        <v>0</v>
      </c>
      <c r="S12" s="14">
        <v>2</v>
      </c>
      <c r="T12" s="14">
        <v>0</v>
      </c>
      <c r="U12" s="14">
        <v>2</v>
      </c>
      <c r="V12" s="36">
        <v>1.222</v>
      </c>
      <c r="W12" s="11">
        <f t="shared" si="4"/>
        <v>0</v>
      </c>
      <c r="X12" s="10">
        <f t="shared" si="5"/>
        <v>0</v>
      </c>
      <c r="Y12" s="9"/>
      <c r="Z12" s="11">
        <f t="shared" si="6"/>
        <v>0</v>
      </c>
      <c r="AA12" s="9">
        <f t="shared" si="7"/>
        <v>0</v>
      </c>
      <c r="AC12" s="9">
        <f t="shared" si="8"/>
        <v>0</v>
      </c>
      <c r="AD12" s="9">
        <v>0</v>
      </c>
      <c r="AF12" s="9">
        <f t="shared" si="9"/>
        <v>0</v>
      </c>
      <c r="AG12" s="9">
        <f t="shared" si="10"/>
        <v>0</v>
      </c>
    </row>
    <row r="13" spans="1:35" ht="19" x14ac:dyDescent="0.2">
      <c r="A13" s="181" t="s">
        <v>540</v>
      </c>
      <c r="B13" s="29" t="s">
        <v>421</v>
      </c>
      <c r="C13" s="8">
        <v>152</v>
      </c>
      <c r="D13" s="78"/>
      <c r="E13" s="78"/>
      <c r="F13" s="78"/>
      <c r="G13" s="78"/>
      <c r="H13" s="78"/>
      <c r="I13" s="78"/>
      <c r="J13" s="78"/>
      <c r="K13" s="78"/>
      <c r="L13" s="78"/>
      <c r="M13" s="80"/>
      <c r="N13" s="80"/>
      <c r="O13" s="33">
        <f t="shared" si="0"/>
        <v>0</v>
      </c>
      <c r="P13" s="33">
        <f t="shared" si="1"/>
        <v>0</v>
      </c>
      <c r="Q13" s="35">
        <f t="shared" si="2"/>
        <v>0</v>
      </c>
      <c r="R13" s="54">
        <f t="shared" si="3"/>
        <v>0</v>
      </c>
      <c r="S13" s="14">
        <v>2</v>
      </c>
      <c r="T13" s="14">
        <v>0</v>
      </c>
      <c r="U13" s="14">
        <v>2</v>
      </c>
      <c r="V13" s="36">
        <v>1.468</v>
      </c>
      <c r="W13" s="11">
        <f t="shared" si="4"/>
        <v>0</v>
      </c>
      <c r="X13" s="10">
        <f t="shared" si="5"/>
        <v>0</v>
      </c>
      <c r="Y13" s="9"/>
      <c r="Z13" s="11">
        <f t="shared" si="6"/>
        <v>0</v>
      </c>
      <c r="AA13" s="9">
        <f t="shared" si="7"/>
        <v>0</v>
      </c>
      <c r="AC13" s="9">
        <f t="shared" si="8"/>
        <v>0</v>
      </c>
      <c r="AD13" s="9">
        <v>0</v>
      </c>
      <c r="AF13" s="9">
        <f t="shared" si="9"/>
        <v>0</v>
      </c>
      <c r="AG13" s="9">
        <f t="shared" si="10"/>
        <v>0</v>
      </c>
    </row>
    <row r="14" spans="1:35" s="5" customFormat="1" ht="22" customHeight="1" x14ac:dyDescent="0.2">
      <c r="B14" s="29"/>
      <c r="C14" s="107"/>
      <c r="D14" s="77"/>
      <c r="E14" s="45"/>
      <c r="F14" s="46"/>
      <c r="G14" s="47"/>
      <c r="H14" s="48"/>
      <c r="I14" s="49"/>
      <c r="J14" s="50"/>
      <c r="K14" s="38"/>
      <c r="L14" s="39"/>
      <c r="M14" s="51"/>
      <c r="N14" s="52"/>
      <c r="O14" s="82"/>
      <c r="P14" s="83"/>
      <c r="Q14" s="84"/>
      <c r="R14" s="83"/>
      <c r="S14" s="110"/>
      <c r="T14" s="110"/>
      <c r="U14" s="110"/>
      <c r="V14" s="105"/>
      <c r="Z14" s="110"/>
      <c r="AA14" s="110"/>
      <c r="AC14" s="9"/>
      <c r="AF14" s="9"/>
      <c r="AG14" s="9"/>
      <c r="AH14" s="1"/>
      <c r="AI14" s="1"/>
    </row>
    <row r="15" spans="1:35" ht="20" x14ac:dyDescent="0.2">
      <c r="A15" s="88"/>
      <c r="B15" s="96" t="s">
        <v>352</v>
      </c>
      <c r="C15" s="95">
        <f>SUM(C17:C19)</f>
        <v>438</v>
      </c>
      <c r="D15" s="79"/>
      <c r="E15" s="79"/>
      <c r="F15" s="79"/>
      <c r="G15" s="79"/>
      <c r="H15" s="79"/>
      <c r="I15" s="79"/>
      <c r="J15" s="79"/>
      <c r="K15" s="79"/>
      <c r="L15" s="79"/>
      <c r="M15" s="81"/>
      <c r="N15" s="81"/>
      <c r="O15" s="97">
        <f>Z15</f>
        <v>0</v>
      </c>
      <c r="P15" s="97">
        <f>W15</f>
        <v>0</v>
      </c>
      <c r="Q15" s="98">
        <f>SUM(AC15:AD15)*V15</f>
        <v>0</v>
      </c>
      <c r="R15" s="55">
        <f>SUM((AC15*C15))</f>
        <v>0</v>
      </c>
      <c r="S15" s="14">
        <v>60</v>
      </c>
      <c r="T15" s="14">
        <v>0</v>
      </c>
      <c r="U15" s="14">
        <v>60</v>
      </c>
      <c r="V15" s="182">
        <f>SUM(V17:V19)</f>
        <v>3.1390000000000002</v>
      </c>
      <c r="W15" s="11">
        <f>(SUM(D15:L15)+SUM(M15:N15))*S15</f>
        <v>0</v>
      </c>
      <c r="X15" s="10">
        <f>(SUM(D15:L15,M15:N15))*V15</f>
        <v>0</v>
      </c>
      <c r="Y15" s="9"/>
      <c r="Z15" s="11">
        <f>SUM(AC15+AD15)*3</f>
        <v>0</v>
      </c>
      <c r="AA15" s="9">
        <f>SUM(S15*Z15)/3</f>
        <v>0</v>
      </c>
      <c r="AC15" s="9">
        <f>SUM(D15:N15)</f>
        <v>0</v>
      </c>
      <c r="AD15" s="9">
        <v>0</v>
      </c>
      <c r="AF15" s="9">
        <f>SUM(AC15:AD15)*T15</f>
        <v>0</v>
      </c>
      <c r="AG15" s="9">
        <f>SUM(AC15:AD15)*U15</f>
        <v>0</v>
      </c>
    </row>
    <row r="16" spans="1:35" s="5" customFormat="1" ht="22" customHeight="1" x14ac:dyDescent="0.2">
      <c r="B16" s="29"/>
      <c r="C16" s="8"/>
      <c r="D16" s="77"/>
      <c r="E16" s="45"/>
      <c r="F16" s="46"/>
      <c r="G16" s="47"/>
      <c r="H16" s="48"/>
      <c r="I16" s="49"/>
      <c r="J16" s="50"/>
      <c r="K16" s="38"/>
      <c r="L16" s="39"/>
      <c r="M16" s="51"/>
      <c r="N16" s="52"/>
      <c r="O16" s="82"/>
      <c r="P16" s="83"/>
      <c r="Q16" s="84"/>
      <c r="R16" s="83"/>
      <c r="S16" s="110"/>
      <c r="T16" s="110"/>
      <c r="U16" s="110"/>
      <c r="V16" s="85"/>
      <c r="AC16" s="9"/>
      <c r="AF16" s="9"/>
      <c r="AG16" s="9"/>
      <c r="AH16" s="1"/>
      <c r="AI16" s="1"/>
    </row>
    <row r="17" spans="1:35" ht="19" x14ac:dyDescent="0.2">
      <c r="A17" s="16"/>
      <c r="B17" s="94" t="s">
        <v>327</v>
      </c>
      <c r="C17" s="95">
        <v>150</v>
      </c>
      <c r="D17" s="79"/>
      <c r="E17" s="79"/>
      <c r="F17" s="79"/>
      <c r="G17" s="79"/>
      <c r="H17" s="79"/>
      <c r="I17" s="79"/>
      <c r="J17" s="79"/>
      <c r="K17" s="79"/>
      <c r="L17" s="79"/>
      <c r="M17" s="81"/>
      <c r="N17" s="81"/>
      <c r="O17" s="97">
        <f>Z17</f>
        <v>0</v>
      </c>
      <c r="P17" s="97">
        <f t="shared" ref="P17:P19" si="12">W17</f>
        <v>0</v>
      </c>
      <c r="Q17" s="98">
        <f t="shared" ref="Q17:Q19" si="13">SUM(Z17*V17)</f>
        <v>0</v>
      </c>
      <c r="R17" s="55">
        <f t="shared" ref="R17:R19" si="14">SUM((AC17*C17))</f>
        <v>0</v>
      </c>
      <c r="S17" s="14">
        <v>20</v>
      </c>
      <c r="T17" s="14">
        <v>0</v>
      </c>
      <c r="U17" s="14">
        <v>20</v>
      </c>
      <c r="V17" s="36">
        <v>1.048</v>
      </c>
      <c r="W17" s="11">
        <f>(SUM(D17:L17)+SUM(M17:N17))*S17</f>
        <v>0</v>
      </c>
      <c r="X17" s="10">
        <f>(SUM(D17:L17,M17:N17))*V17</f>
        <v>0</v>
      </c>
      <c r="Y17" s="9"/>
      <c r="Z17" s="11">
        <f>SUM(AC17+AD17)</f>
        <v>0</v>
      </c>
      <c r="AA17" s="9">
        <f t="shared" ref="AA17:AA19" si="15">SUM(S17*Z17)</f>
        <v>0</v>
      </c>
      <c r="AC17" s="9">
        <f t="shared" ref="AC17:AC19" si="16">SUM(D17:N17)</f>
        <v>0</v>
      </c>
      <c r="AD17" s="9">
        <v>0</v>
      </c>
      <c r="AF17" s="9">
        <f>SUM(AC17:AD17)*T17</f>
        <v>0</v>
      </c>
      <c r="AG17" s="9">
        <f>SUM(AC17:AD17)*U17</f>
        <v>0</v>
      </c>
    </row>
    <row r="18" spans="1:35" ht="19" x14ac:dyDescent="0.2">
      <c r="A18" s="16"/>
      <c r="B18" s="29" t="s">
        <v>328</v>
      </c>
      <c r="C18" s="8">
        <v>146</v>
      </c>
      <c r="D18" s="78"/>
      <c r="E18" s="78"/>
      <c r="F18" s="78"/>
      <c r="G18" s="78"/>
      <c r="H18" s="78"/>
      <c r="I18" s="78"/>
      <c r="J18" s="78"/>
      <c r="K18" s="78"/>
      <c r="L18" s="78"/>
      <c r="M18" s="80"/>
      <c r="N18" s="80"/>
      <c r="O18" s="33">
        <f>Z18</f>
        <v>0</v>
      </c>
      <c r="P18" s="33">
        <f t="shared" si="12"/>
        <v>0</v>
      </c>
      <c r="Q18" s="35">
        <f t="shared" si="13"/>
        <v>0</v>
      </c>
      <c r="R18" s="54">
        <f t="shared" si="14"/>
        <v>0</v>
      </c>
      <c r="S18" s="14">
        <v>20</v>
      </c>
      <c r="T18" s="14">
        <v>0</v>
      </c>
      <c r="U18" s="14">
        <v>20</v>
      </c>
      <c r="V18" s="36">
        <v>0.97699999999999998</v>
      </c>
      <c r="W18" s="11">
        <f>(SUM(D18:L18)+SUM(M18:N18))*S18</f>
        <v>0</v>
      </c>
      <c r="X18" s="10">
        <f>(SUM(D18:L18,M18:N18))*V18</f>
        <v>0</v>
      </c>
      <c r="Y18" s="9"/>
      <c r="Z18" s="11">
        <f>SUM(AC18+AD18)</f>
        <v>0</v>
      </c>
      <c r="AA18" s="9">
        <f t="shared" si="15"/>
        <v>0</v>
      </c>
      <c r="AC18" s="9">
        <f t="shared" si="16"/>
        <v>0</v>
      </c>
      <c r="AD18" s="9">
        <v>0</v>
      </c>
      <c r="AF18" s="9">
        <f>SUM(AC18:AD18)*T18</f>
        <v>0</v>
      </c>
      <c r="AG18" s="9">
        <f>SUM(AC18:AD18)*U18</f>
        <v>0</v>
      </c>
    </row>
    <row r="19" spans="1:35" ht="19" x14ac:dyDescent="0.2">
      <c r="A19" s="16"/>
      <c r="B19" s="94" t="s">
        <v>329</v>
      </c>
      <c r="C19" s="95">
        <v>142</v>
      </c>
      <c r="D19" s="79"/>
      <c r="E19" s="79"/>
      <c r="F19" s="79"/>
      <c r="G19" s="79"/>
      <c r="H19" s="79"/>
      <c r="I19" s="79"/>
      <c r="J19" s="79"/>
      <c r="K19" s="79"/>
      <c r="L19" s="79"/>
      <c r="M19" s="81"/>
      <c r="N19" s="81"/>
      <c r="O19" s="97">
        <f>Z19</f>
        <v>0</v>
      </c>
      <c r="P19" s="97">
        <f t="shared" si="12"/>
        <v>0</v>
      </c>
      <c r="Q19" s="98">
        <f t="shared" si="13"/>
        <v>0</v>
      </c>
      <c r="R19" s="55">
        <f t="shared" si="14"/>
        <v>0</v>
      </c>
      <c r="S19" s="14">
        <v>20</v>
      </c>
      <c r="T19" s="14">
        <v>0</v>
      </c>
      <c r="U19" s="14">
        <v>20</v>
      </c>
      <c r="V19" s="36">
        <v>1.1140000000000001</v>
      </c>
      <c r="W19" s="11">
        <f>(SUM(D19:L19)+SUM(M19:N19))*S19</f>
        <v>0</v>
      </c>
      <c r="X19" s="10">
        <f>(SUM(D19:L19,M19:N19))*V19</f>
        <v>0</v>
      </c>
      <c r="Y19" s="9"/>
      <c r="Z19" s="11">
        <f>SUM(AC19+AD19)</f>
        <v>0</v>
      </c>
      <c r="AA19" s="9">
        <f t="shared" si="15"/>
        <v>0</v>
      </c>
      <c r="AC19" s="9">
        <f t="shared" si="16"/>
        <v>0</v>
      </c>
      <c r="AD19" s="9">
        <v>0</v>
      </c>
      <c r="AF19" s="9">
        <f>SUM(AC19:AD19)*T19</f>
        <v>0</v>
      </c>
      <c r="AG19" s="9">
        <f>SUM(AC19:AD19)*U19</f>
        <v>0</v>
      </c>
    </row>
    <row r="20" spans="1:35" s="5" customFormat="1" ht="22" customHeight="1" x14ac:dyDescent="0.2">
      <c r="B20" s="29"/>
      <c r="C20" s="107"/>
      <c r="D20" s="77"/>
      <c r="E20" s="45"/>
      <c r="F20" s="46"/>
      <c r="G20" s="47"/>
      <c r="H20" s="48"/>
      <c r="I20" s="49"/>
      <c r="J20" s="50"/>
      <c r="K20" s="38"/>
      <c r="L20" s="39"/>
      <c r="M20" s="51"/>
      <c r="N20" s="52"/>
      <c r="O20" s="82"/>
      <c r="P20" s="83"/>
      <c r="Q20" s="84"/>
      <c r="R20" s="83"/>
      <c r="S20" s="110"/>
      <c r="T20" s="110"/>
      <c r="U20" s="110"/>
      <c r="V20" s="105"/>
      <c r="Z20" s="110"/>
      <c r="AA20" s="110"/>
      <c r="AC20" s="9"/>
      <c r="AF20" s="9"/>
      <c r="AG20" s="9"/>
      <c r="AH20" s="1"/>
      <c r="AI20" s="1"/>
    </row>
    <row r="21" spans="1:35" ht="20" x14ac:dyDescent="0.2">
      <c r="A21" s="181"/>
      <c r="B21" s="96" t="s">
        <v>326</v>
      </c>
      <c r="C21" s="95">
        <f>SUM(C23:C40)</f>
        <v>2654</v>
      </c>
      <c r="D21" s="79"/>
      <c r="E21" s="79"/>
      <c r="F21" s="79"/>
      <c r="G21" s="79"/>
      <c r="H21" s="79"/>
      <c r="I21" s="79"/>
      <c r="J21" s="79"/>
      <c r="K21" s="79"/>
      <c r="L21" s="79"/>
      <c r="M21" s="81"/>
      <c r="N21" s="81"/>
      <c r="O21" s="97">
        <f>Z21</f>
        <v>0</v>
      </c>
      <c r="P21" s="97">
        <f>W21</f>
        <v>0</v>
      </c>
      <c r="Q21" s="98">
        <f>SUM(AC21:AD21)*V21</f>
        <v>0</v>
      </c>
      <c r="R21" s="55">
        <f>SUM((AC21*C21))</f>
        <v>0</v>
      </c>
      <c r="S21" s="14">
        <f>SUM(S23:S40)</f>
        <v>86</v>
      </c>
      <c r="T21" s="14">
        <v>0</v>
      </c>
      <c r="U21" s="14">
        <f>SUM(U23:U40)</f>
        <v>86</v>
      </c>
      <c r="V21" s="182">
        <f>SUM(V23:V40)</f>
        <v>31.122716266666664</v>
      </c>
      <c r="W21" s="11">
        <f>(SUM(D21:L21)+SUM(M21:N21))*S21</f>
        <v>0</v>
      </c>
      <c r="X21" s="10">
        <f>(SUM(D21:L21,M21:N21))*V21</f>
        <v>0</v>
      </c>
      <c r="Y21" s="9"/>
      <c r="Z21" s="11">
        <f>SUM(AC21+AD21)*18</f>
        <v>0</v>
      </c>
      <c r="AA21" s="9">
        <f>SUM(S21*Z21)/18</f>
        <v>0</v>
      </c>
      <c r="AC21" s="9">
        <f>SUM(D21:N21)</f>
        <v>0</v>
      </c>
      <c r="AD21" s="9">
        <v>0</v>
      </c>
      <c r="AF21" s="9">
        <f>SUM(AC21:AD21)*T21</f>
        <v>0</v>
      </c>
      <c r="AG21" s="9">
        <f>SUM(AC21:AD21)*U21</f>
        <v>0</v>
      </c>
    </row>
    <row r="22" spans="1:35" s="5" customFormat="1" ht="22" customHeight="1" x14ac:dyDescent="0.2">
      <c r="B22" s="29"/>
      <c r="C22" s="107"/>
      <c r="D22" s="77"/>
      <c r="E22" s="45"/>
      <c r="F22" s="46"/>
      <c r="G22" s="47"/>
      <c r="H22" s="48"/>
      <c r="I22" s="49"/>
      <c r="J22" s="50"/>
      <c r="K22" s="38"/>
      <c r="L22" s="39"/>
      <c r="M22" s="51"/>
      <c r="N22" s="52"/>
      <c r="O22" s="82"/>
      <c r="P22" s="83"/>
      <c r="Q22" s="84"/>
      <c r="R22" s="83"/>
      <c r="S22" s="110"/>
      <c r="U22" s="110"/>
      <c r="V22" s="105"/>
      <c r="Z22" s="110"/>
      <c r="AA22" s="110"/>
      <c r="AC22" s="9"/>
      <c r="AF22" s="9"/>
      <c r="AG22" s="9"/>
      <c r="AH22" s="1"/>
      <c r="AI22" s="1"/>
    </row>
    <row r="23" spans="1:35" ht="19" x14ac:dyDescent="0.2">
      <c r="A23" s="88"/>
      <c r="B23" s="94" t="s">
        <v>191</v>
      </c>
      <c r="C23" s="95">
        <v>128</v>
      </c>
      <c r="D23" s="79"/>
      <c r="E23" s="79"/>
      <c r="F23" s="79"/>
      <c r="G23" s="79"/>
      <c r="H23" s="79"/>
      <c r="I23" s="79"/>
      <c r="J23" s="79"/>
      <c r="K23" s="79"/>
      <c r="L23" s="79"/>
      <c r="M23" s="81"/>
      <c r="N23" s="81"/>
      <c r="O23" s="97">
        <f t="shared" ref="O23:O40" si="17">Z23</f>
        <v>0</v>
      </c>
      <c r="P23" s="97">
        <f t="shared" ref="P23:P40" si="18">W23</f>
        <v>0</v>
      </c>
      <c r="Q23" s="98">
        <f t="shared" ref="Q23" si="19">SUM(Z23*V23)</f>
        <v>0</v>
      </c>
      <c r="R23" s="55">
        <f t="shared" ref="R23:R40" si="20">SUM((AC23*C23))</f>
        <v>0</v>
      </c>
      <c r="S23" s="14">
        <v>1</v>
      </c>
      <c r="T23" s="14">
        <v>0</v>
      </c>
      <c r="U23" s="14">
        <v>1</v>
      </c>
      <c r="V23" s="36">
        <v>3.0623012000000003</v>
      </c>
      <c r="W23" s="11">
        <f t="shared" ref="W23:W54" si="21">(SUM(D23:L23)+SUM(M23:N23))*S23</f>
        <v>0</v>
      </c>
      <c r="X23" s="10">
        <f t="shared" ref="X23:X40" si="22">(SUM(D23:L23,M23:N23))*V23</f>
        <v>0</v>
      </c>
      <c r="Y23" s="9"/>
      <c r="Z23" s="11">
        <f t="shared" ref="Z23:Z40" si="23">SUM(AC23+AD23)</f>
        <v>0</v>
      </c>
      <c r="AA23" s="9">
        <f t="shared" ref="AA23:AA40" si="24">SUM(S23*Z23)</f>
        <v>0</v>
      </c>
      <c r="AC23" s="9">
        <f t="shared" ref="AC23:AC40" si="25">SUM(D23:N23)</f>
        <v>0</v>
      </c>
      <c r="AD23" s="9">
        <v>0</v>
      </c>
      <c r="AF23" s="9">
        <f t="shared" ref="AF23:AF40" si="26">SUM(AC23:AD23)*T23</f>
        <v>0</v>
      </c>
      <c r="AG23" s="9">
        <f t="shared" ref="AG23:AG54" si="27">SUM(AC23:AD23)*U23</f>
        <v>0</v>
      </c>
    </row>
    <row r="24" spans="1:35" ht="19" x14ac:dyDescent="0.2">
      <c r="A24" s="88"/>
      <c r="B24" s="29" t="s">
        <v>192</v>
      </c>
      <c r="C24" s="8">
        <v>126</v>
      </c>
      <c r="D24" s="78"/>
      <c r="E24" s="78"/>
      <c r="F24" s="78"/>
      <c r="G24" s="78"/>
      <c r="H24" s="78"/>
      <c r="I24" s="78"/>
      <c r="J24" s="78"/>
      <c r="K24" s="78"/>
      <c r="L24" s="78"/>
      <c r="M24" s="80"/>
      <c r="N24" s="80"/>
      <c r="O24" s="33">
        <f t="shared" si="17"/>
        <v>0</v>
      </c>
      <c r="P24" s="33">
        <f t="shared" si="18"/>
        <v>0</v>
      </c>
      <c r="Q24" s="35">
        <f t="shared" ref="Q24:Q40" si="28">SUM(Z24*V24)</f>
        <v>0</v>
      </c>
      <c r="R24" s="54">
        <f t="shared" si="20"/>
        <v>0</v>
      </c>
      <c r="S24" s="14">
        <v>1</v>
      </c>
      <c r="T24" s="14">
        <v>0</v>
      </c>
      <c r="U24" s="14">
        <v>1</v>
      </c>
      <c r="V24" s="36">
        <v>2.7104150666666667</v>
      </c>
      <c r="W24" s="11">
        <f t="shared" si="21"/>
        <v>0</v>
      </c>
      <c r="X24" s="10">
        <f t="shared" si="22"/>
        <v>0</v>
      </c>
      <c r="Y24" s="9"/>
      <c r="Z24" s="11">
        <f t="shared" si="23"/>
        <v>0</v>
      </c>
      <c r="AA24" s="9">
        <f t="shared" si="24"/>
        <v>0</v>
      </c>
      <c r="AC24" s="9">
        <f t="shared" si="25"/>
        <v>0</v>
      </c>
      <c r="AD24" s="9">
        <v>0</v>
      </c>
      <c r="AF24" s="9">
        <f t="shared" si="26"/>
        <v>0</v>
      </c>
      <c r="AG24" s="9">
        <f t="shared" si="27"/>
        <v>0</v>
      </c>
    </row>
    <row r="25" spans="1:35" ht="19" x14ac:dyDescent="0.2">
      <c r="A25" s="88"/>
      <c r="B25" s="94" t="s">
        <v>193</v>
      </c>
      <c r="C25" s="95">
        <v>124</v>
      </c>
      <c r="D25" s="79"/>
      <c r="E25" s="79"/>
      <c r="F25" s="79"/>
      <c r="G25" s="79"/>
      <c r="H25" s="79"/>
      <c r="I25" s="79"/>
      <c r="J25" s="79"/>
      <c r="K25" s="79"/>
      <c r="L25" s="79"/>
      <c r="M25" s="81"/>
      <c r="N25" s="81"/>
      <c r="O25" s="97">
        <f t="shared" si="17"/>
        <v>0</v>
      </c>
      <c r="P25" s="97">
        <f t="shared" si="18"/>
        <v>0</v>
      </c>
      <c r="Q25" s="98">
        <f t="shared" si="28"/>
        <v>0</v>
      </c>
      <c r="R25" s="55">
        <f t="shared" si="20"/>
        <v>0</v>
      </c>
      <c r="S25" s="14">
        <v>1</v>
      </c>
      <c r="T25" s="14">
        <v>0</v>
      </c>
      <c r="U25" s="14">
        <v>1</v>
      </c>
      <c r="V25" s="36">
        <v>2.2000000000000002</v>
      </c>
      <c r="W25" s="11">
        <f t="shared" si="21"/>
        <v>0</v>
      </c>
      <c r="X25" s="10">
        <f t="shared" si="22"/>
        <v>0</v>
      </c>
      <c r="Y25" s="9"/>
      <c r="Z25" s="11">
        <f t="shared" si="23"/>
        <v>0</v>
      </c>
      <c r="AA25" s="9">
        <f t="shared" si="24"/>
        <v>0</v>
      </c>
      <c r="AC25" s="9">
        <f t="shared" si="25"/>
        <v>0</v>
      </c>
      <c r="AD25" s="9">
        <v>0</v>
      </c>
      <c r="AF25" s="9">
        <f t="shared" si="26"/>
        <v>0</v>
      </c>
      <c r="AG25" s="9">
        <f t="shared" si="27"/>
        <v>0</v>
      </c>
    </row>
    <row r="26" spans="1:35" ht="19" x14ac:dyDescent="0.2">
      <c r="A26" s="88"/>
      <c r="B26" s="29" t="s">
        <v>194</v>
      </c>
      <c r="C26" s="8">
        <v>118</v>
      </c>
      <c r="D26" s="78"/>
      <c r="E26" s="78"/>
      <c r="F26" s="78"/>
      <c r="G26" s="78"/>
      <c r="H26" s="78"/>
      <c r="I26" s="78"/>
      <c r="J26" s="78"/>
      <c r="K26" s="78"/>
      <c r="L26" s="78"/>
      <c r="M26" s="80"/>
      <c r="N26" s="80"/>
      <c r="O26" s="33">
        <f t="shared" si="17"/>
        <v>0</v>
      </c>
      <c r="P26" s="33">
        <f t="shared" si="18"/>
        <v>0</v>
      </c>
      <c r="Q26" s="35">
        <f t="shared" si="28"/>
        <v>0</v>
      </c>
      <c r="R26" s="54">
        <f t="shared" si="20"/>
        <v>0</v>
      </c>
      <c r="S26" s="14">
        <v>1</v>
      </c>
      <c r="T26" s="14">
        <v>0</v>
      </c>
      <c r="U26" s="14">
        <v>1</v>
      </c>
      <c r="V26" s="36">
        <v>2.12</v>
      </c>
      <c r="W26" s="11">
        <f t="shared" si="21"/>
        <v>0</v>
      </c>
      <c r="X26" s="10">
        <f t="shared" si="22"/>
        <v>0</v>
      </c>
      <c r="Y26" s="9"/>
      <c r="Z26" s="11">
        <f t="shared" si="23"/>
        <v>0</v>
      </c>
      <c r="AA26" s="9">
        <f t="shared" si="24"/>
        <v>0</v>
      </c>
      <c r="AC26" s="9">
        <f t="shared" si="25"/>
        <v>0</v>
      </c>
      <c r="AD26" s="9">
        <v>0</v>
      </c>
      <c r="AF26" s="9">
        <f t="shared" si="26"/>
        <v>0</v>
      </c>
      <c r="AG26" s="9">
        <f t="shared" si="27"/>
        <v>0</v>
      </c>
    </row>
    <row r="27" spans="1:35" ht="19" x14ac:dyDescent="0.2">
      <c r="A27" s="88"/>
      <c r="B27" s="94" t="s">
        <v>195</v>
      </c>
      <c r="C27" s="95">
        <v>102</v>
      </c>
      <c r="D27" s="79"/>
      <c r="E27" s="79"/>
      <c r="F27" s="79"/>
      <c r="G27" s="79"/>
      <c r="H27" s="79"/>
      <c r="I27" s="79"/>
      <c r="J27" s="79"/>
      <c r="K27" s="79"/>
      <c r="L27" s="79"/>
      <c r="M27" s="81"/>
      <c r="N27" s="81"/>
      <c r="O27" s="97">
        <f t="shared" si="17"/>
        <v>0</v>
      </c>
      <c r="P27" s="97">
        <f t="shared" si="18"/>
        <v>0</v>
      </c>
      <c r="Q27" s="98">
        <f t="shared" si="28"/>
        <v>0</v>
      </c>
      <c r="R27" s="55">
        <f t="shared" si="20"/>
        <v>0</v>
      </c>
      <c r="S27" s="14">
        <v>1</v>
      </c>
      <c r="T27" s="14">
        <v>0</v>
      </c>
      <c r="U27" s="14">
        <v>1</v>
      </c>
      <c r="V27" s="36">
        <v>2.17</v>
      </c>
      <c r="W27" s="11">
        <f t="shared" si="21"/>
        <v>0</v>
      </c>
      <c r="X27" s="10">
        <f t="shared" si="22"/>
        <v>0</v>
      </c>
      <c r="Y27" s="9"/>
      <c r="Z27" s="11">
        <f t="shared" si="23"/>
        <v>0</v>
      </c>
      <c r="AA27" s="9">
        <f t="shared" si="24"/>
        <v>0</v>
      </c>
      <c r="AC27" s="9">
        <f t="shared" si="25"/>
        <v>0</v>
      </c>
      <c r="AD27" s="9">
        <v>0</v>
      </c>
      <c r="AF27" s="9">
        <f t="shared" si="26"/>
        <v>0</v>
      </c>
      <c r="AG27" s="9">
        <f t="shared" si="27"/>
        <v>0</v>
      </c>
    </row>
    <row r="28" spans="1:35" ht="19" x14ac:dyDescent="0.2">
      <c r="A28" s="88"/>
      <c r="B28" s="29" t="s">
        <v>196</v>
      </c>
      <c r="C28" s="8">
        <v>112</v>
      </c>
      <c r="D28" s="78"/>
      <c r="E28" s="78"/>
      <c r="F28" s="78"/>
      <c r="G28" s="78"/>
      <c r="H28" s="78"/>
      <c r="I28" s="78"/>
      <c r="J28" s="78"/>
      <c r="K28" s="78"/>
      <c r="L28" s="78"/>
      <c r="M28" s="80"/>
      <c r="N28" s="80"/>
      <c r="O28" s="33">
        <f t="shared" si="17"/>
        <v>0</v>
      </c>
      <c r="P28" s="33">
        <f t="shared" si="18"/>
        <v>0</v>
      </c>
      <c r="Q28" s="35">
        <f t="shared" si="28"/>
        <v>0</v>
      </c>
      <c r="R28" s="54">
        <f t="shared" si="20"/>
        <v>0</v>
      </c>
      <c r="S28" s="14">
        <v>1</v>
      </c>
      <c r="T28" s="14">
        <v>0</v>
      </c>
      <c r="U28" s="14">
        <v>1</v>
      </c>
      <c r="V28" s="36">
        <v>2.11</v>
      </c>
      <c r="W28" s="11">
        <f t="shared" si="21"/>
        <v>0</v>
      </c>
      <c r="X28" s="10">
        <f t="shared" si="22"/>
        <v>0</v>
      </c>
      <c r="Y28" s="9"/>
      <c r="Z28" s="11">
        <f t="shared" si="23"/>
        <v>0</v>
      </c>
      <c r="AA28" s="9">
        <f t="shared" si="24"/>
        <v>0</v>
      </c>
      <c r="AC28" s="9">
        <f t="shared" si="25"/>
        <v>0</v>
      </c>
      <c r="AD28" s="9">
        <v>0</v>
      </c>
      <c r="AF28" s="9">
        <f t="shared" si="26"/>
        <v>0</v>
      </c>
      <c r="AG28" s="9">
        <f t="shared" si="27"/>
        <v>0</v>
      </c>
    </row>
    <row r="29" spans="1:35" ht="19" x14ac:dyDescent="0.2">
      <c r="A29" s="16"/>
      <c r="B29" s="94" t="s">
        <v>197</v>
      </c>
      <c r="C29" s="95">
        <v>178</v>
      </c>
      <c r="D29" s="79"/>
      <c r="E29" s="79"/>
      <c r="F29" s="79"/>
      <c r="G29" s="79"/>
      <c r="H29" s="79"/>
      <c r="I29" s="79"/>
      <c r="J29" s="79"/>
      <c r="K29" s="79"/>
      <c r="L29" s="79"/>
      <c r="M29" s="81"/>
      <c r="N29" s="81"/>
      <c r="O29" s="97">
        <f t="shared" si="17"/>
        <v>0</v>
      </c>
      <c r="P29" s="97">
        <f t="shared" si="18"/>
        <v>0</v>
      </c>
      <c r="Q29" s="98">
        <f t="shared" si="28"/>
        <v>0</v>
      </c>
      <c r="R29" s="55">
        <f t="shared" si="20"/>
        <v>0</v>
      </c>
      <c r="S29" s="14">
        <v>2</v>
      </c>
      <c r="T29" s="14">
        <v>0</v>
      </c>
      <c r="U29" s="14">
        <v>2</v>
      </c>
      <c r="V29" s="36">
        <v>1.9</v>
      </c>
      <c r="W29" s="11">
        <f t="shared" si="21"/>
        <v>0</v>
      </c>
      <c r="X29" s="10">
        <f t="shared" si="22"/>
        <v>0</v>
      </c>
      <c r="Y29" s="9"/>
      <c r="Z29" s="11">
        <f t="shared" si="23"/>
        <v>0</v>
      </c>
      <c r="AA29" s="9">
        <f t="shared" si="24"/>
        <v>0</v>
      </c>
      <c r="AC29" s="9">
        <f t="shared" si="25"/>
        <v>0</v>
      </c>
      <c r="AD29" s="9">
        <v>0</v>
      </c>
      <c r="AF29" s="9">
        <f t="shared" si="26"/>
        <v>0</v>
      </c>
      <c r="AG29" s="9">
        <f t="shared" si="27"/>
        <v>0</v>
      </c>
    </row>
    <row r="30" spans="1:35" ht="19" x14ac:dyDescent="0.2">
      <c r="A30" s="16"/>
      <c r="B30" s="29" t="s">
        <v>198</v>
      </c>
      <c r="C30" s="8">
        <v>222</v>
      </c>
      <c r="D30" s="78"/>
      <c r="E30" s="78"/>
      <c r="F30" s="78"/>
      <c r="G30" s="78"/>
      <c r="H30" s="78"/>
      <c r="I30" s="78"/>
      <c r="J30" s="78"/>
      <c r="K30" s="78"/>
      <c r="L30" s="78"/>
      <c r="M30" s="80"/>
      <c r="N30" s="80"/>
      <c r="O30" s="33">
        <f t="shared" si="17"/>
        <v>0</v>
      </c>
      <c r="P30" s="33">
        <f t="shared" si="18"/>
        <v>0</v>
      </c>
      <c r="Q30" s="35">
        <f t="shared" si="28"/>
        <v>0</v>
      </c>
      <c r="R30" s="54">
        <f t="shared" si="20"/>
        <v>0</v>
      </c>
      <c r="S30" s="14">
        <v>3</v>
      </c>
      <c r="T30" s="14">
        <v>0</v>
      </c>
      <c r="U30" s="14">
        <v>3</v>
      </c>
      <c r="V30" s="36">
        <v>1.97</v>
      </c>
      <c r="W30" s="11">
        <f t="shared" si="21"/>
        <v>0</v>
      </c>
      <c r="X30" s="10">
        <f t="shared" si="22"/>
        <v>0</v>
      </c>
      <c r="Y30" s="9"/>
      <c r="Z30" s="11">
        <f t="shared" si="23"/>
        <v>0</v>
      </c>
      <c r="AA30" s="9">
        <f t="shared" si="24"/>
        <v>0</v>
      </c>
      <c r="AC30" s="9">
        <f t="shared" si="25"/>
        <v>0</v>
      </c>
      <c r="AD30" s="9">
        <v>0</v>
      </c>
      <c r="AF30" s="9">
        <f t="shared" si="26"/>
        <v>0</v>
      </c>
      <c r="AG30" s="9">
        <f t="shared" si="27"/>
        <v>0</v>
      </c>
    </row>
    <row r="31" spans="1:35" ht="19" x14ac:dyDescent="0.2">
      <c r="A31" s="16"/>
      <c r="B31" s="94" t="s">
        <v>199</v>
      </c>
      <c r="C31" s="95">
        <v>148</v>
      </c>
      <c r="D31" s="79"/>
      <c r="E31" s="79"/>
      <c r="F31" s="79"/>
      <c r="G31" s="79"/>
      <c r="H31" s="79"/>
      <c r="I31" s="79"/>
      <c r="J31" s="79"/>
      <c r="K31" s="79"/>
      <c r="L31" s="79"/>
      <c r="M31" s="81"/>
      <c r="N31" s="81"/>
      <c r="O31" s="97">
        <f t="shared" si="17"/>
        <v>0</v>
      </c>
      <c r="P31" s="97">
        <f t="shared" si="18"/>
        <v>0</v>
      </c>
      <c r="Q31" s="98">
        <f t="shared" si="28"/>
        <v>0</v>
      </c>
      <c r="R31" s="55">
        <f t="shared" si="20"/>
        <v>0</v>
      </c>
      <c r="S31" s="14">
        <v>2</v>
      </c>
      <c r="T31" s="14">
        <v>0</v>
      </c>
      <c r="U31" s="14">
        <v>2</v>
      </c>
      <c r="V31" s="36">
        <v>2.1</v>
      </c>
      <c r="W31" s="11">
        <f t="shared" si="21"/>
        <v>0</v>
      </c>
      <c r="X31" s="10">
        <f t="shared" si="22"/>
        <v>0</v>
      </c>
      <c r="Y31" s="9"/>
      <c r="Z31" s="11">
        <f t="shared" si="23"/>
        <v>0</v>
      </c>
      <c r="AA31" s="9">
        <f t="shared" si="24"/>
        <v>0</v>
      </c>
      <c r="AC31" s="9">
        <f t="shared" si="25"/>
        <v>0</v>
      </c>
      <c r="AD31" s="9">
        <v>0</v>
      </c>
      <c r="AF31" s="9">
        <f t="shared" si="26"/>
        <v>0</v>
      </c>
      <c r="AG31" s="9">
        <f t="shared" si="27"/>
        <v>0</v>
      </c>
    </row>
    <row r="32" spans="1:35" ht="19" x14ac:dyDescent="0.2">
      <c r="A32" s="16"/>
      <c r="B32" s="29" t="s">
        <v>200</v>
      </c>
      <c r="C32" s="8">
        <v>160</v>
      </c>
      <c r="D32" s="78"/>
      <c r="E32" s="78"/>
      <c r="F32" s="78"/>
      <c r="G32" s="78"/>
      <c r="H32" s="78"/>
      <c r="I32" s="78"/>
      <c r="J32" s="78"/>
      <c r="K32" s="78"/>
      <c r="L32" s="78"/>
      <c r="M32" s="80"/>
      <c r="N32" s="80"/>
      <c r="O32" s="33">
        <f t="shared" si="17"/>
        <v>0</v>
      </c>
      <c r="P32" s="33">
        <f t="shared" si="18"/>
        <v>0</v>
      </c>
      <c r="Q32" s="35">
        <f t="shared" si="28"/>
        <v>0</v>
      </c>
      <c r="R32" s="54">
        <f t="shared" si="20"/>
        <v>0</v>
      </c>
      <c r="S32" s="14">
        <v>3</v>
      </c>
      <c r="T32" s="14">
        <v>0</v>
      </c>
      <c r="U32" s="14">
        <v>3</v>
      </c>
      <c r="V32" s="36">
        <v>1.55</v>
      </c>
      <c r="W32" s="11">
        <f t="shared" si="21"/>
        <v>0</v>
      </c>
      <c r="X32" s="10">
        <f t="shared" si="22"/>
        <v>0</v>
      </c>
      <c r="Y32" s="9"/>
      <c r="Z32" s="11">
        <f t="shared" si="23"/>
        <v>0</v>
      </c>
      <c r="AA32" s="9">
        <f t="shared" si="24"/>
        <v>0</v>
      </c>
      <c r="AC32" s="9">
        <f t="shared" si="25"/>
        <v>0</v>
      </c>
      <c r="AD32" s="9">
        <v>0</v>
      </c>
      <c r="AF32" s="9">
        <f t="shared" si="26"/>
        <v>0</v>
      </c>
      <c r="AG32" s="9">
        <f t="shared" si="27"/>
        <v>0</v>
      </c>
    </row>
    <row r="33" spans="1:35" ht="19" x14ac:dyDescent="0.2">
      <c r="A33" s="16"/>
      <c r="B33" s="94" t="s">
        <v>201</v>
      </c>
      <c r="C33" s="95">
        <v>172</v>
      </c>
      <c r="D33" s="79"/>
      <c r="E33" s="79"/>
      <c r="F33" s="79"/>
      <c r="G33" s="79"/>
      <c r="H33" s="79"/>
      <c r="I33" s="79"/>
      <c r="J33" s="79"/>
      <c r="K33" s="79"/>
      <c r="L33" s="79"/>
      <c r="M33" s="81"/>
      <c r="N33" s="81"/>
      <c r="O33" s="97">
        <f t="shared" si="17"/>
        <v>0</v>
      </c>
      <c r="P33" s="97">
        <f t="shared" si="18"/>
        <v>0</v>
      </c>
      <c r="Q33" s="98">
        <f t="shared" si="28"/>
        <v>0</v>
      </c>
      <c r="R33" s="55">
        <f t="shared" si="20"/>
        <v>0</v>
      </c>
      <c r="S33" s="14">
        <v>2</v>
      </c>
      <c r="T33" s="14">
        <v>0</v>
      </c>
      <c r="U33" s="14">
        <v>2</v>
      </c>
      <c r="V33" s="36">
        <v>1.36</v>
      </c>
      <c r="W33" s="11">
        <f t="shared" si="21"/>
        <v>0</v>
      </c>
      <c r="X33" s="10">
        <f t="shared" si="22"/>
        <v>0</v>
      </c>
      <c r="Y33" s="9"/>
      <c r="Z33" s="11">
        <f t="shared" si="23"/>
        <v>0</v>
      </c>
      <c r="AA33" s="9">
        <f t="shared" si="24"/>
        <v>0</v>
      </c>
      <c r="AC33" s="9">
        <f t="shared" si="25"/>
        <v>0</v>
      </c>
      <c r="AD33" s="9">
        <v>0</v>
      </c>
      <c r="AF33" s="9">
        <f t="shared" si="26"/>
        <v>0</v>
      </c>
      <c r="AG33" s="9">
        <f t="shared" si="27"/>
        <v>0</v>
      </c>
    </row>
    <row r="34" spans="1:35" ht="19" x14ac:dyDescent="0.2">
      <c r="A34" s="16"/>
      <c r="B34" s="29" t="s">
        <v>202</v>
      </c>
      <c r="C34" s="8">
        <v>130</v>
      </c>
      <c r="D34" s="78"/>
      <c r="E34" s="78"/>
      <c r="F34" s="78"/>
      <c r="G34" s="78"/>
      <c r="H34" s="78"/>
      <c r="I34" s="78"/>
      <c r="J34" s="78"/>
      <c r="K34" s="78"/>
      <c r="L34" s="78"/>
      <c r="M34" s="80"/>
      <c r="N34" s="80"/>
      <c r="O34" s="33">
        <f t="shared" si="17"/>
        <v>0</v>
      </c>
      <c r="P34" s="33">
        <f t="shared" si="18"/>
        <v>0</v>
      </c>
      <c r="Q34" s="35">
        <f t="shared" si="28"/>
        <v>0</v>
      </c>
      <c r="R34" s="54">
        <f t="shared" si="20"/>
        <v>0</v>
      </c>
      <c r="S34" s="14">
        <v>2</v>
      </c>
      <c r="T34" s="14">
        <v>0</v>
      </c>
      <c r="U34" s="14">
        <v>2</v>
      </c>
      <c r="V34" s="36">
        <v>1.43</v>
      </c>
      <c r="W34" s="11">
        <f t="shared" si="21"/>
        <v>0</v>
      </c>
      <c r="X34" s="10">
        <f t="shared" si="22"/>
        <v>0</v>
      </c>
      <c r="Y34" s="9"/>
      <c r="Z34" s="11">
        <f t="shared" si="23"/>
        <v>0</v>
      </c>
      <c r="AA34" s="9">
        <f t="shared" si="24"/>
        <v>0</v>
      </c>
      <c r="AC34" s="9">
        <f t="shared" si="25"/>
        <v>0</v>
      </c>
      <c r="AD34" s="9">
        <v>0</v>
      </c>
      <c r="AF34" s="9">
        <f t="shared" si="26"/>
        <v>0</v>
      </c>
      <c r="AG34" s="9">
        <f t="shared" si="27"/>
        <v>0</v>
      </c>
    </row>
    <row r="35" spans="1:35" ht="19" x14ac:dyDescent="0.2">
      <c r="A35" s="16"/>
      <c r="B35" s="94" t="s">
        <v>203</v>
      </c>
      <c r="C35" s="95">
        <v>146</v>
      </c>
      <c r="D35" s="79"/>
      <c r="E35" s="79"/>
      <c r="F35" s="79"/>
      <c r="G35" s="79"/>
      <c r="H35" s="79"/>
      <c r="I35" s="79"/>
      <c r="J35" s="79"/>
      <c r="K35" s="79"/>
      <c r="L35" s="79"/>
      <c r="M35" s="81"/>
      <c r="N35" s="81"/>
      <c r="O35" s="97">
        <f t="shared" si="17"/>
        <v>0</v>
      </c>
      <c r="P35" s="97">
        <f t="shared" si="18"/>
        <v>0</v>
      </c>
      <c r="Q35" s="98">
        <f t="shared" si="28"/>
        <v>0</v>
      </c>
      <c r="R35" s="55">
        <f t="shared" si="20"/>
        <v>0</v>
      </c>
      <c r="S35" s="14">
        <v>3</v>
      </c>
      <c r="T35" s="14">
        <v>0</v>
      </c>
      <c r="U35" s="14">
        <v>3</v>
      </c>
      <c r="V35" s="36">
        <v>1.31</v>
      </c>
      <c r="W35" s="11">
        <f t="shared" si="21"/>
        <v>0</v>
      </c>
      <c r="X35" s="10">
        <f t="shared" si="22"/>
        <v>0</v>
      </c>
      <c r="Y35" s="9"/>
      <c r="Z35" s="11">
        <f t="shared" si="23"/>
        <v>0</v>
      </c>
      <c r="AA35" s="9">
        <f t="shared" si="24"/>
        <v>0</v>
      </c>
      <c r="AC35" s="9">
        <f t="shared" si="25"/>
        <v>0</v>
      </c>
      <c r="AD35" s="9">
        <v>0</v>
      </c>
      <c r="AF35" s="9">
        <f t="shared" si="26"/>
        <v>0</v>
      </c>
      <c r="AG35" s="9">
        <f t="shared" si="27"/>
        <v>0</v>
      </c>
    </row>
    <row r="36" spans="1:35" ht="19" x14ac:dyDescent="0.2">
      <c r="A36" s="16"/>
      <c r="B36" s="29" t="s">
        <v>204</v>
      </c>
      <c r="C36" s="8">
        <v>128</v>
      </c>
      <c r="D36" s="78"/>
      <c r="E36" s="78"/>
      <c r="F36" s="78"/>
      <c r="G36" s="78"/>
      <c r="H36" s="78"/>
      <c r="I36" s="78"/>
      <c r="J36" s="78"/>
      <c r="K36" s="78"/>
      <c r="L36" s="78"/>
      <c r="M36" s="80"/>
      <c r="N36" s="80"/>
      <c r="O36" s="33">
        <f t="shared" si="17"/>
        <v>0</v>
      </c>
      <c r="P36" s="33">
        <f t="shared" si="18"/>
        <v>0</v>
      </c>
      <c r="Q36" s="35">
        <f t="shared" si="28"/>
        <v>0</v>
      </c>
      <c r="R36" s="54">
        <f t="shared" si="20"/>
        <v>0</v>
      </c>
      <c r="S36" s="14">
        <v>3</v>
      </c>
      <c r="T36" s="14">
        <v>0</v>
      </c>
      <c r="U36" s="14">
        <v>3</v>
      </c>
      <c r="V36" s="36">
        <v>1.3</v>
      </c>
      <c r="W36" s="11">
        <f t="shared" si="21"/>
        <v>0</v>
      </c>
      <c r="X36" s="10">
        <f t="shared" si="22"/>
        <v>0</v>
      </c>
      <c r="Y36" s="9"/>
      <c r="Z36" s="11">
        <f t="shared" si="23"/>
        <v>0</v>
      </c>
      <c r="AA36" s="9">
        <f t="shared" si="24"/>
        <v>0</v>
      </c>
      <c r="AC36" s="9">
        <f t="shared" si="25"/>
        <v>0</v>
      </c>
      <c r="AD36" s="9">
        <v>0</v>
      </c>
      <c r="AF36" s="9">
        <f t="shared" si="26"/>
        <v>0</v>
      </c>
      <c r="AG36" s="9">
        <f t="shared" si="27"/>
        <v>0</v>
      </c>
    </row>
    <row r="37" spans="1:35" ht="19" x14ac:dyDescent="0.2">
      <c r="A37" s="16"/>
      <c r="B37" s="94" t="s">
        <v>205</v>
      </c>
      <c r="C37" s="95">
        <v>258</v>
      </c>
      <c r="D37" s="79"/>
      <c r="E37" s="79"/>
      <c r="F37" s="79"/>
      <c r="G37" s="79"/>
      <c r="H37" s="79"/>
      <c r="I37" s="79"/>
      <c r="J37" s="79"/>
      <c r="K37" s="79"/>
      <c r="L37" s="79"/>
      <c r="M37" s="81"/>
      <c r="N37" s="81"/>
      <c r="O37" s="97">
        <f t="shared" si="17"/>
        <v>0</v>
      </c>
      <c r="P37" s="97">
        <f t="shared" si="18"/>
        <v>0</v>
      </c>
      <c r="Q37" s="98">
        <f t="shared" si="28"/>
        <v>0</v>
      </c>
      <c r="R37" s="55">
        <f t="shared" si="20"/>
        <v>0</v>
      </c>
      <c r="S37" s="14">
        <v>10</v>
      </c>
      <c r="T37" s="14">
        <v>0</v>
      </c>
      <c r="U37" s="14">
        <v>10</v>
      </c>
      <c r="V37" s="36">
        <v>1.41</v>
      </c>
      <c r="W37" s="11">
        <f t="shared" si="21"/>
        <v>0</v>
      </c>
      <c r="X37" s="10">
        <f t="shared" si="22"/>
        <v>0</v>
      </c>
      <c r="Y37" s="9"/>
      <c r="Z37" s="11">
        <f t="shared" si="23"/>
        <v>0</v>
      </c>
      <c r="AA37" s="9">
        <f t="shared" si="24"/>
        <v>0</v>
      </c>
      <c r="AC37" s="9">
        <f t="shared" si="25"/>
        <v>0</v>
      </c>
      <c r="AD37" s="9">
        <v>0</v>
      </c>
      <c r="AF37" s="9">
        <f t="shared" si="26"/>
        <v>0</v>
      </c>
      <c r="AG37" s="9">
        <f t="shared" si="27"/>
        <v>0</v>
      </c>
    </row>
    <row r="38" spans="1:35" ht="19" x14ac:dyDescent="0.2">
      <c r="A38" s="16"/>
      <c r="B38" s="29" t="s">
        <v>206</v>
      </c>
      <c r="C38" s="8">
        <v>172</v>
      </c>
      <c r="D38" s="78"/>
      <c r="E38" s="78"/>
      <c r="F38" s="78"/>
      <c r="G38" s="78"/>
      <c r="H38" s="78"/>
      <c r="I38" s="78"/>
      <c r="J38" s="78"/>
      <c r="K38" s="78"/>
      <c r="L38" s="78"/>
      <c r="M38" s="80"/>
      <c r="N38" s="80"/>
      <c r="O38" s="33">
        <f t="shared" si="17"/>
        <v>0</v>
      </c>
      <c r="P38" s="33">
        <f t="shared" si="18"/>
        <v>0</v>
      </c>
      <c r="Q38" s="35">
        <f t="shared" si="28"/>
        <v>0</v>
      </c>
      <c r="R38" s="54">
        <f t="shared" si="20"/>
        <v>0</v>
      </c>
      <c r="S38" s="14">
        <v>20</v>
      </c>
      <c r="T38" s="14">
        <v>0</v>
      </c>
      <c r="U38" s="14">
        <v>20</v>
      </c>
      <c r="V38" s="36">
        <v>0.86</v>
      </c>
      <c r="W38" s="11">
        <f t="shared" si="21"/>
        <v>0</v>
      </c>
      <c r="X38" s="10">
        <f t="shared" si="22"/>
        <v>0</v>
      </c>
      <c r="Y38" s="9"/>
      <c r="Z38" s="11">
        <f t="shared" si="23"/>
        <v>0</v>
      </c>
      <c r="AA38" s="9">
        <f t="shared" si="24"/>
        <v>0</v>
      </c>
      <c r="AC38" s="9">
        <f t="shared" si="25"/>
        <v>0</v>
      </c>
      <c r="AD38" s="9">
        <v>0</v>
      </c>
      <c r="AF38" s="9">
        <f t="shared" si="26"/>
        <v>0</v>
      </c>
      <c r="AG38" s="9">
        <f t="shared" si="27"/>
        <v>0</v>
      </c>
    </row>
    <row r="39" spans="1:35" ht="19" x14ac:dyDescent="0.2">
      <c r="A39" s="16"/>
      <c r="B39" s="94" t="s">
        <v>207</v>
      </c>
      <c r="C39" s="95">
        <v>126</v>
      </c>
      <c r="D39" s="79"/>
      <c r="E39" s="79"/>
      <c r="F39" s="79"/>
      <c r="G39" s="79"/>
      <c r="H39" s="79"/>
      <c r="I39" s="79"/>
      <c r="J39" s="79"/>
      <c r="K39" s="79"/>
      <c r="L39" s="79"/>
      <c r="M39" s="81"/>
      <c r="N39" s="81"/>
      <c r="O39" s="97">
        <f t="shared" si="17"/>
        <v>0</v>
      </c>
      <c r="P39" s="97">
        <f t="shared" si="18"/>
        <v>0</v>
      </c>
      <c r="Q39" s="98">
        <f t="shared" si="28"/>
        <v>0</v>
      </c>
      <c r="R39" s="55">
        <f t="shared" si="20"/>
        <v>0</v>
      </c>
      <c r="S39" s="14">
        <v>20</v>
      </c>
      <c r="T39" s="14">
        <v>0</v>
      </c>
      <c r="U39" s="14">
        <v>20</v>
      </c>
      <c r="V39" s="36">
        <v>0.79</v>
      </c>
      <c r="W39" s="11">
        <f t="shared" si="21"/>
        <v>0</v>
      </c>
      <c r="X39" s="10">
        <f t="shared" si="22"/>
        <v>0</v>
      </c>
      <c r="Y39" s="9"/>
      <c r="Z39" s="11">
        <f t="shared" si="23"/>
        <v>0</v>
      </c>
      <c r="AA39" s="9">
        <f t="shared" si="24"/>
        <v>0</v>
      </c>
      <c r="AC39" s="9">
        <f t="shared" si="25"/>
        <v>0</v>
      </c>
      <c r="AD39" s="9">
        <v>0</v>
      </c>
      <c r="AF39" s="9">
        <f t="shared" si="26"/>
        <v>0</v>
      </c>
      <c r="AG39" s="9">
        <f t="shared" si="27"/>
        <v>0</v>
      </c>
    </row>
    <row r="40" spans="1:35" ht="19" x14ac:dyDescent="0.2">
      <c r="A40" s="88"/>
      <c r="B40" s="94" t="s">
        <v>354</v>
      </c>
      <c r="C40" s="8">
        <v>104</v>
      </c>
      <c r="D40" s="78"/>
      <c r="E40" s="78"/>
      <c r="F40" s="78"/>
      <c r="G40" s="78"/>
      <c r="H40" s="78"/>
      <c r="I40" s="78"/>
      <c r="J40" s="78"/>
      <c r="K40" s="78"/>
      <c r="L40" s="78"/>
      <c r="M40" s="80"/>
      <c r="N40" s="80"/>
      <c r="O40" s="33">
        <f t="shared" si="17"/>
        <v>0</v>
      </c>
      <c r="P40" s="33">
        <f t="shared" si="18"/>
        <v>0</v>
      </c>
      <c r="Q40" s="35">
        <f t="shared" si="28"/>
        <v>0</v>
      </c>
      <c r="R40" s="55">
        <f t="shared" si="20"/>
        <v>0</v>
      </c>
      <c r="S40" s="14">
        <v>10</v>
      </c>
      <c r="T40" s="14">
        <v>0</v>
      </c>
      <c r="U40" s="14">
        <v>10</v>
      </c>
      <c r="V40" s="36">
        <v>0.77</v>
      </c>
      <c r="W40" s="11">
        <f t="shared" si="21"/>
        <v>0</v>
      </c>
      <c r="X40" s="10">
        <f t="shared" si="22"/>
        <v>0</v>
      </c>
      <c r="Y40" s="9"/>
      <c r="Z40" s="11">
        <f t="shared" si="23"/>
        <v>0</v>
      </c>
      <c r="AA40" s="9">
        <f t="shared" si="24"/>
        <v>0</v>
      </c>
      <c r="AC40" s="9">
        <f t="shared" si="25"/>
        <v>0</v>
      </c>
      <c r="AD40" s="9">
        <v>0</v>
      </c>
      <c r="AF40" s="9">
        <f t="shared" si="26"/>
        <v>0</v>
      </c>
      <c r="AG40" s="9">
        <f t="shared" si="27"/>
        <v>0</v>
      </c>
    </row>
    <row r="41" spans="1:35" s="5" customFormat="1" ht="22" customHeight="1" x14ac:dyDescent="0.2">
      <c r="B41" s="29"/>
      <c r="C41" s="107"/>
      <c r="D41" s="77"/>
      <c r="E41" s="45"/>
      <c r="F41" s="46"/>
      <c r="G41" s="47"/>
      <c r="H41" s="48"/>
      <c r="I41" s="49"/>
      <c r="J41" s="50"/>
      <c r="K41" s="38"/>
      <c r="L41" s="39"/>
      <c r="M41" s="51"/>
      <c r="N41" s="52"/>
      <c r="O41" s="82"/>
      <c r="P41" s="83"/>
      <c r="Q41" s="84"/>
      <c r="R41" s="83"/>
      <c r="S41" s="110"/>
      <c r="T41" s="110"/>
      <c r="U41" s="110"/>
      <c r="V41" s="105"/>
      <c r="Z41" s="110"/>
      <c r="AA41" s="110"/>
      <c r="AC41" s="9"/>
      <c r="AF41" s="9"/>
      <c r="AG41" s="9"/>
      <c r="AH41" s="1"/>
      <c r="AI41" s="1"/>
    </row>
    <row r="42" spans="1:35" ht="20" x14ac:dyDescent="0.2">
      <c r="A42" s="181"/>
      <c r="B42" s="96" t="s">
        <v>596</v>
      </c>
      <c r="C42" s="95">
        <f>SUM(C44:C54)</f>
        <v>2292</v>
      </c>
      <c r="D42" s="79"/>
      <c r="E42" s="79"/>
      <c r="F42" s="79"/>
      <c r="G42" s="79"/>
      <c r="H42" s="79"/>
      <c r="I42" s="79"/>
      <c r="J42" s="79"/>
      <c r="K42" s="79"/>
      <c r="L42" s="79"/>
      <c r="M42" s="81"/>
      <c r="N42" s="81"/>
      <c r="O42" s="97">
        <f>Z42</f>
        <v>0</v>
      </c>
      <c r="P42" s="97">
        <f>W42</f>
        <v>0</v>
      </c>
      <c r="Q42" s="98">
        <f>SUM(AC42:AD42)*V42</f>
        <v>0</v>
      </c>
      <c r="R42" s="55">
        <f>SUM((AC42*C42))</f>
        <v>0</v>
      </c>
      <c r="S42" s="14">
        <v>75</v>
      </c>
      <c r="T42" s="14">
        <v>0</v>
      </c>
      <c r="U42" s="14">
        <v>75</v>
      </c>
      <c r="V42" s="182">
        <v>36.21</v>
      </c>
      <c r="W42" s="11">
        <f t="shared" si="21"/>
        <v>0</v>
      </c>
      <c r="X42" s="10">
        <f>(SUM(D42:L42,M42:N42))*V42</f>
        <v>0</v>
      </c>
      <c r="Y42" s="9"/>
      <c r="Z42" s="11">
        <f>SUM(AC42+AD42)*11</f>
        <v>0</v>
      </c>
      <c r="AA42" s="9">
        <f>SUM(S42*Z42)/11</f>
        <v>0</v>
      </c>
      <c r="AC42" s="9">
        <f>SUM(D42:N42)</f>
        <v>0</v>
      </c>
      <c r="AD42" s="9">
        <v>0</v>
      </c>
      <c r="AF42" s="9">
        <f t="shared" ref="AF42" si="29">SUM(AC42:AD42)*T42</f>
        <v>0</v>
      </c>
      <c r="AG42" s="9">
        <f t="shared" si="27"/>
        <v>0</v>
      </c>
    </row>
    <row r="43" spans="1:35" s="5" customFormat="1" ht="22" customHeight="1" x14ac:dyDescent="0.2">
      <c r="B43" s="29"/>
      <c r="C43" s="107"/>
      <c r="D43" s="77"/>
      <c r="E43" s="45"/>
      <c r="F43" s="46"/>
      <c r="G43" s="47"/>
      <c r="H43" s="48"/>
      <c r="I43" s="49"/>
      <c r="J43" s="50"/>
      <c r="K43" s="38"/>
      <c r="L43" s="39"/>
      <c r="M43" s="51"/>
      <c r="N43" s="52"/>
      <c r="O43" s="82"/>
      <c r="P43" s="83"/>
      <c r="Q43" s="84"/>
      <c r="R43" s="83"/>
      <c r="S43" s="110"/>
      <c r="U43" s="110"/>
      <c r="V43" s="105"/>
      <c r="Z43" s="110"/>
      <c r="AA43" s="110"/>
      <c r="AC43" s="9"/>
      <c r="AF43" s="9"/>
      <c r="AG43" s="9"/>
      <c r="AH43" s="1"/>
      <c r="AI43" s="1"/>
    </row>
    <row r="44" spans="1:35" ht="19" x14ac:dyDescent="0.2">
      <c r="A44" s="88"/>
      <c r="B44" s="94" t="s">
        <v>597</v>
      </c>
      <c r="C44" s="95">
        <v>136</v>
      </c>
      <c r="D44" s="79"/>
      <c r="E44" s="79"/>
      <c r="F44" s="79"/>
      <c r="G44" s="79"/>
      <c r="H44" s="79"/>
      <c r="I44" s="79"/>
      <c r="J44" s="79"/>
      <c r="K44" s="79"/>
      <c r="L44" s="79"/>
      <c r="M44" s="81"/>
      <c r="N44" s="81"/>
      <c r="O44" s="97">
        <f t="shared" ref="O44:O54" si="30">Z44</f>
        <v>0</v>
      </c>
      <c r="P44" s="97">
        <f t="shared" ref="P44:P54" si="31">W44</f>
        <v>0</v>
      </c>
      <c r="Q44" s="98">
        <f t="shared" ref="Q44" si="32">SUM(Z44*V44)</f>
        <v>0</v>
      </c>
      <c r="R44" s="55">
        <f t="shared" ref="R44:R54" si="33">SUM((AC44*C44))</f>
        <v>0</v>
      </c>
      <c r="S44" s="14">
        <v>1</v>
      </c>
      <c r="T44" s="14">
        <v>0</v>
      </c>
      <c r="U44" s="14">
        <v>1</v>
      </c>
      <c r="V44" s="36">
        <v>1.64</v>
      </c>
      <c r="W44" s="11">
        <f t="shared" si="21"/>
        <v>0</v>
      </c>
      <c r="X44" s="10">
        <f t="shared" ref="X44:X54" si="34">(SUM(D44:L44,M44:N44))*V44</f>
        <v>0</v>
      </c>
      <c r="Y44" s="9"/>
      <c r="Z44" s="11">
        <f t="shared" ref="Z44:Z54" si="35">SUM(AC44+AD44)</f>
        <v>0</v>
      </c>
      <c r="AA44" s="9">
        <f t="shared" ref="AA44:AA54" si="36">SUM(S44*Z44)</f>
        <v>0</v>
      </c>
      <c r="AC44" s="9">
        <f t="shared" ref="AC44:AC54" si="37">SUM(D44:N44)</f>
        <v>0</v>
      </c>
      <c r="AD44" s="9">
        <v>0</v>
      </c>
      <c r="AF44" s="9">
        <f t="shared" ref="AF44:AF54" si="38">SUM(AC44:AD44)*T44</f>
        <v>0</v>
      </c>
      <c r="AG44" s="9">
        <f t="shared" si="27"/>
        <v>0</v>
      </c>
    </row>
    <row r="45" spans="1:35" ht="19" x14ac:dyDescent="0.2">
      <c r="A45" s="88"/>
      <c r="B45" s="29" t="s">
        <v>598</v>
      </c>
      <c r="C45" s="8">
        <v>126</v>
      </c>
      <c r="D45" s="78"/>
      <c r="E45" s="78"/>
      <c r="F45" s="78"/>
      <c r="G45" s="78"/>
      <c r="H45" s="78"/>
      <c r="I45" s="78"/>
      <c r="J45" s="78"/>
      <c r="K45" s="78"/>
      <c r="L45" s="78"/>
      <c r="M45" s="80"/>
      <c r="N45" s="80"/>
      <c r="O45" s="33">
        <f t="shared" si="30"/>
        <v>0</v>
      </c>
      <c r="P45" s="33">
        <f t="shared" si="31"/>
        <v>0</v>
      </c>
      <c r="Q45" s="35">
        <f t="shared" ref="Q45:Q54" si="39">SUM(Z45*V45)</f>
        <v>0</v>
      </c>
      <c r="R45" s="54">
        <f t="shared" si="33"/>
        <v>0</v>
      </c>
      <c r="S45" s="14">
        <v>1</v>
      </c>
      <c r="T45" s="14">
        <v>0</v>
      </c>
      <c r="U45" s="14">
        <v>1</v>
      </c>
      <c r="V45" s="36">
        <v>1.518</v>
      </c>
      <c r="W45" s="11">
        <f t="shared" si="21"/>
        <v>0</v>
      </c>
      <c r="X45" s="10">
        <f t="shared" si="34"/>
        <v>0</v>
      </c>
      <c r="Y45" s="9"/>
      <c r="Z45" s="11">
        <f t="shared" si="35"/>
        <v>0</v>
      </c>
      <c r="AA45" s="9">
        <f t="shared" si="36"/>
        <v>0</v>
      </c>
      <c r="AC45" s="9">
        <f t="shared" si="37"/>
        <v>0</v>
      </c>
      <c r="AD45" s="9">
        <v>0</v>
      </c>
      <c r="AF45" s="9">
        <f t="shared" si="38"/>
        <v>0</v>
      </c>
      <c r="AG45" s="9">
        <f t="shared" si="27"/>
        <v>0</v>
      </c>
    </row>
    <row r="46" spans="1:35" ht="19" x14ac:dyDescent="0.2">
      <c r="A46" s="88"/>
      <c r="B46" s="94" t="s">
        <v>599</v>
      </c>
      <c r="C46" s="95">
        <v>136</v>
      </c>
      <c r="D46" s="79"/>
      <c r="E46" s="79"/>
      <c r="F46" s="79"/>
      <c r="G46" s="79"/>
      <c r="H46" s="79"/>
      <c r="I46" s="79"/>
      <c r="J46" s="79"/>
      <c r="K46" s="79"/>
      <c r="L46" s="79"/>
      <c r="M46" s="81"/>
      <c r="N46" s="81"/>
      <c r="O46" s="97">
        <f t="shared" si="30"/>
        <v>0</v>
      </c>
      <c r="P46" s="97">
        <f t="shared" si="31"/>
        <v>0</v>
      </c>
      <c r="Q46" s="98">
        <f t="shared" si="39"/>
        <v>0</v>
      </c>
      <c r="R46" s="55">
        <f t="shared" si="33"/>
        <v>0</v>
      </c>
      <c r="S46" s="14">
        <v>1</v>
      </c>
      <c r="T46" s="14">
        <v>0</v>
      </c>
      <c r="U46" s="14">
        <v>1</v>
      </c>
      <c r="V46" s="36">
        <v>1.6439999999999999</v>
      </c>
      <c r="W46" s="11">
        <f t="shared" si="21"/>
        <v>0</v>
      </c>
      <c r="X46" s="10">
        <f t="shared" si="34"/>
        <v>0</v>
      </c>
      <c r="Y46" s="9"/>
      <c r="Z46" s="11">
        <f t="shared" si="35"/>
        <v>0</v>
      </c>
      <c r="AA46" s="9">
        <f t="shared" si="36"/>
        <v>0</v>
      </c>
      <c r="AC46" s="9">
        <f t="shared" si="37"/>
        <v>0</v>
      </c>
      <c r="AD46" s="9">
        <v>0</v>
      </c>
      <c r="AF46" s="9">
        <f t="shared" si="38"/>
        <v>0</v>
      </c>
      <c r="AG46" s="9">
        <f t="shared" si="27"/>
        <v>0</v>
      </c>
    </row>
    <row r="47" spans="1:35" ht="19" x14ac:dyDescent="0.2">
      <c r="A47" s="88"/>
      <c r="B47" s="29" t="s">
        <v>600</v>
      </c>
      <c r="C47" s="8">
        <v>330</v>
      </c>
      <c r="D47" s="78"/>
      <c r="E47" s="78"/>
      <c r="F47" s="78"/>
      <c r="G47" s="78"/>
      <c r="H47" s="78"/>
      <c r="I47" s="78"/>
      <c r="J47" s="78"/>
      <c r="K47" s="78"/>
      <c r="L47" s="78"/>
      <c r="M47" s="80"/>
      <c r="N47" s="80"/>
      <c r="O47" s="33">
        <f t="shared" si="30"/>
        <v>0</v>
      </c>
      <c r="P47" s="33">
        <f t="shared" si="31"/>
        <v>0</v>
      </c>
      <c r="Q47" s="35">
        <f t="shared" si="39"/>
        <v>0</v>
      </c>
      <c r="R47" s="54">
        <f t="shared" si="33"/>
        <v>0</v>
      </c>
      <c r="S47" s="14">
        <v>3</v>
      </c>
      <c r="T47" s="14">
        <v>0</v>
      </c>
      <c r="U47" s="14">
        <v>3</v>
      </c>
      <c r="V47" s="36">
        <v>4.032</v>
      </c>
      <c r="W47" s="11">
        <f t="shared" si="21"/>
        <v>0</v>
      </c>
      <c r="X47" s="10">
        <f t="shared" si="34"/>
        <v>0</v>
      </c>
      <c r="Y47" s="9"/>
      <c r="Z47" s="11">
        <f t="shared" si="35"/>
        <v>0</v>
      </c>
      <c r="AA47" s="9">
        <f t="shared" si="36"/>
        <v>0</v>
      </c>
      <c r="AC47" s="9">
        <f t="shared" si="37"/>
        <v>0</v>
      </c>
      <c r="AD47" s="9">
        <v>0</v>
      </c>
      <c r="AF47" s="9">
        <f t="shared" si="38"/>
        <v>0</v>
      </c>
      <c r="AG47" s="9">
        <f t="shared" si="27"/>
        <v>0</v>
      </c>
    </row>
    <row r="48" spans="1:35" ht="19" x14ac:dyDescent="0.2">
      <c r="A48" s="88"/>
      <c r="B48" s="94" t="s">
        <v>601</v>
      </c>
      <c r="C48" s="95">
        <v>194</v>
      </c>
      <c r="D48" s="79"/>
      <c r="E48" s="79"/>
      <c r="F48" s="79"/>
      <c r="G48" s="79"/>
      <c r="H48" s="79"/>
      <c r="I48" s="79"/>
      <c r="J48" s="79"/>
      <c r="K48" s="79"/>
      <c r="L48" s="79"/>
      <c r="M48" s="81"/>
      <c r="N48" s="81"/>
      <c r="O48" s="97">
        <f t="shared" si="30"/>
        <v>0</v>
      </c>
      <c r="P48" s="97">
        <f t="shared" si="31"/>
        <v>0</v>
      </c>
      <c r="Q48" s="98">
        <f t="shared" si="39"/>
        <v>0</v>
      </c>
      <c r="R48" s="55">
        <f t="shared" si="33"/>
        <v>0</v>
      </c>
      <c r="S48" s="14">
        <v>3</v>
      </c>
      <c r="T48" s="14">
        <v>0</v>
      </c>
      <c r="U48" s="14">
        <v>3</v>
      </c>
      <c r="V48" s="36">
        <v>2.0449999999999999</v>
      </c>
      <c r="W48" s="11">
        <f t="shared" si="21"/>
        <v>0</v>
      </c>
      <c r="X48" s="10">
        <f t="shared" si="34"/>
        <v>0</v>
      </c>
      <c r="Y48" s="9"/>
      <c r="Z48" s="11">
        <f t="shared" si="35"/>
        <v>0</v>
      </c>
      <c r="AA48" s="9">
        <f t="shared" si="36"/>
        <v>0</v>
      </c>
      <c r="AC48" s="9">
        <f t="shared" si="37"/>
        <v>0</v>
      </c>
      <c r="AD48" s="9">
        <v>0</v>
      </c>
      <c r="AF48" s="9">
        <f t="shared" si="38"/>
        <v>0</v>
      </c>
      <c r="AG48" s="9">
        <f t="shared" si="27"/>
        <v>0</v>
      </c>
    </row>
    <row r="49" spans="1:33" ht="19" x14ac:dyDescent="0.2">
      <c r="A49" s="88"/>
      <c r="B49" s="29" t="s">
        <v>602</v>
      </c>
      <c r="C49" s="8">
        <v>238</v>
      </c>
      <c r="D49" s="78"/>
      <c r="E49" s="78"/>
      <c r="F49" s="78"/>
      <c r="G49" s="78"/>
      <c r="H49" s="78"/>
      <c r="I49" s="78"/>
      <c r="J49" s="78"/>
      <c r="K49" s="78"/>
      <c r="L49" s="78"/>
      <c r="M49" s="80"/>
      <c r="N49" s="80"/>
      <c r="O49" s="33">
        <f t="shared" si="30"/>
        <v>0</v>
      </c>
      <c r="P49" s="33">
        <f t="shared" si="31"/>
        <v>0</v>
      </c>
      <c r="Q49" s="35">
        <f t="shared" si="39"/>
        <v>0</v>
      </c>
      <c r="R49" s="54">
        <f t="shared" si="33"/>
        <v>0</v>
      </c>
      <c r="S49" s="14">
        <v>3</v>
      </c>
      <c r="T49" s="14">
        <v>0</v>
      </c>
      <c r="U49" s="14">
        <v>3</v>
      </c>
      <c r="V49" s="36">
        <v>2.7029999999999998</v>
      </c>
      <c r="W49" s="11">
        <f t="shared" si="21"/>
        <v>0</v>
      </c>
      <c r="X49" s="10">
        <f t="shared" si="34"/>
        <v>0</v>
      </c>
      <c r="Y49" s="9"/>
      <c r="Z49" s="11">
        <f t="shared" si="35"/>
        <v>0</v>
      </c>
      <c r="AA49" s="9">
        <f t="shared" si="36"/>
        <v>0</v>
      </c>
      <c r="AC49" s="9">
        <f t="shared" si="37"/>
        <v>0</v>
      </c>
      <c r="AD49" s="9">
        <v>0</v>
      </c>
      <c r="AF49" s="9">
        <f t="shared" si="38"/>
        <v>0</v>
      </c>
      <c r="AG49" s="9">
        <f t="shared" si="27"/>
        <v>0</v>
      </c>
    </row>
    <row r="50" spans="1:33" ht="19" x14ac:dyDescent="0.2">
      <c r="A50" s="16"/>
      <c r="B50" s="94" t="s">
        <v>603</v>
      </c>
      <c r="C50" s="95">
        <v>254</v>
      </c>
      <c r="D50" s="79"/>
      <c r="E50" s="79"/>
      <c r="F50" s="79"/>
      <c r="G50" s="79"/>
      <c r="H50" s="79"/>
      <c r="I50" s="79"/>
      <c r="J50" s="79"/>
      <c r="K50" s="79"/>
      <c r="L50" s="79"/>
      <c r="M50" s="81"/>
      <c r="N50" s="81"/>
      <c r="O50" s="97">
        <f t="shared" si="30"/>
        <v>0</v>
      </c>
      <c r="P50" s="97">
        <f t="shared" si="31"/>
        <v>0</v>
      </c>
      <c r="Q50" s="98">
        <f t="shared" si="39"/>
        <v>0</v>
      </c>
      <c r="R50" s="55">
        <f t="shared" si="33"/>
        <v>0</v>
      </c>
      <c r="S50" s="14">
        <v>3</v>
      </c>
      <c r="T50" s="14">
        <v>0</v>
      </c>
      <c r="U50" s="14">
        <v>3</v>
      </c>
      <c r="V50" s="36">
        <v>2.9279999999999999</v>
      </c>
      <c r="W50" s="11">
        <f t="shared" si="21"/>
        <v>0</v>
      </c>
      <c r="X50" s="10">
        <f t="shared" si="34"/>
        <v>0</v>
      </c>
      <c r="Y50" s="9"/>
      <c r="Z50" s="11">
        <f t="shared" si="35"/>
        <v>0</v>
      </c>
      <c r="AA50" s="9">
        <f t="shared" si="36"/>
        <v>0</v>
      </c>
      <c r="AC50" s="9">
        <f t="shared" si="37"/>
        <v>0</v>
      </c>
      <c r="AD50" s="9">
        <v>0</v>
      </c>
      <c r="AF50" s="9">
        <f t="shared" si="38"/>
        <v>0</v>
      </c>
      <c r="AG50" s="9">
        <f t="shared" si="27"/>
        <v>0</v>
      </c>
    </row>
    <row r="51" spans="1:33" ht="19" x14ac:dyDescent="0.2">
      <c r="A51" s="16"/>
      <c r="B51" s="29" t="s">
        <v>604</v>
      </c>
      <c r="C51" s="8">
        <v>306</v>
      </c>
      <c r="D51" s="78"/>
      <c r="E51" s="78"/>
      <c r="F51" s="78"/>
      <c r="G51" s="78"/>
      <c r="H51" s="78"/>
      <c r="I51" s="78"/>
      <c r="J51" s="78"/>
      <c r="K51" s="78"/>
      <c r="L51" s="78"/>
      <c r="M51" s="80"/>
      <c r="N51" s="80"/>
      <c r="O51" s="33">
        <f t="shared" si="30"/>
        <v>0</v>
      </c>
      <c r="P51" s="33">
        <f t="shared" si="31"/>
        <v>0</v>
      </c>
      <c r="Q51" s="35">
        <f t="shared" si="39"/>
        <v>0</v>
      </c>
      <c r="R51" s="54">
        <f t="shared" si="33"/>
        <v>0</v>
      </c>
      <c r="S51" s="14">
        <v>10</v>
      </c>
      <c r="T51" s="14">
        <v>0</v>
      </c>
      <c r="U51" s="14">
        <v>10</v>
      </c>
      <c r="V51" s="36">
        <v>4.4400000000000004</v>
      </c>
      <c r="W51" s="11">
        <f t="shared" si="21"/>
        <v>0</v>
      </c>
      <c r="X51" s="10">
        <f t="shared" si="34"/>
        <v>0</v>
      </c>
      <c r="Y51" s="9"/>
      <c r="Z51" s="11">
        <f t="shared" si="35"/>
        <v>0</v>
      </c>
      <c r="AA51" s="9">
        <f t="shared" si="36"/>
        <v>0</v>
      </c>
      <c r="AC51" s="9">
        <f t="shared" si="37"/>
        <v>0</v>
      </c>
      <c r="AD51" s="9">
        <v>0</v>
      </c>
      <c r="AF51" s="9">
        <f t="shared" si="38"/>
        <v>0</v>
      </c>
      <c r="AG51" s="9">
        <f t="shared" si="27"/>
        <v>0</v>
      </c>
    </row>
    <row r="52" spans="1:33" ht="19" x14ac:dyDescent="0.2">
      <c r="A52" s="16"/>
      <c r="B52" s="94" t="s">
        <v>605</v>
      </c>
      <c r="C52" s="95">
        <v>302</v>
      </c>
      <c r="D52" s="79"/>
      <c r="E52" s="79"/>
      <c r="F52" s="79"/>
      <c r="G52" s="79"/>
      <c r="H52" s="79"/>
      <c r="I52" s="79"/>
      <c r="J52" s="79"/>
      <c r="K52" s="79"/>
      <c r="L52" s="79"/>
      <c r="M52" s="81"/>
      <c r="N52" s="81"/>
      <c r="O52" s="97">
        <f t="shared" si="30"/>
        <v>0</v>
      </c>
      <c r="P52" s="97">
        <f t="shared" si="31"/>
        <v>0</v>
      </c>
      <c r="Q52" s="98">
        <f t="shared" si="39"/>
        <v>0</v>
      </c>
      <c r="R52" s="55">
        <f t="shared" si="33"/>
        <v>0</v>
      </c>
      <c r="S52" s="14">
        <v>15</v>
      </c>
      <c r="T52" s="14">
        <v>0</v>
      </c>
      <c r="U52" s="14">
        <v>15</v>
      </c>
      <c r="V52" s="36">
        <v>4.1260000000000003</v>
      </c>
      <c r="W52" s="11">
        <f t="shared" si="21"/>
        <v>0</v>
      </c>
      <c r="X52" s="10">
        <f t="shared" si="34"/>
        <v>0</v>
      </c>
      <c r="Y52" s="9"/>
      <c r="Z52" s="11">
        <f t="shared" si="35"/>
        <v>0</v>
      </c>
      <c r="AA52" s="9">
        <f t="shared" si="36"/>
        <v>0</v>
      </c>
      <c r="AC52" s="9">
        <f t="shared" si="37"/>
        <v>0</v>
      </c>
      <c r="AD52" s="9">
        <v>0</v>
      </c>
      <c r="AF52" s="9">
        <f t="shared" si="38"/>
        <v>0</v>
      </c>
      <c r="AG52" s="9">
        <f t="shared" si="27"/>
        <v>0</v>
      </c>
    </row>
    <row r="53" spans="1:33" ht="19" x14ac:dyDescent="0.2">
      <c r="A53" s="16"/>
      <c r="B53" s="29" t="s">
        <v>606</v>
      </c>
      <c r="C53" s="8">
        <v>154</v>
      </c>
      <c r="D53" s="78"/>
      <c r="E53" s="78"/>
      <c r="F53" s="78"/>
      <c r="G53" s="78"/>
      <c r="H53" s="78"/>
      <c r="I53" s="78"/>
      <c r="J53" s="78"/>
      <c r="K53" s="78"/>
      <c r="L53" s="78"/>
      <c r="M53" s="80"/>
      <c r="N53" s="80"/>
      <c r="O53" s="33">
        <f t="shared" si="30"/>
        <v>0</v>
      </c>
      <c r="P53" s="33">
        <f t="shared" si="31"/>
        <v>0</v>
      </c>
      <c r="Q53" s="35">
        <f t="shared" si="39"/>
        <v>0</v>
      </c>
      <c r="R53" s="54">
        <f t="shared" si="33"/>
        <v>0</v>
      </c>
      <c r="S53" s="14">
        <v>15</v>
      </c>
      <c r="T53" s="14">
        <v>0</v>
      </c>
      <c r="U53" s="14">
        <v>15</v>
      </c>
      <c r="V53" s="36">
        <v>1.605</v>
      </c>
      <c r="W53" s="11">
        <f t="shared" si="21"/>
        <v>0</v>
      </c>
      <c r="X53" s="10">
        <f t="shared" si="34"/>
        <v>0</v>
      </c>
      <c r="Y53" s="9"/>
      <c r="Z53" s="11">
        <f t="shared" si="35"/>
        <v>0</v>
      </c>
      <c r="AA53" s="9">
        <f t="shared" si="36"/>
        <v>0</v>
      </c>
      <c r="AC53" s="9">
        <f t="shared" si="37"/>
        <v>0</v>
      </c>
      <c r="AD53" s="9">
        <v>0</v>
      </c>
      <c r="AF53" s="9">
        <f t="shared" si="38"/>
        <v>0</v>
      </c>
      <c r="AG53" s="9">
        <f t="shared" si="27"/>
        <v>0</v>
      </c>
    </row>
    <row r="54" spans="1:33" ht="19" x14ac:dyDescent="0.2">
      <c r="A54" s="16"/>
      <c r="B54" s="94" t="s">
        <v>607</v>
      </c>
      <c r="C54" s="95">
        <v>116</v>
      </c>
      <c r="D54" s="79"/>
      <c r="E54" s="79"/>
      <c r="F54" s="79"/>
      <c r="G54" s="79"/>
      <c r="H54" s="79"/>
      <c r="I54" s="79"/>
      <c r="J54" s="79"/>
      <c r="K54" s="79"/>
      <c r="L54" s="79"/>
      <c r="M54" s="81"/>
      <c r="N54" s="81"/>
      <c r="O54" s="97">
        <f t="shared" si="30"/>
        <v>0</v>
      </c>
      <c r="P54" s="97">
        <f t="shared" si="31"/>
        <v>0</v>
      </c>
      <c r="Q54" s="98">
        <f t="shared" si="39"/>
        <v>0</v>
      </c>
      <c r="R54" s="55">
        <f t="shared" si="33"/>
        <v>0</v>
      </c>
      <c r="S54" s="14">
        <v>20</v>
      </c>
      <c r="T54" s="14">
        <v>0</v>
      </c>
      <c r="U54" s="14">
        <v>20</v>
      </c>
      <c r="V54" s="36">
        <v>0.69499999999999995</v>
      </c>
      <c r="W54" s="11">
        <f t="shared" si="21"/>
        <v>0</v>
      </c>
      <c r="X54" s="10">
        <f t="shared" si="34"/>
        <v>0</v>
      </c>
      <c r="Y54" s="9"/>
      <c r="Z54" s="11">
        <f t="shared" si="35"/>
        <v>0</v>
      </c>
      <c r="AA54" s="9">
        <f t="shared" si="36"/>
        <v>0</v>
      </c>
      <c r="AC54" s="9">
        <f t="shared" si="37"/>
        <v>0</v>
      </c>
      <c r="AD54" s="9">
        <v>0</v>
      </c>
      <c r="AF54" s="9">
        <f t="shared" si="38"/>
        <v>0</v>
      </c>
      <c r="AG54" s="9">
        <f t="shared" si="27"/>
        <v>0</v>
      </c>
    </row>
    <row r="55" spans="1:33" x14ac:dyDescent="0.2">
      <c r="R55" s="15"/>
    </row>
    <row r="56" spans="1:33" ht="22" customHeight="1" x14ac:dyDescent="0.2">
      <c r="R56" s="15"/>
      <c r="W56" s="9" t="s">
        <v>66</v>
      </c>
      <c r="X56" s="13" t="s">
        <v>17</v>
      </c>
      <c r="Z56" s="9" t="s">
        <v>65</v>
      </c>
      <c r="AF56" s="9" t="s">
        <v>190</v>
      </c>
      <c r="AG56" s="9" t="s">
        <v>66</v>
      </c>
    </row>
    <row r="57" spans="1:33" ht="22" customHeight="1" x14ac:dyDescent="0.2">
      <c r="R57" s="15"/>
      <c r="W57" s="11">
        <f>SUM(W6:W54)</f>
        <v>0</v>
      </c>
      <c r="X57" s="10">
        <f>SUM(X6:X54)</f>
        <v>0</v>
      </c>
      <c r="Z57" s="11">
        <f>SUM(Z6:Z54)</f>
        <v>0</v>
      </c>
      <c r="AF57" s="9">
        <f>SUM(AF6:AF54)</f>
        <v>0</v>
      </c>
      <c r="AG57" s="9">
        <f>SUM(AG6:AG54)</f>
        <v>0</v>
      </c>
    </row>
    <row r="59" spans="1:33" x14ac:dyDescent="0.2">
      <c r="A59" s="17"/>
      <c r="B59" s="17"/>
      <c r="C59" s="108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34"/>
      <c r="P59" s="17"/>
      <c r="Q59" s="17"/>
      <c r="R59" s="56"/>
    </row>
  </sheetData>
  <sheetProtection algorithmName="SHA-512" hashValue="ERjRKREitG1x1S7dZp2+TRV5ER+VGD4pyfghG0gLsuCn7sWMN6iWP7eClusyiFfkls5Ciusogfe/WY1Ks5EIVQ==" saltValue="W2NI+vqNQMhSbP0TeB+NEQ==" spinCount="100000" sheet="1" selectLockedCells="1" autoFilter="0"/>
  <autoFilter ref="D5:N23" xr:uid="{A3315A75-8D02-644B-A6B8-9F1986FCC0A8}"/>
  <mergeCells count="17">
    <mergeCell ref="R2:R3"/>
    <mergeCell ref="M2:M3"/>
    <mergeCell ref="N2:N3"/>
    <mergeCell ref="O2:O3"/>
    <mergeCell ref="P2:P3"/>
    <mergeCell ref="Q2:Q3"/>
    <mergeCell ref="H2:H3"/>
    <mergeCell ref="I2:I3"/>
    <mergeCell ref="J2:J3"/>
    <mergeCell ref="K2:K3"/>
    <mergeCell ref="L2:L3"/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42" orientation="portrait" horizontalDpi="0" verticalDpi="0"/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C1A6-B040-894A-A878-7D2477C4FAF2}">
  <sheetPr codeName="Sheet4">
    <tabColor rgb="FF0070C0"/>
    <pageSetUpPr autoPageBreaks="0" fitToPage="1"/>
  </sheetPr>
  <dimension ref="A1:AK56"/>
  <sheetViews>
    <sheetView workbookViewId="0">
      <selection activeCell="D29" sqref="D29"/>
    </sheetView>
  </sheetViews>
  <sheetFormatPr baseColWidth="10" defaultColWidth="10.83203125" defaultRowHeight="16" x14ac:dyDescent="0.2"/>
  <cols>
    <col min="1" max="1" width="21.1640625" style="1" customWidth="1"/>
    <col min="2" max="2" width="45.33203125" style="7" customWidth="1"/>
    <col min="3" max="3" width="13" style="104" customWidth="1"/>
    <col min="4" max="12" width="9.83203125" style="12" customWidth="1"/>
    <col min="13" max="13" width="13" style="104" customWidth="1"/>
    <col min="14" max="15" width="10.83203125" style="12" customWidth="1"/>
    <col min="16" max="16" width="12.83203125" style="15" customWidth="1"/>
    <col min="17" max="17" width="17.33203125" style="7" customWidth="1"/>
    <col min="18" max="18" width="16.1640625" style="7" customWidth="1"/>
    <col min="19" max="19" width="16.1640625" style="104" customWidth="1"/>
    <col min="20" max="20" width="15.1640625" style="53" customWidth="1"/>
    <col min="21" max="24" width="10.83203125" style="103" hidden="1" customWidth="1"/>
    <col min="25" max="25" width="10.83203125" style="1" hidden="1" customWidth="1"/>
    <col min="26" max="26" width="14.6640625" style="1" hidden="1" customWidth="1"/>
    <col min="27" max="27" width="10.83203125" style="1" hidden="1" customWidth="1"/>
    <col min="28" max="28" width="10.83203125" style="103" hidden="1" customWidth="1"/>
    <col min="29" max="29" width="17.5" style="103" hidden="1" customWidth="1"/>
    <col min="30" max="30" width="10.83203125" style="1" hidden="1" customWidth="1"/>
    <col min="31" max="32" width="10.83203125" style="9" hidden="1" customWidth="1"/>
    <col min="33" max="33" width="10.83203125" style="1" hidden="1" customWidth="1"/>
    <col min="34" max="34" width="16.6640625" style="9" hidden="1" customWidth="1"/>
    <col min="35" max="35" width="14.83203125" style="9" hidden="1" customWidth="1"/>
    <col min="36" max="36" width="10.83203125" style="1" hidden="1" customWidth="1"/>
    <col min="37" max="52" width="10.83203125" style="1" customWidth="1"/>
    <col min="53" max="16384" width="10.83203125" style="1"/>
  </cols>
  <sheetData>
    <row r="1" spans="1:37" ht="49" customHeight="1" x14ac:dyDescent="0.2">
      <c r="D1" s="40"/>
      <c r="E1" s="40"/>
      <c r="F1" s="40"/>
      <c r="G1" s="40"/>
      <c r="H1" s="40"/>
      <c r="I1" s="40"/>
      <c r="J1" s="40"/>
      <c r="K1" s="40"/>
      <c r="L1" s="40"/>
      <c r="N1" s="27"/>
      <c r="O1" s="27"/>
      <c r="P1" s="31"/>
      <c r="Y1" s="9"/>
      <c r="Z1" s="9"/>
      <c r="AA1" s="9"/>
    </row>
    <row r="2" spans="1:37" s="4" customFormat="1" ht="68" customHeight="1" x14ac:dyDescent="0.2">
      <c r="B2" s="237" t="s">
        <v>18</v>
      </c>
      <c r="C2" s="239" t="s">
        <v>1</v>
      </c>
      <c r="D2" s="241" t="s">
        <v>51</v>
      </c>
      <c r="E2" s="243" t="s">
        <v>52</v>
      </c>
      <c r="F2" s="245" t="s">
        <v>53</v>
      </c>
      <c r="G2" s="247" t="s">
        <v>54</v>
      </c>
      <c r="H2" s="249" t="s">
        <v>55</v>
      </c>
      <c r="I2" s="251" t="s">
        <v>56</v>
      </c>
      <c r="J2" s="253" t="s">
        <v>57</v>
      </c>
      <c r="K2" s="255" t="s">
        <v>58</v>
      </c>
      <c r="L2" s="257" t="s">
        <v>59</v>
      </c>
      <c r="M2" s="235" t="s">
        <v>32</v>
      </c>
      <c r="N2" s="260" t="s">
        <v>61</v>
      </c>
      <c r="O2" s="262" t="s">
        <v>62</v>
      </c>
      <c r="P2" s="235" t="s">
        <v>359</v>
      </c>
      <c r="Q2" s="235" t="s">
        <v>99</v>
      </c>
      <c r="R2" s="235" t="s">
        <v>73</v>
      </c>
      <c r="S2" s="235" t="s">
        <v>67</v>
      </c>
      <c r="T2" s="235" t="s">
        <v>60</v>
      </c>
      <c r="U2" s="93" t="s">
        <v>189</v>
      </c>
      <c r="V2" s="93" t="s">
        <v>185</v>
      </c>
      <c r="W2" s="93" t="s">
        <v>21</v>
      </c>
      <c r="X2" s="7" t="s">
        <v>20</v>
      </c>
      <c r="Y2" s="93" t="s">
        <v>248</v>
      </c>
      <c r="Z2" s="93" t="s">
        <v>247</v>
      </c>
      <c r="AA2" s="9"/>
      <c r="AB2" s="9" t="s">
        <v>249</v>
      </c>
      <c r="AC2" s="9" t="s">
        <v>186</v>
      </c>
      <c r="AD2" s="9"/>
      <c r="AE2" s="9" t="s">
        <v>63</v>
      </c>
      <c r="AF2" s="9" t="s">
        <v>64</v>
      </c>
      <c r="AG2" s="1"/>
      <c r="AH2" s="9" t="s">
        <v>187</v>
      </c>
      <c r="AI2" s="9" t="s">
        <v>188</v>
      </c>
      <c r="AJ2" s="1"/>
      <c r="AK2" s="1"/>
    </row>
    <row r="3" spans="1:37" ht="22" customHeight="1" x14ac:dyDescent="0.2">
      <c r="B3" s="238"/>
      <c r="C3" s="240"/>
      <c r="D3" s="242"/>
      <c r="E3" s="244"/>
      <c r="F3" s="246"/>
      <c r="G3" s="248"/>
      <c r="H3" s="250"/>
      <c r="I3" s="252"/>
      <c r="J3" s="254"/>
      <c r="K3" s="256"/>
      <c r="L3" s="258"/>
      <c r="M3" s="236"/>
      <c r="N3" s="261"/>
      <c r="O3" s="263"/>
      <c r="P3" s="259"/>
      <c r="Q3" s="259"/>
      <c r="R3" s="259"/>
      <c r="S3" s="236"/>
      <c r="T3" s="259"/>
      <c r="U3" s="109"/>
      <c r="Y3" s="9"/>
      <c r="Z3" s="9"/>
      <c r="AA3" s="9"/>
    </row>
    <row r="4" spans="1:37" ht="29" customHeight="1" x14ac:dyDescent="0.2">
      <c r="B4" s="183" t="s">
        <v>541</v>
      </c>
      <c r="C4" s="106"/>
      <c r="D4" s="44"/>
      <c r="E4" s="72"/>
      <c r="F4" s="73"/>
      <c r="G4" s="65"/>
      <c r="H4" s="66"/>
      <c r="I4" s="67"/>
      <c r="J4" s="68"/>
      <c r="K4" s="70"/>
      <c r="L4" s="43"/>
      <c r="M4" s="117"/>
      <c r="N4" s="69"/>
      <c r="O4" s="74"/>
      <c r="P4" s="100">
        <f>SUM(P6:P51)</f>
        <v>0</v>
      </c>
      <c r="Q4" s="101">
        <f>SUM(Q6:Q51)</f>
        <v>0</v>
      </c>
      <c r="R4" s="102">
        <f>SUM(R6:R51)</f>
        <v>0</v>
      </c>
      <c r="S4" s="111" t="s">
        <v>0</v>
      </c>
      <c r="T4" s="99">
        <f>SUM(T6:T51)</f>
        <v>0</v>
      </c>
      <c r="U4" s="109"/>
      <c r="Y4" s="9"/>
      <c r="Z4" s="9"/>
      <c r="AA4" s="9"/>
    </row>
    <row r="5" spans="1:37" ht="22" customHeight="1" x14ac:dyDescent="0.2">
      <c r="B5" s="71"/>
      <c r="C5" s="106"/>
      <c r="D5" s="41"/>
      <c r="E5" s="18"/>
      <c r="F5" s="19"/>
      <c r="G5" s="20"/>
      <c r="H5" s="21"/>
      <c r="I5" s="22"/>
      <c r="J5" s="23"/>
      <c r="K5" s="24"/>
      <c r="L5" s="37"/>
      <c r="M5" s="106"/>
      <c r="N5" s="25"/>
      <c r="O5" s="26"/>
      <c r="P5" s="82"/>
      <c r="Q5" s="83"/>
      <c r="R5" s="84"/>
      <c r="S5" s="112"/>
      <c r="T5" s="83"/>
      <c r="U5" s="109"/>
      <c r="Y5" s="9"/>
      <c r="Z5" s="9"/>
      <c r="AA5" s="9"/>
    </row>
    <row r="6" spans="1:37" ht="20" x14ac:dyDescent="0.2">
      <c r="A6" s="181"/>
      <c r="B6" s="96" t="s">
        <v>351</v>
      </c>
      <c r="C6" s="95">
        <f>SUM(C8:C12)</f>
        <v>1346</v>
      </c>
      <c r="D6" s="79"/>
      <c r="E6" s="79"/>
      <c r="F6" s="79"/>
      <c r="G6" s="79"/>
      <c r="H6" s="79"/>
      <c r="I6" s="79"/>
      <c r="J6" s="79"/>
      <c r="K6" s="79"/>
      <c r="L6" s="79"/>
      <c r="M6" s="95">
        <f>SUM(M8:M12)</f>
        <v>1415</v>
      </c>
      <c r="N6" s="81"/>
      <c r="O6" s="81"/>
      <c r="P6" s="97">
        <f>AB6</f>
        <v>0</v>
      </c>
      <c r="Q6" s="97">
        <f>Y6</f>
        <v>0</v>
      </c>
      <c r="R6" s="98">
        <f>SUM(AE6:AF6)*X6</f>
        <v>0</v>
      </c>
      <c r="S6" s="113" t="s">
        <v>237</v>
      </c>
      <c r="T6" s="55">
        <f>SUM((AE6*C6)+(AF6*M6))</f>
        <v>0</v>
      </c>
      <c r="U6" s="14">
        <v>70</v>
      </c>
      <c r="V6" s="14">
        <v>0</v>
      </c>
      <c r="W6" s="14">
        <v>70</v>
      </c>
      <c r="X6" s="182">
        <f>SUM(X8:X12)</f>
        <v>13.260000000000002</v>
      </c>
      <c r="Y6" s="11">
        <f>(SUM(D6:L6)+SUM(N6:O6))*U6</f>
        <v>0</v>
      </c>
      <c r="Z6" s="10">
        <f>(SUM(D6:L6,N6:O6))*X6</f>
        <v>0</v>
      </c>
      <c r="AA6" s="9"/>
      <c r="AB6" s="11">
        <f>SUM(AE6+AF6)*10</f>
        <v>0</v>
      </c>
      <c r="AC6" s="9">
        <f>SUM(U6*AB6)/10</f>
        <v>0</v>
      </c>
      <c r="AE6" s="9">
        <f>SUM(D6:L6)</f>
        <v>0</v>
      </c>
      <c r="AF6" s="9">
        <f>SUM(N6:O6)</f>
        <v>0</v>
      </c>
      <c r="AH6" s="9">
        <f t="shared" ref="AH6" si="0">SUM(AE6:AF6)*V6</f>
        <v>0</v>
      </c>
      <c r="AI6" s="9">
        <f t="shared" ref="AI6" si="1">SUM(AE6:AF6)*W6</f>
        <v>0</v>
      </c>
    </row>
    <row r="7" spans="1:37" s="5" customFormat="1" ht="22" customHeight="1" x14ac:dyDescent="0.2">
      <c r="B7" s="29"/>
      <c r="C7" s="107"/>
      <c r="D7" s="77"/>
      <c r="E7" s="45"/>
      <c r="F7" s="46"/>
      <c r="G7" s="47"/>
      <c r="H7" s="48"/>
      <c r="I7" s="49"/>
      <c r="J7" s="50"/>
      <c r="K7" s="38"/>
      <c r="L7" s="39"/>
      <c r="M7" s="115"/>
      <c r="N7" s="51"/>
      <c r="O7" s="52"/>
      <c r="P7" s="82"/>
      <c r="Q7" s="83"/>
      <c r="R7" s="84"/>
      <c r="S7" s="112"/>
      <c r="T7" s="83"/>
      <c r="X7" s="85"/>
      <c r="AE7" s="9"/>
      <c r="AH7" s="9"/>
      <c r="AI7" s="9"/>
      <c r="AJ7" s="1"/>
      <c r="AK7" s="1"/>
    </row>
    <row r="8" spans="1:37" ht="19" x14ac:dyDescent="0.2">
      <c r="A8" s="16"/>
      <c r="B8" s="29" t="s">
        <v>72</v>
      </c>
      <c r="C8" s="8">
        <v>292</v>
      </c>
      <c r="D8" s="78"/>
      <c r="E8" s="78"/>
      <c r="F8" s="78"/>
      <c r="G8" s="78"/>
      <c r="H8" s="78"/>
      <c r="I8" s="78"/>
      <c r="J8" s="78"/>
      <c r="K8" s="78"/>
      <c r="L8" s="78"/>
      <c r="M8" s="6">
        <f t="shared" ref="M8:M12" si="2">ROUNDUP((C8*105%),0.1)</f>
        <v>307</v>
      </c>
      <c r="N8" s="80"/>
      <c r="O8" s="80"/>
      <c r="P8" s="33">
        <f t="shared" ref="P8:P12" si="3">AB8</f>
        <v>0</v>
      </c>
      <c r="Q8" s="33">
        <f t="shared" ref="Q8:Q12" si="4">Y8</f>
        <v>0</v>
      </c>
      <c r="R8" s="35">
        <f t="shared" ref="R8:R12" si="5">SUM(AB8*X8)</f>
        <v>0</v>
      </c>
      <c r="S8" s="114" t="s">
        <v>165</v>
      </c>
      <c r="T8" s="54">
        <f t="shared" ref="T8:T12" si="6">SUM((AE8*C8)+(AF8*M8))</f>
        <v>0</v>
      </c>
      <c r="U8" s="14">
        <v>5</v>
      </c>
      <c r="V8" s="14">
        <v>0</v>
      </c>
      <c r="W8" s="14">
        <v>5</v>
      </c>
      <c r="X8" s="36">
        <v>4.1100000000000003</v>
      </c>
      <c r="Y8" s="11">
        <f t="shared" ref="Y8:Y12" si="7">(SUM(D8:L8)+SUM(N8:O8))*U8</f>
        <v>0</v>
      </c>
      <c r="Z8" s="10">
        <f t="shared" ref="Z8:Z12" si="8">(SUM(D8:L8,N8:O8))*X8</f>
        <v>0</v>
      </c>
      <c r="AA8" s="9"/>
      <c r="AB8" s="11">
        <f t="shared" ref="AB8:AB12" si="9">SUM(AE8+AF8)</f>
        <v>0</v>
      </c>
      <c r="AC8" s="9">
        <f t="shared" ref="AC8:AC12" si="10">SUM(U8*AB8)</f>
        <v>0</v>
      </c>
      <c r="AE8" s="9">
        <f t="shared" ref="AE8:AE12" si="11">SUM(D8:L8)</f>
        <v>0</v>
      </c>
      <c r="AF8" s="9">
        <f t="shared" ref="AF8:AF12" si="12">SUM(N8:O8)</f>
        <v>0</v>
      </c>
      <c r="AH8" s="9">
        <f t="shared" ref="AH8:AH12" si="13">SUM(AE8:AF8)*V8</f>
        <v>0</v>
      </c>
      <c r="AI8" s="9">
        <f t="shared" ref="AI8:AI12" si="14">SUM(AE8:AF8)*W8</f>
        <v>0</v>
      </c>
    </row>
    <row r="9" spans="1:37" ht="19" x14ac:dyDescent="0.2">
      <c r="A9" s="16"/>
      <c r="B9" s="94" t="s">
        <v>71</v>
      </c>
      <c r="C9" s="95">
        <v>256</v>
      </c>
      <c r="D9" s="79"/>
      <c r="E9" s="79"/>
      <c r="F9" s="79"/>
      <c r="G9" s="79"/>
      <c r="H9" s="79"/>
      <c r="I9" s="79"/>
      <c r="J9" s="79"/>
      <c r="K9" s="79"/>
      <c r="L9" s="79"/>
      <c r="M9" s="32">
        <f t="shared" si="2"/>
        <v>269</v>
      </c>
      <c r="N9" s="81"/>
      <c r="O9" s="81"/>
      <c r="P9" s="97">
        <f t="shared" si="3"/>
        <v>0</v>
      </c>
      <c r="Q9" s="97">
        <f t="shared" si="4"/>
        <v>0</v>
      </c>
      <c r="R9" s="98">
        <f t="shared" si="5"/>
        <v>0</v>
      </c>
      <c r="S9" s="113" t="s">
        <v>166</v>
      </c>
      <c r="T9" s="55">
        <f t="shared" si="6"/>
        <v>0</v>
      </c>
      <c r="U9" s="14">
        <v>5</v>
      </c>
      <c r="V9" s="14">
        <v>0</v>
      </c>
      <c r="W9" s="14">
        <v>5</v>
      </c>
      <c r="X9" s="36">
        <v>2.96</v>
      </c>
      <c r="Y9" s="11">
        <f t="shared" si="7"/>
        <v>0</v>
      </c>
      <c r="Z9" s="10">
        <f t="shared" si="8"/>
        <v>0</v>
      </c>
      <c r="AA9" s="9"/>
      <c r="AB9" s="11">
        <f t="shared" si="9"/>
        <v>0</v>
      </c>
      <c r="AC9" s="9">
        <f t="shared" si="10"/>
        <v>0</v>
      </c>
      <c r="AE9" s="9">
        <f t="shared" si="11"/>
        <v>0</v>
      </c>
      <c r="AF9" s="9">
        <f t="shared" si="12"/>
        <v>0</v>
      </c>
      <c r="AH9" s="9">
        <f t="shared" si="13"/>
        <v>0</v>
      </c>
      <c r="AI9" s="9">
        <f t="shared" si="14"/>
        <v>0</v>
      </c>
    </row>
    <row r="10" spans="1:37" ht="19" x14ac:dyDescent="0.2">
      <c r="A10" s="16"/>
      <c r="B10" s="29" t="s">
        <v>70</v>
      </c>
      <c r="C10" s="8">
        <v>294</v>
      </c>
      <c r="D10" s="78"/>
      <c r="E10" s="78"/>
      <c r="F10" s="78"/>
      <c r="G10" s="78"/>
      <c r="H10" s="78"/>
      <c r="I10" s="78"/>
      <c r="J10" s="78"/>
      <c r="K10" s="78"/>
      <c r="L10" s="78"/>
      <c r="M10" s="6">
        <f t="shared" si="2"/>
        <v>309</v>
      </c>
      <c r="N10" s="80"/>
      <c r="O10" s="80"/>
      <c r="P10" s="33">
        <f t="shared" si="3"/>
        <v>0</v>
      </c>
      <c r="Q10" s="33">
        <f t="shared" si="4"/>
        <v>0</v>
      </c>
      <c r="R10" s="35">
        <f t="shared" si="5"/>
        <v>0</v>
      </c>
      <c r="S10" s="114" t="s">
        <v>169</v>
      </c>
      <c r="T10" s="54">
        <f t="shared" si="6"/>
        <v>0</v>
      </c>
      <c r="U10" s="14">
        <v>15</v>
      </c>
      <c r="V10" s="14">
        <v>0</v>
      </c>
      <c r="W10" s="14">
        <v>15</v>
      </c>
      <c r="X10" s="36">
        <v>2.08</v>
      </c>
      <c r="Y10" s="11">
        <f t="shared" si="7"/>
        <v>0</v>
      </c>
      <c r="Z10" s="10">
        <f t="shared" si="8"/>
        <v>0</v>
      </c>
      <c r="AA10" s="9"/>
      <c r="AB10" s="11">
        <f t="shared" si="9"/>
        <v>0</v>
      </c>
      <c r="AC10" s="9">
        <f t="shared" si="10"/>
        <v>0</v>
      </c>
      <c r="AE10" s="9">
        <f t="shared" si="11"/>
        <v>0</v>
      </c>
      <c r="AF10" s="9">
        <f t="shared" si="12"/>
        <v>0</v>
      </c>
      <c r="AH10" s="9">
        <f t="shared" si="13"/>
        <v>0</v>
      </c>
      <c r="AI10" s="9">
        <f t="shared" si="14"/>
        <v>0</v>
      </c>
    </row>
    <row r="11" spans="1:37" ht="19" x14ac:dyDescent="0.2">
      <c r="A11" s="16"/>
      <c r="B11" s="94" t="s">
        <v>69</v>
      </c>
      <c r="C11" s="95">
        <v>144</v>
      </c>
      <c r="D11" s="79"/>
      <c r="E11" s="79"/>
      <c r="F11" s="79"/>
      <c r="G11" s="79"/>
      <c r="H11" s="79"/>
      <c r="I11" s="79"/>
      <c r="J11" s="79"/>
      <c r="K11" s="79"/>
      <c r="L11" s="79"/>
      <c r="M11" s="32">
        <f t="shared" si="2"/>
        <v>152</v>
      </c>
      <c r="N11" s="81"/>
      <c r="O11" s="81"/>
      <c r="P11" s="97">
        <f t="shared" si="3"/>
        <v>0</v>
      </c>
      <c r="Q11" s="97">
        <f t="shared" si="4"/>
        <v>0</v>
      </c>
      <c r="R11" s="98">
        <f t="shared" si="5"/>
        <v>0</v>
      </c>
      <c r="S11" s="113" t="s">
        <v>167</v>
      </c>
      <c r="T11" s="55">
        <f t="shared" si="6"/>
        <v>0</v>
      </c>
      <c r="U11" s="14">
        <v>20</v>
      </c>
      <c r="V11" s="14">
        <v>0</v>
      </c>
      <c r="W11" s="14">
        <v>20</v>
      </c>
      <c r="X11" s="36">
        <v>0.79</v>
      </c>
      <c r="Y11" s="11">
        <f t="shared" si="7"/>
        <v>0</v>
      </c>
      <c r="Z11" s="10">
        <f t="shared" si="8"/>
        <v>0</v>
      </c>
      <c r="AA11" s="9"/>
      <c r="AB11" s="11">
        <f t="shared" si="9"/>
        <v>0</v>
      </c>
      <c r="AC11" s="9">
        <f t="shared" si="10"/>
        <v>0</v>
      </c>
      <c r="AE11" s="9">
        <f t="shared" si="11"/>
        <v>0</v>
      </c>
      <c r="AF11" s="9">
        <f t="shared" si="12"/>
        <v>0</v>
      </c>
      <c r="AH11" s="9">
        <f t="shared" si="13"/>
        <v>0</v>
      </c>
      <c r="AI11" s="9">
        <f t="shared" si="14"/>
        <v>0</v>
      </c>
    </row>
    <row r="12" spans="1:37" ht="19" x14ac:dyDescent="0.2">
      <c r="A12" s="16"/>
      <c r="B12" s="29" t="s">
        <v>68</v>
      </c>
      <c r="C12" s="8">
        <v>360</v>
      </c>
      <c r="D12" s="78"/>
      <c r="E12" s="78"/>
      <c r="F12" s="78"/>
      <c r="G12" s="78"/>
      <c r="H12" s="78"/>
      <c r="I12" s="78"/>
      <c r="J12" s="78"/>
      <c r="K12" s="78"/>
      <c r="L12" s="78"/>
      <c r="M12" s="6">
        <f t="shared" si="2"/>
        <v>378</v>
      </c>
      <c r="N12" s="80"/>
      <c r="O12" s="80"/>
      <c r="P12" s="33">
        <f t="shared" si="3"/>
        <v>0</v>
      </c>
      <c r="Q12" s="33">
        <f t="shared" si="4"/>
        <v>0</v>
      </c>
      <c r="R12" s="35">
        <f t="shared" si="5"/>
        <v>0</v>
      </c>
      <c r="S12" s="114" t="s">
        <v>168</v>
      </c>
      <c r="T12" s="54">
        <f t="shared" si="6"/>
        <v>0</v>
      </c>
      <c r="U12" s="14">
        <v>20</v>
      </c>
      <c r="V12" s="14">
        <v>0</v>
      </c>
      <c r="W12" s="14">
        <v>20</v>
      </c>
      <c r="X12" s="36">
        <v>3.32</v>
      </c>
      <c r="Y12" s="11">
        <f t="shared" si="7"/>
        <v>0</v>
      </c>
      <c r="Z12" s="10">
        <f t="shared" si="8"/>
        <v>0</v>
      </c>
      <c r="AA12" s="9"/>
      <c r="AB12" s="11">
        <f t="shared" si="9"/>
        <v>0</v>
      </c>
      <c r="AC12" s="9">
        <f t="shared" si="10"/>
        <v>0</v>
      </c>
      <c r="AE12" s="9">
        <f t="shared" si="11"/>
        <v>0</v>
      </c>
      <c r="AF12" s="9">
        <f t="shared" si="12"/>
        <v>0</v>
      </c>
      <c r="AH12" s="9">
        <f t="shared" si="13"/>
        <v>0</v>
      </c>
      <c r="AI12" s="9">
        <f t="shared" si="14"/>
        <v>0</v>
      </c>
    </row>
    <row r="13" spans="1:37" s="5" customFormat="1" ht="22" customHeight="1" x14ac:dyDescent="0.2">
      <c r="B13" s="29"/>
      <c r="C13" s="107"/>
      <c r="D13" s="77"/>
      <c r="E13" s="45"/>
      <c r="F13" s="46"/>
      <c r="G13" s="47"/>
      <c r="H13" s="48"/>
      <c r="I13" s="49"/>
      <c r="J13" s="50"/>
      <c r="K13" s="38"/>
      <c r="L13" s="39"/>
      <c r="M13" s="112"/>
      <c r="N13" s="51"/>
      <c r="O13" s="52"/>
      <c r="P13" s="82"/>
      <c r="Q13" s="83"/>
      <c r="R13" s="84"/>
      <c r="S13" s="112"/>
      <c r="T13" s="83"/>
      <c r="U13" s="110"/>
      <c r="V13" s="110"/>
      <c r="W13" s="110"/>
      <c r="X13" s="105"/>
      <c r="AB13" s="110"/>
      <c r="AC13" s="110"/>
      <c r="AE13" s="9"/>
      <c r="AH13" s="9"/>
      <c r="AI13" s="9"/>
      <c r="AJ13" s="1"/>
      <c r="AK13" s="1"/>
    </row>
    <row r="14" spans="1:37" ht="20" x14ac:dyDescent="0.2">
      <c r="A14" s="181"/>
      <c r="B14" s="96" t="s">
        <v>230</v>
      </c>
      <c r="C14" s="95">
        <f>SUM(C16:C34)</f>
        <v>3664</v>
      </c>
      <c r="D14" s="79"/>
      <c r="E14" s="79"/>
      <c r="F14" s="79"/>
      <c r="G14" s="79"/>
      <c r="H14" s="79"/>
      <c r="I14" s="79"/>
      <c r="J14" s="79"/>
      <c r="K14" s="79"/>
      <c r="L14" s="79"/>
      <c r="M14" s="95">
        <f>SUM(M16:M34)</f>
        <v>3856</v>
      </c>
      <c r="N14" s="81"/>
      <c r="O14" s="81"/>
      <c r="P14" s="97">
        <f>AB14</f>
        <v>0</v>
      </c>
      <c r="Q14" s="97">
        <f>Y14</f>
        <v>0</v>
      </c>
      <c r="R14" s="98">
        <f>SUM(AE14:AF14)*X14</f>
        <v>0</v>
      </c>
      <c r="S14" s="113" t="s">
        <v>239</v>
      </c>
      <c r="T14" s="55">
        <f>SUM((AE14*C14)+(AF14*M14))</f>
        <v>0</v>
      </c>
      <c r="U14" s="14">
        <v>95</v>
      </c>
      <c r="V14" s="14">
        <v>0</v>
      </c>
      <c r="W14" s="14">
        <v>95</v>
      </c>
      <c r="X14" s="182">
        <f>SUM(X16:X34)</f>
        <v>46.713999999999999</v>
      </c>
      <c r="Y14" s="11">
        <f>(SUM(D14:L14)+SUM(N14:O14))*U14</f>
        <v>0</v>
      </c>
      <c r="Z14" s="10">
        <f>(SUM(D14:L14,N14:O14))*X14</f>
        <v>0</v>
      </c>
      <c r="AA14" s="9"/>
      <c r="AB14" s="11">
        <f>SUM(AE14+AF14)*19</f>
        <v>0</v>
      </c>
      <c r="AC14" s="9">
        <f>SUM(U14*AB14)/19</f>
        <v>0</v>
      </c>
      <c r="AE14" s="9">
        <f>SUM(D14:L14)</f>
        <v>0</v>
      </c>
      <c r="AF14" s="9">
        <f>SUM(N14:O14)</f>
        <v>0</v>
      </c>
      <c r="AH14" s="9">
        <f t="shared" ref="AH14" si="15">SUM(AE14:AF14)*V14</f>
        <v>0</v>
      </c>
      <c r="AI14" s="9">
        <f t="shared" ref="AI14" si="16">SUM(AE14:AF14)*W14</f>
        <v>0</v>
      </c>
    </row>
    <row r="15" spans="1:37" s="5" customFormat="1" ht="22" customHeight="1" x14ac:dyDescent="0.2">
      <c r="B15" s="29"/>
      <c r="C15" s="107"/>
      <c r="D15" s="77"/>
      <c r="E15" s="45"/>
      <c r="F15" s="46"/>
      <c r="G15" s="47"/>
      <c r="H15" s="48"/>
      <c r="I15" s="49"/>
      <c r="J15" s="50"/>
      <c r="K15" s="38"/>
      <c r="L15" s="39"/>
      <c r="M15" s="112"/>
      <c r="N15" s="51"/>
      <c r="O15" s="52"/>
      <c r="P15" s="82"/>
      <c r="Q15" s="83"/>
      <c r="R15" s="84"/>
      <c r="S15" s="112"/>
      <c r="T15" s="83"/>
      <c r="X15" s="105"/>
      <c r="AE15" s="9"/>
      <c r="AH15" s="9"/>
      <c r="AI15" s="9"/>
      <c r="AJ15" s="1"/>
      <c r="AK15" s="1"/>
    </row>
    <row r="16" spans="1:37" ht="19" x14ac:dyDescent="0.2">
      <c r="A16" s="16"/>
      <c r="B16" s="94" t="s">
        <v>330</v>
      </c>
      <c r="C16" s="95">
        <v>144</v>
      </c>
      <c r="D16" s="79"/>
      <c r="E16" s="79"/>
      <c r="F16" s="79"/>
      <c r="G16" s="79"/>
      <c r="H16" s="79"/>
      <c r="I16" s="79"/>
      <c r="J16" s="79"/>
      <c r="K16" s="79"/>
      <c r="L16" s="79"/>
      <c r="M16" s="32">
        <f t="shared" ref="M16:M34" si="17">ROUNDUP((C16*105%),0.1)</f>
        <v>152</v>
      </c>
      <c r="N16" s="81"/>
      <c r="O16" s="81"/>
      <c r="P16" s="97">
        <f t="shared" ref="P16:P34" si="18">AB16</f>
        <v>0</v>
      </c>
      <c r="Q16" s="97">
        <f t="shared" ref="Q16:Q32" si="19">Y16</f>
        <v>0</v>
      </c>
      <c r="R16" s="98">
        <f t="shared" ref="R16:R32" si="20">SUM(AB16*X16)</f>
        <v>0</v>
      </c>
      <c r="S16" s="113" t="s">
        <v>111</v>
      </c>
      <c r="T16" s="55">
        <f t="shared" ref="T16:T34" si="21">SUM((AE16*C16)+(AF16*M16))</f>
        <v>0</v>
      </c>
      <c r="U16" s="14">
        <v>1</v>
      </c>
      <c r="V16" s="14">
        <v>0</v>
      </c>
      <c r="W16" s="14">
        <v>1</v>
      </c>
      <c r="X16" s="36">
        <v>2.016</v>
      </c>
      <c r="Y16" s="11">
        <f t="shared" ref="Y16:Y34" si="22">(SUM(D16:L16)+SUM(N16:O16))*U16</f>
        <v>0</v>
      </c>
      <c r="Z16" s="10">
        <f t="shared" ref="Z16:Z34" si="23">(SUM(D16:L16,N16:O16))*X16</f>
        <v>0</v>
      </c>
      <c r="AA16" s="9"/>
      <c r="AB16" s="11">
        <f t="shared" ref="AB16:AB32" si="24">SUM(AE16+AF16)</f>
        <v>0</v>
      </c>
      <c r="AC16" s="9">
        <f t="shared" ref="AC16:AC32" si="25">SUM(U16*AB16)</f>
        <v>0</v>
      </c>
      <c r="AE16" s="9">
        <f t="shared" ref="AE16:AE34" si="26">SUM(D16:L16)</f>
        <v>0</v>
      </c>
      <c r="AF16" s="9">
        <f t="shared" ref="AF16:AF34" si="27">SUM(N16:O16)</f>
        <v>0</v>
      </c>
      <c r="AH16" s="9">
        <f t="shared" ref="AH16:AH32" si="28">SUM(AE16:AF16)*V16</f>
        <v>0</v>
      </c>
      <c r="AI16" s="9">
        <f t="shared" ref="AI16:AI32" si="29">SUM(AE16:AF16)*W16</f>
        <v>0</v>
      </c>
    </row>
    <row r="17" spans="1:35" ht="19" x14ac:dyDescent="0.2">
      <c r="A17" s="16"/>
      <c r="B17" s="29" t="s">
        <v>331</v>
      </c>
      <c r="C17" s="8">
        <v>160</v>
      </c>
      <c r="D17" s="78"/>
      <c r="E17" s="78"/>
      <c r="F17" s="78"/>
      <c r="G17" s="78"/>
      <c r="H17" s="78"/>
      <c r="I17" s="78"/>
      <c r="J17" s="78"/>
      <c r="K17" s="78"/>
      <c r="L17" s="78"/>
      <c r="M17" s="6">
        <f t="shared" si="17"/>
        <v>168</v>
      </c>
      <c r="N17" s="80"/>
      <c r="O17" s="80"/>
      <c r="P17" s="33">
        <f t="shared" si="18"/>
        <v>0</v>
      </c>
      <c r="Q17" s="33">
        <f t="shared" si="19"/>
        <v>0</v>
      </c>
      <c r="R17" s="35">
        <f t="shared" si="20"/>
        <v>0</v>
      </c>
      <c r="S17" s="114" t="s">
        <v>112</v>
      </c>
      <c r="T17" s="54">
        <f t="shared" si="21"/>
        <v>0</v>
      </c>
      <c r="U17" s="14">
        <v>1</v>
      </c>
      <c r="V17" s="14">
        <v>0</v>
      </c>
      <c r="W17" s="14">
        <v>1</v>
      </c>
      <c r="X17" s="36">
        <v>2.5960000000000001</v>
      </c>
      <c r="Y17" s="11">
        <f t="shared" si="22"/>
        <v>0</v>
      </c>
      <c r="Z17" s="10">
        <f t="shared" si="23"/>
        <v>0</v>
      </c>
      <c r="AA17" s="9"/>
      <c r="AB17" s="11">
        <f t="shared" si="24"/>
        <v>0</v>
      </c>
      <c r="AC17" s="9">
        <f t="shared" si="25"/>
        <v>0</v>
      </c>
      <c r="AE17" s="9">
        <f t="shared" si="26"/>
        <v>0</v>
      </c>
      <c r="AF17" s="9">
        <f t="shared" si="27"/>
        <v>0</v>
      </c>
      <c r="AH17" s="9">
        <f t="shared" si="28"/>
        <v>0</v>
      </c>
      <c r="AI17" s="9">
        <f t="shared" si="29"/>
        <v>0</v>
      </c>
    </row>
    <row r="18" spans="1:35" ht="19" x14ac:dyDescent="0.2">
      <c r="A18" s="16"/>
      <c r="B18" s="94" t="s">
        <v>332</v>
      </c>
      <c r="C18" s="95">
        <v>158</v>
      </c>
      <c r="D18" s="79"/>
      <c r="E18" s="79"/>
      <c r="F18" s="79"/>
      <c r="G18" s="79"/>
      <c r="H18" s="79"/>
      <c r="I18" s="79"/>
      <c r="J18" s="79"/>
      <c r="K18" s="79"/>
      <c r="L18" s="79"/>
      <c r="M18" s="32">
        <f t="shared" si="17"/>
        <v>166</v>
      </c>
      <c r="N18" s="81"/>
      <c r="O18" s="81"/>
      <c r="P18" s="97">
        <f t="shared" si="18"/>
        <v>0</v>
      </c>
      <c r="Q18" s="97">
        <f t="shared" si="19"/>
        <v>0</v>
      </c>
      <c r="R18" s="98">
        <f t="shared" si="20"/>
        <v>0</v>
      </c>
      <c r="S18" s="113" t="s">
        <v>113</v>
      </c>
      <c r="T18" s="55">
        <f t="shared" si="21"/>
        <v>0</v>
      </c>
      <c r="U18" s="14">
        <v>1</v>
      </c>
      <c r="V18" s="14">
        <v>0</v>
      </c>
      <c r="W18" s="14">
        <v>1</v>
      </c>
      <c r="X18" s="36">
        <v>2.516</v>
      </c>
      <c r="Y18" s="11">
        <f t="shared" si="22"/>
        <v>0</v>
      </c>
      <c r="Z18" s="10">
        <f t="shared" si="23"/>
        <v>0</v>
      </c>
      <c r="AA18" s="9"/>
      <c r="AB18" s="11">
        <f t="shared" si="24"/>
        <v>0</v>
      </c>
      <c r="AC18" s="9">
        <f t="shared" si="25"/>
        <v>0</v>
      </c>
      <c r="AE18" s="9">
        <f t="shared" si="26"/>
        <v>0</v>
      </c>
      <c r="AF18" s="9">
        <f t="shared" si="27"/>
        <v>0</v>
      </c>
      <c r="AH18" s="9">
        <f t="shared" si="28"/>
        <v>0</v>
      </c>
      <c r="AI18" s="9">
        <f t="shared" si="29"/>
        <v>0</v>
      </c>
    </row>
    <row r="19" spans="1:35" ht="19" x14ac:dyDescent="0.2">
      <c r="A19" s="16"/>
      <c r="B19" s="29" t="s">
        <v>333</v>
      </c>
      <c r="C19" s="8">
        <v>208</v>
      </c>
      <c r="D19" s="78"/>
      <c r="E19" s="78"/>
      <c r="F19" s="78"/>
      <c r="G19" s="78"/>
      <c r="H19" s="78"/>
      <c r="I19" s="78"/>
      <c r="J19" s="78"/>
      <c r="K19" s="78"/>
      <c r="L19" s="78"/>
      <c r="M19" s="6">
        <f t="shared" si="17"/>
        <v>219</v>
      </c>
      <c r="N19" s="80"/>
      <c r="O19" s="80"/>
      <c r="P19" s="33">
        <f t="shared" si="18"/>
        <v>0</v>
      </c>
      <c r="Q19" s="33">
        <f t="shared" si="19"/>
        <v>0</v>
      </c>
      <c r="R19" s="35">
        <f t="shared" si="20"/>
        <v>0</v>
      </c>
      <c r="S19" s="114" t="s">
        <v>114</v>
      </c>
      <c r="T19" s="54">
        <f t="shared" si="21"/>
        <v>0</v>
      </c>
      <c r="U19" s="14">
        <v>2</v>
      </c>
      <c r="V19" s="14">
        <v>0</v>
      </c>
      <c r="W19" s="14">
        <v>2</v>
      </c>
      <c r="X19" s="36">
        <v>3.8010000000000002</v>
      </c>
      <c r="Y19" s="11">
        <f t="shared" si="22"/>
        <v>0</v>
      </c>
      <c r="Z19" s="10">
        <f t="shared" si="23"/>
        <v>0</v>
      </c>
      <c r="AA19" s="9"/>
      <c r="AB19" s="11">
        <f t="shared" si="24"/>
        <v>0</v>
      </c>
      <c r="AC19" s="9">
        <f t="shared" si="25"/>
        <v>0</v>
      </c>
      <c r="AE19" s="9">
        <f t="shared" si="26"/>
        <v>0</v>
      </c>
      <c r="AF19" s="9">
        <f t="shared" si="27"/>
        <v>0</v>
      </c>
      <c r="AH19" s="9">
        <f t="shared" si="28"/>
        <v>0</v>
      </c>
      <c r="AI19" s="9">
        <f t="shared" si="29"/>
        <v>0</v>
      </c>
    </row>
    <row r="20" spans="1:35" ht="19" x14ac:dyDescent="0.2">
      <c r="A20" s="16"/>
      <c r="B20" s="94" t="s">
        <v>334</v>
      </c>
      <c r="C20" s="95">
        <v>342</v>
      </c>
      <c r="D20" s="79"/>
      <c r="E20" s="79"/>
      <c r="F20" s="79"/>
      <c r="G20" s="79"/>
      <c r="H20" s="79"/>
      <c r="I20" s="79"/>
      <c r="J20" s="79"/>
      <c r="K20" s="79"/>
      <c r="L20" s="79"/>
      <c r="M20" s="32">
        <f t="shared" si="17"/>
        <v>360</v>
      </c>
      <c r="N20" s="81"/>
      <c r="O20" s="81"/>
      <c r="P20" s="97">
        <f t="shared" si="18"/>
        <v>0</v>
      </c>
      <c r="Q20" s="97">
        <f t="shared" si="19"/>
        <v>0</v>
      </c>
      <c r="R20" s="98">
        <f t="shared" si="20"/>
        <v>0</v>
      </c>
      <c r="S20" s="113" t="s">
        <v>115</v>
      </c>
      <c r="T20" s="55">
        <f t="shared" si="21"/>
        <v>0</v>
      </c>
      <c r="U20" s="14">
        <v>3</v>
      </c>
      <c r="V20" s="14">
        <v>0</v>
      </c>
      <c r="W20" s="14">
        <v>3</v>
      </c>
      <c r="X20" s="36">
        <v>5.9420000000000002</v>
      </c>
      <c r="Y20" s="11">
        <f t="shared" si="22"/>
        <v>0</v>
      </c>
      <c r="Z20" s="10">
        <f t="shared" si="23"/>
        <v>0</v>
      </c>
      <c r="AA20" s="9"/>
      <c r="AB20" s="11">
        <f t="shared" si="24"/>
        <v>0</v>
      </c>
      <c r="AC20" s="9">
        <f t="shared" si="25"/>
        <v>0</v>
      </c>
      <c r="AE20" s="9">
        <f t="shared" si="26"/>
        <v>0</v>
      </c>
      <c r="AF20" s="9">
        <f t="shared" si="27"/>
        <v>0</v>
      </c>
      <c r="AH20" s="9">
        <f t="shared" si="28"/>
        <v>0</v>
      </c>
      <c r="AI20" s="9">
        <f t="shared" si="29"/>
        <v>0</v>
      </c>
    </row>
    <row r="21" spans="1:35" ht="19" x14ac:dyDescent="0.2">
      <c r="A21" s="16"/>
      <c r="B21" s="29" t="s">
        <v>335</v>
      </c>
      <c r="C21" s="8">
        <v>208</v>
      </c>
      <c r="D21" s="78"/>
      <c r="E21" s="78"/>
      <c r="F21" s="78"/>
      <c r="G21" s="78"/>
      <c r="H21" s="78"/>
      <c r="I21" s="78"/>
      <c r="J21" s="78"/>
      <c r="K21" s="78"/>
      <c r="L21" s="78"/>
      <c r="M21" s="6">
        <f t="shared" si="17"/>
        <v>219</v>
      </c>
      <c r="N21" s="80"/>
      <c r="O21" s="80"/>
      <c r="P21" s="33">
        <f t="shared" si="18"/>
        <v>0</v>
      </c>
      <c r="Q21" s="33">
        <f t="shared" si="19"/>
        <v>0</v>
      </c>
      <c r="R21" s="35">
        <f t="shared" si="20"/>
        <v>0</v>
      </c>
      <c r="S21" s="114" t="s">
        <v>116</v>
      </c>
      <c r="T21" s="54">
        <f t="shared" si="21"/>
        <v>0</v>
      </c>
      <c r="U21" s="14">
        <v>2</v>
      </c>
      <c r="V21" s="14">
        <v>0</v>
      </c>
      <c r="W21" s="14">
        <v>2</v>
      </c>
      <c r="X21" s="36">
        <v>3.9009999999999998</v>
      </c>
      <c r="Y21" s="11">
        <f t="shared" si="22"/>
        <v>0</v>
      </c>
      <c r="Z21" s="10">
        <f t="shared" si="23"/>
        <v>0</v>
      </c>
      <c r="AA21" s="9"/>
      <c r="AB21" s="11">
        <f t="shared" si="24"/>
        <v>0</v>
      </c>
      <c r="AC21" s="9">
        <f t="shared" si="25"/>
        <v>0</v>
      </c>
      <c r="AE21" s="9">
        <f t="shared" si="26"/>
        <v>0</v>
      </c>
      <c r="AF21" s="9">
        <f t="shared" si="27"/>
        <v>0</v>
      </c>
      <c r="AH21" s="9">
        <f t="shared" si="28"/>
        <v>0</v>
      </c>
      <c r="AI21" s="9">
        <f t="shared" si="29"/>
        <v>0</v>
      </c>
    </row>
    <row r="22" spans="1:35" ht="19" x14ac:dyDescent="0.2">
      <c r="A22" s="16"/>
      <c r="B22" s="94" t="s">
        <v>336</v>
      </c>
      <c r="C22" s="95">
        <v>318</v>
      </c>
      <c r="D22" s="79"/>
      <c r="E22" s="79"/>
      <c r="F22" s="79"/>
      <c r="G22" s="79"/>
      <c r="H22" s="79"/>
      <c r="I22" s="79"/>
      <c r="J22" s="79"/>
      <c r="K22" s="79"/>
      <c r="L22" s="79"/>
      <c r="M22" s="32">
        <f t="shared" si="17"/>
        <v>334</v>
      </c>
      <c r="N22" s="81"/>
      <c r="O22" s="81"/>
      <c r="P22" s="97">
        <f t="shared" si="18"/>
        <v>0</v>
      </c>
      <c r="Q22" s="97">
        <f t="shared" si="19"/>
        <v>0</v>
      </c>
      <c r="R22" s="98">
        <f t="shared" si="20"/>
        <v>0</v>
      </c>
      <c r="S22" s="113" t="s">
        <v>117</v>
      </c>
      <c r="T22" s="55">
        <f t="shared" si="21"/>
        <v>0</v>
      </c>
      <c r="U22" s="14">
        <v>3</v>
      </c>
      <c r="V22" s="14">
        <v>0</v>
      </c>
      <c r="W22" s="14">
        <v>3</v>
      </c>
      <c r="X22" s="36">
        <v>5.4569999999999999</v>
      </c>
      <c r="Y22" s="11">
        <f t="shared" si="22"/>
        <v>0</v>
      </c>
      <c r="Z22" s="10">
        <f t="shared" si="23"/>
        <v>0</v>
      </c>
      <c r="AA22" s="9"/>
      <c r="AB22" s="11">
        <f t="shared" si="24"/>
        <v>0</v>
      </c>
      <c r="AC22" s="9">
        <f t="shared" si="25"/>
        <v>0</v>
      </c>
      <c r="AE22" s="9">
        <f t="shared" si="26"/>
        <v>0</v>
      </c>
      <c r="AF22" s="9">
        <f t="shared" si="27"/>
        <v>0</v>
      </c>
      <c r="AH22" s="9">
        <f t="shared" si="28"/>
        <v>0</v>
      </c>
      <c r="AI22" s="9">
        <f t="shared" si="29"/>
        <v>0</v>
      </c>
    </row>
    <row r="23" spans="1:35" ht="19" x14ac:dyDescent="0.2">
      <c r="A23" s="16"/>
      <c r="B23" s="29" t="s">
        <v>337</v>
      </c>
      <c r="C23" s="8">
        <v>224</v>
      </c>
      <c r="D23" s="78"/>
      <c r="E23" s="78"/>
      <c r="F23" s="78"/>
      <c r="G23" s="78"/>
      <c r="H23" s="78"/>
      <c r="I23" s="78"/>
      <c r="J23" s="78"/>
      <c r="K23" s="78"/>
      <c r="L23" s="78"/>
      <c r="M23" s="6">
        <f t="shared" si="17"/>
        <v>236</v>
      </c>
      <c r="N23" s="80"/>
      <c r="O23" s="80"/>
      <c r="P23" s="33">
        <f t="shared" si="18"/>
        <v>0</v>
      </c>
      <c r="Q23" s="33">
        <f t="shared" si="19"/>
        <v>0</v>
      </c>
      <c r="R23" s="35">
        <f t="shared" si="20"/>
        <v>0</v>
      </c>
      <c r="S23" s="114" t="s">
        <v>118</v>
      </c>
      <c r="T23" s="54">
        <f t="shared" si="21"/>
        <v>0</v>
      </c>
      <c r="U23" s="14">
        <v>2</v>
      </c>
      <c r="V23" s="14">
        <v>0</v>
      </c>
      <c r="W23" s="14">
        <v>2</v>
      </c>
      <c r="X23" s="36">
        <v>2.492</v>
      </c>
      <c r="Y23" s="11">
        <f t="shared" si="22"/>
        <v>0</v>
      </c>
      <c r="Z23" s="10">
        <f t="shared" si="23"/>
        <v>0</v>
      </c>
      <c r="AA23" s="9"/>
      <c r="AB23" s="11">
        <f t="shared" si="24"/>
        <v>0</v>
      </c>
      <c r="AC23" s="9">
        <f t="shared" si="25"/>
        <v>0</v>
      </c>
      <c r="AE23" s="9">
        <f t="shared" si="26"/>
        <v>0</v>
      </c>
      <c r="AF23" s="9">
        <f t="shared" si="27"/>
        <v>0</v>
      </c>
      <c r="AH23" s="9">
        <f t="shared" si="28"/>
        <v>0</v>
      </c>
      <c r="AI23" s="9">
        <f t="shared" si="29"/>
        <v>0</v>
      </c>
    </row>
    <row r="24" spans="1:35" ht="19" x14ac:dyDescent="0.2">
      <c r="A24" s="16"/>
      <c r="B24" s="94" t="s">
        <v>338</v>
      </c>
      <c r="C24" s="95">
        <v>254</v>
      </c>
      <c r="D24" s="79"/>
      <c r="E24" s="79"/>
      <c r="F24" s="79"/>
      <c r="G24" s="79"/>
      <c r="H24" s="79"/>
      <c r="I24" s="79"/>
      <c r="J24" s="79"/>
      <c r="K24" s="79"/>
      <c r="L24" s="79"/>
      <c r="M24" s="32">
        <f t="shared" si="17"/>
        <v>267</v>
      </c>
      <c r="N24" s="81"/>
      <c r="O24" s="81"/>
      <c r="P24" s="97">
        <f t="shared" si="18"/>
        <v>0</v>
      </c>
      <c r="Q24" s="97">
        <f t="shared" si="19"/>
        <v>0</v>
      </c>
      <c r="R24" s="98">
        <f t="shared" si="20"/>
        <v>0</v>
      </c>
      <c r="S24" s="113" t="s">
        <v>119</v>
      </c>
      <c r="T24" s="55">
        <f t="shared" si="21"/>
        <v>0</v>
      </c>
      <c r="U24" s="14">
        <v>3</v>
      </c>
      <c r="V24" s="14">
        <v>0</v>
      </c>
      <c r="W24" s="14">
        <v>3</v>
      </c>
      <c r="X24" s="36">
        <v>3.4670000000000001</v>
      </c>
      <c r="Y24" s="11">
        <f t="shared" si="22"/>
        <v>0</v>
      </c>
      <c r="Z24" s="10">
        <f t="shared" si="23"/>
        <v>0</v>
      </c>
      <c r="AA24" s="9"/>
      <c r="AB24" s="11">
        <f t="shared" si="24"/>
        <v>0</v>
      </c>
      <c r="AC24" s="9">
        <f t="shared" si="25"/>
        <v>0</v>
      </c>
      <c r="AE24" s="9">
        <f t="shared" si="26"/>
        <v>0</v>
      </c>
      <c r="AF24" s="9">
        <f t="shared" si="27"/>
        <v>0</v>
      </c>
      <c r="AH24" s="9">
        <f t="shared" si="28"/>
        <v>0</v>
      </c>
      <c r="AI24" s="9">
        <f t="shared" si="29"/>
        <v>0</v>
      </c>
    </row>
    <row r="25" spans="1:35" ht="19" x14ac:dyDescent="0.2">
      <c r="A25" s="16"/>
      <c r="B25" s="29" t="s">
        <v>339</v>
      </c>
      <c r="C25" s="8">
        <v>134</v>
      </c>
      <c r="D25" s="78"/>
      <c r="E25" s="78"/>
      <c r="F25" s="78"/>
      <c r="G25" s="78"/>
      <c r="H25" s="78"/>
      <c r="I25" s="78"/>
      <c r="J25" s="78"/>
      <c r="K25" s="78"/>
      <c r="L25" s="78"/>
      <c r="M25" s="6">
        <f t="shared" si="17"/>
        <v>141</v>
      </c>
      <c r="N25" s="80"/>
      <c r="O25" s="80"/>
      <c r="P25" s="33">
        <f t="shared" si="18"/>
        <v>0</v>
      </c>
      <c r="Q25" s="33">
        <f t="shared" si="19"/>
        <v>0</v>
      </c>
      <c r="R25" s="35">
        <f t="shared" si="20"/>
        <v>0</v>
      </c>
      <c r="S25" s="114" t="s">
        <v>120</v>
      </c>
      <c r="T25" s="54">
        <f t="shared" si="21"/>
        <v>0</v>
      </c>
      <c r="U25" s="14">
        <v>2</v>
      </c>
      <c r="V25" s="14">
        <v>0</v>
      </c>
      <c r="W25" s="14">
        <v>2</v>
      </c>
      <c r="X25" s="36">
        <v>1.526</v>
      </c>
      <c r="Y25" s="11">
        <f t="shared" si="22"/>
        <v>0</v>
      </c>
      <c r="Z25" s="10">
        <f t="shared" si="23"/>
        <v>0</v>
      </c>
      <c r="AA25" s="9"/>
      <c r="AB25" s="11">
        <f t="shared" si="24"/>
        <v>0</v>
      </c>
      <c r="AC25" s="9">
        <f t="shared" si="25"/>
        <v>0</v>
      </c>
      <c r="AE25" s="9">
        <f t="shared" si="26"/>
        <v>0</v>
      </c>
      <c r="AF25" s="9">
        <f t="shared" si="27"/>
        <v>0</v>
      </c>
      <c r="AH25" s="9">
        <f t="shared" si="28"/>
        <v>0</v>
      </c>
      <c r="AI25" s="9">
        <f t="shared" si="29"/>
        <v>0</v>
      </c>
    </row>
    <row r="26" spans="1:35" ht="19" x14ac:dyDescent="0.2">
      <c r="A26" s="16"/>
      <c r="B26" s="94" t="s">
        <v>340</v>
      </c>
      <c r="C26" s="95">
        <v>220</v>
      </c>
      <c r="D26" s="79"/>
      <c r="E26" s="79"/>
      <c r="F26" s="79"/>
      <c r="G26" s="79"/>
      <c r="H26" s="79"/>
      <c r="I26" s="79"/>
      <c r="J26" s="79"/>
      <c r="K26" s="79"/>
      <c r="L26" s="79"/>
      <c r="M26" s="32">
        <f t="shared" si="17"/>
        <v>231</v>
      </c>
      <c r="N26" s="81"/>
      <c r="O26" s="81"/>
      <c r="P26" s="97">
        <f t="shared" si="18"/>
        <v>0</v>
      </c>
      <c r="Q26" s="97">
        <f t="shared" si="19"/>
        <v>0</v>
      </c>
      <c r="R26" s="98">
        <f t="shared" si="20"/>
        <v>0</v>
      </c>
      <c r="S26" s="113" t="s">
        <v>121</v>
      </c>
      <c r="T26" s="55">
        <f t="shared" si="21"/>
        <v>0</v>
      </c>
      <c r="U26" s="14">
        <v>3</v>
      </c>
      <c r="V26" s="14">
        <v>0</v>
      </c>
      <c r="W26" s="14">
        <v>3</v>
      </c>
      <c r="X26" s="36">
        <v>2.2970000000000002</v>
      </c>
      <c r="Y26" s="11">
        <f t="shared" si="22"/>
        <v>0</v>
      </c>
      <c r="Z26" s="10">
        <f t="shared" si="23"/>
        <v>0</v>
      </c>
      <c r="AA26" s="9"/>
      <c r="AB26" s="11">
        <f t="shared" si="24"/>
        <v>0</v>
      </c>
      <c r="AC26" s="9">
        <f t="shared" si="25"/>
        <v>0</v>
      </c>
      <c r="AE26" s="9">
        <f t="shared" si="26"/>
        <v>0</v>
      </c>
      <c r="AF26" s="9">
        <f t="shared" si="27"/>
        <v>0</v>
      </c>
      <c r="AH26" s="9">
        <f t="shared" si="28"/>
        <v>0</v>
      </c>
      <c r="AI26" s="9">
        <f t="shared" si="29"/>
        <v>0</v>
      </c>
    </row>
    <row r="27" spans="1:35" ht="19" x14ac:dyDescent="0.2">
      <c r="A27" s="16"/>
      <c r="B27" s="29" t="s">
        <v>341</v>
      </c>
      <c r="C27" s="8">
        <v>228</v>
      </c>
      <c r="D27" s="78"/>
      <c r="E27" s="78"/>
      <c r="F27" s="78"/>
      <c r="G27" s="78"/>
      <c r="H27" s="78"/>
      <c r="I27" s="78"/>
      <c r="J27" s="78"/>
      <c r="K27" s="78"/>
      <c r="L27" s="78"/>
      <c r="M27" s="6">
        <f t="shared" si="17"/>
        <v>240</v>
      </c>
      <c r="N27" s="80"/>
      <c r="O27" s="80"/>
      <c r="P27" s="33">
        <f t="shared" si="18"/>
        <v>0</v>
      </c>
      <c r="Q27" s="33">
        <f t="shared" si="19"/>
        <v>0</v>
      </c>
      <c r="R27" s="35">
        <f t="shared" si="20"/>
        <v>0</v>
      </c>
      <c r="S27" s="114" t="s">
        <v>122</v>
      </c>
      <c r="T27" s="54">
        <f t="shared" si="21"/>
        <v>0</v>
      </c>
      <c r="U27" s="14">
        <v>6</v>
      </c>
      <c r="V27" s="14">
        <v>0</v>
      </c>
      <c r="W27" s="14">
        <v>6</v>
      </c>
      <c r="X27" s="36">
        <v>2.3719999999999999</v>
      </c>
      <c r="Y27" s="11">
        <f t="shared" si="22"/>
        <v>0</v>
      </c>
      <c r="Z27" s="10">
        <f t="shared" si="23"/>
        <v>0</v>
      </c>
      <c r="AA27" s="9"/>
      <c r="AB27" s="11">
        <f t="shared" si="24"/>
        <v>0</v>
      </c>
      <c r="AC27" s="9">
        <f t="shared" si="25"/>
        <v>0</v>
      </c>
      <c r="AE27" s="9">
        <f t="shared" si="26"/>
        <v>0</v>
      </c>
      <c r="AF27" s="9">
        <f t="shared" si="27"/>
        <v>0</v>
      </c>
      <c r="AH27" s="9">
        <f t="shared" si="28"/>
        <v>0</v>
      </c>
      <c r="AI27" s="9">
        <f t="shared" si="29"/>
        <v>0</v>
      </c>
    </row>
    <row r="28" spans="1:35" ht="19" x14ac:dyDescent="0.2">
      <c r="A28" s="16"/>
      <c r="B28" s="94" t="s">
        <v>342</v>
      </c>
      <c r="C28" s="95">
        <v>266</v>
      </c>
      <c r="D28" s="79"/>
      <c r="E28" s="79"/>
      <c r="F28" s="79"/>
      <c r="G28" s="79"/>
      <c r="H28" s="79"/>
      <c r="I28" s="79"/>
      <c r="J28" s="79"/>
      <c r="K28" s="79"/>
      <c r="L28" s="79"/>
      <c r="M28" s="32">
        <f t="shared" si="17"/>
        <v>280</v>
      </c>
      <c r="N28" s="81"/>
      <c r="O28" s="81"/>
      <c r="P28" s="97">
        <f t="shared" si="18"/>
        <v>0</v>
      </c>
      <c r="Q28" s="97">
        <f t="shared" si="19"/>
        <v>0</v>
      </c>
      <c r="R28" s="98">
        <f t="shared" si="20"/>
        <v>0</v>
      </c>
      <c r="S28" s="113" t="s">
        <v>123</v>
      </c>
      <c r="T28" s="55">
        <f t="shared" si="21"/>
        <v>0</v>
      </c>
      <c r="U28" s="14">
        <v>6</v>
      </c>
      <c r="V28" s="14">
        <v>0</v>
      </c>
      <c r="W28" s="14">
        <v>6</v>
      </c>
      <c r="X28" s="36">
        <v>3.032</v>
      </c>
      <c r="Y28" s="11">
        <f t="shared" si="22"/>
        <v>0</v>
      </c>
      <c r="Z28" s="10">
        <f t="shared" si="23"/>
        <v>0</v>
      </c>
      <c r="AA28" s="9"/>
      <c r="AB28" s="11">
        <f t="shared" si="24"/>
        <v>0</v>
      </c>
      <c r="AC28" s="9">
        <f t="shared" si="25"/>
        <v>0</v>
      </c>
      <c r="AE28" s="9">
        <f t="shared" si="26"/>
        <v>0</v>
      </c>
      <c r="AF28" s="9">
        <f t="shared" si="27"/>
        <v>0</v>
      </c>
      <c r="AH28" s="9">
        <f t="shared" si="28"/>
        <v>0</v>
      </c>
      <c r="AI28" s="9">
        <f t="shared" si="29"/>
        <v>0</v>
      </c>
    </row>
    <row r="29" spans="1:35" ht="19" x14ac:dyDescent="0.2">
      <c r="A29" s="16"/>
      <c r="B29" s="29" t="s">
        <v>343</v>
      </c>
      <c r="C29" s="8">
        <v>154</v>
      </c>
      <c r="D29" s="78"/>
      <c r="E29" s="78"/>
      <c r="F29" s="78"/>
      <c r="G29" s="78"/>
      <c r="H29" s="78"/>
      <c r="I29" s="78"/>
      <c r="J29" s="78"/>
      <c r="K29" s="78"/>
      <c r="L29" s="78"/>
      <c r="M29" s="6">
        <f t="shared" si="17"/>
        <v>162</v>
      </c>
      <c r="N29" s="80"/>
      <c r="O29" s="80"/>
      <c r="P29" s="33">
        <f t="shared" si="18"/>
        <v>0</v>
      </c>
      <c r="Q29" s="33">
        <f t="shared" si="19"/>
        <v>0</v>
      </c>
      <c r="R29" s="35">
        <f t="shared" si="20"/>
        <v>0</v>
      </c>
      <c r="S29" s="114" t="s">
        <v>124</v>
      </c>
      <c r="T29" s="54">
        <f t="shared" si="21"/>
        <v>0</v>
      </c>
      <c r="U29" s="14">
        <v>10</v>
      </c>
      <c r="V29" s="14">
        <v>0</v>
      </c>
      <c r="W29" s="14">
        <v>10</v>
      </c>
      <c r="X29" s="36">
        <v>1.7909999999999999</v>
      </c>
      <c r="Y29" s="11">
        <f t="shared" si="22"/>
        <v>0</v>
      </c>
      <c r="Z29" s="10">
        <f t="shared" si="23"/>
        <v>0</v>
      </c>
      <c r="AA29" s="9"/>
      <c r="AB29" s="11">
        <f t="shared" si="24"/>
        <v>0</v>
      </c>
      <c r="AC29" s="9">
        <f t="shared" si="25"/>
        <v>0</v>
      </c>
      <c r="AE29" s="9">
        <f t="shared" si="26"/>
        <v>0</v>
      </c>
      <c r="AF29" s="9">
        <f t="shared" si="27"/>
        <v>0</v>
      </c>
      <c r="AH29" s="9">
        <f t="shared" si="28"/>
        <v>0</v>
      </c>
      <c r="AI29" s="9">
        <f t="shared" si="29"/>
        <v>0</v>
      </c>
    </row>
    <row r="30" spans="1:35" ht="19" x14ac:dyDescent="0.2">
      <c r="A30" s="16"/>
      <c r="B30" s="94" t="s">
        <v>344</v>
      </c>
      <c r="C30" s="95">
        <v>124</v>
      </c>
      <c r="D30" s="79"/>
      <c r="E30" s="79"/>
      <c r="F30" s="79"/>
      <c r="G30" s="79"/>
      <c r="H30" s="79"/>
      <c r="I30" s="79"/>
      <c r="J30" s="79"/>
      <c r="K30" s="79"/>
      <c r="L30" s="79"/>
      <c r="M30" s="32">
        <f t="shared" si="17"/>
        <v>131</v>
      </c>
      <c r="N30" s="81"/>
      <c r="O30" s="81"/>
      <c r="P30" s="97">
        <f t="shared" si="18"/>
        <v>0</v>
      </c>
      <c r="Q30" s="97">
        <f t="shared" si="19"/>
        <v>0</v>
      </c>
      <c r="R30" s="98">
        <f t="shared" si="20"/>
        <v>0</v>
      </c>
      <c r="S30" s="113" t="s">
        <v>125</v>
      </c>
      <c r="T30" s="55">
        <f t="shared" si="21"/>
        <v>0</v>
      </c>
      <c r="U30" s="14">
        <v>10</v>
      </c>
      <c r="V30" s="14">
        <v>0</v>
      </c>
      <c r="W30" s="14">
        <v>10</v>
      </c>
      <c r="X30" s="36">
        <v>0.81599999999999995</v>
      </c>
      <c r="Y30" s="11">
        <f t="shared" si="22"/>
        <v>0</v>
      </c>
      <c r="Z30" s="10">
        <f t="shared" si="23"/>
        <v>0</v>
      </c>
      <c r="AA30" s="9"/>
      <c r="AB30" s="11">
        <f t="shared" si="24"/>
        <v>0</v>
      </c>
      <c r="AC30" s="9">
        <f t="shared" si="25"/>
        <v>0</v>
      </c>
      <c r="AE30" s="9">
        <f t="shared" si="26"/>
        <v>0</v>
      </c>
      <c r="AF30" s="9">
        <f t="shared" si="27"/>
        <v>0</v>
      </c>
      <c r="AH30" s="9">
        <f t="shared" si="28"/>
        <v>0</v>
      </c>
      <c r="AI30" s="9">
        <f t="shared" si="29"/>
        <v>0</v>
      </c>
    </row>
    <row r="31" spans="1:35" ht="19" x14ac:dyDescent="0.2">
      <c r="A31" s="16"/>
      <c r="B31" s="29" t="s">
        <v>345</v>
      </c>
      <c r="C31" s="8">
        <v>144</v>
      </c>
      <c r="D31" s="78"/>
      <c r="E31" s="78"/>
      <c r="F31" s="78"/>
      <c r="G31" s="78"/>
      <c r="H31" s="78"/>
      <c r="I31" s="78"/>
      <c r="J31" s="78"/>
      <c r="K31" s="78"/>
      <c r="L31" s="78"/>
      <c r="M31" s="6">
        <f t="shared" si="17"/>
        <v>152</v>
      </c>
      <c r="N31" s="80"/>
      <c r="O31" s="80"/>
      <c r="P31" s="33">
        <f t="shared" si="18"/>
        <v>0</v>
      </c>
      <c r="Q31" s="33">
        <f t="shared" si="19"/>
        <v>0</v>
      </c>
      <c r="R31" s="35">
        <f t="shared" si="20"/>
        <v>0</v>
      </c>
      <c r="S31" s="114" t="s">
        <v>126</v>
      </c>
      <c r="T31" s="54">
        <f t="shared" si="21"/>
        <v>0</v>
      </c>
      <c r="U31" s="14">
        <v>10</v>
      </c>
      <c r="V31" s="14">
        <v>0</v>
      </c>
      <c r="W31" s="14">
        <v>10</v>
      </c>
      <c r="X31" s="36">
        <v>1.3360000000000001</v>
      </c>
      <c r="Y31" s="11">
        <f t="shared" si="22"/>
        <v>0</v>
      </c>
      <c r="Z31" s="10">
        <f t="shared" si="23"/>
        <v>0</v>
      </c>
      <c r="AA31" s="9"/>
      <c r="AB31" s="11">
        <f t="shared" si="24"/>
        <v>0</v>
      </c>
      <c r="AC31" s="9">
        <f t="shared" si="25"/>
        <v>0</v>
      </c>
      <c r="AE31" s="9">
        <f t="shared" si="26"/>
        <v>0</v>
      </c>
      <c r="AF31" s="9">
        <f t="shared" si="27"/>
        <v>0</v>
      </c>
      <c r="AH31" s="9">
        <f t="shared" si="28"/>
        <v>0</v>
      </c>
      <c r="AI31" s="9">
        <f t="shared" si="29"/>
        <v>0</v>
      </c>
    </row>
    <row r="32" spans="1:35" ht="19" x14ac:dyDescent="0.2">
      <c r="A32" s="16"/>
      <c r="B32" s="94" t="s">
        <v>346</v>
      </c>
      <c r="C32" s="95">
        <v>114</v>
      </c>
      <c r="D32" s="79"/>
      <c r="E32" s="79"/>
      <c r="F32" s="79"/>
      <c r="G32" s="79"/>
      <c r="H32" s="79"/>
      <c r="I32" s="79"/>
      <c r="J32" s="79"/>
      <c r="K32" s="79"/>
      <c r="L32" s="79"/>
      <c r="M32" s="32">
        <f t="shared" si="17"/>
        <v>120</v>
      </c>
      <c r="N32" s="81"/>
      <c r="O32" s="81"/>
      <c r="P32" s="97">
        <f t="shared" si="18"/>
        <v>0</v>
      </c>
      <c r="Q32" s="97">
        <f t="shared" si="19"/>
        <v>0</v>
      </c>
      <c r="R32" s="98">
        <f t="shared" si="20"/>
        <v>0</v>
      </c>
      <c r="S32" s="113" t="s">
        <v>127</v>
      </c>
      <c r="T32" s="55">
        <f t="shared" si="21"/>
        <v>0</v>
      </c>
      <c r="U32" s="14">
        <v>10</v>
      </c>
      <c r="V32" s="14">
        <v>0</v>
      </c>
      <c r="W32" s="14">
        <v>10</v>
      </c>
      <c r="X32" s="36">
        <v>0.51</v>
      </c>
      <c r="Y32" s="11">
        <f t="shared" si="22"/>
        <v>0</v>
      </c>
      <c r="Z32" s="10">
        <f t="shared" si="23"/>
        <v>0</v>
      </c>
      <c r="AA32" s="9"/>
      <c r="AB32" s="11">
        <f t="shared" si="24"/>
        <v>0</v>
      </c>
      <c r="AC32" s="9">
        <f t="shared" si="25"/>
        <v>0</v>
      </c>
      <c r="AE32" s="9">
        <f t="shared" si="26"/>
        <v>0</v>
      </c>
      <c r="AF32" s="9">
        <f t="shared" si="27"/>
        <v>0</v>
      </c>
      <c r="AH32" s="9">
        <f t="shared" si="28"/>
        <v>0</v>
      </c>
      <c r="AI32" s="9">
        <f t="shared" si="29"/>
        <v>0</v>
      </c>
    </row>
    <row r="33" spans="1:37" ht="19" x14ac:dyDescent="0.2">
      <c r="A33" s="16"/>
      <c r="B33" s="29" t="s">
        <v>347</v>
      </c>
      <c r="C33" s="8">
        <v>160</v>
      </c>
      <c r="D33" s="78"/>
      <c r="E33" s="78"/>
      <c r="F33" s="78"/>
      <c r="G33" s="78"/>
      <c r="H33" s="78"/>
      <c r="I33" s="78"/>
      <c r="J33" s="78"/>
      <c r="K33" s="78"/>
      <c r="L33" s="78"/>
      <c r="M33" s="6">
        <f t="shared" si="17"/>
        <v>168</v>
      </c>
      <c r="N33" s="80"/>
      <c r="O33" s="80"/>
      <c r="P33" s="33">
        <f t="shared" si="18"/>
        <v>0</v>
      </c>
      <c r="Q33" s="33">
        <f t="shared" ref="Q33:Q34" si="30">Y33</f>
        <v>0</v>
      </c>
      <c r="R33" s="35">
        <f t="shared" ref="R33:R34" si="31">SUM(AB33*X33)</f>
        <v>0</v>
      </c>
      <c r="S33" s="114" t="s">
        <v>128</v>
      </c>
      <c r="T33" s="54">
        <f t="shared" si="21"/>
        <v>0</v>
      </c>
      <c r="U33" s="14">
        <v>10</v>
      </c>
      <c r="V33" s="14">
        <v>0</v>
      </c>
      <c r="W33" s="14">
        <v>10</v>
      </c>
      <c r="X33" s="36">
        <v>0.60099999999999998</v>
      </c>
      <c r="Y33" s="11">
        <f t="shared" si="22"/>
        <v>0</v>
      </c>
      <c r="Z33" s="10">
        <f t="shared" si="23"/>
        <v>0</v>
      </c>
      <c r="AA33" s="9"/>
      <c r="AB33" s="11">
        <f t="shared" ref="AB33:AB34" si="32">SUM(AE33+AF33)</f>
        <v>0</v>
      </c>
      <c r="AC33" s="9">
        <f t="shared" ref="AC33:AC34" si="33">SUM(U33*AB33)</f>
        <v>0</v>
      </c>
      <c r="AE33" s="9">
        <f t="shared" si="26"/>
        <v>0</v>
      </c>
      <c r="AF33" s="9">
        <f t="shared" si="27"/>
        <v>0</v>
      </c>
      <c r="AH33" s="9">
        <f t="shared" ref="AH33:AH34" si="34">SUM(AE33:AF33)*V33</f>
        <v>0</v>
      </c>
      <c r="AI33" s="9">
        <f t="shared" ref="AI33:AI34" si="35">SUM(AE33:AF33)*W33</f>
        <v>0</v>
      </c>
    </row>
    <row r="34" spans="1:37" ht="19" x14ac:dyDescent="0.2">
      <c r="A34" s="16"/>
      <c r="B34" s="94" t="s">
        <v>348</v>
      </c>
      <c r="C34" s="95">
        <v>104</v>
      </c>
      <c r="D34" s="79"/>
      <c r="E34" s="79"/>
      <c r="F34" s="79"/>
      <c r="G34" s="79"/>
      <c r="H34" s="79"/>
      <c r="I34" s="79"/>
      <c r="J34" s="79"/>
      <c r="K34" s="79"/>
      <c r="L34" s="79"/>
      <c r="M34" s="32">
        <f t="shared" si="17"/>
        <v>110</v>
      </c>
      <c r="N34" s="81"/>
      <c r="O34" s="81"/>
      <c r="P34" s="97">
        <f t="shared" si="18"/>
        <v>0</v>
      </c>
      <c r="Q34" s="97">
        <f t="shared" si="30"/>
        <v>0</v>
      </c>
      <c r="R34" s="98">
        <f t="shared" si="31"/>
        <v>0</v>
      </c>
      <c r="S34" s="113" t="s">
        <v>129</v>
      </c>
      <c r="T34" s="55">
        <f t="shared" si="21"/>
        <v>0</v>
      </c>
      <c r="U34" s="14">
        <v>10</v>
      </c>
      <c r="V34" s="14">
        <v>0</v>
      </c>
      <c r="W34" s="14">
        <v>10</v>
      </c>
      <c r="X34" s="36">
        <v>0.245</v>
      </c>
      <c r="Y34" s="11">
        <f t="shared" si="22"/>
        <v>0</v>
      </c>
      <c r="Z34" s="10">
        <f t="shared" si="23"/>
        <v>0</v>
      </c>
      <c r="AA34" s="9"/>
      <c r="AB34" s="11">
        <f t="shared" si="32"/>
        <v>0</v>
      </c>
      <c r="AC34" s="9">
        <f t="shared" si="33"/>
        <v>0</v>
      </c>
      <c r="AE34" s="9">
        <f t="shared" si="26"/>
        <v>0</v>
      </c>
      <c r="AF34" s="9">
        <f t="shared" si="27"/>
        <v>0</v>
      </c>
      <c r="AH34" s="9">
        <f t="shared" si="34"/>
        <v>0</v>
      </c>
      <c r="AI34" s="9">
        <f t="shared" si="35"/>
        <v>0</v>
      </c>
    </row>
    <row r="35" spans="1:37" s="5" customFormat="1" ht="22" customHeight="1" x14ac:dyDescent="0.2">
      <c r="B35" s="29"/>
      <c r="C35" s="107"/>
      <c r="D35" s="77"/>
      <c r="E35" s="45"/>
      <c r="F35" s="46"/>
      <c r="G35" s="47"/>
      <c r="H35" s="48"/>
      <c r="I35" s="49"/>
      <c r="J35" s="50"/>
      <c r="K35" s="38"/>
      <c r="L35" s="39"/>
      <c r="M35" s="112"/>
      <c r="N35" s="51"/>
      <c r="O35" s="52"/>
      <c r="P35" s="82"/>
      <c r="Q35" s="83"/>
      <c r="R35" s="84"/>
      <c r="S35" s="112"/>
      <c r="T35" s="83"/>
      <c r="U35" s="110"/>
      <c r="V35" s="110"/>
      <c r="W35" s="110"/>
      <c r="X35" s="105"/>
      <c r="AB35" s="110"/>
      <c r="AC35" s="110"/>
      <c r="AE35" s="9"/>
      <c r="AH35" s="9"/>
      <c r="AI35" s="9"/>
      <c r="AJ35" s="1"/>
      <c r="AK35" s="1"/>
    </row>
    <row r="36" spans="1:37" ht="20" x14ac:dyDescent="0.2">
      <c r="A36" s="181"/>
      <c r="B36" s="96" t="s">
        <v>349</v>
      </c>
      <c r="C36" s="95">
        <f>SUM(C38:C51)</f>
        <v>3942</v>
      </c>
      <c r="D36" s="79"/>
      <c r="E36" s="79"/>
      <c r="F36" s="79"/>
      <c r="G36" s="79"/>
      <c r="H36" s="79"/>
      <c r="I36" s="79"/>
      <c r="J36" s="79"/>
      <c r="K36" s="79"/>
      <c r="L36" s="79"/>
      <c r="M36" s="95">
        <f>SUM(M38:M51)</f>
        <v>4146</v>
      </c>
      <c r="N36" s="81"/>
      <c r="O36" s="81"/>
      <c r="P36" s="97">
        <f>AB36</f>
        <v>0</v>
      </c>
      <c r="Q36" s="97">
        <f>Y36</f>
        <v>0</v>
      </c>
      <c r="R36" s="98">
        <f>SUM(AE36:AF36)*X36</f>
        <v>0</v>
      </c>
      <c r="S36" s="113" t="s">
        <v>240</v>
      </c>
      <c r="T36" s="55">
        <f>SUM((AE36*C36)+(AF36*M36))</f>
        <v>0</v>
      </c>
      <c r="U36" s="14">
        <f>SUM(U38:U51)</f>
        <v>105</v>
      </c>
      <c r="V36" s="14">
        <v>0</v>
      </c>
      <c r="W36" s="14">
        <f>SUM(W38:W51)</f>
        <v>105</v>
      </c>
      <c r="X36" s="182">
        <f>SUM(X38:X51)</f>
        <v>58.443000000000005</v>
      </c>
      <c r="Y36" s="11">
        <f>(SUM(D36:L36)+SUM(N36:O36))*U36</f>
        <v>0</v>
      </c>
      <c r="Z36" s="10">
        <f>(SUM(D36:L36,N36:O36))*X36</f>
        <v>0</v>
      </c>
      <c r="AA36" s="9"/>
      <c r="AB36" s="11">
        <f>SUM(AE36+AF36)*14</f>
        <v>0</v>
      </c>
      <c r="AC36" s="9">
        <f>SUM(U36*AB36)/14</f>
        <v>0</v>
      </c>
      <c r="AE36" s="9">
        <f>SUM(D36:L36)</f>
        <v>0</v>
      </c>
      <c r="AF36" s="9">
        <f>SUM(N36:O36)</f>
        <v>0</v>
      </c>
      <c r="AH36" s="9">
        <f t="shared" ref="AH36" si="36">SUM(AE36:AF36)*V36</f>
        <v>0</v>
      </c>
      <c r="AI36" s="9">
        <f t="shared" ref="AI36" si="37">SUM(AE36:AF36)*W36</f>
        <v>0</v>
      </c>
    </row>
    <row r="37" spans="1:37" s="5" customFormat="1" ht="22" customHeight="1" x14ac:dyDescent="0.2">
      <c r="B37" s="29"/>
      <c r="C37" s="107"/>
      <c r="D37" s="77"/>
      <c r="E37" s="45"/>
      <c r="F37" s="46"/>
      <c r="G37" s="47"/>
      <c r="H37" s="48"/>
      <c r="I37" s="49"/>
      <c r="J37" s="50"/>
      <c r="K37" s="38"/>
      <c r="L37" s="39"/>
      <c r="M37" s="112"/>
      <c r="N37" s="51"/>
      <c r="O37" s="52"/>
      <c r="P37" s="82"/>
      <c r="Q37" s="83"/>
      <c r="R37" s="84"/>
      <c r="S37" s="112"/>
      <c r="T37" s="83"/>
      <c r="X37" s="105"/>
      <c r="AE37" s="9"/>
      <c r="AH37" s="9"/>
      <c r="AI37" s="9"/>
      <c r="AJ37" s="1"/>
      <c r="AK37" s="1"/>
    </row>
    <row r="38" spans="1:37" ht="19" x14ac:dyDescent="0.2">
      <c r="A38" s="16"/>
      <c r="B38" s="94" t="s">
        <v>38</v>
      </c>
      <c r="C38" s="95">
        <v>296</v>
      </c>
      <c r="D38" s="79"/>
      <c r="E38" s="79"/>
      <c r="F38" s="79"/>
      <c r="G38" s="79"/>
      <c r="H38" s="79"/>
      <c r="I38" s="79"/>
      <c r="J38" s="79"/>
      <c r="K38" s="79"/>
      <c r="L38" s="79"/>
      <c r="M38" s="32">
        <f t="shared" ref="M38:M51" si="38">ROUNDUP((C38*105%),0.1)</f>
        <v>311</v>
      </c>
      <c r="N38" s="81"/>
      <c r="O38" s="81"/>
      <c r="P38" s="97">
        <f t="shared" ref="P38:P51" si="39">AB38</f>
        <v>0</v>
      </c>
      <c r="Q38" s="97">
        <f t="shared" ref="Q38:Q51" si="40">Y38</f>
        <v>0</v>
      </c>
      <c r="R38" s="98">
        <f t="shared" ref="R38:R51" si="41">SUM(AB38*X38)</f>
        <v>0</v>
      </c>
      <c r="S38" s="113" t="s">
        <v>130</v>
      </c>
      <c r="T38" s="55">
        <f t="shared" ref="T38:T51" si="42">SUM((AE38*C38)+(AF38*M38))</f>
        <v>0</v>
      </c>
      <c r="U38" s="14">
        <v>2</v>
      </c>
      <c r="V38" s="14">
        <v>0</v>
      </c>
      <c r="W38" s="14">
        <v>2</v>
      </c>
      <c r="X38" s="36">
        <v>4.95</v>
      </c>
      <c r="Y38" s="11">
        <f t="shared" ref="Y38:Y51" si="43">(SUM(D38:L38)+SUM(N38:O38))*U38</f>
        <v>0</v>
      </c>
      <c r="Z38" s="10">
        <f t="shared" ref="Z38:Z51" si="44">(SUM(D38:L38,N38:O38))*X38</f>
        <v>0</v>
      </c>
      <c r="AA38" s="9"/>
      <c r="AB38" s="11">
        <f t="shared" ref="AB38:AB51" si="45">SUM(AE38+AF38)</f>
        <v>0</v>
      </c>
      <c r="AC38" s="9">
        <f t="shared" ref="AC38:AC51" si="46">SUM(U38*AB38)</f>
        <v>0</v>
      </c>
      <c r="AE38" s="9">
        <f t="shared" ref="AE38:AE51" si="47">SUM(D38:L38)</f>
        <v>0</v>
      </c>
      <c r="AF38" s="9">
        <f t="shared" ref="AF38:AF51" si="48">SUM(N38:O38)</f>
        <v>0</v>
      </c>
      <c r="AH38" s="9">
        <f t="shared" ref="AH38:AH51" si="49">SUM(AE38:AF38)*V38</f>
        <v>0</v>
      </c>
      <c r="AI38" s="9">
        <f t="shared" ref="AI38:AI51" si="50">SUM(AE38:AF38)*W38</f>
        <v>0</v>
      </c>
    </row>
    <row r="39" spans="1:37" ht="19" x14ac:dyDescent="0.2">
      <c r="A39" s="16"/>
      <c r="B39" s="29" t="s">
        <v>37</v>
      </c>
      <c r="C39" s="8">
        <v>280</v>
      </c>
      <c r="D39" s="78"/>
      <c r="E39" s="78"/>
      <c r="F39" s="78"/>
      <c r="G39" s="78"/>
      <c r="H39" s="78"/>
      <c r="I39" s="78"/>
      <c r="J39" s="78"/>
      <c r="K39" s="78"/>
      <c r="L39" s="78"/>
      <c r="M39" s="6">
        <f t="shared" si="38"/>
        <v>294</v>
      </c>
      <c r="N39" s="80"/>
      <c r="O39" s="80"/>
      <c r="P39" s="33">
        <f t="shared" si="39"/>
        <v>0</v>
      </c>
      <c r="Q39" s="33">
        <f t="shared" si="40"/>
        <v>0</v>
      </c>
      <c r="R39" s="35">
        <f t="shared" si="41"/>
        <v>0</v>
      </c>
      <c r="S39" s="114" t="s">
        <v>131</v>
      </c>
      <c r="T39" s="54">
        <f t="shared" si="42"/>
        <v>0</v>
      </c>
      <c r="U39" s="14">
        <v>3</v>
      </c>
      <c r="V39" s="14">
        <v>0</v>
      </c>
      <c r="W39" s="14">
        <v>3</v>
      </c>
      <c r="X39" s="36">
        <v>4.1849999999999996</v>
      </c>
      <c r="Y39" s="11">
        <f t="shared" si="43"/>
        <v>0</v>
      </c>
      <c r="Z39" s="10">
        <f t="shared" si="44"/>
        <v>0</v>
      </c>
      <c r="AA39" s="9"/>
      <c r="AB39" s="11">
        <f t="shared" si="45"/>
        <v>0</v>
      </c>
      <c r="AC39" s="9">
        <f t="shared" si="46"/>
        <v>0</v>
      </c>
      <c r="AE39" s="9">
        <f t="shared" si="47"/>
        <v>0</v>
      </c>
      <c r="AF39" s="9">
        <f t="shared" si="48"/>
        <v>0</v>
      </c>
      <c r="AH39" s="9">
        <f t="shared" si="49"/>
        <v>0</v>
      </c>
      <c r="AI39" s="9">
        <f t="shared" si="50"/>
        <v>0</v>
      </c>
    </row>
    <row r="40" spans="1:37" ht="19" x14ac:dyDescent="0.2">
      <c r="A40" s="16"/>
      <c r="B40" s="94" t="s">
        <v>31</v>
      </c>
      <c r="C40" s="95">
        <v>284</v>
      </c>
      <c r="D40" s="79"/>
      <c r="E40" s="79"/>
      <c r="F40" s="79"/>
      <c r="G40" s="79"/>
      <c r="H40" s="79"/>
      <c r="I40" s="79"/>
      <c r="J40" s="79"/>
      <c r="K40" s="79"/>
      <c r="L40" s="79"/>
      <c r="M40" s="32">
        <f t="shared" si="38"/>
        <v>299</v>
      </c>
      <c r="N40" s="81"/>
      <c r="O40" s="81"/>
      <c r="P40" s="97">
        <f t="shared" si="39"/>
        <v>0</v>
      </c>
      <c r="Q40" s="97">
        <f t="shared" si="40"/>
        <v>0</v>
      </c>
      <c r="R40" s="98">
        <f t="shared" si="41"/>
        <v>0</v>
      </c>
      <c r="S40" s="113" t="s">
        <v>132</v>
      </c>
      <c r="T40" s="55">
        <f t="shared" si="42"/>
        <v>0</v>
      </c>
      <c r="U40" s="14">
        <v>5</v>
      </c>
      <c r="V40" s="14">
        <v>0</v>
      </c>
      <c r="W40" s="14">
        <v>5</v>
      </c>
      <c r="X40" s="36">
        <v>3.8740000000000001</v>
      </c>
      <c r="Y40" s="11">
        <f t="shared" si="43"/>
        <v>0</v>
      </c>
      <c r="Z40" s="10">
        <f t="shared" si="44"/>
        <v>0</v>
      </c>
      <c r="AA40" s="9"/>
      <c r="AB40" s="11">
        <f t="shared" si="45"/>
        <v>0</v>
      </c>
      <c r="AC40" s="9">
        <f t="shared" si="46"/>
        <v>0</v>
      </c>
      <c r="AE40" s="9">
        <f t="shared" si="47"/>
        <v>0</v>
      </c>
      <c r="AF40" s="9">
        <f t="shared" si="48"/>
        <v>0</v>
      </c>
      <c r="AH40" s="9">
        <f t="shared" si="49"/>
        <v>0</v>
      </c>
      <c r="AI40" s="9">
        <f t="shared" si="50"/>
        <v>0</v>
      </c>
    </row>
    <row r="41" spans="1:37" ht="19" x14ac:dyDescent="0.2">
      <c r="A41" s="16"/>
      <c r="B41" s="29" t="s">
        <v>33</v>
      </c>
      <c r="C41" s="8">
        <v>384</v>
      </c>
      <c r="D41" s="78"/>
      <c r="E41" s="78"/>
      <c r="F41" s="78"/>
      <c r="G41" s="78"/>
      <c r="H41" s="78"/>
      <c r="I41" s="78"/>
      <c r="J41" s="78"/>
      <c r="K41" s="78"/>
      <c r="L41" s="78"/>
      <c r="M41" s="6">
        <f t="shared" si="38"/>
        <v>404</v>
      </c>
      <c r="N41" s="80"/>
      <c r="O41" s="80"/>
      <c r="P41" s="33">
        <f t="shared" si="39"/>
        <v>0</v>
      </c>
      <c r="Q41" s="33">
        <f t="shared" si="40"/>
        <v>0</v>
      </c>
      <c r="R41" s="35">
        <f t="shared" si="41"/>
        <v>0</v>
      </c>
      <c r="S41" s="114" t="s">
        <v>133</v>
      </c>
      <c r="T41" s="54">
        <f t="shared" si="42"/>
        <v>0</v>
      </c>
      <c r="U41" s="14">
        <v>10</v>
      </c>
      <c r="V41" s="14">
        <v>0</v>
      </c>
      <c r="W41" s="14">
        <v>10</v>
      </c>
      <c r="X41" s="36">
        <v>4.1929999999999996</v>
      </c>
      <c r="Y41" s="11">
        <f t="shared" si="43"/>
        <v>0</v>
      </c>
      <c r="Z41" s="10">
        <f t="shared" si="44"/>
        <v>0</v>
      </c>
      <c r="AA41" s="9"/>
      <c r="AB41" s="11">
        <f t="shared" si="45"/>
        <v>0</v>
      </c>
      <c r="AC41" s="9">
        <f t="shared" si="46"/>
        <v>0</v>
      </c>
      <c r="AE41" s="9">
        <f t="shared" si="47"/>
        <v>0</v>
      </c>
      <c r="AF41" s="9">
        <f t="shared" si="48"/>
        <v>0</v>
      </c>
      <c r="AH41" s="9">
        <f t="shared" si="49"/>
        <v>0</v>
      </c>
      <c r="AI41" s="9">
        <f t="shared" si="50"/>
        <v>0</v>
      </c>
    </row>
    <row r="42" spans="1:37" ht="19" x14ac:dyDescent="0.2">
      <c r="A42" s="16"/>
      <c r="B42" s="94" t="s">
        <v>34</v>
      </c>
      <c r="C42" s="95">
        <v>142</v>
      </c>
      <c r="D42" s="79"/>
      <c r="E42" s="79"/>
      <c r="F42" s="79"/>
      <c r="G42" s="79"/>
      <c r="H42" s="79"/>
      <c r="I42" s="79"/>
      <c r="J42" s="79"/>
      <c r="K42" s="79"/>
      <c r="L42" s="79"/>
      <c r="M42" s="32">
        <f t="shared" si="38"/>
        <v>150</v>
      </c>
      <c r="N42" s="81"/>
      <c r="O42" s="81"/>
      <c r="P42" s="97">
        <f t="shared" si="39"/>
        <v>0</v>
      </c>
      <c r="Q42" s="97">
        <f t="shared" si="40"/>
        <v>0</v>
      </c>
      <c r="R42" s="98">
        <f t="shared" si="41"/>
        <v>0</v>
      </c>
      <c r="S42" s="113" t="s">
        <v>134</v>
      </c>
      <c r="T42" s="55">
        <f t="shared" si="42"/>
        <v>0</v>
      </c>
      <c r="U42" s="14">
        <v>10</v>
      </c>
      <c r="V42" s="14">
        <v>0</v>
      </c>
      <c r="W42" s="14">
        <v>10</v>
      </c>
      <c r="X42" s="36">
        <v>1.226</v>
      </c>
      <c r="Y42" s="11">
        <f t="shared" si="43"/>
        <v>0</v>
      </c>
      <c r="Z42" s="10">
        <f t="shared" si="44"/>
        <v>0</v>
      </c>
      <c r="AA42" s="9"/>
      <c r="AB42" s="11">
        <f t="shared" si="45"/>
        <v>0</v>
      </c>
      <c r="AC42" s="9">
        <f t="shared" si="46"/>
        <v>0</v>
      </c>
      <c r="AE42" s="9">
        <f t="shared" si="47"/>
        <v>0</v>
      </c>
      <c r="AF42" s="9">
        <f t="shared" si="48"/>
        <v>0</v>
      </c>
      <c r="AH42" s="9">
        <f t="shared" si="49"/>
        <v>0</v>
      </c>
      <c r="AI42" s="9">
        <f t="shared" si="50"/>
        <v>0</v>
      </c>
    </row>
    <row r="43" spans="1:37" ht="19" x14ac:dyDescent="0.2">
      <c r="A43" s="16"/>
      <c r="B43" s="29" t="s">
        <v>35</v>
      </c>
      <c r="C43" s="8">
        <v>150</v>
      </c>
      <c r="D43" s="78"/>
      <c r="E43" s="78"/>
      <c r="F43" s="78"/>
      <c r="G43" s="78"/>
      <c r="H43" s="78"/>
      <c r="I43" s="78"/>
      <c r="J43" s="78"/>
      <c r="K43" s="78"/>
      <c r="L43" s="78"/>
      <c r="M43" s="6">
        <f t="shared" si="38"/>
        <v>158</v>
      </c>
      <c r="N43" s="80"/>
      <c r="O43" s="80"/>
      <c r="P43" s="33">
        <f t="shared" si="39"/>
        <v>0</v>
      </c>
      <c r="Q43" s="33">
        <f t="shared" si="40"/>
        <v>0</v>
      </c>
      <c r="R43" s="35">
        <f t="shared" si="41"/>
        <v>0</v>
      </c>
      <c r="S43" s="114" t="s">
        <v>135</v>
      </c>
      <c r="T43" s="54">
        <f t="shared" si="42"/>
        <v>0</v>
      </c>
      <c r="U43" s="14">
        <v>25</v>
      </c>
      <c r="V43" s="14">
        <v>0</v>
      </c>
      <c r="W43" s="14">
        <v>25</v>
      </c>
      <c r="X43" s="36">
        <v>0.621</v>
      </c>
      <c r="Y43" s="11">
        <f t="shared" si="43"/>
        <v>0</v>
      </c>
      <c r="Z43" s="10">
        <f t="shared" si="44"/>
        <v>0</v>
      </c>
      <c r="AA43" s="9"/>
      <c r="AB43" s="11">
        <f t="shared" si="45"/>
        <v>0</v>
      </c>
      <c r="AC43" s="9">
        <f t="shared" si="46"/>
        <v>0</v>
      </c>
      <c r="AE43" s="9">
        <f t="shared" si="47"/>
        <v>0</v>
      </c>
      <c r="AF43" s="9">
        <f t="shared" si="48"/>
        <v>0</v>
      </c>
      <c r="AH43" s="9">
        <f t="shared" si="49"/>
        <v>0</v>
      </c>
      <c r="AI43" s="9">
        <f t="shared" si="50"/>
        <v>0</v>
      </c>
    </row>
    <row r="44" spans="1:37" ht="19" x14ac:dyDescent="0.2">
      <c r="A44" s="16"/>
      <c r="B44" s="94" t="s">
        <v>40</v>
      </c>
      <c r="C44" s="95">
        <v>324</v>
      </c>
      <c r="D44" s="79"/>
      <c r="E44" s="79"/>
      <c r="F44" s="79"/>
      <c r="G44" s="79"/>
      <c r="H44" s="79"/>
      <c r="I44" s="79"/>
      <c r="J44" s="79"/>
      <c r="K44" s="79"/>
      <c r="L44" s="79"/>
      <c r="M44" s="32">
        <f t="shared" si="38"/>
        <v>341</v>
      </c>
      <c r="N44" s="81"/>
      <c r="O44" s="81"/>
      <c r="P44" s="97">
        <f t="shared" si="39"/>
        <v>0</v>
      </c>
      <c r="Q44" s="97">
        <f t="shared" si="40"/>
        <v>0</v>
      </c>
      <c r="R44" s="98">
        <f t="shared" si="41"/>
        <v>0</v>
      </c>
      <c r="S44" s="113" t="s">
        <v>136</v>
      </c>
      <c r="T44" s="55">
        <f t="shared" si="42"/>
        <v>0</v>
      </c>
      <c r="U44" s="14">
        <v>2</v>
      </c>
      <c r="V44" s="14">
        <v>0</v>
      </c>
      <c r="W44" s="14">
        <v>2</v>
      </c>
      <c r="X44" s="36">
        <v>5.532</v>
      </c>
      <c r="Y44" s="11">
        <f t="shared" si="43"/>
        <v>0</v>
      </c>
      <c r="Z44" s="10">
        <f t="shared" si="44"/>
        <v>0</v>
      </c>
      <c r="AA44" s="9"/>
      <c r="AB44" s="11">
        <f t="shared" si="45"/>
        <v>0</v>
      </c>
      <c r="AC44" s="9">
        <f t="shared" si="46"/>
        <v>0</v>
      </c>
      <c r="AE44" s="9">
        <f t="shared" si="47"/>
        <v>0</v>
      </c>
      <c r="AF44" s="9">
        <f t="shared" si="48"/>
        <v>0</v>
      </c>
      <c r="AH44" s="9">
        <f t="shared" si="49"/>
        <v>0</v>
      </c>
      <c r="AI44" s="9">
        <f t="shared" si="50"/>
        <v>0</v>
      </c>
    </row>
    <row r="45" spans="1:37" ht="19" x14ac:dyDescent="0.2">
      <c r="A45" s="16"/>
      <c r="B45" s="29" t="s">
        <v>39</v>
      </c>
      <c r="C45" s="8">
        <v>388</v>
      </c>
      <c r="D45" s="78"/>
      <c r="E45" s="78"/>
      <c r="F45" s="78"/>
      <c r="G45" s="78"/>
      <c r="H45" s="78"/>
      <c r="I45" s="78"/>
      <c r="J45" s="78"/>
      <c r="K45" s="78"/>
      <c r="L45" s="78"/>
      <c r="M45" s="6">
        <f t="shared" si="38"/>
        <v>408</v>
      </c>
      <c r="N45" s="80"/>
      <c r="O45" s="80"/>
      <c r="P45" s="33">
        <f t="shared" si="39"/>
        <v>0</v>
      </c>
      <c r="Q45" s="33">
        <f t="shared" si="40"/>
        <v>0</v>
      </c>
      <c r="R45" s="35">
        <f t="shared" si="41"/>
        <v>0</v>
      </c>
      <c r="S45" s="114" t="s">
        <v>137</v>
      </c>
      <c r="T45" s="54">
        <f t="shared" si="42"/>
        <v>0</v>
      </c>
      <c r="U45" s="14">
        <v>3</v>
      </c>
      <c r="V45" s="14">
        <v>0</v>
      </c>
      <c r="W45" s="14">
        <v>3</v>
      </c>
      <c r="X45" s="36">
        <v>7.7670000000000003</v>
      </c>
      <c r="Y45" s="11">
        <f t="shared" si="43"/>
        <v>0</v>
      </c>
      <c r="Z45" s="10">
        <f t="shared" si="44"/>
        <v>0</v>
      </c>
      <c r="AA45" s="9"/>
      <c r="AB45" s="11">
        <f t="shared" si="45"/>
        <v>0</v>
      </c>
      <c r="AC45" s="9">
        <f t="shared" si="46"/>
        <v>0</v>
      </c>
      <c r="AE45" s="9">
        <f t="shared" si="47"/>
        <v>0</v>
      </c>
      <c r="AF45" s="9">
        <f t="shared" si="48"/>
        <v>0</v>
      </c>
      <c r="AH45" s="9">
        <f t="shared" si="49"/>
        <v>0</v>
      </c>
      <c r="AI45" s="9">
        <f t="shared" si="50"/>
        <v>0</v>
      </c>
    </row>
    <row r="46" spans="1:37" ht="19" x14ac:dyDescent="0.2">
      <c r="A46" s="16"/>
      <c r="B46" s="94" t="s">
        <v>36</v>
      </c>
      <c r="C46" s="95">
        <v>308</v>
      </c>
      <c r="D46" s="79"/>
      <c r="E46" s="79"/>
      <c r="F46" s="79"/>
      <c r="G46" s="79"/>
      <c r="H46" s="79"/>
      <c r="I46" s="79"/>
      <c r="J46" s="79"/>
      <c r="K46" s="79"/>
      <c r="L46" s="79"/>
      <c r="M46" s="32">
        <f t="shared" si="38"/>
        <v>324</v>
      </c>
      <c r="N46" s="81"/>
      <c r="O46" s="81"/>
      <c r="P46" s="97">
        <f t="shared" si="39"/>
        <v>0</v>
      </c>
      <c r="Q46" s="97">
        <f t="shared" si="40"/>
        <v>0</v>
      </c>
      <c r="R46" s="98">
        <f t="shared" si="41"/>
        <v>0</v>
      </c>
      <c r="S46" s="113" t="s">
        <v>138</v>
      </c>
      <c r="T46" s="55">
        <f t="shared" si="42"/>
        <v>0</v>
      </c>
      <c r="U46" s="14">
        <v>5</v>
      </c>
      <c r="V46" s="14">
        <v>0</v>
      </c>
      <c r="W46" s="14">
        <v>5</v>
      </c>
      <c r="X46" s="36">
        <v>4.5960000000000001</v>
      </c>
      <c r="Y46" s="11">
        <f t="shared" si="43"/>
        <v>0</v>
      </c>
      <c r="Z46" s="10">
        <f t="shared" si="44"/>
        <v>0</v>
      </c>
      <c r="AA46" s="9"/>
      <c r="AB46" s="11">
        <f t="shared" si="45"/>
        <v>0</v>
      </c>
      <c r="AC46" s="9">
        <f t="shared" si="46"/>
        <v>0</v>
      </c>
      <c r="AE46" s="9">
        <f t="shared" si="47"/>
        <v>0</v>
      </c>
      <c r="AF46" s="9">
        <f t="shared" si="48"/>
        <v>0</v>
      </c>
      <c r="AH46" s="9">
        <f t="shared" si="49"/>
        <v>0</v>
      </c>
      <c r="AI46" s="9">
        <f t="shared" si="50"/>
        <v>0</v>
      </c>
    </row>
    <row r="47" spans="1:37" ht="19" x14ac:dyDescent="0.2">
      <c r="A47" s="16"/>
      <c r="B47" s="29" t="s">
        <v>350</v>
      </c>
      <c r="C47" s="8">
        <v>378</v>
      </c>
      <c r="D47" s="78"/>
      <c r="E47" s="78"/>
      <c r="F47" s="78"/>
      <c r="G47" s="78"/>
      <c r="H47" s="78"/>
      <c r="I47" s="78"/>
      <c r="J47" s="78"/>
      <c r="K47" s="78"/>
      <c r="L47" s="78"/>
      <c r="M47" s="6">
        <f t="shared" si="38"/>
        <v>397</v>
      </c>
      <c r="N47" s="80"/>
      <c r="O47" s="80"/>
      <c r="P47" s="33">
        <f t="shared" si="39"/>
        <v>0</v>
      </c>
      <c r="Q47" s="33">
        <f t="shared" si="40"/>
        <v>0</v>
      </c>
      <c r="R47" s="35">
        <f t="shared" si="41"/>
        <v>0</v>
      </c>
      <c r="S47" s="114" t="s">
        <v>139</v>
      </c>
      <c r="T47" s="54">
        <f t="shared" si="42"/>
        <v>0</v>
      </c>
      <c r="U47" s="14">
        <v>5</v>
      </c>
      <c r="V47" s="14">
        <v>0</v>
      </c>
      <c r="W47" s="14">
        <v>5</v>
      </c>
      <c r="X47" s="36">
        <v>7.7320000000000002</v>
      </c>
      <c r="Y47" s="11">
        <f t="shared" si="43"/>
        <v>0</v>
      </c>
      <c r="Z47" s="10">
        <f t="shared" si="44"/>
        <v>0</v>
      </c>
      <c r="AA47" s="9"/>
      <c r="AB47" s="11">
        <f t="shared" si="45"/>
        <v>0</v>
      </c>
      <c r="AC47" s="9">
        <f t="shared" si="46"/>
        <v>0</v>
      </c>
      <c r="AE47" s="9">
        <f t="shared" si="47"/>
        <v>0</v>
      </c>
      <c r="AF47" s="9">
        <f t="shared" si="48"/>
        <v>0</v>
      </c>
      <c r="AH47" s="9">
        <f t="shared" si="49"/>
        <v>0</v>
      </c>
      <c r="AI47" s="9">
        <f t="shared" si="50"/>
        <v>0</v>
      </c>
    </row>
    <row r="48" spans="1:37" ht="19" x14ac:dyDescent="0.2">
      <c r="A48" s="16"/>
      <c r="B48" s="94" t="s">
        <v>29</v>
      </c>
      <c r="C48" s="8">
        <v>456</v>
      </c>
      <c r="D48" s="79"/>
      <c r="E48" s="79"/>
      <c r="F48" s="79"/>
      <c r="G48" s="79"/>
      <c r="H48" s="79"/>
      <c r="I48" s="79"/>
      <c r="J48" s="79"/>
      <c r="K48" s="79"/>
      <c r="L48" s="79"/>
      <c r="M48" s="32">
        <f t="shared" si="38"/>
        <v>479</v>
      </c>
      <c r="N48" s="81"/>
      <c r="O48" s="81"/>
      <c r="P48" s="97">
        <f t="shared" si="39"/>
        <v>0</v>
      </c>
      <c r="Q48" s="97">
        <f t="shared" si="40"/>
        <v>0</v>
      </c>
      <c r="R48" s="98">
        <f t="shared" si="41"/>
        <v>0</v>
      </c>
      <c r="S48" s="113" t="s">
        <v>140</v>
      </c>
      <c r="T48" s="55">
        <f t="shared" si="42"/>
        <v>0</v>
      </c>
      <c r="U48" s="14">
        <v>10</v>
      </c>
      <c r="V48" s="14">
        <v>0</v>
      </c>
      <c r="W48" s="14">
        <v>10</v>
      </c>
      <c r="X48" s="36">
        <v>7.4109999999999996</v>
      </c>
      <c r="Y48" s="11">
        <f t="shared" si="43"/>
        <v>0</v>
      </c>
      <c r="Z48" s="10">
        <f t="shared" si="44"/>
        <v>0</v>
      </c>
      <c r="AA48" s="9"/>
      <c r="AB48" s="11">
        <f t="shared" si="45"/>
        <v>0</v>
      </c>
      <c r="AC48" s="9">
        <f t="shared" si="46"/>
        <v>0</v>
      </c>
      <c r="AE48" s="9">
        <f t="shared" si="47"/>
        <v>0</v>
      </c>
      <c r="AF48" s="9">
        <f t="shared" si="48"/>
        <v>0</v>
      </c>
      <c r="AH48" s="9">
        <f t="shared" si="49"/>
        <v>0</v>
      </c>
      <c r="AI48" s="9">
        <f t="shared" si="50"/>
        <v>0</v>
      </c>
    </row>
    <row r="49" spans="1:35" ht="19" x14ac:dyDescent="0.2">
      <c r="A49" s="16"/>
      <c r="B49" s="29" t="s">
        <v>30</v>
      </c>
      <c r="C49" s="8">
        <v>294</v>
      </c>
      <c r="D49" s="78"/>
      <c r="E49" s="78"/>
      <c r="F49" s="78"/>
      <c r="G49" s="78"/>
      <c r="H49" s="78"/>
      <c r="I49" s="78"/>
      <c r="J49" s="78"/>
      <c r="K49" s="78"/>
      <c r="L49" s="78"/>
      <c r="M49" s="6">
        <f t="shared" si="38"/>
        <v>309</v>
      </c>
      <c r="N49" s="80"/>
      <c r="O49" s="80"/>
      <c r="P49" s="33">
        <f t="shared" si="39"/>
        <v>0</v>
      </c>
      <c r="Q49" s="33">
        <f t="shared" si="40"/>
        <v>0</v>
      </c>
      <c r="R49" s="35">
        <f t="shared" si="41"/>
        <v>0</v>
      </c>
      <c r="S49" s="114" t="s">
        <v>141</v>
      </c>
      <c r="T49" s="54">
        <f t="shared" si="42"/>
        <v>0</v>
      </c>
      <c r="U49" s="14">
        <v>10</v>
      </c>
      <c r="V49" s="14">
        <v>0</v>
      </c>
      <c r="W49" s="14">
        <v>10</v>
      </c>
      <c r="X49" s="36">
        <v>4.0990000000000002</v>
      </c>
      <c r="Y49" s="11">
        <f t="shared" si="43"/>
        <v>0</v>
      </c>
      <c r="Z49" s="10">
        <f t="shared" si="44"/>
        <v>0</v>
      </c>
      <c r="AA49" s="9"/>
      <c r="AB49" s="11">
        <f t="shared" si="45"/>
        <v>0</v>
      </c>
      <c r="AC49" s="9">
        <f t="shared" si="46"/>
        <v>0</v>
      </c>
      <c r="AE49" s="9">
        <f t="shared" si="47"/>
        <v>0</v>
      </c>
      <c r="AF49" s="9">
        <f t="shared" si="48"/>
        <v>0</v>
      </c>
      <c r="AH49" s="9">
        <f t="shared" si="49"/>
        <v>0</v>
      </c>
      <c r="AI49" s="9">
        <f t="shared" si="50"/>
        <v>0</v>
      </c>
    </row>
    <row r="50" spans="1:35" ht="19" x14ac:dyDescent="0.2">
      <c r="A50" s="16"/>
      <c r="B50" s="94" t="s">
        <v>27</v>
      </c>
      <c r="C50" s="8">
        <v>124</v>
      </c>
      <c r="D50" s="79"/>
      <c r="E50" s="79"/>
      <c r="F50" s="79"/>
      <c r="G50" s="79"/>
      <c r="H50" s="79"/>
      <c r="I50" s="79"/>
      <c r="J50" s="79"/>
      <c r="K50" s="79"/>
      <c r="L50" s="79"/>
      <c r="M50" s="32">
        <f t="shared" si="38"/>
        <v>131</v>
      </c>
      <c r="N50" s="81"/>
      <c r="O50" s="81"/>
      <c r="P50" s="97">
        <f t="shared" si="39"/>
        <v>0</v>
      </c>
      <c r="Q50" s="97">
        <f t="shared" si="40"/>
        <v>0</v>
      </c>
      <c r="R50" s="98">
        <f t="shared" si="41"/>
        <v>0</v>
      </c>
      <c r="S50" s="113" t="s">
        <v>142</v>
      </c>
      <c r="T50" s="55">
        <f t="shared" si="42"/>
        <v>0</v>
      </c>
      <c r="U50" s="14">
        <v>5</v>
      </c>
      <c r="V50" s="14">
        <v>0</v>
      </c>
      <c r="W50" s="14">
        <v>5</v>
      </c>
      <c r="X50" s="36">
        <v>1.111</v>
      </c>
      <c r="Y50" s="11">
        <f t="shared" si="43"/>
        <v>0</v>
      </c>
      <c r="Z50" s="10">
        <f t="shared" si="44"/>
        <v>0</v>
      </c>
      <c r="AA50" s="9"/>
      <c r="AB50" s="11">
        <f t="shared" si="45"/>
        <v>0</v>
      </c>
      <c r="AC50" s="9">
        <f t="shared" si="46"/>
        <v>0</v>
      </c>
      <c r="AE50" s="9">
        <f t="shared" si="47"/>
        <v>0</v>
      </c>
      <c r="AF50" s="9">
        <f t="shared" si="48"/>
        <v>0</v>
      </c>
      <c r="AH50" s="9">
        <f t="shared" si="49"/>
        <v>0</v>
      </c>
      <c r="AI50" s="9">
        <f t="shared" si="50"/>
        <v>0</v>
      </c>
    </row>
    <row r="51" spans="1:35" ht="19" x14ac:dyDescent="0.2">
      <c r="A51" s="16"/>
      <c r="B51" s="29" t="s">
        <v>28</v>
      </c>
      <c r="C51" s="8">
        <v>134</v>
      </c>
      <c r="D51" s="78"/>
      <c r="E51" s="78"/>
      <c r="F51" s="78"/>
      <c r="G51" s="78"/>
      <c r="H51" s="78"/>
      <c r="I51" s="78"/>
      <c r="J51" s="78"/>
      <c r="K51" s="78"/>
      <c r="L51" s="78"/>
      <c r="M51" s="6">
        <f t="shared" si="38"/>
        <v>141</v>
      </c>
      <c r="N51" s="80"/>
      <c r="O51" s="80"/>
      <c r="P51" s="33">
        <f t="shared" si="39"/>
        <v>0</v>
      </c>
      <c r="Q51" s="33">
        <f t="shared" si="40"/>
        <v>0</v>
      </c>
      <c r="R51" s="35">
        <f t="shared" si="41"/>
        <v>0</v>
      </c>
      <c r="S51" s="114" t="s">
        <v>143</v>
      </c>
      <c r="T51" s="54">
        <f t="shared" si="42"/>
        <v>0</v>
      </c>
      <c r="U51" s="14">
        <v>10</v>
      </c>
      <c r="V51" s="14">
        <v>0</v>
      </c>
      <c r="W51" s="14">
        <v>10</v>
      </c>
      <c r="X51" s="36">
        <v>1.1459999999999999</v>
      </c>
      <c r="Y51" s="11">
        <f t="shared" si="43"/>
        <v>0</v>
      </c>
      <c r="Z51" s="10">
        <f t="shared" si="44"/>
        <v>0</v>
      </c>
      <c r="AA51" s="9"/>
      <c r="AB51" s="11">
        <f t="shared" si="45"/>
        <v>0</v>
      </c>
      <c r="AC51" s="9">
        <f t="shared" si="46"/>
        <v>0</v>
      </c>
      <c r="AE51" s="9">
        <f t="shared" si="47"/>
        <v>0</v>
      </c>
      <c r="AF51" s="9">
        <f t="shared" si="48"/>
        <v>0</v>
      </c>
      <c r="AH51" s="9">
        <f t="shared" si="49"/>
        <v>0</v>
      </c>
      <c r="AI51" s="9">
        <f t="shared" si="50"/>
        <v>0</v>
      </c>
    </row>
    <row r="52" spans="1:35" x14ac:dyDescent="0.2">
      <c r="T52" s="15"/>
    </row>
    <row r="53" spans="1:35" ht="22" customHeight="1" x14ac:dyDescent="0.2">
      <c r="T53" s="15"/>
      <c r="Y53" s="9" t="s">
        <v>66</v>
      </c>
      <c r="Z53" s="13" t="s">
        <v>17</v>
      </c>
      <c r="AB53" s="9" t="s">
        <v>65</v>
      </c>
      <c r="AH53" s="9" t="s">
        <v>190</v>
      </c>
      <c r="AI53" s="9" t="s">
        <v>66</v>
      </c>
    </row>
    <row r="54" spans="1:35" ht="22" customHeight="1" x14ac:dyDescent="0.2">
      <c r="T54" s="15"/>
      <c r="Y54" s="11">
        <f>SUM(Y6:Y51)</f>
        <v>0</v>
      </c>
      <c r="Z54" s="10">
        <f>SUM(Z6:Z51)</f>
        <v>0</v>
      </c>
      <c r="AB54" s="11">
        <f>SUM(AB6:AB51)</f>
        <v>0</v>
      </c>
      <c r="AH54" s="9">
        <f>SUM(AH6:AH51)</f>
        <v>0</v>
      </c>
      <c r="AI54" s="9">
        <f>SUM(AI6:AI51)</f>
        <v>0</v>
      </c>
    </row>
    <row r="56" spans="1:35" x14ac:dyDescent="0.2">
      <c r="A56" s="17"/>
      <c r="B56" s="17"/>
      <c r="C56" s="108"/>
      <c r="D56" s="17"/>
      <c r="E56" s="17"/>
      <c r="F56" s="17"/>
      <c r="G56" s="17"/>
      <c r="H56" s="17"/>
      <c r="I56" s="17"/>
      <c r="J56" s="17"/>
      <c r="K56" s="17"/>
      <c r="L56" s="17"/>
      <c r="M56" s="108"/>
      <c r="N56" s="17"/>
      <c r="O56" s="17"/>
      <c r="P56" s="34"/>
      <c r="Q56" s="17"/>
      <c r="R56" s="17"/>
      <c r="S56" s="108"/>
      <c r="T56" s="56"/>
    </row>
  </sheetData>
  <sheetProtection algorithmName="SHA-512" hashValue="DSgZSNYRu2L9wFjKS7fA1LAFUyFfgr/NAWorfWstN19X8wkZEPuIxCphi80R1SiTYmI0sAAMIkA3vcfZhJrK9Q==" saltValue="atz4ODjzBlH1NE10ZylsRw==" spinCount="100000" sheet="1" selectLockedCells="1" autoFilter="0"/>
  <autoFilter ref="D5:O5" xr:uid="{A3315A75-8D02-644B-A6B8-9F1986FCC0A8}"/>
  <mergeCells count="19">
    <mergeCell ref="R2:R3"/>
    <mergeCell ref="N2:N3"/>
    <mergeCell ref="O2:O3"/>
    <mergeCell ref="P2:P3"/>
    <mergeCell ref="T2:T3"/>
    <mergeCell ref="S2:S3"/>
    <mergeCell ref="Q2:Q3"/>
    <mergeCell ref="M2:M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scale="42" orientation="portrait" horizontalDpi="0" verticalDpi="0"/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8FF52-B5CC-1E43-92A1-3AF667632D0E}">
  <sheetPr codeName="Blad1">
    <tabColor rgb="FFFF3399"/>
    <pageSetUpPr autoPageBreaks="0" fitToPage="1"/>
  </sheetPr>
  <dimension ref="A1:AZ38"/>
  <sheetViews>
    <sheetView workbookViewId="0">
      <selection activeCell="D6" sqref="D6"/>
    </sheetView>
  </sheetViews>
  <sheetFormatPr baseColWidth="10" defaultColWidth="10.83203125" defaultRowHeight="16" x14ac:dyDescent="0.2"/>
  <cols>
    <col min="1" max="1" width="22.6640625" style="1" customWidth="1"/>
    <col min="2" max="2" width="50.33203125" style="7" customWidth="1"/>
    <col min="3" max="3" width="13" style="104" customWidth="1"/>
    <col min="4" max="12" width="9.83203125" style="12" customWidth="1"/>
    <col min="13" max="13" width="13" style="2" customWidth="1"/>
    <col min="14" max="15" width="10.83203125" style="12" customWidth="1"/>
    <col min="16" max="16" width="17.33203125" style="7" customWidth="1"/>
    <col min="17" max="17" width="16.1640625" style="7" customWidth="1"/>
    <col min="18" max="18" width="18.1640625" style="7" customWidth="1"/>
    <col min="19" max="19" width="15.1640625" style="53" customWidth="1"/>
    <col min="20" max="20" width="10.83203125" style="9" hidden="1" customWidth="1"/>
    <col min="21" max="22" width="10.83203125" style="1" hidden="1" customWidth="1"/>
    <col min="23" max="23" width="10.83203125" style="103" hidden="1" customWidth="1"/>
    <col min="24" max="24" width="10.83203125" style="1" hidden="1" customWidth="1"/>
    <col min="25" max="25" width="14.6640625" style="1" hidden="1" customWidth="1"/>
    <col min="26" max="27" width="10.83203125" style="1" hidden="1" customWidth="1"/>
    <col min="28" max="28" width="17.5" style="1" hidden="1" customWidth="1"/>
    <col min="29" max="29" width="10.83203125" style="1" hidden="1" customWidth="1"/>
    <col min="30" max="31" width="10.83203125" style="9" hidden="1" customWidth="1"/>
    <col min="32" max="32" width="10.83203125" style="1" hidden="1" customWidth="1"/>
    <col min="33" max="33" width="16.6640625" style="9" hidden="1" customWidth="1"/>
    <col min="34" max="34" width="14.83203125" style="9" hidden="1" customWidth="1"/>
    <col min="35" max="35" width="10.83203125" style="1" hidden="1" customWidth="1"/>
    <col min="36" max="36" width="10.83203125" style="166" hidden="1" customWidth="1"/>
    <col min="37" max="38" width="10.83203125" style="1" hidden="1" customWidth="1"/>
    <col min="39" max="52" width="10.83203125" style="1" customWidth="1"/>
    <col min="53" max="16384" width="10.83203125" style="1"/>
  </cols>
  <sheetData>
    <row r="1" spans="1:36" ht="49" customHeight="1" x14ac:dyDescent="0.2">
      <c r="D1" s="40"/>
      <c r="E1" s="40"/>
      <c r="F1" s="40"/>
      <c r="G1" s="40"/>
      <c r="H1" s="40"/>
      <c r="I1" s="40"/>
      <c r="J1" s="40"/>
      <c r="K1" s="40"/>
      <c r="L1" s="40"/>
      <c r="N1" s="27"/>
      <c r="O1" s="27"/>
      <c r="X1" s="9"/>
      <c r="Y1" s="9"/>
      <c r="Z1" s="9"/>
      <c r="AA1" s="9"/>
      <c r="AB1" s="9"/>
    </row>
    <row r="2" spans="1:36" s="4" customFormat="1" ht="68" customHeight="1" x14ac:dyDescent="0.2">
      <c r="B2" s="237" t="s">
        <v>438</v>
      </c>
      <c r="C2" s="239" t="s">
        <v>1</v>
      </c>
      <c r="D2" s="241" t="s">
        <v>51</v>
      </c>
      <c r="E2" s="243" t="s">
        <v>52</v>
      </c>
      <c r="F2" s="245" t="s">
        <v>53</v>
      </c>
      <c r="G2" s="247" t="s">
        <v>54</v>
      </c>
      <c r="H2" s="249" t="s">
        <v>55</v>
      </c>
      <c r="I2" s="251" t="s">
        <v>56</v>
      </c>
      <c r="J2" s="253" t="s">
        <v>57</v>
      </c>
      <c r="K2" s="255" t="s">
        <v>58</v>
      </c>
      <c r="L2" s="257" t="s">
        <v>59</v>
      </c>
      <c r="M2" s="235" t="s">
        <v>32</v>
      </c>
      <c r="N2" s="260" t="s">
        <v>61</v>
      </c>
      <c r="O2" s="262" t="s">
        <v>62</v>
      </c>
      <c r="P2" s="235" t="s">
        <v>455</v>
      </c>
      <c r="Q2" s="235" t="s">
        <v>73</v>
      </c>
      <c r="R2" s="235" t="s">
        <v>67</v>
      </c>
      <c r="S2" s="235" t="s">
        <v>60</v>
      </c>
      <c r="T2" s="93" t="s">
        <v>189</v>
      </c>
      <c r="U2" s="93" t="s">
        <v>453</v>
      </c>
      <c r="V2" s="93" t="s">
        <v>21</v>
      </c>
      <c r="W2" s="7" t="s">
        <v>20</v>
      </c>
      <c r="X2" s="93" t="s">
        <v>248</v>
      </c>
      <c r="Y2" s="93" t="s">
        <v>247</v>
      </c>
      <c r="Z2" s="9"/>
      <c r="AA2" s="9" t="s">
        <v>249</v>
      </c>
      <c r="AB2" s="9" t="s">
        <v>186</v>
      </c>
      <c r="AC2" s="9"/>
      <c r="AD2" s="9" t="s">
        <v>63</v>
      </c>
      <c r="AE2" s="9" t="s">
        <v>64</v>
      </c>
      <c r="AF2" s="1"/>
      <c r="AG2" s="9" t="s">
        <v>187</v>
      </c>
      <c r="AH2" s="9" t="s">
        <v>188</v>
      </c>
      <c r="AI2" s="1"/>
      <c r="AJ2" s="166" t="s">
        <v>452</v>
      </c>
    </row>
    <row r="3" spans="1:36" ht="22" customHeight="1" x14ac:dyDescent="0.2">
      <c r="B3" s="238"/>
      <c r="C3" s="240"/>
      <c r="D3" s="242"/>
      <c r="E3" s="244"/>
      <c r="F3" s="246"/>
      <c r="G3" s="248"/>
      <c r="H3" s="250"/>
      <c r="I3" s="252"/>
      <c r="J3" s="254"/>
      <c r="K3" s="256"/>
      <c r="L3" s="258"/>
      <c r="M3" s="236"/>
      <c r="N3" s="261"/>
      <c r="O3" s="263"/>
      <c r="P3" s="259"/>
      <c r="Q3" s="259"/>
      <c r="R3" s="236"/>
      <c r="S3" s="259"/>
      <c r="T3" s="28"/>
      <c r="X3" s="9"/>
      <c r="Y3" s="9"/>
      <c r="Z3" s="9"/>
      <c r="AA3" s="9"/>
      <c r="AB3" s="9"/>
    </row>
    <row r="4" spans="1:36" ht="29" customHeight="1" x14ac:dyDescent="0.2">
      <c r="B4" s="126" t="s">
        <v>439</v>
      </c>
      <c r="C4" s="106"/>
      <c r="D4" s="44"/>
      <c r="E4" s="72"/>
      <c r="F4" s="73"/>
      <c r="G4" s="65"/>
      <c r="H4" s="66"/>
      <c r="I4" s="67"/>
      <c r="J4" s="68"/>
      <c r="K4" s="70"/>
      <c r="L4" s="43"/>
      <c r="M4" s="42"/>
      <c r="N4" s="69"/>
      <c r="O4" s="74"/>
      <c r="P4" s="101">
        <f>SUM(P6:P18)</f>
        <v>0</v>
      </c>
      <c r="Q4" s="102">
        <f>SUM(Q6:Q18)</f>
        <v>0</v>
      </c>
      <c r="R4" s="116" t="s">
        <v>0</v>
      </c>
      <c r="S4" s="99">
        <f>SUM(S6:S32)</f>
        <v>0</v>
      </c>
      <c r="T4" s="28"/>
      <c r="X4" s="9"/>
      <c r="Y4" s="9"/>
      <c r="Z4" s="9"/>
      <c r="AA4" s="9"/>
      <c r="AB4" s="9"/>
    </row>
    <row r="5" spans="1:36" ht="22" customHeight="1" x14ac:dyDescent="0.2">
      <c r="B5" s="71"/>
      <c r="C5" s="106"/>
      <c r="D5" s="41"/>
      <c r="E5" s="18"/>
      <c r="F5" s="19"/>
      <c r="G5" s="20"/>
      <c r="H5" s="21"/>
      <c r="I5" s="22"/>
      <c r="J5" s="23"/>
      <c r="K5" s="24"/>
      <c r="L5" s="37"/>
      <c r="M5" s="75"/>
      <c r="N5" s="25"/>
      <c r="O5" s="26"/>
      <c r="P5" s="83"/>
      <c r="Q5" s="84"/>
      <c r="R5" s="83"/>
      <c r="S5" s="83"/>
      <c r="T5" s="28"/>
      <c r="X5" s="9"/>
      <c r="Y5" s="9"/>
      <c r="Z5" s="9"/>
      <c r="AA5" s="9"/>
      <c r="AB5" s="9"/>
    </row>
    <row r="6" spans="1:36" ht="22" customHeight="1" x14ac:dyDescent="0.2">
      <c r="A6" s="118" t="s">
        <v>365</v>
      </c>
      <c r="B6" s="94" t="s">
        <v>440</v>
      </c>
      <c r="C6" s="163">
        <v>245</v>
      </c>
      <c r="D6" s="79"/>
      <c r="E6" s="79"/>
      <c r="F6" s="79"/>
      <c r="G6" s="79"/>
      <c r="H6" s="79"/>
      <c r="I6" s="79"/>
      <c r="J6" s="79"/>
      <c r="K6" s="79"/>
      <c r="L6" s="79"/>
      <c r="M6" s="165">
        <f t="shared" ref="M6:M11" si="0">MROUND(AJ6, 0.25)</f>
        <v>257.25</v>
      </c>
      <c r="N6" s="81"/>
      <c r="O6" s="81"/>
      <c r="P6" s="97">
        <f t="shared" ref="P6:P11" si="1">X6</f>
        <v>0</v>
      </c>
      <c r="Q6" s="98">
        <f t="shared" ref="Q6:Q11" si="2">SUM(AA6*W6)</f>
        <v>0</v>
      </c>
      <c r="R6" s="113" t="s">
        <v>457</v>
      </c>
      <c r="S6" s="55">
        <f t="shared" ref="S6:S11" si="3">SUM((AD6*C6)+(AE6*M6))</f>
        <v>0</v>
      </c>
      <c r="T6" s="14">
        <v>1</v>
      </c>
      <c r="U6" s="14">
        <v>1</v>
      </c>
      <c r="V6" s="14">
        <v>0</v>
      </c>
      <c r="W6" s="36">
        <v>5.0670000000000002</v>
      </c>
      <c r="X6" s="11">
        <f t="shared" ref="X6:X11" si="4">(SUM(D6:L6,N6:O6))*T6</f>
        <v>0</v>
      </c>
      <c r="Y6" s="10">
        <f t="shared" ref="Y6:Y11" si="5">(SUM(D6:L6,N6:O6))*W6</f>
        <v>0</v>
      </c>
      <c r="Z6" s="9"/>
      <c r="AA6" s="11">
        <f t="shared" ref="AA6:AA11" si="6">SUM(AD6+AE6)</f>
        <v>0</v>
      </c>
      <c r="AB6" s="9">
        <f t="shared" ref="AB6:AB11" si="7">SUM(T6*AA6)</f>
        <v>0</v>
      </c>
      <c r="AD6" s="9">
        <f t="shared" ref="AD6:AD11" si="8">SUM(D6:L6)</f>
        <v>0</v>
      </c>
      <c r="AE6" s="9">
        <f t="shared" ref="AE6:AE11" si="9">SUM(N6:O6)</f>
        <v>0</v>
      </c>
      <c r="AG6" s="9">
        <f t="shared" ref="AG6:AG11" si="10">SUM(AD6:AE6)*U6</f>
        <v>0</v>
      </c>
      <c r="AH6" s="9">
        <f t="shared" ref="AH6:AH11" si="11">SUM(AD6:AE6)*V6</f>
        <v>0</v>
      </c>
      <c r="AJ6" s="167">
        <f>SUM(C6*1.05)</f>
        <v>257.25</v>
      </c>
    </row>
    <row r="7" spans="1:36" ht="22" customHeight="1" x14ac:dyDescent="0.2">
      <c r="A7" s="118" t="s">
        <v>365</v>
      </c>
      <c r="B7" s="29" t="s">
        <v>441</v>
      </c>
      <c r="C7" s="164">
        <v>245</v>
      </c>
      <c r="D7" s="78"/>
      <c r="E7" s="78"/>
      <c r="F7" s="78"/>
      <c r="G7" s="78"/>
      <c r="H7" s="78"/>
      <c r="I7" s="78"/>
      <c r="J7" s="78"/>
      <c r="K7" s="78"/>
      <c r="L7" s="78"/>
      <c r="M7" s="165">
        <f t="shared" si="0"/>
        <v>257.25</v>
      </c>
      <c r="N7" s="80"/>
      <c r="O7" s="80"/>
      <c r="P7" s="33">
        <f t="shared" si="1"/>
        <v>0</v>
      </c>
      <c r="Q7" s="35">
        <f t="shared" si="2"/>
        <v>0</v>
      </c>
      <c r="R7" s="114" t="s">
        <v>458</v>
      </c>
      <c r="S7" s="54">
        <f t="shared" si="3"/>
        <v>0</v>
      </c>
      <c r="T7" s="14">
        <v>1</v>
      </c>
      <c r="U7" s="14">
        <v>1</v>
      </c>
      <c r="V7" s="14">
        <v>0</v>
      </c>
      <c r="W7" s="36">
        <v>5.0670000000000002</v>
      </c>
      <c r="X7" s="11">
        <f t="shared" si="4"/>
        <v>0</v>
      </c>
      <c r="Y7" s="10">
        <f t="shared" si="5"/>
        <v>0</v>
      </c>
      <c r="Z7" s="9"/>
      <c r="AA7" s="11">
        <f t="shared" si="6"/>
        <v>0</v>
      </c>
      <c r="AB7" s="9">
        <f t="shared" si="7"/>
        <v>0</v>
      </c>
      <c r="AD7" s="9">
        <f t="shared" si="8"/>
        <v>0</v>
      </c>
      <c r="AE7" s="9">
        <f t="shared" si="9"/>
        <v>0</v>
      </c>
      <c r="AG7" s="9">
        <f t="shared" si="10"/>
        <v>0</v>
      </c>
      <c r="AH7" s="9">
        <f t="shared" si="11"/>
        <v>0</v>
      </c>
      <c r="AJ7" s="167">
        <f t="shared" ref="AJ7:AJ18" si="12">SUM(C7*1.05)</f>
        <v>257.25</v>
      </c>
    </row>
    <row r="8" spans="1:36" ht="22" customHeight="1" x14ac:dyDescent="0.2">
      <c r="A8" s="118" t="s">
        <v>365</v>
      </c>
      <c r="B8" s="94" t="s">
        <v>445</v>
      </c>
      <c r="C8" s="163">
        <v>247.5</v>
      </c>
      <c r="D8" s="79"/>
      <c r="E8" s="79"/>
      <c r="F8" s="79"/>
      <c r="G8" s="79"/>
      <c r="H8" s="79"/>
      <c r="I8" s="79"/>
      <c r="J8" s="79"/>
      <c r="K8" s="79"/>
      <c r="L8" s="79"/>
      <c r="M8" s="165">
        <f t="shared" si="0"/>
        <v>260</v>
      </c>
      <c r="N8" s="81"/>
      <c r="O8" s="81"/>
      <c r="P8" s="97">
        <f t="shared" si="1"/>
        <v>0</v>
      </c>
      <c r="Q8" s="98">
        <f t="shared" si="2"/>
        <v>0</v>
      </c>
      <c r="R8" s="113" t="s">
        <v>459</v>
      </c>
      <c r="S8" s="55">
        <f t="shared" si="3"/>
        <v>0</v>
      </c>
      <c r="T8" s="14">
        <v>1</v>
      </c>
      <c r="U8" s="14">
        <v>1</v>
      </c>
      <c r="V8" s="14">
        <v>0</v>
      </c>
      <c r="W8" s="36">
        <v>5.2370000000000001</v>
      </c>
      <c r="X8" s="11">
        <f t="shared" si="4"/>
        <v>0</v>
      </c>
      <c r="Y8" s="10">
        <f t="shared" si="5"/>
        <v>0</v>
      </c>
      <c r="Z8" s="9"/>
      <c r="AA8" s="11">
        <f t="shared" si="6"/>
        <v>0</v>
      </c>
      <c r="AB8" s="9">
        <f t="shared" si="7"/>
        <v>0</v>
      </c>
      <c r="AD8" s="9">
        <f t="shared" si="8"/>
        <v>0</v>
      </c>
      <c r="AE8" s="9">
        <f t="shared" si="9"/>
        <v>0</v>
      </c>
      <c r="AG8" s="9">
        <f t="shared" si="10"/>
        <v>0</v>
      </c>
      <c r="AH8" s="9">
        <f t="shared" si="11"/>
        <v>0</v>
      </c>
      <c r="AJ8" s="167">
        <f t="shared" si="12"/>
        <v>259.875</v>
      </c>
    </row>
    <row r="9" spans="1:36" ht="22" customHeight="1" x14ac:dyDescent="0.2">
      <c r="A9" s="118" t="s">
        <v>365</v>
      </c>
      <c r="B9" s="29" t="s">
        <v>444</v>
      </c>
      <c r="C9" s="164">
        <v>247.5</v>
      </c>
      <c r="D9" s="78"/>
      <c r="E9" s="78"/>
      <c r="F9" s="78"/>
      <c r="G9" s="78"/>
      <c r="H9" s="78"/>
      <c r="I9" s="78"/>
      <c r="J9" s="78"/>
      <c r="K9" s="78"/>
      <c r="L9" s="78"/>
      <c r="M9" s="165">
        <f t="shared" si="0"/>
        <v>260</v>
      </c>
      <c r="N9" s="80"/>
      <c r="O9" s="80"/>
      <c r="P9" s="33">
        <f t="shared" si="1"/>
        <v>0</v>
      </c>
      <c r="Q9" s="35">
        <f t="shared" si="2"/>
        <v>0</v>
      </c>
      <c r="R9" s="114" t="s">
        <v>460</v>
      </c>
      <c r="S9" s="54">
        <f t="shared" si="3"/>
        <v>0</v>
      </c>
      <c r="T9" s="14">
        <v>1</v>
      </c>
      <c r="U9" s="14">
        <v>1</v>
      </c>
      <c r="V9" s="14">
        <v>0</v>
      </c>
      <c r="W9" s="36">
        <v>5.2370000000000001</v>
      </c>
      <c r="X9" s="11">
        <f t="shared" si="4"/>
        <v>0</v>
      </c>
      <c r="Y9" s="10">
        <f t="shared" si="5"/>
        <v>0</v>
      </c>
      <c r="Z9" s="9"/>
      <c r="AA9" s="11">
        <f t="shared" si="6"/>
        <v>0</v>
      </c>
      <c r="AB9" s="9">
        <f t="shared" si="7"/>
        <v>0</v>
      </c>
      <c r="AD9" s="9">
        <f t="shared" si="8"/>
        <v>0</v>
      </c>
      <c r="AE9" s="9">
        <f t="shared" si="9"/>
        <v>0</v>
      </c>
      <c r="AG9" s="9">
        <f t="shared" si="10"/>
        <v>0</v>
      </c>
      <c r="AH9" s="9">
        <f t="shared" si="11"/>
        <v>0</v>
      </c>
      <c r="AJ9" s="167">
        <f t="shared" si="12"/>
        <v>259.875</v>
      </c>
    </row>
    <row r="10" spans="1:36" ht="22" customHeight="1" x14ac:dyDescent="0.2">
      <c r="A10" s="118" t="s">
        <v>365</v>
      </c>
      <c r="B10" s="94" t="s">
        <v>442</v>
      </c>
      <c r="C10" s="163">
        <v>250</v>
      </c>
      <c r="D10" s="79"/>
      <c r="E10" s="79"/>
      <c r="F10" s="79"/>
      <c r="G10" s="79"/>
      <c r="H10" s="79"/>
      <c r="I10" s="79"/>
      <c r="J10" s="79"/>
      <c r="K10" s="79"/>
      <c r="L10" s="79"/>
      <c r="M10" s="165">
        <f t="shared" si="0"/>
        <v>262.5</v>
      </c>
      <c r="N10" s="81"/>
      <c r="O10" s="81"/>
      <c r="P10" s="97">
        <f t="shared" si="1"/>
        <v>0</v>
      </c>
      <c r="Q10" s="98">
        <f t="shared" si="2"/>
        <v>0</v>
      </c>
      <c r="R10" s="113" t="s">
        <v>461</v>
      </c>
      <c r="S10" s="55">
        <f t="shared" si="3"/>
        <v>0</v>
      </c>
      <c r="T10" s="14">
        <v>1</v>
      </c>
      <c r="U10" s="14">
        <v>1</v>
      </c>
      <c r="V10" s="14">
        <v>0</v>
      </c>
      <c r="W10" s="36">
        <v>5.351</v>
      </c>
      <c r="X10" s="11">
        <f t="shared" si="4"/>
        <v>0</v>
      </c>
      <c r="Y10" s="10">
        <f t="shared" si="5"/>
        <v>0</v>
      </c>
      <c r="Z10" s="9"/>
      <c r="AA10" s="11">
        <f t="shared" si="6"/>
        <v>0</v>
      </c>
      <c r="AB10" s="9">
        <f t="shared" si="7"/>
        <v>0</v>
      </c>
      <c r="AD10" s="9">
        <f t="shared" si="8"/>
        <v>0</v>
      </c>
      <c r="AE10" s="9">
        <f t="shared" si="9"/>
        <v>0</v>
      </c>
      <c r="AG10" s="9">
        <f t="shared" si="10"/>
        <v>0</v>
      </c>
      <c r="AH10" s="9">
        <f t="shared" si="11"/>
        <v>0</v>
      </c>
      <c r="AJ10" s="167">
        <f t="shared" si="12"/>
        <v>262.5</v>
      </c>
    </row>
    <row r="11" spans="1:36" ht="22" customHeight="1" x14ac:dyDescent="0.2">
      <c r="A11" s="118" t="s">
        <v>365</v>
      </c>
      <c r="B11" s="29" t="s">
        <v>443</v>
      </c>
      <c r="C11" s="164">
        <v>250</v>
      </c>
      <c r="D11" s="78"/>
      <c r="E11" s="78"/>
      <c r="F11" s="78"/>
      <c r="G11" s="78"/>
      <c r="H11" s="78"/>
      <c r="I11" s="78"/>
      <c r="J11" s="78"/>
      <c r="K11" s="78"/>
      <c r="L11" s="78"/>
      <c r="M11" s="165">
        <f t="shared" si="0"/>
        <v>262.5</v>
      </c>
      <c r="N11" s="80"/>
      <c r="O11" s="80"/>
      <c r="P11" s="33">
        <f t="shared" si="1"/>
        <v>0</v>
      </c>
      <c r="Q11" s="35">
        <f t="shared" si="2"/>
        <v>0</v>
      </c>
      <c r="R11" s="114" t="s">
        <v>462</v>
      </c>
      <c r="S11" s="54">
        <f t="shared" si="3"/>
        <v>0</v>
      </c>
      <c r="T11" s="14">
        <v>1</v>
      </c>
      <c r="U11" s="14">
        <v>1</v>
      </c>
      <c r="V11" s="14">
        <v>0</v>
      </c>
      <c r="W11" s="36">
        <v>5.351</v>
      </c>
      <c r="X11" s="11">
        <f t="shared" si="4"/>
        <v>0</v>
      </c>
      <c r="Y11" s="10">
        <f t="shared" si="5"/>
        <v>0</v>
      </c>
      <c r="Z11" s="9"/>
      <c r="AA11" s="11">
        <f t="shared" si="6"/>
        <v>0</v>
      </c>
      <c r="AB11" s="9">
        <f t="shared" si="7"/>
        <v>0</v>
      </c>
      <c r="AD11" s="9">
        <f t="shared" si="8"/>
        <v>0</v>
      </c>
      <c r="AE11" s="9">
        <f t="shared" si="9"/>
        <v>0</v>
      </c>
      <c r="AG11" s="9">
        <f t="shared" si="10"/>
        <v>0</v>
      </c>
      <c r="AH11" s="9">
        <f t="shared" si="11"/>
        <v>0</v>
      </c>
      <c r="AJ11" s="167">
        <f t="shared" si="12"/>
        <v>262.5</v>
      </c>
    </row>
    <row r="12" spans="1:36" s="5" customFormat="1" ht="22" customHeight="1" x14ac:dyDescent="0.2">
      <c r="B12" s="29"/>
      <c r="C12" s="107"/>
      <c r="D12" s="77"/>
      <c r="E12" s="45"/>
      <c r="F12" s="46"/>
      <c r="G12" s="47"/>
      <c r="H12" s="48"/>
      <c r="I12" s="49"/>
      <c r="J12" s="50"/>
      <c r="K12" s="38"/>
      <c r="L12" s="39"/>
      <c r="M12" s="112"/>
      <c r="N12" s="51"/>
      <c r="O12" s="52"/>
      <c r="P12" s="83"/>
      <c r="Q12" s="84"/>
      <c r="R12" s="83"/>
      <c r="S12" s="83"/>
      <c r="W12" s="105"/>
      <c r="AD12" s="9"/>
      <c r="AG12" s="9"/>
      <c r="AH12" s="9"/>
      <c r="AI12" s="1"/>
      <c r="AJ12" s="167"/>
    </row>
    <row r="13" spans="1:36" ht="22" customHeight="1" x14ac:dyDescent="0.2">
      <c r="A13" s="118" t="s">
        <v>365</v>
      </c>
      <c r="B13" s="94" t="s">
        <v>446</v>
      </c>
      <c r="C13" s="163">
        <v>407.5</v>
      </c>
      <c r="D13" s="79"/>
      <c r="E13" s="79"/>
      <c r="F13" s="79"/>
      <c r="G13" s="79"/>
      <c r="H13" s="79"/>
      <c r="I13" s="79"/>
      <c r="J13" s="79"/>
      <c r="K13" s="79"/>
      <c r="L13" s="79"/>
      <c r="M13" s="165">
        <f t="shared" ref="M13:M18" si="13">MROUND(AJ13, 0.25)</f>
        <v>428</v>
      </c>
      <c r="N13" s="81"/>
      <c r="O13" s="81"/>
      <c r="P13" s="97">
        <f t="shared" ref="P13:P18" si="14">X13</f>
        <v>0</v>
      </c>
      <c r="Q13" s="98">
        <f t="shared" ref="Q13:Q15" si="15">SUM(AA13*W13)</f>
        <v>0</v>
      </c>
      <c r="R13" s="113" t="s">
        <v>463</v>
      </c>
      <c r="S13" s="55">
        <f t="shared" ref="S13:S18" si="16">SUM((AD13*C13)+(AE13*M13))</f>
        <v>0</v>
      </c>
      <c r="T13" s="14">
        <v>1</v>
      </c>
      <c r="U13" s="14">
        <v>1</v>
      </c>
      <c r="V13" s="14">
        <v>0</v>
      </c>
      <c r="W13" s="36">
        <v>5.0670000000000002</v>
      </c>
      <c r="X13" s="11">
        <f t="shared" ref="X13:X18" si="17">(SUM(D13:L13,N13:O13))*T13</f>
        <v>0</v>
      </c>
      <c r="Y13" s="10">
        <f t="shared" ref="Y13:Y18" si="18">(SUM(D13:L13,N13:O13))*W13</f>
        <v>0</v>
      </c>
      <c r="Z13" s="9"/>
      <c r="AA13" s="11">
        <f t="shared" ref="AA13:AA18" si="19">SUM(AD13+AE13)</f>
        <v>0</v>
      </c>
      <c r="AB13" s="9">
        <f t="shared" ref="AB13:AB18" si="20">SUM(T13*AA13)</f>
        <v>0</v>
      </c>
      <c r="AD13" s="9">
        <f t="shared" ref="AD13:AD18" si="21">SUM(D13:L13)</f>
        <v>0</v>
      </c>
      <c r="AE13" s="9">
        <f t="shared" ref="AE13:AE18" si="22">SUM(N13:O13)</f>
        <v>0</v>
      </c>
      <c r="AG13" s="9">
        <f t="shared" ref="AG13" si="23">SUM(AD13:AE13)*U13</f>
        <v>0</v>
      </c>
      <c r="AH13" s="9">
        <f t="shared" ref="AH13" si="24">SUM(AD13:AE13)*V13</f>
        <v>0</v>
      </c>
      <c r="AJ13" s="167">
        <f t="shared" si="12"/>
        <v>427.875</v>
      </c>
    </row>
    <row r="14" spans="1:36" ht="22" customHeight="1" x14ac:dyDescent="0.2">
      <c r="A14" s="118" t="s">
        <v>365</v>
      </c>
      <c r="B14" s="29" t="s">
        <v>447</v>
      </c>
      <c r="C14" s="164">
        <v>407.5</v>
      </c>
      <c r="D14" s="78"/>
      <c r="E14" s="78"/>
      <c r="F14" s="78"/>
      <c r="G14" s="78"/>
      <c r="H14" s="78"/>
      <c r="I14" s="78"/>
      <c r="J14" s="78"/>
      <c r="K14" s="78"/>
      <c r="L14" s="78"/>
      <c r="M14" s="165">
        <f t="shared" si="13"/>
        <v>428</v>
      </c>
      <c r="N14" s="80"/>
      <c r="O14" s="80"/>
      <c r="P14" s="33">
        <f t="shared" si="14"/>
        <v>0</v>
      </c>
      <c r="Q14" s="35">
        <f t="shared" si="15"/>
        <v>0</v>
      </c>
      <c r="R14" s="114" t="s">
        <v>464</v>
      </c>
      <c r="S14" s="54">
        <f t="shared" si="16"/>
        <v>0</v>
      </c>
      <c r="T14" s="14">
        <v>1</v>
      </c>
      <c r="U14" s="14">
        <v>1</v>
      </c>
      <c r="V14" s="14">
        <v>0</v>
      </c>
      <c r="W14" s="36">
        <v>5.0670000000000002</v>
      </c>
      <c r="X14" s="11">
        <f t="shared" si="17"/>
        <v>0</v>
      </c>
      <c r="Y14" s="10">
        <f t="shared" si="18"/>
        <v>0</v>
      </c>
      <c r="Z14" s="9"/>
      <c r="AA14" s="11">
        <f t="shared" si="19"/>
        <v>0</v>
      </c>
      <c r="AB14" s="9">
        <f t="shared" si="20"/>
        <v>0</v>
      </c>
      <c r="AD14" s="9">
        <f t="shared" si="21"/>
        <v>0</v>
      </c>
      <c r="AE14" s="9">
        <f t="shared" si="22"/>
        <v>0</v>
      </c>
      <c r="AG14" s="9">
        <f t="shared" ref="AG14:AG15" si="25">SUM(AD14:AE14)*U14</f>
        <v>0</v>
      </c>
      <c r="AH14" s="9">
        <f t="shared" ref="AH14:AH15" si="26">SUM(AD14:AE14)*V14</f>
        <v>0</v>
      </c>
      <c r="AJ14" s="167">
        <f t="shared" si="12"/>
        <v>427.875</v>
      </c>
    </row>
    <row r="15" spans="1:36" ht="22" customHeight="1" x14ac:dyDescent="0.2">
      <c r="A15" s="118" t="s">
        <v>365</v>
      </c>
      <c r="B15" s="94" t="s">
        <v>448</v>
      </c>
      <c r="C15" s="163">
        <v>415</v>
      </c>
      <c r="D15" s="79"/>
      <c r="E15" s="79"/>
      <c r="F15" s="79"/>
      <c r="G15" s="79"/>
      <c r="H15" s="79"/>
      <c r="I15" s="79"/>
      <c r="J15" s="79"/>
      <c r="K15" s="79"/>
      <c r="L15" s="79"/>
      <c r="M15" s="165">
        <f t="shared" si="13"/>
        <v>435.75</v>
      </c>
      <c r="N15" s="81"/>
      <c r="O15" s="81"/>
      <c r="P15" s="97">
        <f t="shared" si="14"/>
        <v>0</v>
      </c>
      <c r="Q15" s="98">
        <f t="shared" si="15"/>
        <v>0</v>
      </c>
      <c r="R15" s="113" t="s">
        <v>465</v>
      </c>
      <c r="S15" s="55">
        <f t="shared" si="16"/>
        <v>0</v>
      </c>
      <c r="T15" s="14">
        <v>1</v>
      </c>
      <c r="U15" s="14">
        <v>1</v>
      </c>
      <c r="V15" s="14">
        <v>0</v>
      </c>
      <c r="W15" s="36">
        <v>5.2370000000000001</v>
      </c>
      <c r="X15" s="11">
        <f t="shared" si="17"/>
        <v>0</v>
      </c>
      <c r="Y15" s="10">
        <f t="shared" si="18"/>
        <v>0</v>
      </c>
      <c r="Z15" s="9"/>
      <c r="AA15" s="11">
        <f t="shared" si="19"/>
        <v>0</v>
      </c>
      <c r="AB15" s="9">
        <f t="shared" si="20"/>
        <v>0</v>
      </c>
      <c r="AD15" s="9">
        <f t="shared" si="21"/>
        <v>0</v>
      </c>
      <c r="AE15" s="9">
        <f t="shared" si="22"/>
        <v>0</v>
      </c>
      <c r="AG15" s="9">
        <f t="shared" si="25"/>
        <v>0</v>
      </c>
      <c r="AH15" s="9">
        <f t="shared" si="26"/>
        <v>0</v>
      </c>
      <c r="AJ15" s="167">
        <f t="shared" si="12"/>
        <v>435.75</v>
      </c>
    </row>
    <row r="16" spans="1:36" ht="22" customHeight="1" x14ac:dyDescent="0.2">
      <c r="A16" s="118" t="s">
        <v>365</v>
      </c>
      <c r="B16" s="29" t="s">
        <v>449</v>
      </c>
      <c r="C16" s="164">
        <v>415</v>
      </c>
      <c r="D16" s="78"/>
      <c r="E16" s="78"/>
      <c r="F16" s="78"/>
      <c r="G16" s="78"/>
      <c r="H16" s="78"/>
      <c r="I16" s="78"/>
      <c r="J16" s="78"/>
      <c r="K16" s="78"/>
      <c r="L16" s="78"/>
      <c r="M16" s="165">
        <f t="shared" si="13"/>
        <v>435.75</v>
      </c>
      <c r="N16" s="80"/>
      <c r="O16" s="80"/>
      <c r="P16" s="33">
        <f t="shared" si="14"/>
        <v>0</v>
      </c>
      <c r="Q16" s="35">
        <f t="shared" ref="Q16:Q18" si="27">SUM(AA16*W16)</f>
        <v>0</v>
      </c>
      <c r="R16" s="114" t="s">
        <v>466</v>
      </c>
      <c r="S16" s="54">
        <f t="shared" si="16"/>
        <v>0</v>
      </c>
      <c r="T16" s="14">
        <v>1</v>
      </c>
      <c r="U16" s="14">
        <v>1</v>
      </c>
      <c r="V16" s="14">
        <v>0</v>
      </c>
      <c r="W16" s="36">
        <v>5.2370000000000001</v>
      </c>
      <c r="X16" s="11">
        <f t="shared" si="17"/>
        <v>0</v>
      </c>
      <c r="Y16" s="10">
        <f t="shared" si="18"/>
        <v>0</v>
      </c>
      <c r="Z16" s="9"/>
      <c r="AA16" s="11">
        <f t="shared" si="19"/>
        <v>0</v>
      </c>
      <c r="AB16" s="9">
        <f t="shared" si="20"/>
        <v>0</v>
      </c>
      <c r="AD16" s="9">
        <f t="shared" si="21"/>
        <v>0</v>
      </c>
      <c r="AE16" s="9">
        <f t="shared" si="22"/>
        <v>0</v>
      </c>
      <c r="AG16" s="9">
        <f t="shared" ref="AG16:AG18" si="28">SUM(AD16:AE16)*U16</f>
        <v>0</v>
      </c>
      <c r="AH16" s="9">
        <f t="shared" ref="AH16:AH18" si="29">SUM(AD16:AE16)*V16</f>
        <v>0</v>
      </c>
      <c r="AJ16" s="167">
        <f t="shared" si="12"/>
        <v>435.75</v>
      </c>
    </row>
    <row r="17" spans="1:36" ht="22" customHeight="1" x14ac:dyDescent="0.2">
      <c r="A17" s="118" t="s">
        <v>365</v>
      </c>
      <c r="B17" s="94" t="s">
        <v>450</v>
      </c>
      <c r="C17" s="163">
        <v>420</v>
      </c>
      <c r="D17" s="79"/>
      <c r="E17" s="79"/>
      <c r="F17" s="79"/>
      <c r="G17" s="79"/>
      <c r="H17" s="79"/>
      <c r="I17" s="79"/>
      <c r="J17" s="79"/>
      <c r="K17" s="79"/>
      <c r="L17" s="79"/>
      <c r="M17" s="165">
        <f t="shared" si="13"/>
        <v>441</v>
      </c>
      <c r="N17" s="81"/>
      <c r="O17" s="81"/>
      <c r="P17" s="97">
        <f t="shared" si="14"/>
        <v>0</v>
      </c>
      <c r="Q17" s="98">
        <f t="shared" si="27"/>
        <v>0</v>
      </c>
      <c r="R17" s="113" t="s">
        <v>467</v>
      </c>
      <c r="S17" s="55">
        <f t="shared" si="16"/>
        <v>0</v>
      </c>
      <c r="T17" s="14">
        <v>1</v>
      </c>
      <c r="U17" s="14">
        <v>1</v>
      </c>
      <c r="V17" s="14">
        <v>0</v>
      </c>
      <c r="W17" s="36">
        <v>5.351</v>
      </c>
      <c r="X17" s="11">
        <f t="shared" si="17"/>
        <v>0</v>
      </c>
      <c r="Y17" s="10">
        <f t="shared" si="18"/>
        <v>0</v>
      </c>
      <c r="Z17" s="9"/>
      <c r="AA17" s="11">
        <f t="shared" si="19"/>
        <v>0</v>
      </c>
      <c r="AB17" s="9">
        <f t="shared" si="20"/>
        <v>0</v>
      </c>
      <c r="AD17" s="9">
        <f t="shared" si="21"/>
        <v>0</v>
      </c>
      <c r="AE17" s="9">
        <f t="shared" si="22"/>
        <v>0</v>
      </c>
      <c r="AG17" s="9">
        <f t="shared" si="28"/>
        <v>0</v>
      </c>
      <c r="AH17" s="9">
        <f t="shared" si="29"/>
        <v>0</v>
      </c>
      <c r="AJ17" s="167">
        <f t="shared" si="12"/>
        <v>441</v>
      </c>
    </row>
    <row r="18" spans="1:36" ht="22" customHeight="1" x14ac:dyDescent="0.2">
      <c r="A18" s="118" t="s">
        <v>365</v>
      </c>
      <c r="B18" s="29" t="s">
        <v>451</v>
      </c>
      <c r="C18" s="164">
        <v>420</v>
      </c>
      <c r="D18" s="78"/>
      <c r="E18" s="78"/>
      <c r="F18" s="78"/>
      <c r="G18" s="78"/>
      <c r="H18" s="78"/>
      <c r="I18" s="78"/>
      <c r="J18" s="78"/>
      <c r="K18" s="78"/>
      <c r="L18" s="78"/>
      <c r="M18" s="165">
        <f t="shared" si="13"/>
        <v>441</v>
      </c>
      <c r="N18" s="80"/>
      <c r="O18" s="80"/>
      <c r="P18" s="33">
        <f t="shared" si="14"/>
        <v>0</v>
      </c>
      <c r="Q18" s="35">
        <f t="shared" si="27"/>
        <v>0</v>
      </c>
      <c r="R18" s="114" t="s">
        <v>468</v>
      </c>
      <c r="S18" s="54">
        <f t="shared" si="16"/>
        <v>0</v>
      </c>
      <c r="T18" s="14">
        <v>1</v>
      </c>
      <c r="U18" s="14">
        <v>1</v>
      </c>
      <c r="V18" s="14">
        <v>0</v>
      </c>
      <c r="W18" s="36">
        <v>5.351</v>
      </c>
      <c r="X18" s="11">
        <f t="shared" si="17"/>
        <v>0</v>
      </c>
      <c r="Y18" s="10">
        <f t="shared" si="18"/>
        <v>0</v>
      </c>
      <c r="Z18" s="9"/>
      <c r="AA18" s="11">
        <f t="shared" si="19"/>
        <v>0</v>
      </c>
      <c r="AB18" s="9">
        <f t="shared" si="20"/>
        <v>0</v>
      </c>
      <c r="AD18" s="9">
        <f t="shared" si="21"/>
        <v>0</v>
      </c>
      <c r="AE18" s="9">
        <f t="shared" si="22"/>
        <v>0</v>
      </c>
      <c r="AG18" s="9">
        <f t="shared" si="28"/>
        <v>0</v>
      </c>
      <c r="AH18" s="9">
        <f t="shared" si="29"/>
        <v>0</v>
      </c>
      <c r="AJ18" s="167">
        <f t="shared" si="12"/>
        <v>441</v>
      </c>
    </row>
    <row r="19" spans="1:36" s="5" customFormat="1" ht="22" customHeight="1" x14ac:dyDescent="0.2">
      <c r="B19" s="29"/>
      <c r="C19" s="107"/>
      <c r="D19" s="77"/>
      <c r="E19" s="45"/>
      <c r="F19" s="46"/>
      <c r="G19" s="47"/>
      <c r="H19" s="48"/>
      <c r="I19" s="49"/>
      <c r="J19" s="50"/>
      <c r="K19" s="38"/>
      <c r="L19" s="39"/>
      <c r="M19" s="112"/>
      <c r="N19" s="51"/>
      <c r="O19" s="52"/>
      <c r="P19" s="83"/>
      <c r="Q19" s="84"/>
      <c r="R19" s="83"/>
      <c r="S19" s="83"/>
      <c r="W19" s="105"/>
      <c r="AD19" s="9"/>
      <c r="AG19" s="9"/>
      <c r="AH19" s="9"/>
      <c r="AI19" s="1"/>
      <c r="AJ19" s="167"/>
    </row>
    <row r="20" spans="1:36" ht="22" customHeight="1" x14ac:dyDescent="0.2">
      <c r="A20" s="118" t="s">
        <v>365</v>
      </c>
      <c r="B20" s="94" t="s">
        <v>472</v>
      </c>
      <c r="C20" s="163">
        <v>430</v>
      </c>
      <c r="D20" s="79"/>
      <c r="E20" s="79"/>
      <c r="F20" s="79"/>
      <c r="G20" s="79"/>
      <c r="H20" s="79"/>
      <c r="I20" s="79"/>
      <c r="J20" s="79"/>
      <c r="K20" s="79"/>
      <c r="L20" s="79"/>
      <c r="M20" s="165">
        <f t="shared" ref="M20:M25" si="30">MROUND(AJ20, 0.25)</f>
        <v>451.5</v>
      </c>
      <c r="N20" s="81"/>
      <c r="O20" s="81"/>
      <c r="P20" s="97">
        <f t="shared" ref="P20:P25" si="31">X20</f>
        <v>0</v>
      </c>
      <c r="Q20" s="98">
        <f t="shared" ref="Q20:Q25" si="32">SUM(AA20*W20)</f>
        <v>0</v>
      </c>
      <c r="R20" s="113" t="s">
        <v>484</v>
      </c>
      <c r="S20" s="55">
        <f t="shared" ref="S20:S25" si="33">SUM((AD20*C20)+(AE20*M20))</f>
        <v>0</v>
      </c>
      <c r="T20" s="14">
        <v>1</v>
      </c>
      <c r="U20" s="14">
        <v>1</v>
      </c>
      <c r="V20" s="14">
        <v>0</v>
      </c>
      <c r="W20" s="36">
        <v>10.648688379999999</v>
      </c>
      <c r="X20" s="11">
        <f t="shared" ref="X20:X25" si="34">(SUM(D20:L20,N20:O20))*T20</f>
        <v>0</v>
      </c>
      <c r="Y20" s="10">
        <f t="shared" ref="Y20:Y25" si="35">(SUM(D20:L20,N20:O20))*W20</f>
        <v>0</v>
      </c>
      <c r="Z20" s="9"/>
      <c r="AA20" s="11">
        <f t="shared" ref="AA20:AA25" si="36">SUM(AD20+AE20)</f>
        <v>0</v>
      </c>
      <c r="AB20" s="9">
        <f t="shared" ref="AB20:AB25" si="37">SUM(T20*AA20)</f>
        <v>0</v>
      </c>
      <c r="AD20" s="9">
        <f t="shared" ref="AD20:AD25" si="38">SUM(D20:L20)</f>
        <v>0</v>
      </c>
      <c r="AE20" s="9">
        <f t="shared" ref="AE20:AE25" si="39">SUM(N20:O20)</f>
        <v>0</v>
      </c>
      <c r="AG20" s="9">
        <f t="shared" ref="AG20:AG25" si="40">SUM(AD20:AE20)*U20</f>
        <v>0</v>
      </c>
      <c r="AH20" s="9">
        <f t="shared" ref="AH20:AH25" si="41">SUM(AD20:AE20)*V20</f>
        <v>0</v>
      </c>
      <c r="AJ20" s="167">
        <f>SUM(C20*1.05)</f>
        <v>451.5</v>
      </c>
    </row>
    <row r="21" spans="1:36" ht="22" customHeight="1" x14ac:dyDescent="0.2">
      <c r="A21" s="118" t="s">
        <v>365</v>
      </c>
      <c r="B21" s="29" t="s">
        <v>473</v>
      </c>
      <c r="C21" s="164">
        <v>430</v>
      </c>
      <c r="D21" s="78"/>
      <c r="E21" s="78"/>
      <c r="F21" s="78"/>
      <c r="G21" s="78"/>
      <c r="H21" s="78"/>
      <c r="I21" s="78"/>
      <c r="J21" s="78"/>
      <c r="K21" s="78"/>
      <c r="L21" s="78"/>
      <c r="M21" s="165">
        <f t="shared" si="30"/>
        <v>451.5</v>
      </c>
      <c r="N21" s="80"/>
      <c r="O21" s="80"/>
      <c r="P21" s="33">
        <f t="shared" si="31"/>
        <v>0</v>
      </c>
      <c r="Q21" s="35">
        <f t="shared" si="32"/>
        <v>0</v>
      </c>
      <c r="R21" s="114" t="s">
        <v>485</v>
      </c>
      <c r="S21" s="54">
        <f t="shared" si="33"/>
        <v>0</v>
      </c>
      <c r="T21" s="14">
        <v>1</v>
      </c>
      <c r="U21" s="14">
        <v>1</v>
      </c>
      <c r="V21" s="14">
        <v>0</v>
      </c>
      <c r="W21" s="36">
        <v>10.648688379999999</v>
      </c>
      <c r="X21" s="11">
        <f t="shared" si="34"/>
        <v>0</v>
      </c>
      <c r="Y21" s="10">
        <f t="shared" si="35"/>
        <v>0</v>
      </c>
      <c r="Z21" s="9"/>
      <c r="AA21" s="11">
        <f t="shared" si="36"/>
        <v>0</v>
      </c>
      <c r="AB21" s="9">
        <f t="shared" si="37"/>
        <v>0</v>
      </c>
      <c r="AD21" s="9">
        <f t="shared" si="38"/>
        <v>0</v>
      </c>
      <c r="AE21" s="9">
        <f t="shared" si="39"/>
        <v>0</v>
      </c>
      <c r="AG21" s="9">
        <f t="shared" si="40"/>
        <v>0</v>
      </c>
      <c r="AH21" s="9">
        <f t="shared" si="41"/>
        <v>0</v>
      </c>
      <c r="AJ21" s="167">
        <f t="shared" ref="AJ21:AJ25" si="42">SUM(C21*1.05)</f>
        <v>451.5</v>
      </c>
    </row>
    <row r="22" spans="1:36" ht="22" customHeight="1" x14ac:dyDescent="0.2">
      <c r="A22" s="118" t="s">
        <v>365</v>
      </c>
      <c r="B22" s="94" t="s">
        <v>474</v>
      </c>
      <c r="C22" s="163">
        <v>445</v>
      </c>
      <c r="D22" s="79"/>
      <c r="E22" s="79"/>
      <c r="F22" s="79"/>
      <c r="G22" s="79"/>
      <c r="H22" s="79"/>
      <c r="I22" s="79"/>
      <c r="J22" s="79"/>
      <c r="K22" s="79"/>
      <c r="L22" s="79"/>
      <c r="M22" s="165">
        <f t="shared" si="30"/>
        <v>467.25</v>
      </c>
      <c r="N22" s="81"/>
      <c r="O22" s="81"/>
      <c r="P22" s="97">
        <f t="shared" si="31"/>
        <v>0</v>
      </c>
      <c r="Q22" s="98">
        <f t="shared" si="32"/>
        <v>0</v>
      </c>
      <c r="R22" s="113" t="s">
        <v>486</v>
      </c>
      <c r="S22" s="55">
        <f t="shared" si="33"/>
        <v>0</v>
      </c>
      <c r="T22" s="14">
        <v>1</v>
      </c>
      <c r="U22" s="14">
        <v>1</v>
      </c>
      <c r="V22" s="14">
        <v>0</v>
      </c>
      <c r="W22" s="36">
        <v>11.007074759999998</v>
      </c>
      <c r="X22" s="11">
        <f t="shared" si="34"/>
        <v>0</v>
      </c>
      <c r="Y22" s="10">
        <f t="shared" si="35"/>
        <v>0</v>
      </c>
      <c r="Z22" s="9"/>
      <c r="AA22" s="11">
        <f t="shared" si="36"/>
        <v>0</v>
      </c>
      <c r="AB22" s="9">
        <f t="shared" si="37"/>
        <v>0</v>
      </c>
      <c r="AD22" s="9">
        <f t="shared" si="38"/>
        <v>0</v>
      </c>
      <c r="AE22" s="9">
        <f t="shared" si="39"/>
        <v>0</v>
      </c>
      <c r="AG22" s="9">
        <f t="shared" si="40"/>
        <v>0</v>
      </c>
      <c r="AH22" s="9">
        <f t="shared" si="41"/>
        <v>0</v>
      </c>
      <c r="AJ22" s="167">
        <f t="shared" si="42"/>
        <v>467.25</v>
      </c>
    </row>
    <row r="23" spans="1:36" ht="22" customHeight="1" x14ac:dyDescent="0.2">
      <c r="A23" s="118" t="s">
        <v>365</v>
      </c>
      <c r="B23" s="29" t="s">
        <v>475</v>
      </c>
      <c r="C23" s="164">
        <v>445</v>
      </c>
      <c r="D23" s="78"/>
      <c r="E23" s="78"/>
      <c r="F23" s="78"/>
      <c r="G23" s="78"/>
      <c r="H23" s="78"/>
      <c r="I23" s="78"/>
      <c r="J23" s="78"/>
      <c r="K23" s="78"/>
      <c r="L23" s="78"/>
      <c r="M23" s="165">
        <f t="shared" si="30"/>
        <v>467.25</v>
      </c>
      <c r="N23" s="80"/>
      <c r="O23" s="80"/>
      <c r="P23" s="33">
        <f t="shared" si="31"/>
        <v>0</v>
      </c>
      <c r="Q23" s="35">
        <f t="shared" si="32"/>
        <v>0</v>
      </c>
      <c r="R23" s="114" t="s">
        <v>487</v>
      </c>
      <c r="S23" s="54">
        <f t="shared" si="33"/>
        <v>0</v>
      </c>
      <c r="T23" s="14">
        <v>1</v>
      </c>
      <c r="U23" s="14">
        <v>1</v>
      </c>
      <c r="V23" s="14">
        <v>0</v>
      </c>
      <c r="W23" s="36">
        <v>11.007074759999998</v>
      </c>
      <c r="X23" s="11">
        <f t="shared" si="34"/>
        <v>0</v>
      </c>
      <c r="Y23" s="10">
        <f t="shared" si="35"/>
        <v>0</v>
      </c>
      <c r="Z23" s="9"/>
      <c r="AA23" s="11">
        <f t="shared" si="36"/>
        <v>0</v>
      </c>
      <c r="AB23" s="9">
        <f t="shared" si="37"/>
        <v>0</v>
      </c>
      <c r="AD23" s="9">
        <f t="shared" si="38"/>
        <v>0</v>
      </c>
      <c r="AE23" s="9">
        <f t="shared" si="39"/>
        <v>0</v>
      </c>
      <c r="AG23" s="9">
        <f t="shared" si="40"/>
        <v>0</v>
      </c>
      <c r="AH23" s="9">
        <f t="shared" si="41"/>
        <v>0</v>
      </c>
      <c r="AJ23" s="167">
        <f t="shared" si="42"/>
        <v>467.25</v>
      </c>
    </row>
    <row r="24" spans="1:36" ht="22" customHeight="1" x14ac:dyDescent="0.2">
      <c r="A24" s="118" t="s">
        <v>365</v>
      </c>
      <c r="B24" s="94" t="s">
        <v>476</v>
      </c>
      <c r="C24" s="163">
        <v>455</v>
      </c>
      <c r="D24" s="79"/>
      <c r="E24" s="79"/>
      <c r="F24" s="79"/>
      <c r="G24" s="79"/>
      <c r="H24" s="79"/>
      <c r="I24" s="79"/>
      <c r="J24" s="79"/>
      <c r="K24" s="79"/>
      <c r="L24" s="79"/>
      <c r="M24" s="165">
        <f t="shared" si="30"/>
        <v>477.75</v>
      </c>
      <c r="N24" s="81"/>
      <c r="O24" s="81"/>
      <c r="P24" s="97">
        <f t="shared" si="31"/>
        <v>0</v>
      </c>
      <c r="Q24" s="98">
        <f t="shared" si="32"/>
        <v>0</v>
      </c>
      <c r="R24" s="113" t="s">
        <v>488</v>
      </c>
      <c r="S24" s="55">
        <f t="shared" si="33"/>
        <v>0</v>
      </c>
      <c r="T24" s="14">
        <v>1</v>
      </c>
      <c r="U24" s="14">
        <v>1</v>
      </c>
      <c r="V24" s="14">
        <v>0</v>
      </c>
      <c r="W24" s="36">
        <v>11.432880359999999</v>
      </c>
      <c r="X24" s="11">
        <f t="shared" si="34"/>
        <v>0</v>
      </c>
      <c r="Y24" s="10">
        <f t="shared" si="35"/>
        <v>0</v>
      </c>
      <c r="Z24" s="9"/>
      <c r="AA24" s="11">
        <f t="shared" si="36"/>
        <v>0</v>
      </c>
      <c r="AB24" s="9">
        <f t="shared" si="37"/>
        <v>0</v>
      </c>
      <c r="AD24" s="9">
        <f t="shared" si="38"/>
        <v>0</v>
      </c>
      <c r="AE24" s="9">
        <f t="shared" si="39"/>
        <v>0</v>
      </c>
      <c r="AG24" s="9">
        <f t="shared" si="40"/>
        <v>0</v>
      </c>
      <c r="AH24" s="9">
        <f t="shared" si="41"/>
        <v>0</v>
      </c>
      <c r="AJ24" s="167">
        <f t="shared" si="42"/>
        <v>477.75</v>
      </c>
    </row>
    <row r="25" spans="1:36" ht="22" customHeight="1" x14ac:dyDescent="0.2">
      <c r="A25" s="118" t="s">
        <v>365</v>
      </c>
      <c r="B25" s="29" t="s">
        <v>477</v>
      </c>
      <c r="C25" s="164">
        <v>455</v>
      </c>
      <c r="D25" s="78"/>
      <c r="E25" s="78"/>
      <c r="F25" s="78"/>
      <c r="G25" s="78"/>
      <c r="H25" s="78"/>
      <c r="I25" s="78"/>
      <c r="J25" s="78"/>
      <c r="K25" s="78"/>
      <c r="L25" s="78"/>
      <c r="M25" s="165">
        <f t="shared" si="30"/>
        <v>477.75</v>
      </c>
      <c r="N25" s="80"/>
      <c r="O25" s="80"/>
      <c r="P25" s="33">
        <f t="shared" si="31"/>
        <v>0</v>
      </c>
      <c r="Q25" s="35">
        <f t="shared" si="32"/>
        <v>0</v>
      </c>
      <c r="R25" s="114" t="s">
        <v>489</v>
      </c>
      <c r="S25" s="54">
        <f t="shared" si="33"/>
        <v>0</v>
      </c>
      <c r="T25" s="14">
        <v>1</v>
      </c>
      <c r="U25" s="14">
        <v>1</v>
      </c>
      <c r="V25" s="14">
        <v>0</v>
      </c>
      <c r="W25" s="36">
        <v>11.432880359999999</v>
      </c>
      <c r="X25" s="11">
        <f t="shared" si="34"/>
        <v>0</v>
      </c>
      <c r="Y25" s="10">
        <f t="shared" si="35"/>
        <v>0</v>
      </c>
      <c r="Z25" s="9"/>
      <c r="AA25" s="11">
        <f t="shared" si="36"/>
        <v>0</v>
      </c>
      <c r="AB25" s="9">
        <f t="shared" si="37"/>
        <v>0</v>
      </c>
      <c r="AD25" s="9">
        <f t="shared" si="38"/>
        <v>0</v>
      </c>
      <c r="AE25" s="9">
        <f t="shared" si="39"/>
        <v>0</v>
      </c>
      <c r="AG25" s="9">
        <f t="shared" si="40"/>
        <v>0</v>
      </c>
      <c r="AH25" s="9">
        <f t="shared" si="41"/>
        <v>0</v>
      </c>
      <c r="AJ25" s="167">
        <f t="shared" si="42"/>
        <v>477.75</v>
      </c>
    </row>
    <row r="26" spans="1:36" s="5" customFormat="1" ht="22" customHeight="1" x14ac:dyDescent="0.2">
      <c r="B26" s="29"/>
      <c r="C26" s="107"/>
      <c r="D26" s="77"/>
      <c r="E26" s="45"/>
      <c r="F26" s="46"/>
      <c r="G26" s="47"/>
      <c r="H26" s="48"/>
      <c r="I26" s="49"/>
      <c r="J26" s="50"/>
      <c r="K26" s="38"/>
      <c r="L26" s="39"/>
      <c r="M26" s="112"/>
      <c r="N26" s="51"/>
      <c r="O26" s="52"/>
      <c r="P26" s="83"/>
      <c r="Q26" s="84"/>
      <c r="R26" s="83"/>
      <c r="S26" s="83"/>
      <c r="W26" s="105"/>
      <c r="AD26" s="9"/>
      <c r="AG26" s="9"/>
      <c r="AH26" s="9"/>
      <c r="AI26" s="1"/>
      <c r="AJ26" s="167"/>
    </row>
    <row r="27" spans="1:36" ht="22" customHeight="1" x14ac:dyDescent="0.2">
      <c r="A27" s="118" t="s">
        <v>365</v>
      </c>
      <c r="B27" s="94" t="s">
        <v>478</v>
      </c>
      <c r="C27" s="163">
        <v>770</v>
      </c>
      <c r="D27" s="79"/>
      <c r="E27" s="79"/>
      <c r="F27" s="79"/>
      <c r="G27" s="79"/>
      <c r="H27" s="79"/>
      <c r="I27" s="79"/>
      <c r="J27" s="79"/>
      <c r="K27" s="79"/>
      <c r="L27" s="79"/>
      <c r="M27" s="165">
        <f t="shared" ref="M27:M32" si="43">MROUND(AJ27, 0.25)</f>
        <v>808.5</v>
      </c>
      <c r="N27" s="81"/>
      <c r="O27" s="81"/>
      <c r="P27" s="97">
        <f t="shared" ref="P27:P32" si="44">X27</f>
        <v>0</v>
      </c>
      <c r="Q27" s="98">
        <f t="shared" ref="Q27:Q29" si="45">SUM(AA27*W27)</f>
        <v>0</v>
      </c>
      <c r="R27" s="113" t="s">
        <v>490</v>
      </c>
      <c r="S27" s="55">
        <f t="shared" ref="S27:S32" si="46">SUM((AD27*C27)+(AE27*M27))</f>
        <v>0</v>
      </c>
      <c r="T27" s="14">
        <v>1</v>
      </c>
      <c r="U27" s="14">
        <v>1</v>
      </c>
      <c r="V27" s="14">
        <v>0</v>
      </c>
      <c r="W27" s="36">
        <v>10.648688379999999</v>
      </c>
      <c r="X27" s="11">
        <f t="shared" ref="X27:X32" si="47">(SUM(D27:L27,N27:O27))*T27</f>
        <v>0</v>
      </c>
      <c r="Y27" s="10">
        <f t="shared" ref="Y27:Y32" si="48">(SUM(D27:L27,N27:O27))*W27</f>
        <v>0</v>
      </c>
      <c r="Z27" s="9"/>
      <c r="AA27" s="11">
        <f t="shared" ref="AA27:AA32" si="49">SUM(AD27+AE27)</f>
        <v>0</v>
      </c>
      <c r="AB27" s="9">
        <f t="shared" ref="AB27:AB32" si="50">SUM(T27*AA27)</f>
        <v>0</v>
      </c>
      <c r="AD27" s="9">
        <f t="shared" ref="AD27:AD32" si="51">SUM(D27:L27)</f>
        <v>0</v>
      </c>
      <c r="AE27" s="9">
        <f t="shared" ref="AE27:AE32" si="52">SUM(N27:O27)</f>
        <v>0</v>
      </c>
      <c r="AG27" s="9">
        <f t="shared" ref="AG27" si="53">SUM(AD27:AE27)*U27</f>
        <v>0</v>
      </c>
      <c r="AH27" s="9">
        <f t="shared" ref="AH27" si="54">SUM(AD27:AE27)*V27</f>
        <v>0</v>
      </c>
      <c r="AJ27" s="167">
        <f t="shared" ref="AJ27:AJ32" si="55">SUM(C27*1.05)</f>
        <v>808.5</v>
      </c>
    </row>
    <row r="28" spans="1:36" ht="22" customHeight="1" x14ac:dyDescent="0.2">
      <c r="A28" s="118" t="s">
        <v>365</v>
      </c>
      <c r="B28" s="29" t="s">
        <v>479</v>
      </c>
      <c r="C28" s="164">
        <v>770</v>
      </c>
      <c r="D28" s="78"/>
      <c r="E28" s="78"/>
      <c r="F28" s="78"/>
      <c r="G28" s="78"/>
      <c r="H28" s="78"/>
      <c r="I28" s="78"/>
      <c r="J28" s="78"/>
      <c r="K28" s="78"/>
      <c r="L28" s="78"/>
      <c r="M28" s="165">
        <f t="shared" si="43"/>
        <v>808.5</v>
      </c>
      <c r="N28" s="80"/>
      <c r="O28" s="80"/>
      <c r="P28" s="33">
        <f t="shared" si="44"/>
        <v>0</v>
      </c>
      <c r="Q28" s="35">
        <f t="shared" si="45"/>
        <v>0</v>
      </c>
      <c r="R28" s="114" t="s">
        <v>491</v>
      </c>
      <c r="S28" s="54">
        <f t="shared" si="46"/>
        <v>0</v>
      </c>
      <c r="T28" s="14">
        <v>1</v>
      </c>
      <c r="U28" s="14">
        <v>1</v>
      </c>
      <c r="V28" s="14">
        <v>0</v>
      </c>
      <c r="W28" s="36">
        <v>10.648688379999999</v>
      </c>
      <c r="X28" s="11">
        <f t="shared" si="47"/>
        <v>0</v>
      </c>
      <c r="Y28" s="10">
        <f t="shared" si="48"/>
        <v>0</v>
      </c>
      <c r="Z28" s="9"/>
      <c r="AA28" s="11">
        <f t="shared" si="49"/>
        <v>0</v>
      </c>
      <c r="AB28" s="9">
        <f t="shared" si="50"/>
        <v>0</v>
      </c>
      <c r="AD28" s="9">
        <f t="shared" si="51"/>
        <v>0</v>
      </c>
      <c r="AE28" s="9">
        <f t="shared" si="52"/>
        <v>0</v>
      </c>
      <c r="AG28" s="9">
        <f t="shared" ref="AG28:AG29" si="56">SUM(AD28:AE28)*U28</f>
        <v>0</v>
      </c>
      <c r="AH28" s="9">
        <f t="shared" ref="AH28:AH29" si="57">SUM(AD28:AE28)*V28</f>
        <v>0</v>
      </c>
      <c r="AJ28" s="167">
        <f t="shared" si="55"/>
        <v>808.5</v>
      </c>
    </row>
    <row r="29" spans="1:36" ht="22" customHeight="1" x14ac:dyDescent="0.2">
      <c r="A29" s="118" t="s">
        <v>365</v>
      </c>
      <c r="B29" s="94" t="s">
        <v>480</v>
      </c>
      <c r="C29" s="163">
        <v>795</v>
      </c>
      <c r="D29" s="79"/>
      <c r="E29" s="79"/>
      <c r="F29" s="79"/>
      <c r="G29" s="79"/>
      <c r="H29" s="79"/>
      <c r="I29" s="79"/>
      <c r="J29" s="79"/>
      <c r="K29" s="79"/>
      <c r="L29" s="79"/>
      <c r="M29" s="165">
        <f t="shared" si="43"/>
        <v>834.75</v>
      </c>
      <c r="N29" s="81"/>
      <c r="O29" s="81"/>
      <c r="P29" s="97">
        <f t="shared" si="44"/>
        <v>0</v>
      </c>
      <c r="Q29" s="98">
        <f t="shared" si="45"/>
        <v>0</v>
      </c>
      <c r="R29" s="113" t="s">
        <v>492</v>
      </c>
      <c r="S29" s="55">
        <f t="shared" si="46"/>
        <v>0</v>
      </c>
      <c r="T29" s="14">
        <v>1</v>
      </c>
      <c r="U29" s="14">
        <v>1</v>
      </c>
      <c r="V29" s="14">
        <v>0</v>
      </c>
      <c r="W29" s="36">
        <v>11.007074759999998</v>
      </c>
      <c r="X29" s="11">
        <f t="shared" si="47"/>
        <v>0</v>
      </c>
      <c r="Y29" s="10">
        <f t="shared" si="48"/>
        <v>0</v>
      </c>
      <c r="Z29" s="9"/>
      <c r="AA29" s="11">
        <f t="shared" si="49"/>
        <v>0</v>
      </c>
      <c r="AB29" s="9">
        <f t="shared" si="50"/>
        <v>0</v>
      </c>
      <c r="AD29" s="9">
        <f t="shared" si="51"/>
        <v>0</v>
      </c>
      <c r="AE29" s="9">
        <f t="shared" si="52"/>
        <v>0</v>
      </c>
      <c r="AG29" s="9">
        <f t="shared" si="56"/>
        <v>0</v>
      </c>
      <c r="AH29" s="9">
        <f t="shared" si="57"/>
        <v>0</v>
      </c>
      <c r="AJ29" s="167">
        <f t="shared" si="55"/>
        <v>834.75</v>
      </c>
    </row>
    <row r="30" spans="1:36" ht="22" customHeight="1" x14ac:dyDescent="0.2">
      <c r="A30" s="118" t="s">
        <v>365</v>
      </c>
      <c r="B30" s="29" t="s">
        <v>481</v>
      </c>
      <c r="C30" s="164">
        <v>795</v>
      </c>
      <c r="D30" s="78"/>
      <c r="E30" s="78"/>
      <c r="F30" s="78"/>
      <c r="G30" s="78"/>
      <c r="H30" s="78"/>
      <c r="I30" s="78"/>
      <c r="J30" s="78"/>
      <c r="K30" s="78"/>
      <c r="L30" s="78"/>
      <c r="M30" s="165">
        <f t="shared" si="43"/>
        <v>834.75</v>
      </c>
      <c r="N30" s="80"/>
      <c r="O30" s="80"/>
      <c r="P30" s="33">
        <f t="shared" si="44"/>
        <v>0</v>
      </c>
      <c r="Q30" s="35">
        <f t="shared" ref="Q30:Q32" si="58">SUM(AA30*W30)</f>
        <v>0</v>
      </c>
      <c r="R30" s="114" t="s">
        <v>493</v>
      </c>
      <c r="S30" s="54">
        <f t="shared" si="46"/>
        <v>0</v>
      </c>
      <c r="T30" s="14">
        <v>1</v>
      </c>
      <c r="U30" s="14">
        <v>1</v>
      </c>
      <c r="V30" s="14">
        <v>0</v>
      </c>
      <c r="W30" s="36">
        <v>11.007074759999998</v>
      </c>
      <c r="X30" s="11">
        <f t="shared" si="47"/>
        <v>0</v>
      </c>
      <c r="Y30" s="10">
        <f t="shared" si="48"/>
        <v>0</v>
      </c>
      <c r="Z30" s="9"/>
      <c r="AA30" s="11">
        <f t="shared" si="49"/>
        <v>0</v>
      </c>
      <c r="AB30" s="9">
        <f t="shared" si="50"/>
        <v>0</v>
      </c>
      <c r="AD30" s="9">
        <f t="shared" si="51"/>
        <v>0</v>
      </c>
      <c r="AE30" s="9">
        <f t="shared" si="52"/>
        <v>0</v>
      </c>
      <c r="AG30" s="9">
        <f t="shared" ref="AG30:AG32" si="59">SUM(AD30:AE30)*U30</f>
        <v>0</v>
      </c>
      <c r="AH30" s="9">
        <f t="shared" ref="AH30:AH32" si="60">SUM(AD30:AE30)*V30</f>
        <v>0</v>
      </c>
      <c r="AJ30" s="167">
        <f t="shared" si="55"/>
        <v>834.75</v>
      </c>
    </row>
    <row r="31" spans="1:36" ht="22" customHeight="1" x14ac:dyDescent="0.2">
      <c r="A31" s="118" t="s">
        <v>365</v>
      </c>
      <c r="B31" s="94" t="s">
        <v>482</v>
      </c>
      <c r="C31" s="163">
        <v>817.5</v>
      </c>
      <c r="D31" s="79"/>
      <c r="E31" s="79"/>
      <c r="F31" s="79"/>
      <c r="G31" s="79"/>
      <c r="H31" s="79"/>
      <c r="I31" s="79"/>
      <c r="J31" s="79"/>
      <c r="K31" s="79"/>
      <c r="L31" s="79"/>
      <c r="M31" s="165">
        <f t="shared" si="43"/>
        <v>858.5</v>
      </c>
      <c r="N31" s="81"/>
      <c r="O31" s="81"/>
      <c r="P31" s="97">
        <f t="shared" si="44"/>
        <v>0</v>
      </c>
      <c r="Q31" s="98">
        <f t="shared" si="58"/>
        <v>0</v>
      </c>
      <c r="R31" s="113" t="s">
        <v>494</v>
      </c>
      <c r="S31" s="55">
        <f t="shared" si="46"/>
        <v>0</v>
      </c>
      <c r="T31" s="14">
        <v>1</v>
      </c>
      <c r="U31" s="14">
        <v>1</v>
      </c>
      <c r="V31" s="14">
        <v>0</v>
      </c>
      <c r="W31" s="36">
        <v>11.432880359999999</v>
      </c>
      <c r="X31" s="11">
        <f t="shared" si="47"/>
        <v>0</v>
      </c>
      <c r="Y31" s="10">
        <f t="shared" si="48"/>
        <v>0</v>
      </c>
      <c r="Z31" s="9"/>
      <c r="AA31" s="11">
        <f t="shared" si="49"/>
        <v>0</v>
      </c>
      <c r="AB31" s="9">
        <f t="shared" si="50"/>
        <v>0</v>
      </c>
      <c r="AD31" s="9">
        <f t="shared" si="51"/>
        <v>0</v>
      </c>
      <c r="AE31" s="9">
        <f t="shared" si="52"/>
        <v>0</v>
      </c>
      <c r="AG31" s="9">
        <f t="shared" si="59"/>
        <v>0</v>
      </c>
      <c r="AH31" s="9">
        <f t="shared" si="60"/>
        <v>0</v>
      </c>
      <c r="AJ31" s="167">
        <f t="shared" si="55"/>
        <v>858.375</v>
      </c>
    </row>
    <row r="32" spans="1:36" ht="22" customHeight="1" x14ac:dyDescent="0.2">
      <c r="A32" s="118" t="s">
        <v>365</v>
      </c>
      <c r="B32" s="29" t="s">
        <v>483</v>
      </c>
      <c r="C32" s="164">
        <v>817.5</v>
      </c>
      <c r="D32" s="78"/>
      <c r="E32" s="78"/>
      <c r="F32" s="78"/>
      <c r="G32" s="78"/>
      <c r="H32" s="78"/>
      <c r="I32" s="78"/>
      <c r="J32" s="78"/>
      <c r="K32" s="78"/>
      <c r="L32" s="78"/>
      <c r="M32" s="165">
        <f t="shared" si="43"/>
        <v>858.5</v>
      </c>
      <c r="N32" s="80"/>
      <c r="O32" s="80"/>
      <c r="P32" s="33">
        <f t="shared" si="44"/>
        <v>0</v>
      </c>
      <c r="Q32" s="35">
        <f t="shared" si="58"/>
        <v>0</v>
      </c>
      <c r="R32" s="114" t="s">
        <v>495</v>
      </c>
      <c r="S32" s="54">
        <f t="shared" si="46"/>
        <v>0</v>
      </c>
      <c r="T32" s="14">
        <v>1</v>
      </c>
      <c r="U32" s="14">
        <v>1</v>
      </c>
      <c r="V32" s="14">
        <v>0</v>
      </c>
      <c r="W32" s="36">
        <v>11.432880359999999</v>
      </c>
      <c r="X32" s="11">
        <f t="shared" si="47"/>
        <v>0</v>
      </c>
      <c r="Y32" s="10">
        <f t="shared" si="48"/>
        <v>0</v>
      </c>
      <c r="Z32" s="9"/>
      <c r="AA32" s="11">
        <f t="shared" si="49"/>
        <v>0</v>
      </c>
      <c r="AB32" s="9">
        <f t="shared" si="50"/>
        <v>0</v>
      </c>
      <c r="AD32" s="9">
        <f t="shared" si="51"/>
        <v>0</v>
      </c>
      <c r="AE32" s="9">
        <f t="shared" si="52"/>
        <v>0</v>
      </c>
      <c r="AG32" s="9">
        <f t="shared" si="59"/>
        <v>0</v>
      </c>
      <c r="AH32" s="9">
        <f t="shared" si="60"/>
        <v>0</v>
      </c>
      <c r="AJ32" s="167">
        <f t="shared" si="55"/>
        <v>858.375</v>
      </c>
    </row>
    <row r="33" spans="1:52" x14ac:dyDescent="0.2">
      <c r="S33" s="15"/>
    </row>
    <row r="34" spans="1:52" ht="22" customHeight="1" x14ac:dyDescent="0.2">
      <c r="R34" s="15"/>
      <c r="S34" s="15"/>
      <c r="X34" s="9" t="s">
        <v>66</v>
      </c>
      <c r="Y34" s="13" t="s">
        <v>17</v>
      </c>
      <c r="AA34" s="9" t="s">
        <v>65</v>
      </c>
      <c r="AG34" s="9" t="s">
        <v>454</v>
      </c>
      <c r="AH34" s="9" t="s">
        <v>66</v>
      </c>
    </row>
    <row r="35" spans="1:52" ht="22" customHeight="1" x14ac:dyDescent="0.2">
      <c r="R35" s="15"/>
      <c r="S35" s="15"/>
      <c r="X35" s="11">
        <f>SUM(X6:X32)</f>
        <v>0</v>
      </c>
      <c r="Y35" s="10">
        <f>SUM(Y6:Y32)</f>
        <v>0</v>
      </c>
      <c r="AA35" s="11">
        <f>SUM(AA6:AA32)</f>
        <v>0</v>
      </c>
      <c r="AG35" s="9">
        <f>SUM(AG6:AG32)</f>
        <v>0</v>
      </c>
      <c r="AH35" s="9">
        <f>SUM(AH6:AH32)</f>
        <v>0</v>
      </c>
    </row>
    <row r="36" spans="1:52" s="9" customFormat="1" x14ac:dyDescent="0.2">
      <c r="A36" s="1"/>
      <c r="B36" s="7"/>
      <c r="C36" s="104"/>
      <c r="D36" s="12"/>
      <c r="E36" s="12"/>
      <c r="F36" s="12"/>
      <c r="G36" s="12"/>
      <c r="H36" s="12"/>
      <c r="I36" s="12"/>
      <c r="J36" s="12"/>
      <c r="K36" s="12"/>
      <c r="L36" s="12"/>
      <c r="M36" s="2"/>
      <c r="N36" s="12"/>
      <c r="O36" s="12"/>
      <c r="P36" s="7"/>
      <c r="Q36" s="7"/>
      <c r="R36" s="15"/>
      <c r="S36" s="15"/>
      <c r="U36" s="1"/>
      <c r="V36" s="1"/>
      <c r="W36" s="103"/>
      <c r="X36" s="1"/>
      <c r="Y36" s="1"/>
      <c r="Z36" s="1"/>
      <c r="AA36" s="1"/>
      <c r="AB36" s="1"/>
      <c r="AC36" s="1"/>
      <c r="AF36" s="1"/>
      <c r="AI36" s="1"/>
      <c r="AJ36" s="166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s="9" customFormat="1" x14ac:dyDescent="0.2">
      <c r="A37" s="17"/>
      <c r="B37" s="17"/>
      <c r="C37" s="108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5"/>
      <c r="S37" s="15"/>
      <c r="U37" s="1"/>
      <c r="V37" s="1"/>
      <c r="W37" s="103"/>
      <c r="X37" s="1"/>
      <c r="Y37" s="1"/>
      <c r="Z37" s="1"/>
      <c r="AA37" s="1"/>
      <c r="AB37" s="1"/>
      <c r="AC37" s="1"/>
      <c r="AF37" s="1"/>
      <c r="AI37" s="1"/>
      <c r="AJ37" s="166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s="9" customFormat="1" x14ac:dyDescent="0.2">
      <c r="A38" s="1"/>
      <c r="B38" s="7"/>
      <c r="C38" s="104"/>
      <c r="D38" s="12"/>
      <c r="E38" s="12"/>
      <c r="F38" s="12"/>
      <c r="G38" s="12"/>
      <c r="H38" s="12"/>
      <c r="I38" s="12"/>
      <c r="J38" s="12"/>
      <c r="K38" s="12"/>
      <c r="L38" s="12"/>
      <c r="M38" s="2"/>
      <c r="N38" s="12"/>
      <c r="O38" s="12"/>
      <c r="P38" s="7"/>
      <c r="Q38" s="7"/>
      <c r="R38" s="15"/>
      <c r="S38" s="15"/>
      <c r="U38" s="1"/>
      <c r="V38" s="1"/>
      <c r="W38" s="103"/>
      <c r="X38" s="1"/>
      <c r="Y38" s="1"/>
      <c r="Z38" s="1"/>
      <c r="AA38" s="1"/>
      <c r="AB38" s="1"/>
      <c r="AC38" s="1"/>
      <c r="AF38" s="1"/>
      <c r="AI38" s="1"/>
      <c r="AJ38" s="166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</sheetData>
  <sheetProtection algorithmName="SHA-512" hashValue="olQAnvtEQL5qm62L+yyESqPGQWr9zNdx2E/iVPy7vBHHc6T+d1XRkXcDHflGQ+MFQWaskwzwnm7w9G3+0E0c0A==" saltValue="j9WNt99BtBJu/F638klFKA==" spinCount="100000" sheet="1" selectLockedCells="1" autoFilter="0"/>
  <autoFilter ref="D5:O13" xr:uid="{A3315A75-8D02-644B-A6B8-9F1986FCC0A8}"/>
  <mergeCells count="18">
    <mergeCell ref="G2:G3"/>
    <mergeCell ref="B2:B3"/>
    <mergeCell ref="C2:C3"/>
    <mergeCell ref="D2:D3"/>
    <mergeCell ref="E2:E3"/>
    <mergeCell ref="F2:F3"/>
    <mergeCell ref="S2:S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</mergeCells>
  <pageMargins left="0.7" right="0.7" top="0.75" bottom="0.75" header="0.3" footer="0.3"/>
  <pageSetup paperSize="9" scale="42" orientation="portrait" horizontalDpi="0" verticalDpi="0"/>
  <colBreaks count="1" manualBreakCount="1"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5940-CE47-FE4C-8F4A-F3DEA0801E71}">
  <sheetPr codeName="Sheet6">
    <tabColor theme="0" tint="-0.14999847407452621"/>
    <pageSetUpPr autoPageBreaks="0" fitToPage="1"/>
  </sheetPr>
  <dimension ref="A1:K2448"/>
  <sheetViews>
    <sheetView workbookViewId="0">
      <selection activeCell="N1032" sqref="N1032"/>
    </sheetView>
  </sheetViews>
  <sheetFormatPr baseColWidth="10" defaultColWidth="10.83203125" defaultRowHeight="19" x14ac:dyDescent="0.2"/>
  <cols>
    <col min="1" max="1" width="8.5" style="90" bestFit="1" customWidth="1"/>
    <col min="2" max="2" width="13.1640625" style="90" bestFit="1" customWidth="1"/>
    <col min="3" max="3" width="14.6640625" style="90" bestFit="1" customWidth="1"/>
    <col min="4" max="4" width="16" style="90" bestFit="1" customWidth="1"/>
    <col min="5" max="5" width="11.6640625" style="90" bestFit="1" customWidth="1"/>
    <col min="6" max="6" width="10.33203125" style="90" bestFit="1" customWidth="1"/>
    <col min="7" max="7" width="13.33203125" style="90" bestFit="1" customWidth="1"/>
    <col min="8" max="8" width="16.1640625" style="89" customWidth="1"/>
    <col min="9" max="9" width="10.83203125" style="5"/>
    <col min="10" max="10" width="12.6640625" style="5" customWidth="1"/>
    <col min="11" max="16384" width="10.83203125" style="1"/>
  </cols>
  <sheetData>
    <row r="1" spans="1:11" ht="49" customHeight="1" x14ac:dyDescent="0.2">
      <c r="A1" s="90" t="s">
        <v>244</v>
      </c>
      <c r="B1" s="90" t="s">
        <v>245</v>
      </c>
      <c r="C1" s="90" t="s">
        <v>246</v>
      </c>
      <c r="D1" s="90" t="s">
        <v>231</v>
      </c>
      <c r="E1" s="90" t="s">
        <v>232</v>
      </c>
      <c r="F1" s="90" t="s">
        <v>233</v>
      </c>
      <c r="G1" s="90" t="s">
        <v>241</v>
      </c>
      <c r="J1" s="87"/>
      <c r="K1" s="87"/>
    </row>
    <row r="2" spans="1:11" s="4" customFormat="1" ht="15.75" customHeight="1" x14ac:dyDescent="0.2">
      <c r="A2" s="121" t="s">
        <v>242</v>
      </c>
      <c r="B2" s="121">
        <f>_xlfn.XLOOKUP(D2,MACROS!$R:$R,MACROS!$D:$D,0)</f>
        <v>0</v>
      </c>
      <c r="C2" s="121"/>
      <c r="D2" s="121" t="s">
        <v>208</v>
      </c>
      <c r="E2" s="121">
        <f t="shared" ref="E2:E44" si="0">SUM(B2:C2)</f>
        <v>0</v>
      </c>
      <c r="F2" s="121">
        <v>10124</v>
      </c>
      <c r="G2" s="121">
        <f t="shared" ref="G2:G22" si="1">IF(C2&gt;0,10*C2/E2,0)</f>
        <v>0</v>
      </c>
      <c r="H2" s="90"/>
      <c r="I2" s="5"/>
      <c r="J2" s="113"/>
      <c r="K2" s="87"/>
    </row>
    <row r="3" spans="1:11" ht="15.75" customHeight="1" x14ac:dyDescent="0.2">
      <c r="A3" s="90" t="s">
        <v>242</v>
      </c>
      <c r="B3" s="90">
        <f>_xlfn.XLOOKUP(D3,MACROS!R:R,MACROS!D:D,0)</f>
        <v>0</v>
      </c>
      <c r="D3" s="90" t="s">
        <v>209</v>
      </c>
      <c r="E3" s="90">
        <f t="shared" si="0"/>
        <v>0</v>
      </c>
      <c r="F3" s="90">
        <v>10124</v>
      </c>
      <c r="G3" s="90">
        <f t="shared" si="1"/>
        <v>0</v>
      </c>
      <c r="H3" s="90"/>
      <c r="J3" s="113"/>
      <c r="K3" s="87"/>
    </row>
    <row r="4" spans="1:11" ht="22" customHeight="1" x14ac:dyDescent="0.2">
      <c r="A4" s="90" t="s">
        <v>242</v>
      </c>
      <c r="B4" s="90">
        <f>_xlfn.XLOOKUP(D4,MACROS!R:R,MACROS!D:D,0)</f>
        <v>0</v>
      </c>
      <c r="D4" s="90" t="s">
        <v>210</v>
      </c>
      <c r="E4" s="90">
        <f t="shared" si="0"/>
        <v>0</v>
      </c>
      <c r="F4" s="90">
        <v>10124</v>
      </c>
      <c r="G4" s="90">
        <f t="shared" si="1"/>
        <v>0</v>
      </c>
      <c r="H4" s="91"/>
      <c r="J4" s="113"/>
      <c r="K4" s="87"/>
    </row>
    <row r="5" spans="1:11" s="5" customFormat="1" ht="22" customHeight="1" x14ac:dyDescent="0.2">
      <c r="A5" s="90" t="s">
        <v>242</v>
      </c>
      <c r="B5" s="90">
        <f>_xlfn.XLOOKUP(D5,MACROS!R:R,MACROS!D:D,0)</f>
        <v>0</v>
      </c>
      <c r="C5" s="90"/>
      <c r="D5" s="90" t="s">
        <v>211</v>
      </c>
      <c r="E5" s="90">
        <f t="shared" si="0"/>
        <v>0</v>
      </c>
      <c r="F5" s="90">
        <v>10124</v>
      </c>
      <c r="G5" s="90">
        <f t="shared" si="1"/>
        <v>0</v>
      </c>
      <c r="H5" s="92"/>
      <c r="J5" s="113"/>
      <c r="K5" s="87"/>
    </row>
    <row r="6" spans="1:11" ht="22" customHeight="1" x14ac:dyDescent="0.2">
      <c r="A6" s="90" t="s">
        <v>242</v>
      </c>
      <c r="B6" s="90">
        <f>_xlfn.XLOOKUP(D6,MACROS!R:R,MACROS!D:D,0)</f>
        <v>0</v>
      </c>
      <c r="D6" s="90" t="s">
        <v>212</v>
      </c>
      <c r="E6" s="90">
        <f t="shared" si="0"/>
        <v>0</v>
      </c>
      <c r="F6" s="90">
        <v>10124</v>
      </c>
      <c r="G6" s="90">
        <f t="shared" si="1"/>
        <v>0</v>
      </c>
      <c r="H6" s="92"/>
      <c r="J6" s="113"/>
      <c r="K6" s="87"/>
    </row>
    <row r="7" spans="1:11" s="5" customFormat="1" ht="22" customHeight="1" x14ac:dyDescent="0.2">
      <c r="A7" s="90" t="s">
        <v>242</v>
      </c>
      <c r="B7" s="90">
        <f>_xlfn.XLOOKUP(D7,MACROS!R:R,MACROS!D:D,0)</f>
        <v>0</v>
      </c>
      <c r="C7" s="90"/>
      <c r="D7" s="90" t="s">
        <v>213</v>
      </c>
      <c r="E7" s="90">
        <f t="shared" si="0"/>
        <v>0</v>
      </c>
      <c r="F7" s="90">
        <v>10124</v>
      </c>
      <c r="G7" s="90">
        <f t="shared" si="1"/>
        <v>0</v>
      </c>
      <c r="H7" s="92"/>
      <c r="J7" s="113"/>
      <c r="K7" s="87"/>
    </row>
    <row r="8" spans="1:11" ht="22" customHeight="1" x14ac:dyDescent="0.2">
      <c r="A8" s="90" t="s">
        <v>242</v>
      </c>
      <c r="B8" s="90">
        <f>_xlfn.XLOOKUP(D8,MACROS!R:R,MACROS!D:D,0)</f>
        <v>0</v>
      </c>
      <c r="D8" s="90" t="s">
        <v>214</v>
      </c>
      <c r="E8" s="90">
        <f t="shared" si="0"/>
        <v>0</v>
      </c>
      <c r="F8" s="90">
        <v>10124</v>
      </c>
      <c r="G8" s="90">
        <f t="shared" si="1"/>
        <v>0</v>
      </c>
      <c r="H8" s="92"/>
      <c r="J8" s="113"/>
      <c r="K8" s="87"/>
    </row>
    <row r="9" spans="1:11" x14ac:dyDescent="0.2">
      <c r="A9" s="90" t="s">
        <v>242</v>
      </c>
      <c r="B9" s="90">
        <f>_xlfn.XLOOKUP(D9,MACROS!R:R,MACROS!D:D,0)</f>
        <v>0</v>
      </c>
      <c r="D9" s="90" t="s">
        <v>215</v>
      </c>
      <c r="E9" s="90">
        <f t="shared" si="0"/>
        <v>0</v>
      </c>
      <c r="F9" s="90">
        <v>10124</v>
      </c>
      <c r="G9" s="90">
        <f t="shared" si="1"/>
        <v>0</v>
      </c>
      <c r="H9" s="92"/>
      <c r="J9" s="113"/>
      <c r="K9" s="87"/>
    </row>
    <row r="10" spans="1:11" x14ac:dyDescent="0.2">
      <c r="A10" s="90" t="s">
        <v>242</v>
      </c>
      <c r="B10" s="90">
        <f>_xlfn.XLOOKUP(D10,MACROS!R:R,MACROS!D:D,0)</f>
        <v>0</v>
      </c>
      <c r="D10" s="90" t="s">
        <v>216</v>
      </c>
      <c r="E10" s="90">
        <f t="shared" si="0"/>
        <v>0</v>
      </c>
      <c r="F10" s="90">
        <v>10124</v>
      </c>
      <c r="G10" s="90">
        <f t="shared" si="1"/>
        <v>0</v>
      </c>
      <c r="H10" s="92"/>
      <c r="J10" s="113"/>
      <c r="K10" s="87"/>
    </row>
    <row r="11" spans="1:11" x14ac:dyDescent="0.2">
      <c r="A11" s="90" t="s">
        <v>242</v>
      </c>
      <c r="B11" s="90">
        <f>_xlfn.XLOOKUP(D11,MACROS!R:R,MACROS!D:D,0)</f>
        <v>0</v>
      </c>
      <c r="D11" s="90" t="s">
        <v>217</v>
      </c>
      <c r="E11" s="90">
        <f t="shared" si="0"/>
        <v>0</v>
      </c>
      <c r="F11" s="90">
        <v>10124</v>
      </c>
      <c r="G11" s="90">
        <f t="shared" si="1"/>
        <v>0</v>
      </c>
      <c r="H11" s="92"/>
      <c r="J11" s="113"/>
      <c r="K11" s="87"/>
    </row>
    <row r="12" spans="1:11" x14ac:dyDescent="0.2">
      <c r="A12" s="90" t="s">
        <v>242</v>
      </c>
      <c r="B12" s="90">
        <f>_xlfn.XLOOKUP(D12,MACROS!R:R,MACROS!D:D,0)</f>
        <v>0</v>
      </c>
      <c r="D12" s="90" t="s">
        <v>218</v>
      </c>
      <c r="E12" s="90">
        <f t="shared" si="0"/>
        <v>0</v>
      </c>
      <c r="F12" s="90">
        <v>10124</v>
      </c>
      <c r="G12" s="90">
        <f t="shared" si="1"/>
        <v>0</v>
      </c>
      <c r="H12" s="92"/>
      <c r="J12" s="113"/>
      <c r="K12" s="87"/>
    </row>
    <row r="13" spans="1:11" s="5" customFormat="1" ht="22" customHeight="1" x14ac:dyDescent="0.2">
      <c r="A13" s="90" t="s">
        <v>242</v>
      </c>
      <c r="B13" s="90">
        <f>_xlfn.XLOOKUP(D13,MACROS!R:R,MACROS!D:D,0)</f>
        <v>0</v>
      </c>
      <c r="C13" s="90"/>
      <c r="D13" s="90" t="s">
        <v>219</v>
      </c>
      <c r="E13" s="90">
        <f t="shared" si="0"/>
        <v>0</v>
      </c>
      <c r="F13" s="90">
        <v>10124</v>
      </c>
      <c r="G13" s="90">
        <f t="shared" si="1"/>
        <v>0</v>
      </c>
      <c r="H13" s="92"/>
      <c r="J13" s="113"/>
      <c r="K13" s="87"/>
    </row>
    <row r="14" spans="1:11" s="5" customFormat="1" ht="22" customHeight="1" x14ac:dyDescent="0.2">
      <c r="A14" s="90" t="s">
        <v>242</v>
      </c>
      <c r="B14" s="90">
        <f>_xlfn.XLOOKUP(D14,MACROS!R:R,MACROS!D:D,0)</f>
        <v>0</v>
      </c>
      <c r="C14" s="90"/>
      <c r="D14" s="90" t="s">
        <v>220</v>
      </c>
      <c r="E14" s="90">
        <f t="shared" si="0"/>
        <v>0</v>
      </c>
      <c r="F14" s="90">
        <v>10124</v>
      </c>
      <c r="G14" s="90">
        <f t="shared" si="1"/>
        <v>0</v>
      </c>
      <c r="H14" s="92"/>
      <c r="J14" s="113"/>
      <c r="K14" s="87"/>
    </row>
    <row r="15" spans="1:11" ht="22" customHeight="1" x14ac:dyDescent="0.2">
      <c r="A15" s="90" t="s">
        <v>242</v>
      </c>
      <c r="B15" s="90">
        <f>_xlfn.XLOOKUP(D15,MACROS!R:R,MACROS!D:D,0)</f>
        <v>0</v>
      </c>
      <c r="D15" s="90" t="s">
        <v>221</v>
      </c>
      <c r="E15" s="90">
        <f t="shared" si="0"/>
        <v>0</v>
      </c>
      <c r="F15" s="90">
        <v>10124</v>
      </c>
      <c r="G15" s="90">
        <f t="shared" si="1"/>
        <v>0</v>
      </c>
      <c r="H15" s="92"/>
      <c r="J15" s="113"/>
      <c r="K15" s="87"/>
    </row>
    <row r="16" spans="1:11" s="5" customFormat="1" ht="22" customHeight="1" x14ac:dyDescent="0.2">
      <c r="A16" s="90" t="s">
        <v>242</v>
      </c>
      <c r="B16" s="90">
        <f>_xlfn.XLOOKUP(D16,MACROS!R:R,MACROS!D:D,0)</f>
        <v>0</v>
      </c>
      <c r="C16" s="90"/>
      <c r="D16" s="90" t="s">
        <v>222</v>
      </c>
      <c r="E16" s="90">
        <f t="shared" si="0"/>
        <v>0</v>
      </c>
      <c r="F16" s="90">
        <v>10124</v>
      </c>
      <c r="G16" s="90">
        <f t="shared" si="1"/>
        <v>0</v>
      </c>
      <c r="H16" s="92"/>
      <c r="J16" s="113"/>
      <c r="K16" s="87"/>
    </row>
    <row r="17" spans="1:11" ht="22" customHeight="1" x14ac:dyDescent="0.2">
      <c r="A17" s="90" t="s">
        <v>242</v>
      </c>
      <c r="B17" s="90">
        <f>_xlfn.XLOOKUP(D17,MACROS!R:R,MACROS!D:D,0)</f>
        <v>0</v>
      </c>
      <c r="D17" s="90" t="s">
        <v>223</v>
      </c>
      <c r="E17" s="90">
        <f t="shared" si="0"/>
        <v>0</v>
      </c>
      <c r="F17" s="90">
        <v>10124</v>
      </c>
      <c r="G17" s="90">
        <f t="shared" si="1"/>
        <v>0</v>
      </c>
      <c r="H17" s="92"/>
      <c r="J17" s="113"/>
      <c r="K17" s="87"/>
    </row>
    <row r="18" spans="1:11" ht="22" customHeight="1" x14ac:dyDescent="0.2">
      <c r="A18" s="90" t="s">
        <v>242</v>
      </c>
      <c r="B18" s="90">
        <f>_xlfn.XLOOKUP(D18,MACROS!R:R,MACROS!D:D,0)</f>
        <v>0</v>
      </c>
      <c r="D18" s="90" t="s">
        <v>224</v>
      </c>
      <c r="E18" s="90">
        <f t="shared" si="0"/>
        <v>0</v>
      </c>
      <c r="F18" s="90">
        <v>10124</v>
      </c>
      <c r="G18" s="90">
        <f t="shared" si="1"/>
        <v>0</v>
      </c>
      <c r="H18" s="92"/>
      <c r="J18" s="113"/>
      <c r="K18" s="87"/>
    </row>
    <row r="19" spans="1:11" ht="22" customHeight="1" x14ac:dyDescent="0.2">
      <c r="A19" s="90" t="s">
        <v>242</v>
      </c>
      <c r="B19" s="90">
        <f>_xlfn.XLOOKUP(D19,MACROS!R:R,MACROS!D:D,0)</f>
        <v>0</v>
      </c>
      <c r="D19" s="90" t="s">
        <v>225</v>
      </c>
      <c r="E19" s="90">
        <f t="shared" si="0"/>
        <v>0</v>
      </c>
      <c r="F19" s="90">
        <v>10124</v>
      </c>
      <c r="G19" s="90">
        <f t="shared" si="1"/>
        <v>0</v>
      </c>
      <c r="H19" s="92"/>
      <c r="J19" s="113"/>
      <c r="K19" s="87"/>
    </row>
    <row r="20" spans="1:11" s="5" customFormat="1" ht="22" customHeight="1" x14ac:dyDescent="0.2">
      <c r="A20" s="90" t="s">
        <v>242</v>
      </c>
      <c r="B20" s="90">
        <f>_xlfn.XLOOKUP(D20,MACROS!R:R,MACROS!D:D,0)</f>
        <v>0</v>
      </c>
      <c r="C20" s="90"/>
      <c r="D20" s="90" t="s">
        <v>226</v>
      </c>
      <c r="E20" s="90">
        <f t="shared" si="0"/>
        <v>0</v>
      </c>
      <c r="F20" s="90">
        <v>10124</v>
      </c>
      <c r="G20" s="90">
        <f t="shared" si="1"/>
        <v>0</v>
      </c>
      <c r="H20" s="92"/>
      <c r="J20" s="113"/>
      <c r="K20" s="87"/>
    </row>
    <row r="21" spans="1:11" ht="22" customHeight="1" x14ac:dyDescent="0.2">
      <c r="A21" s="90" t="s">
        <v>242</v>
      </c>
      <c r="B21" s="90">
        <f>_xlfn.XLOOKUP(D21,MACROS!R:R,MACROS!D:D,0)</f>
        <v>0</v>
      </c>
      <c r="D21" s="90" t="s">
        <v>227</v>
      </c>
      <c r="E21" s="90">
        <f t="shared" si="0"/>
        <v>0</v>
      </c>
      <c r="F21" s="90">
        <v>10124</v>
      </c>
      <c r="G21" s="90">
        <f t="shared" si="1"/>
        <v>0</v>
      </c>
      <c r="H21" s="92"/>
      <c r="J21" s="1"/>
      <c r="K21" s="87"/>
    </row>
    <row r="22" spans="1:11" ht="22" customHeight="1" x14ac:dyDescent="0.2">
      <c r="A22" s="90" t="s">
        <v>242</v>
      </c>
      <c r="B22" s="90">
        <f>_xlfn.XLOOKUP(D22,MACROS!R:R,MACROS!D:D,0)</f>
        <v>0</v>
      </c>
      <c r="D22" s="90" t="s">
        <v>228</v>
      </c>
      <c r="E22" s="90">
        <f t="shared" si="0"/>
        <v>0</v>
      </c>
      <c r="F22" s="90">
        <v>10124</v>
      </c>
      <c r="G22" s="90">
        <f t="shared" si="1"/>
        <v>0</v>
      </c>
      <c r="H22" s="92"/>
      <c r="J22" s="1"/>
      <c r="K22" s="87"/>
    </row>
    <row r="23" spans="1:11" ht="22" customHeight="1" x14ac:dyDescent="0.2">
      <c r="A23" s="90" t="s">
        <v>242</v>
      </c>
      <c r="B23" s="90">
        <f>_xlfn.XLOOKUP(D23,MACROS!R:R,MACROS!D:D,0)</f>
        <v>0</v>
      </c>
      <c r="D23" s="90" t="s">
        <v>586</v>
      </c>
      <c r="E23" s="90">
        <f t="shared" ref="E23" si="2">SUM(B23:C23)</f>
        <v>0</v>
      </c>
      <c r="F23" s="90">
        <v>10124</v>
      </c>
      <c r="G23" s="90">
        <f t="shared" ref="G23:G24" si="3">IF(C23&gt;0,10*C23/E23,0)</f>
        <v>0</v>
      </c>
      <c r="H23" s="186"/>
      <c r="J23" s="113"/>
      <c r="K23" s="87"/>
    </row>
    <row r="24" spans="1:11" x14ac:dyDescent="0.2">
      <c r="A24" s="121" t="s">
        <v>242</v>
      </c>
      <c r="B24" s="121">
        <f>_xlfn.XLOOKUP(D24,MACROS!$R:$R,MACROS!$E:$E,0)</f>
        <v>0</v>
      </c>
      <c r="C24" s="121"/>
      <c r="D24" s="121" t="s">
        <v>208</v>
      </c>
      <c r="E24" s="121">
        <f t="shared" si="0"/>
        <v>0</v>
      </c>
      <c r="F24" s="121">
        <v>10125</v>
      </c>
      <c r="G24" s="121">
        <f t="shared" si="3"/>
        <v>0</v>
      </c>
      <c r="J24" s="113"/>
      <c r="K24" s="87"/>
    </row>
    <row r="25" spans="1:11" x14ac:dyDescent="0.2">
      <c r="A25" s="90" t="s">
        <v>242</v>
      </c>
      <c r="B25" s="90">
        <f>_xlfn.XLOOKUP(D25,MACROS!R:R,MACROS!E:E,0)</f>
        <v>0</v>
      </c>
      <c r="D25" s="90" t="s">
        <v>209</v>
      </c>
      <c r="E25" s="90">
        <f t="shared" si="0"/>
        <v>0</v>
      </c>
      <c r="F25" s="90">
        <v>10125</v>
      </c>
      <c r="G25" s="90">
        <f t="shared" ref="G25:G44" si="4">IF(C25&gt;0,10*C25/E25,0)</f>
        <v>0</v>
      </c>
      <c r="J25" s="113"/>
      <c r="K25" s="87"/>
    </row>
    <row r="26" spans="1:11" x14ac:dyDescent="0.2">
      <c r="A26" s="90" t="s">
        <v>242</v>
      </c>
      <c r="B26" s="90">
        <f>_xlfn.XLOOKUP(D26,MACROS!R:R,MACROS!E:E,0)</f>
        <v>0</v>
      </c>
      <c r="D26" s="90" t="s">
        <v>210</v>
      </c>
      <c r="E26" s="90">
        <f t="shared" si="0"/>
        <v>0</v>
      </c>
      <c r="F26" s="90">
        <v>10125</v>
      </c>
      <c r="G26" s="90">
        <f t="shared" si="4"/>
        <v>0</v>
      </c>
      <c r="J26" s="113"/>
      <c r="K26" s="87"/>
    </row>
    <row r="27" spans="1:11" x14ac:dyDescent="0.2">
      <c r="A27" s="90" t="s">
        <v>242</v>
      </c>
      <c r="B27" s="90">
        <f>_xlfn.XLOOKUP(D27,MACROS!R:R,MACROS!E:E,0)</f>
        <v>0</v>
      </c>
      <c r="D27" s="90" t="s">
        <v>211</v>
      </c>
      <c r="E27" s="90">
        <f t="shared" si="0"/>
        <v>0</v>
      </c>
      <c r="F27" s="90">
        <v>10125</v>
      </c>
      <c r="G27" s="90">
        <f t="shared" si="4"/>
        <v>0</v>
      </c>
      <c r="J27" s="113"/>
      <c r="K27" s="87"/>
    </row>
    <row r="28" spans="1:11" x14ac:dyDescent="0.2">
      <c r="A28" s="90" t="s">
        <v>242</v>
      </c>
      <c r="B28" s="90">
        <f>_xlfn.XLOOKUP(D28,MACROS!R:R,MACROS!E:E,0)</f>
        <v>0</v>
      </c>
      <c r="D28" s="90" t="s">
        <v>212</v>
      </c>
      <c r="E28" s="90">
        <f t="shared" si="0"/>
        <v>0</v>
      </c>
      <c r="F28" s="90">
        <v>10125</v>
      </c>
      <c r="G28" s="90">
        <f t="shared" si="4"/>
        <v>0</v>
      </c>
      <c r="J28" s="113"/>
      <c r="K28" s="87"/>
    </row>
    <row r="29" spans="1:11" x14ac:dyDescent="0.2">
      <c r="A29" s="90" t="s">
        <v>242</v>
      </c>
      <c r="B29" s="90">
        <f>_xlfn.XLOOKUP(D29,MACROS!R:R,MACROS!E:E,0)</f>
        <v>0</v>
      </c>
      <c r="D29" s="90" t="s">
        <v>213</v>
      </c>
      <c r="E29" s="90">
        <f t="shared" si="0"/>
        <v>0</v>
      </c>
      <c r="F29" s="90">
        <v>10125</v>
      </c>
      <c r="G29" s="90">
        <f t="shared" si="4"/>
        <v>0</v>
      </c>
      <c r="J29" s="113"/>
      <c r="K29" s="87"/>
    </row>
    <row r="30" spans="1:11" x14ac:dyDescent="0.2">
      <c r="A30" s="90" t="s">
        <v>242</v>
      </c>
      <c r="B30" s="90">
        <f>_xlfn.XLOOKUP(D30,MACROS!R:R,MACROS!E:E,0)</f>
        <v>0</v>
      </c>
      <c r="D30" s="90" t="s">
        <v>214</v>
      </c>
      <c r="E30" s="90">
        <f t="shared" si="0"/>
        <v>0</v>
      </c>
      <c r="F30" s="90">
        <v>10125</v>
      </c>
      <c r="G30" s="90">
        <f t="shared" si="4"/>
        <v>0</v>
      </c>
      <c r="J30" s="113"/>
      <c r="K30" s="87"/>
    </row>
    <row r="31" spans="1:11" x14ac:dyDescent="0.2">
      <c r="A31" s="90" t="s">
        <v>242</v>
      </c>
      <c r="B31" s="90">
        <f>_xlfn.XLOOKUP(D31,MACROS!R:R,MACROS!E:E,0)</f>
        <v>0</v>
      </c>
      <c r="D31" s="90" t="s">
        <v>215</v>
      </c>
      <c r="E31" s="90">
        <f t="shared" si="0"/>
        <v>0</v>
      </c>
      <c r="F31" s="90">
        <v>10125</v>
      </c>
      <c r="G31" s="90">
        <f t="shared" si="4"/>
        <v>0</v>
      </c>
      <c r="J31" s="113"/>
      <c r="K31" s="87"/>
    </row>
    <row r="32" spans="1:11" x14ac:dyDescent="0.2">
      <c r="A32" s="90" t="s">
        <v>242</v>
      </c>
      <c r="B32" s="90">
        <f>_xlfn.XLOOKUP(D32,MACROS!R:R,MACROS!E:E,0)</f>
        <v>0</v>
      </c>
      <c r="D32" s="90" t="s">
        <v>216</v>
      </c>
      <c r="E32" s="90">
        <f t="shared" si="0"/>
        <v>0</v>
      </c>
      <c r="F32" s="90">
        <v>10125</v>
      </c>
      <c r="G32" s="90">
        <f t="shared" si="4"/>
        <v>0</v>
      </c>
      <c r="J32" s="113"/>
      <c r="K32" s="87"/>
    </row>
    <row r="33" spans="1:11" x14ac:dyDescent="0.2">
      <c r="A33" s="90" t="s">
        <v>242</v>
      </c>
      <c r="B33" s="90">
        <f>_xlfn.XLOOKUP(D33,MACROS!R:R,MACROS!E:E,0)</f>
        <v>0</v>
      </c>
      <c r="D33" s="90" t="s">
        <v>217</v>
      </c>
      <c r="E33" s="90">
        <f t="shared" si="0"/>
        <v>0</v>
      </c>
      <c r="F33" s="90">
        <v>10125</v>
      </c>
      <c r="G33" s="90">
        <f t="shared" si="4"/>
        <v>0</v>
      </c>
      <c r="J33" s="113"/>
      <c r="K33" s="87"/>
    </row>
    <row r="34" spans="1:11" x14ac:dyDescent="0.2">
      <c r="A34" s="90" t="s">
        <v>242</v>
      </c>
      <c r="B34" s="90">
        <f>_xlfn.XLOOKUP(D34,MACROS!R:R,MACROS!E:E,0)</f>
        <v>0</v>
      </c>
      <c r="D34" s="90" t="s">
        <v>218</v>
      </c>
      <c r="E34" s="90">
        <f t="shared" si="0"/>
        <v>0</v>
      </c>
      <c r="F34" s="90">
        <v>10125</v>
      </c>
      <c r="G34" s="90">
        <f t="shared" si="4"/>
        <v>0</v>
      </c>
      <c r="J34" s="113"/>
      <c r="K34" s="87"/>
    </row>
    <row r="35" spans="1:11" x14ac:dyDescent="0.2">
      <c r="A35" s="90" t="s">
        <v>242</v>
      </c>
      <c r="B35" s="90">
        <f>_xlfn.XLOOKUP(D35,MACROS!R:R,MACROS!E:E,0)</f>
        <v>0</v>
      </c>
      <c r="D35" s="90" t="s">
        <v>219</v>
      </c>
      <c r="E35" s="90">
        <f t="shared" si="0"/>
        <v>0</v>
      </c>
      <c r="F35" s="90">
        <v>10125</v>
      </c>
      <c r="G35" s="90">
        <f t="shared" si="4"/>
        <v>0</v>
      </c>
      <c r="J35" s="113"/>
      <c r="K35" s="87"/>
    </row>
    <row r="36" spans="1:11" x14ac:dyDescent="0.2">
      <c r="A36" s="90" t="s">
        <v>242</v>
      </c>
      <c r="B36" s="90">
        <f>_xlfn.XLOOKUP(D36,MACROS!R:R,MACROS!E:E,0)</f>
        <v>0</v>
      </c>
      <c r="D36" s="90" t="s">
        <v>220</v>
      </c>
      <c r="E36" s="90">
        <f t="shared" si="0"/>
        <v>0</v>
      </c>
      <c r="F36" s="90">
        <v>10125</v>
      </c>
      <c r="G36" s="90">
        <f t="shared" si="4"/>
        <v>0</v>
      </c>
      <c r="J36" s="113"/>
      <c r="K36" s="87"/>
    </row>
    <row r="37" spans="1:11" x14ac:dyDescent="0.2">
      <c r="A37" s="90" t="s">
        <v>242</v>
      </c>
      <c r="B37" s="90">
        <f>_xlfn.XLOOKUP(D37,MACROS!R:R,MACROS!E:E,0)</f>
        <v>0</v>
      </c>
      <c r="D37" s="90" t="s">
        <v>221</v>
      </c>
      <c r="E37" s="90">
        <f t="shared" si="0"/>
        <v>0</v>
      </c>
      <c r="F37" s="90">
        <v>10125</v>
      </c>
      <c r="G37" s="90">
        <f t="shared" si="4"/>
        <v>0</v>
      </c>
      <c r="J37" s="113"/>
      <c r="K37" s="87"/>
    </row>
    <row r="38" spans="1:11" x14ac:dyDescent="0.2">
      <c r="A38" s="90" t="s">
        <v>242</v>
      </c>
      <c r="B38" s="90">
        <f>_xlfn.XLOOKUP(D38,MACROS!R:R,MACROS!E:E,0)</f>
        <v>0</v>
      </c>
      <c r="D38" s="90" t="s">
        <v>222</v>
      </c>
      <c r="E38" s="90">
        <f t="shared" si="0"/>
        <v>0</v>
      </c>
      <c r="F38" s="90">
        <v>10125</v>
      </c>
      <c r="G38" s="90">
        <f t="shared" si="4"/>
        <v>0</v>
      </c>
      <c r="J38" s="113"/>
      <c r="K38" s="87"/>
    </row>
    <row r="39" spans="1:11" x14ac:dyDescent="0.2">
      <c r="A39" s="90" t="s">
        <v>242</v>
      </c>
      <c r="B39" s="90">
        <f>_xlfn.XLOOKUP(D39,MACROS!R:R,MACROS!E:E,0)</f>
        <v>0</v>
      </c>
      <c r="D39" s="90" t="s">
        <v>223</v>
      </c>
      <c r="E39" s="90">
        <f t="shared" si="0"/>
        <v>0</v>
      </c>
      <c r="F39" s="90">
        <v>10125</v>
      </c>
      <c r="G39" s="90">
        <f t="shared" si="4"/>
        <v>0</v>
      </c>
      <c r="J39" s="113"/>
      <c r="K39" s="87"/>
    </row>
    <row r="40" spans="1:11" x14ac:dyDescent="0.2">
      <c r="A40" s="90" t="s">
        <v>242</v>
      </c>
      <c r="B40" s="90">
        <f>_xlfn.XLOOKUP(D40,MACROS!R:R,MACROS!E:E,0)</f>
        <v>0</v>
      </c>
      <c r="D40" s="90" t="s">
        <v>224</v>
      </c>
      <c r="E40" s="90">
        <f t="shared" si="0"/>
        <v>0</v>
      </c>
      <c r="F40" s="90">
        <v>10125</v>
      </c>
      <c r="G40" s="90">
        <f t="shared" si="4"/>
        <v>0</v>
      </c>
      <c r="J40" s="113"/>
      <c r="K40" s="87"/>
    </row>
    <row r="41" spans="1:11" x14ac:dyDescent="0.2">
      <c r="A41" s="90" t="s">
        <v>242</v>
      </c>
      <c r="B41" s="90">
        <f>_xlfn.XLOOKUP(D41,MACROS!R:R,MACROS!E:E,0)</f>
        <v>0</v>
      </c>
      <c r="D41" s="90" t="s">
        <v>225</v>
      </c>
      <c r="E41" s="90">
        <f t="shared" si="0"/>
        <v>0</v>
      </c>
      <c r="F41" s="90">
        <v>10125</v>
      </c>
      <c r="G41" s="90">
        <f t="shared" si="4"/>
        <v>0</v>
      </c>
      <c r="J41" s="113"/>
      <c r="K41" s="87"/>
    </row>
    <row r="42" spans="1:11" x14ac:dyDescent="0.2">
      <c r="A42" s="90" t="s">
        <v>242</v>
      </c>
      <c r="B42" s="90">
        <f>_xlfn.XLOOKUP(D42,MACROS!R:R,MACROS!E:E,0)</f>
        <v>0</v>
      </c>
      <c r="D42" s="90" t="s">
        <v>226</v>
      </c>
      <c r="E42" s="90">
        <f t="shared" si="0"/>
        <v>0</v>
      </c>
      <c r="F42" s="90">
        <v>10125</v>
      </c>
      <c r="G42" s="90">
        <f t="shared" si="4"/>
        <v>0</v>
      </c>
      <c r="J42" s="113"/>
      <c r="K42" s="87"/>
    </row>
    <row r="43" spans="1:11" x14ac:dyDescent="0.2">
      <c r="A43" s="90" t="s">
        <v>242</v>
      </c>
      <c r="B43" s="90">
        <f>_xlfn.XLOOKUP(D43,MACROS!R:R,MACROS!E:E,0)</f>
        <v>0</v>
      </c>
      <c r="D43" s="90" t="s">
        <v>227</v>
      </c>
      <c r="E43" s="90">
        <f t="shared" si="0"/>
        <v>0</v>
      </c>
      <c r="F43" s="90">
        <v>10125</v>
      </c>
      <c r="G43" s="90">
        <f t="shared" si="4"/>
        <v>0</v>
      </c>
      <c r="J43" s="1"/>
      <c r="K43" s="87"/>
    </row>
    <row r="44" spans="1:11" x14ac:dyDescent="0.2">
      <c r="A44" s="90" t="s">
        <v>242</v>
      </c>
      <c r="B44" s="90">
        <f>_xlfn.XLOOKUP(D44,MACROS!R:R,MACROS!E:E,0)</f>
        <v>0</v>
      </c>
      <c r="D44" s="90" t="s">
        <v>228</v>
      </c>
      <c r="E44" s="90">
        <f t="shared" si="0"/>
        <v>0</v>
      </c>
      <c r="F44" s="90">
        <v>10125</v>
      </c>
      <c r="G44" s="90">
        <f t="shared" si="4"/>
        <v>0</v>
      </c>
      <c r="J44" s="1"/>
      <c r="K44" s="87"/>
    </row>
    <row r="45" spans="1:11" x14ac:dyDescent="0.2">
      <c r="A45" s="90" t="s">
        <v>242</v>
      </c>
      <c r="B45" s="90">
        <f>_xlfn.XLOOKUP(D45,MACROS!R:R,MACROS!E:E,0)</f>
        <v>0</v>
      </c>
      <c r="D45" s="90" t="s">
        <v>586</v>
      </c>
      <c r="E45" s="90">
        <f t="shared" ref="E45" si="5">SUM(B45:C45)</f>
        <v>0</v>
      </c>
      <c r="F45" s="90">
        <v>10125</v>
      </c>
      <c r="G45" s="90">
        <f t="shared" ref="G45" si="6">IF(C45&gt;0,10*C45/E45,0)</f>
        <v>0</v>
      </c>
      <c r="J45" s="113"/>
      <c r="K45" s="87"/>
    </row>
    <row r="46" spans="1:11" x14ac:dyDescent="0.2">
      <c r="A46" s="121" t="s">
        <v>242</v>
      </c>
      <c r="B46" s="121">
        <f>_xlfn.XLOOKUP(D46,MACROS!$R:$R,MACROS!$F:$F,0)</f>
        <v>0</v>
      </c>
      <c r="C46" s="121"/>
      <c r="D46" s="121" t="s">
        <v>208</v>
      </c>
      <c r="E46" s="121">
        <f t="shared" ref="E46:E69" si="7">SUM(B46:C46)</f>
        <v>0</v>
      </c>
      <c r="F46" s="121">
        <v>10127</v>
      </c>
      <c r="G46" s="121">
        <f t="shared" ref="G46:G69" si="8">IF(C46&gt;0,10*C46/E46,0)</f>
        <v>0</v>
      </c>
      <c r="J46" s="113"/>
      <c r="K46" s="87"/>
    </row>
    <row r="47" spans="1:11" x14ac:dyDescent="0.2">
      <c r="A47" s="90" t="s">
        <v>242</v>
      </c>
      <c r="B47" s="90">
        <f>_xlfn.XLOOKUP(D47,MACROS!R:R,MACROS!F:F,0)</f>
        <v>0</v>
      </c>
      <c r="D47" s="90" t="s">
        <v>209</v>
      </c>
      <c r="E47" s="90">
        <f t="shared" si="7"/>
        <v>0</v>
      </c>
      <c r="F47" s="90">
        <v>10127</v>
      </c>
      <c r="G47" s="90">
        <f t="shared" si="8"/>
        <v>0</v>
      </c>
      <c r="J47" s="113"/>
      <c r="K47" s="87"/>
    </row>
    <row r="48" spans="1:11" x14ac:dyDescent="0.2">
      <c r="A48" s="90" t="s">
        <v>242</v>
      </c>
      <c r="B48" s="90">
        <f>_xlfn.XLOOKUP(D48,MACROS!R:R,MACROS!F:F,0)</f>
        <v>0</v>
      </c>
      <c r="D48" s="90" t="s">
        <v>210</v>
      </c>
      <c r="E48" s="90">
        <f t="shared" si="7"/>
        <v>0</v>
      </c>
      <c r="F48" s="90">
        <v>10127</v>
      </c>
      <c r="G48" s="90">
        <f t="shared" si="8"/>
        <v>0</v>
      </c>
      <c r="J48" s="113"/>
      <c r="K48" s="87"/>
    </row>
    <row r="49" spans="1:11" x14ac:dyDescent="0.2">
      <c r="A49" s="90" t="s">
        <v>242</v>
      </c>
      <c r="B49" s="90">
        <f>_xlfn.XLOOKUP(D49,MACROS!R:R,MACROS!F:F,0)</f>
        <v>0</v>
      </c>
      <c r="D49" s="90" t="s">
        <v>211</v>
      </c>
      <c r="E49" s="90">
        <f t="shared" si="7"/>
        <v>0</v>
      </c>
      <c r="F49" s="90">
        <v>10127</v>
      </c>
      <c r="G49" s="90">
        <f t="shared" si="8"/>
        <v>0</v>
      </c>
      <c r="J49" s="113"/>
      <c r="K49" s="87"/>
    </row>
    <row r="50" spans="1:11" x14ac:dyDescent="0.2">
      <c r="A50" s="90" t="s">
        <v>242</v>
      </c>
      <c r="B50" s="90">
        <f>_xlfn.XLOOKUP(D50,MACROS!R:R,MACROS!F:F,0)</f>
        <v>0</v>
      </c>
      <c r="D50" s="90" t="s">
        <v>212</v>
      </c>
      <c r="E50" s="90">
        <f t="shared" si="7"/>
        <v>0</v>
      </c>
      <c r="F50" s="90">
        <v>10127</v>
      </c>
      <c r="G50" s="90">
        <f t="shared" si="8"/>
        <v>0</v>
      </c>
      <c r="J50" s="113"/>
      <c r="K50" s="87"/>
    </row>
    <row r="51" spans="1:11" x14ac:dyDescent="0.2">
      <c r="A51" s="90" t="s">
        <v>242</v>
      </c>
      <c r="B51" s="90">
        <f>_xlfn.XLOOKUP(D51,MACROS!R:R,MACROS!F:F,0)</f>
        <v>0</v>
      </c>
      <c r="D51" s="90" t="s">
        <v>213</v>
      </c>
      <c r="E51" s="90">
        <f t="shared" si="7"/>
        <v>0</v>
      </c>
      <c r="F51" s="90">
        <v>10127</v>
      </c>
      <c r="G51" s="90">
        <f t="shared" si="8"/>
        <v>0</v>
      </c>
      <c r="J51" s="113"/>
      <c r="K51" s="87"/>
    </row>
    <row r="52" spans="1:11" x14ac:dyDescent="0.2">
      <c r="A52" s="90" t="s">
        <v>242</v>
      </c>
      <c r="B52" s="90">
        <f>_xlfn.XLOOKUP(D52,MACROS!R:R,MACROS!F:F,0)</f>
        <v>0</v>
      </c>
      <c r="D52" s="90" t="s">
        <v>214</v>
      </c>
      <c r="E52" s="90">
        <f t="shared" si="7"/>
        <v>0</v>
      </c>
      <c r="F52" s="90">
        <v>10127</v>
      </c>
      <c r="G52" s="90">
        <f t="shared" si="8"/>
        <v>0</v>
      </c>
      <c r="J52" s="113"/>
      <c r="K52" s="87"/>
    </row>
    <row r="53" spans="1:11" x14ac:dyDescent="0.2">
      <c r="A53" s="90" t="s">
        <v>242</v>
      </c>
      <c r="B53" s="90">
        <f>_xlfn.XLOOKUP(D53,MACROS!R:R,MACROS!F:F,0)</f>
        <v>0</v>
      </c>
      <c r="D53" s="90" t="s">
        <v>215</v>
      </c>
      <c r="E53" s="90">
        <f t="shared" si="7"/>
        <v>0</v>
      </c>
      <c r="F53" s="90">
        <v>10127</v>
      </c>
      <c r="G53" s="90">
        <f t="shared" si="8"/>
        <v>0</v>
      </c>
      <c r="J53" s="113"/>
      <c r="K53" s="87"/>
    </row>
    <row r="54" spans="1:11" x14ac:dyDescent="0.2">
      <c r="A54" s="90" t="s">
        <v>242</v>
      </c>
      <c r="B54" s="90">
        <f>_xlfn.XLOOKUP(D54,MACROS!R:R,MACROS!F:F,0)</f>
        <v>0</v>
      </c>
      <c r="D54" s="90" t="s">
        <v>216</v>
      </c>
      <c r="E54" s="90">
        <f t="shared" si="7"/>
        <v>0</v>
      </c>
      <c r="F54" s="90">
        <v>10127</v>
      </c>
      <c r="G54" s="90">
        <f t="shared" si="8"/>
        <v>0</v>
      </c>
      <c r="J54" s="113"/>
      <c r="K54" s="87"/>
    </row>
    <row r="55" spans="1:11" x14ac:dyDescent="0.2">
      <c r="A55" s="90" t="s">
        <v>242</v>
      </c>
      <c r="B55" s="90">
        <f>_xlfn.XLOOKUP(D55,MACROS!R:R,MACROS!F:F,0)</f>
        <v>0</v>
      </c>
      <c r="D55" s="90" t="s">
        <v>217</v>
      </c>
      <c r="E55" s="90">
        <f t="shared" si="7"/>
        <v>0</v>
      </c>
      <c r="F55" s="90">
        <v>10127</v>
      </c>
      <c r="G55" s="90">
        <f t="shared" si="8"/>
        <v>0</v>
      </c>
      <c r="J55" s="113"/>
      <c r="K55" s="87"/>
    </row>
    <row r="56" spans="1:11" x14ac:dyDescent="0.2">
      <c r="A56" s="90" t="s">
        <v>242</v>
      </c>
      <c r="B56" s="90">
        <f>_xlfn.XLOOKUP(D56,MACROS!R:R,MACROS!F:F,0)</f>
        <v>0</v>
      </c>
      <c r="D56" s="90" t="s">
        <v>218</v>
      </c>
      <c r="E56" s="90">
        <f t="shared" si="7"/>
        <v>0</v>
      </c>
      <c r="F56" s="90">
        <v>10127</v>
      </c>
      <c r="G56" s="90">
        <f t="shared" si="8"/>
        <v>0</v>
      </c>
      <c r="J56" s="113"/>
      <c r="K56" s="87"/>
    </row>
    <row r="57" spans="1:11" x14ac:dyDescent="0.2">
      <c r="A57" s="90" t="s">
        <v>242</v>
      </c>
      <c r="B57" s="90">
        <f>_xlfn.XLOOKUP(D57,MACROS!R:R,MACROS!F:F,0)</f>
        <v>0</v>
      </c>
      <c r="D57" s="90" t="s">
        <v>219</v>
      </c>
      <c r="E57" s="90">
        <f t="shared" si="7"/>
        <v>0</v>
      </c>
      <c r="F57" s="90">
        <v>10127</v>
      </c>
      <c r="G57" s="90">
        <f t="shared" si="8"/>
        <v>0</v>
      </c>
      <c r="J57" s="113"/>
      <c r="K57" s="87"/>
    </row>
    <row r="58" spans="1:11" x14ac:dyDescent="0.2">
      <c r="A58" s="90" t="s">
        <v>242</v>
      </c>
      <c r="B58" s="90">
        <f>_xlfn.XLOOKUP(D58,MACROS!R:R,MACROS!F:F,0)</f>
        <v>0</v>
      </c>
      <c r="D58" s="90" t="s">
        <v>220</v>
      </c>
      <c r="E58" s="90">
        <f t="shared" si="7"/>
        <v>0</v>
      </c>
      <c r="F58" s="90">
        <v>10127</v>
      </c>
      <c r="G58" s="90">
        <f t="shared" si="8"/>
        <v>0</v>
      </c>
      <c r="J58" s="113"/>
      <c r="K58" s="87"/>
    </row>
    <row r="59" spans="1:11" x14ac:dyDescent="0.2">
      <c r="A59" s="90" t="s">
        <v>242</v>
      </c>
      <c r="B59" s="90">
        <f>_xlfn.XLOOKUP(D59,MACROS!R:R,MACROS!F:F,0)</f>
        <v>0</v>
      </c>
      <c r="D59" s="90" t="s">
        <v>221</v>
      </c>
      <c r="E59" s="90">
        <f t="shared" si="7"/>
        <v>0</v>
      </c>
      <c r="F59" s="90">
        <v>10127</v>
      </c>
      <c r="G59" s="90">
        <f t="shared" si="8"/>
        <v>0</v>
      </c>
      <c r="J59" s="113"/>
      <c r="K59" s="87"/>
    </row>
    <row r="60" spans="1:11" x14ac:dyDescent="0.2">
      <c r="A60" s="90" t="s">
        <v>242</v>
      </c>
      <c r="B60" s="90">
        <f>_xlfn.XLOOKUP(D60,MACROS!R:R,MACROS!F:F,0)</f>
        <v>0</v>
      </c>
      <c r="D60" s="90" t="s">
        <v>222</v>
      </c>
      <c r="E60" s="90">
        <f t="shared" si="7"/>
        <v>0</v>
      </c>
      <c r="F60" s="90">
        <v>10127</v>
      </c>
      <c r="G60" s="90">
        <f t="shared" si="8"/>
        <v>0</v>
      </c>
      <c r="J60" s="113"/>
      <c r="K60" s="87"/>
    </row>
    <row r="61" spans="1:11" x14ac:dyDescent="0.2">
      <c r="A61" s="90" t="s">
        <v>242</v>
      </c>
      <c r="B61" s="90">
        <f>_xlfn.XLOOKUP(D61,MACROS!R:R,MACROS!F:F,0)</f>
        <v>0</v>
      </c>
      <c r="D61" s="90" t="s">
        <v>223</v>
      </c>
      <c r="E61" s="90">
        <f t="shared" si="7"/>
        <v>0</v>
      </c>
      <c r="F61" s="90">
        <v>10127</v>
      </c>
      <c r="G61" s="90">
        <f t="shared" si="8"/>
        <v>0</v>
      </c>
      <c r="J61" s="113"/>
      <c r="K61" s="87"/>
    </row>
    <row r="62" spans="1:11" x14ac:dyDescent="0.2">
      <c r="A62" s="90" t="s">
        <v>242</v>
      </c>
      <c r="B62" s="90">
        <f>_xlfn.XLOOKUP(D62,MACROS!R:R,MACROS!F:F,0)</f>
        <v>0</v>
      </c>
      <c r="D62" s="90" t="s">
        <v>224</v>
      </c>
      <c r="E62" s="90">
        <f t="shared" si="7"/>
        <v>0</v>
      </c>
      <c r="F62" s="90">
        <v>10127</v>
      </c>
      <c r="G62" s="90">
        <f t="shared" si="8"/>
        <v>0</v>
      </c>
      <c r="J62" s="113"/>
      <c r="K62" s="87"/>
    </row>
    <row r="63" spans="1:11" x14ac:dyDescent="0.2">
      <c r="A63" s="90" t="s">
        <v>242</v>
      </c>
      <c r="B63" s="90">
        <f>_xlfn.XLOOKUP(D63,MACROS!R:R,MACROS!F:F,0)</f>
        <v>0</v>
      </c>
      <c r="D63" s="90" t="s">
        <v>225</v>
      </c>
      <c r="E63" s="90">
        <f t="shared" si="7"/>
        <v>0</v>
      </c>
      <c r="F63" s="90">
        <v>10127</v>
      </c>
      <c r="G63" s="90">
        <f t="shared" si="8"/>
        <v>0</v>
      </c>
      <c r="J63" s="113"/>
      <c r="K63" s="87"/>
    </row>
    <row r="64" spans="1:11" x14ac:dyDescent="0.2">
      <c r="A64" s="90" t="s">
        <v>242</v>
      </c>
      <c r="B64" s="90">
        <f>_xlfn.XLOOKUP(D64,MACROS!R:R,MACROS!F:F,0)</f>
        <v>0</v>
      </c>
      <c r="D64" s="90" t="s">
        <v>226</v>
      </c>
      <c r="E64" s="90">
        <f t="shared" si="7"/>
        <v>0</v>
      </c>
      <c r="F64" s="90">
        <v>10127</v>
      </c>
      <c r="G64" s="90">
        <f t="shared" si="8"/>
        <v>0</v>
      </c>
      <c r="J64" s="113"/>
      <c r="K64" s="87"/>
    </row>
    <row r="65" spans="1:11" x14ac:dyDescent="0.2">
      <c r="A65" s="90" t="s">
        <v>242</v>
      </c>
      <c r="B65" s="90">
        <f>_xlfn.XLOOKUP(D65,MACROS!R:R,MACROS!F:F,0)</f>
        <v>0</v>
      </c>
      <c r="D65" s="90" t="s">
        <v>227</v>
      </c>
      <c r="E65" s="90">
        <f t="shared" si="7"/>
        <v>0</v>
      </c>
      <c r="F65" s="90">
        <v>10127</v>
      </c>
      <c r="G65" s="90">
        <f t="shared" si="8"/>
        <v>0</v>
      </c>
      <c r="J65" s="1"/>
      <c r="K65" s="87"/>
    </row>
    <row r="66" spans="1:11" x14ac:dyDescent="0.2">
      <c r="A66" s="90" t="s">
        <v>242</v>
      </c>
      <c r="B66" s="90">
        <f>_xlfn.XLOOKUP(D66,MACROS!R:R,MACROS!F:F,0)</f>
        <v>0</v>
      </c>
      <c r="D66" s="90" t="s">
        <v>228</v>
      </c>
      <c r="E66" s="90">
        <f t="shared" si="7"/>
        <v>0</v>
      </c>
      <c r="F66" s="90">
        <v>10127</v>
      </c>
      <c r="G66" s="90">
        <f t="shared" si="8"/>
        <v>0</v>
      </c>
      <c r="J66" s="1"/>
      <c r="K66" s="87"/>
    </row>
    <row r="67" spans="1:11" x14ac:dyDescent="0.2">
      <c r="A67" s="90" t="s">
        <v>242</v>
      </c>
      <c r="B67" s="90">
        <f>_xlfn.XLOOKUP(D67,MACROS!R:R,MACROS!F:F,0)</f>
        <v>0</v>
      </c>
      <c r="D67" s="90" t="s">
        <v>586</v>
      </c>
      <c r="E67" s="90">
        <f t="shared" ref="E67" si="9">SUM(B67:C67)</f>
        <v>0</v>
      </c>
      <c r="F67" s="90">
        <v>10127</v>
      </c>
      <c r="G67" s="90">
        <f t="shared" si="8"/>
        <v>0</v>
      </c>
      <c r="J67" s="113"/>
      <c r="K67" s="87"/>
    </row>
    <row r="68" spans="1:11" x14ac:dyDescent="0.2">
      <c r="A68" s="121" t="s">
        <v>242</v>
      </c>
      <c r="B68" s="121">
        <f>_xlfn.XLOOKUP(D68,MACROS!$R:$R,MACROS!$G:$G,0)</f>
        <v>0</v>
      </c>
      <c r="C68" s="121"/>
      <c r="D68" s="121" t="s">
        <v>208</v>
      </c>
      <c r="E68" s="121">
        <f t="shared" si="7"/>
        <v>0</v>
      </c>
      <c r="F68" s="121">
        <v>10129</v>
      </c>
      <c r="G68" s="121">
        <f t="shared" si="8"/>
        <v>0</v>
      </c>
      <c r="J68" s="113"/>
      <c r="K68" s="87"/>
    </row>
    <row r="69" spans="1:11" x14ac:dyDescent="0.2">
      <c r="A69" s="90" t="s">
        <v>242</v>
      </c>
      <c r="B69" s="90">
        <f>_xlfn.XLOOKUP(D69,MACROS!R:R,MACROS!G:G,0)</f>
        <v>0</v>
      </c>
      <c r="D69" s="90" t="s">
        <v>209</v>
      </c>
      <c r="E69" s="90">
        <f t="shared" si="7"/>
        <v>0</v>
      </c>
      <c r="F69" s="90">
        <v>10129</v>
      </c>
      <c r="G69" s="90">
        <f t="shared" si="8"/>
        <v>0</v>
      </c>
      <c r="J69" s="113"/>
      <c r="K69" s="87"/>
    </row>
    <row r="70" spans="1:11" x14ac:dyDescent="0.2">
      <c r="A70" s="90" t="s">
        <v>242</v>
      </c>
      <c r="B70" s="90">
        <f>_xlfn.XLOOKUP(D70,MACROS!R:R,MACROS!G:G,0)</f>
        <v>0</v>
      </c>
      <c r="D70" s="90" t="s">
        <v>210</v>
      </c>
      <c r="E70" s="90">
        <f t="shared" ref="E70:E110" si="10">SUM(B70:C70)</f>
        <v>0</v>
      </c>
      <c r="F70" s="90">
        <v>10129</v>
      </c>
      <c r="G70" s="90">
        <f t="shared" ref="G70:G110" si="11">IF(C70&gt;0,10*C70/E70,0)</f>
        <v>0</v>
      </c>
      <c r="J70" s="113"/>
      <c r="K70" s="87"/>
    </row>
    <row r="71" spans="1:11" x14ac:dyDescent="0.2">
      <c r="A71" s="90" t="s">
        <v>242</v>
      </c>
      <c r="B71" s="90">
        <f>_xlfn.XLOOKUP(D71,MACROS!R:R,MACROS!G:G,0)</f>
        <v>0</v>
      </c>
      <c r="D71" s="90" t="s">
        <v>211</v>
      </c>
      <c r="E71" s="90">
        <f t="shared" si="10"/>
        <v>0</v>
      </c>
      <c r="F71" s="90">
        <v>10129</v>
      </c>
      <c r="G71" s="90">
        <f t="shared" si="11"/>
        <v>0</v>
      </c>
      <c r="J71" s="113"/>
      <c r="K71" s="87"/>
    </row>
    <row r="72" spans="1:11" x14ac:dyDescent="0.2">
      <c r="A72" s="90" t="s">
        <v>242</v>
      </c>
      <c r="B72" s="90">
        <f>_xlfn.XLOOKUP(D72,MACROS!R:R,MACROS!G:G,0)</f>
        <v>0</v>
      </c>
      <c r="D72" s="90" t="s">
        <v>212</v>
      </c>
      <c r="E72" s="90">
        <f t="shared" si="10"/>
        <v>0</v>
      </c>
      <c r="F72" s="90">
        <v>10129</v>
      </c>
      <c r="G72" s="90">
        <f t="shared" si="11"/>
        <v>0</v>
      </c>
      <c r="J72" s="113"/>
      <c r="K72" s="87"/>
    </row>
    <row r="73" spans="1:11" x14ac:dyDescent="0.2">
      <c r="A73" s="90" t="s">
        <v>242</v>
      </c>
      <c r="B73" s="90">
        <f>_xlfn.XLOOKUP(D73,MACROS!R:R,MACROS!G:G,0)</f>
        <v>0</v>
      </c>
      <c r="D73" s="90" t="s">
        <v>213</v>
      </c>
      <c r="E73" s="90">
        <f t="shared" si="10"/>
        <v>0</v>
      </c>
      <c r="F73" s="90">
        <v>10129</v>
      </c>
      <c r="G73" s="90">
        <f t="shared" si="11"/>
        <v>0</v>
      </c>
      <c r="J73" s="113"/>
      <c r="K73" s="87"/>
    </row>
    <row r="74" spans="1:11" x14ac:dyDescent="0.2">
      <c r="A74" s="90" t="s">
        <v>242</v>
      </c>
      <c r="B74" s="90">
        <f>_xlfn.XLOOKUP(D74,MACROS!R:R,MACROS!G:G,0)</f>
        <v>0</v>
      </c>
      <c r="D74" s="90" t="s">
        <v>214</v>
      </c>
      <c r="E74" s="90">
        <f t="shared" si="10"/>
        <v>0</v>
      </c>
      <c r="F74" s="90">
        <v>10129</v>
      </c>
      <c r="G74" s="90">
        <f t="shared" si="11"/>
        <v>0</v>
      </c>
      <c r="J74" s="113"/>
      <c r="K74" s="87"/>
    </row>
    <row r="75" spans="1:11" x14ac:dyDescent="0.2">
      <c r="A75" s="90" t="s">
        <v>242</v>
      </c>
      <c r="B75" s="90">
        <f>_xlfn.XLOOKUP(D75,MACROS!R:R,MACROS!G:G,0)</f>
        <v>0</v>
      </c>
      <c r="D75" s="90" t="s">
        <v>215</v>
      </c>
      <c r="E75" s="90">
        <f t="shared" si="10"/>
        <v>0</v>
      </c>
      <c r="F75" s="90">
        <v>10129</v>
      </c>
      <c r="G75" s="90">
        <f t="shared" si="11"/>
        <v>0</v>
      </c>
      <c r="J75" s="113"/>
      <c r="K75" s="87"/>
    </row>
    <row r="76" spans="1:11" x14ac:dyDescent="0.2">
      <c r="A76" s="90" t="s">
        <v>242</v>
      </c>
      <c r="B76" s="90">
        <f>_xlfn.XLOOKUP(D76,MACROS!R:R,MACROS!G:G,0)</f>
        <v>0</v>
      </c>
      <c r="D76" s="90" t="s">
        <v>216</v>
      </c>
      <c r="E76" s="90">
        <f t="shared" si="10"/>
        <v>0</v>
      </c>
      <c r="F76" s="90">
        <v>10129</v>
      </c>
      <c r="G76" s="90">
        <f t="shared" si="11"/>
        <v>0</v>
      </c>
      <c r="J76" s="113"/>
      <c r="K76" s="87"/>
    </row>
    <row r="77" spans="1:11" x14ac:dyDescent="0.2">
      <c r="A77" s="90" t="s">
        <v>242</v>
      </c>
      <c r="B77" s="90">
        <f>_xlfn.XLOOKUP(D77,MACROS!R:R,MACROS!G:G,0)</f>
        <v>0</v>
      </c>
      <c r="D77" s="90" t="s">
        <v>217</v>
      </c>
      <c r="E77" s="90">
        <f t="shared" si="10"/>
        <v>0</v>
      </c>
      <c r="F77" s="90">
        <v>10129</v>
      </c>
      <c r="G77" s="90">
        <f t="shared" si="11"/>
        <v>0</v>
      </c>
      <c r="J77" s="113"/>
      <c r="K77" s="87"/>
    </row>
    <row r="78" spans="1:11" x14ac:dyDescent="0.2">
      <c r="A78" s="90" t="s">
        <v>242</v>
      </c>
      <c r="B78" s="90">
        <f>_xlfn.XLOOKUP(D78,MACROS!R:R,MACROS!G:G,0)</f>
        <v>0</v>
      </c>
      <c r="D78" s="90" t="s">
        <v>218</v>
      </c>
      <c r="E78" s="90">
        <f t="shared" si="10"/>
        <v>0</v>
      </c>
      <c r="F78" s="90">
        <v>10129</v>
      </c>
      <c r="G78" s="90">
        <f t="shared" si="11"/>
        <v>0</v>
      </c>
      <c r="J78" s="113"/>
      <c r="K78" s="87"/>
    </row>
    <row r="79" spans="1:11" x14ac:dyDescent="0.2">
      <c r="A79" s="90" t="s">
        <v>242</v>
      </c>
      <c r="B79" s="90">
        <f>_xlfn.XLOOKUP(D79,MACROS!R:R,MACROS!G:G,0)</f>
        <v>0</v>
      </c>
      <c r="D79" s="90" t="s">
        <v>219</v>
      </c>
      <c r="E79" s="90">
        <f t="shared" si="10"/>
        <v>0</v>
      </c>
      <c r="F79" s="90">
        <v>10129</v>
      </c>
      <c r="G79" s="90">
        <f t="shared" si="11"/>
        <v>0</v>
      </c>
      <c r="J79" s="113"/>
      <c r="K79" s="87"/>
    </row>
    <row r="80" spans="1:11" x14ac:dyDescent="0.2">
      <c r="A80" s="90" t="s">
        <v>242</v>
      </c>
      <c r="B80" s="90">
        <f>_xlfn.XLOOKUP(D80,MACROS!R:R,MACROS!G:G,0)</f>
        <v>0</v>
      </c>
      <c r="D80" s="90" t="s">
        <v>220</v>
      </c>
      <c r="E80" s="90">
        <f t="shared" si="10"/>
        <v>0</v>
      </c>
      <c r="F80" s="90">
        <v>10129</v>
      </c>
      <c r="G80" s="90">
        <f t="shared" si="11"/>
        <v>0</v>
      </c>
      <c r="J80" s="113"/>
      <c r="K80" s="87"/>
    </row>
    <row r="81" spans="1:11" x14ac:dyDescent="0.2">
      <c r="A81" s="90" t="s">
        <v>242</v>
      </c>
      <c r="B81" s="90">
        <f>_xlfn.XLOOKUP(D81,MACROS!R:R,MACROS!G:G,0)</f>
        <v>0</v>
      </c>
      <c r="D81" s="90" t="s">
        <v>221</v>
      </c>
      <c r="E81" s="90">
        <f t="shared" si="10"/>
        <v>0</v>
      </c>
      <c r="F81" s="90">
        <v>10129</v>
      </c>
      <c r="G81" s="90">
        <f t="shared" si="11"/>
        <v>0</v>
      </c>
      <c r="J81" s="113"/>
      <c r="K81" s="87"/>
    </row>
    <row r="82" spans="1:11" x14ac:dyDescent="0.2">
      <c r="A82" s="90" t="s">
        <v>242</v>
      </c>
      <c r="B82" s="90">
        <f>_xlfn.XLOOKUP(D82,MACROS!R:R,MACROS!G:G,0)</f>
        <v>0</v>
      </c>
      <c r="D82" s="90" t="s">
        <v>222</v>
      </c>
      <c r="E82" s="90">
        <f t="shared" si="10"/>
        <v>0</v>
      </c>
      <c r="F82" s="90">
        <v>10129</v>
      </c>
      <c r="G82" s="90">
        <f t="shared" si="11"/>
        <v>0</v>
      </c>
      <c r="J82" s="113"/>
      <c r="K82" s="87"/>
    </row>
    <row r="83" spans="1:11" x14ac:dyDescent="0.2">
      <c r="A83" s="90" t="s">
        <v>242</v>
      </c>
      <c r="B83" s="90">
        <f>_xlfn.XLOOKUP(D83,MACROS!R:R,MACROS!G:G,0)</f>
        <v>0</v>
      </c>
      <c r="D83" s="90" t="s">
        <v>223</v>
      </c>
      <c r="E83" s="90">
        <f t="shared" si="10"/>
        <v>0</v>
      </c>
      <c r="F83" s="90">
        <v>10129</v>
      </c>
      <c r="G83" s="90">
        <f t="shared" si="11"/>
        <v>0</v>
      </c>
      <c r="J83" s="113"/>
      <c r="K83" s="87"/>
    </row>
    <row r="84" spans="1:11" x14ac:dyDescent="0.2">
      <c r="A84" s="90" t="s">
        <v>242</v>
      </c>
      <c r="B84" s="90">
        <f>_xlfn.XLOOKUP(D84,MACROS!R:R,MACROS!G:G,0)</f>
        <v>0</v>
      </c>
      <c r="D84" s="90" t="s">
        <v>224</v>
      </c>
      <c r="E84" s="90">
        <f t="shared" si="10"/>
        <v>0</v>
      </c>
      <c r="F84" s="90">
        <v>10129</v>
      </c>
      <c r="G84" s="90">
        <f t="shared" si="11"/>
        <v>0</v>
      </c>
      <c r="J84" s="113"/>
      <c r="K84" s="87"/>
    </row>
    <row r="85" spans="1:11" x14ac:dyDescent="0.2">
      <c r="A85" s="90" t="s">
        <v>242</v>
      </c>
      <c r="B85" s="90">
        <f>_xlfn.XLOOKUP(D85,MACROS!R:R,MACROS!G:G,0)</f>
        <v>0</v>
      </c>
      <c r="D85" s="90" t="s">
        <v>225</v>
      </c>
      <c r="E85" s="90">
        <f t="shared" si="10"/>
        <v>0</v>
      </c>
      <c r="F85" s="90">
        <v>10129</v>
      </c>
      <c r="G85" s="90">
        <f t="shared" si="11"/>
        <v>0</v>
      </c>
      <c r="J85" s="113"/>
      <c r="K85" s="87"/>
    </row>
    <row r="86" spans="1:11" x14ac:dyDescent="0.2">
      <c r="A86" s="90" t="s">
        <v>242</v>
      </c>
      <c r="B86" s="90">
        <f>_xlfn.XLOOKUP(D86,MACROS!R:R,MACROS!G:G,0)</f>
        <v>0</v>
      </c>
      <c r="D86" s="90" t="s">
        <v>226</v>
      </c>
      <c r="E86" s="90">
        <f t="shared" si="10"/>
        <v>0</v>
      </c>
      <c r="F86" s="90">
        <v>10129</v>
      </c>
      <c r="G86" s="90">
        <f t="shared" si="11"/>
        <v>0</v>
      </c>
      <c r="J86" s="113"/>
      <c r="K86" s="87"/>
    </row>
    <row r="87" spans="1:11" x14ac:dyDescent="0.2">
      <c r="A87" s="90" t="s">
        <v>242</v>
      </c>
      <c r="B87" s="90">
        <f>_xlfn.XLOOKUP(D87,MACROS!R:R,MACROS!G:G,0)</f>
        <v>0</v>
      </c>
      <c r="D87" s="90" t="s">
        <v>227</v>
      </c>
      <c r="E87" s="90">
        <f t="shared" si="10"/>
        <v>0</v>
      </c>
      <c r="F87" s="90">
        <v>10129</v>
      </c>
      <c r="G87" s="90">
        <f t="shared" si="11"/>
        <v>0</v>
      </c>
      <c r="J87" s="1"/>
      <c r="K87" s="87"/>
    </row>
    <row r="88" spans="1:11" x14ac:dyDescent="0.2">
      <c r="A88" s="90" t="s">
        <v>242</v>
      </c>
      <c r="B88" s="90">
        <f>_xlfn.XLOOKUP(D88,MACROS!R:R,MACROS!G:G,0)</f>
        <v>0</v>
      </c>
      <c r="D88" s="90" t="s">
        <v>228</v>
      </c>
      <c r="E88" s="90">
        <f t="shared" si="10"/>
        <v>0</v>
      </c>
      <c r="F88" s="90">
        <v>10129</v>
      </c>
      <c r="G88" s="90">
        <f t="shared" si="11"/>
        <v>0</v>
      </c>
      <c r="J88" s="1"/>
      <c r="K88" s="87"/>
    </row>
    <row r="89" spans="1:11" x14ac:dyDescent="0.2">
      <c r="A89" s="90" t="s">
        <v>242</v>
      </c>
      <c r="B89" s="90">
        <f>_xlfn.XLOOKUP(D89,MACROS!R:R,MACROS!G:G,0)</f>
        <v>0</v>
      </c>
      <c r="D89" s="90" t="s">
        <v>586</v>
      </c>
      <c r="E89" s="90">
        <f t="shared" ref="E89" si="12">SUM(B89:C89)</f>
        <v>0</v>
      </c>
      <c r="F89" s="90">
        <v>10129</v>
      </c>
      <c r="G89" s="90">
        <f t="shared" ref="G89" si="13">IF(C89&gt;0,10*C89/E89,0)</f>
        <v>0</v>
      </c>
      <c r="J89" s="113"/>
      <c r="K89" s="87"/>
    </row>
    <row r="90" spans="1:11" x14ac:dyDescent="0.2">
      <c r="A90" s="121" t="s">
        <v>242</v>
      </c>
      <c r="B90" s="121">
        <f>_xlfn.XLOOKUP(D90,MACROS!$R:$R,MACROS!$H:$H,0)</f>
        <v>0</v>
      </c>
      <c r="C90" s="121"/>
      <c r="D90" s="121" t="s">
        <v>208</v>
      </c>
      <c r="E90" s="121">
        <f t="shared" si="10"/>
        <v>0</v>
      </c>
      <c r="F90" s="121">
        <v>10130</v>
      </c>
      <c r="G90" s="121">
        <f t="shared" si="11"/>
        <v>0</v>
      </c>
      <c r="J90" s="113"/>
      <c r="K90" s="87"/>
    </row>
    <row r="91" spans="1:11" x14ac:dyDescent="0.2">
      <c r="A91" s="90" t="s">
        <v>242</v>
      </c>
      <c r="B91" s="90">
        <f>_xlfn.XLOOKUP(D91,MACROS!R:R,MACROS!H:H,0)</f>
        <v>0</v>
      </c>
      <c r="D91" s="90" t="s">
        <v>209</v>
      </c>
      <c r="E91" s="90">
        <f t="shared" si="10"/>
        <v>0</v>
      </c>
      <c r="F91" s="90">
        <v>10130</v>
      </c>
      <c r="G91" s="90">
        <f t="shared" si="11"/>
        <v>0</v>
      </c>
      <c r="J91" s="113"/>
      <c r="K91" s="87"/>
    </row>
    <row r="92" spans="1:11" x14ac:dyDescent="0.2">
      <c r="A92" s="90" t="s">
        <v>242</v>
      </c>
      <c r="B92" s="90">
        <f>_xlfn.XLOOKUP(D92,MACROS!R:R,MACROS!H:H,0)</f>
        <v>0</v>
      </c>
      <c r="D92" s="90" t="s">
        <v>210</v>
      </c>
      <c r="E92" s="90">
        <f t="shared" si="10"/>
        <v>0</v>
      </c>
      <c r="F92" s="90">
        <v>10130</v>
      </c>
      <c r="G92" s="90">
        <f t="shared" si="11"/>
        <v>0</v>
      </c>
      <c r="J92" s="113"/>
      <c r="K92" s="87"/>
    </row>
    <row r="93" spans="1:11" x14ac:dyDescent="0.2">
      <c r="A93" s="90" t="s">
        <v>242</v>
      </c>
      <c r="B93" s="90">
        <f>_xlfn.XLOOKUP(D93,MACROS!R:R,MACROS!H:H,0)</f>
        <v>0</v>
      </c>
      <c r="D93" s="90" t="s">
        <v>211</v>
      </c>
      <c r="E93" s="90">
        <f t="shared" si="10"/>
        <v>0</v>
      </c>
      <c r="F93" s="90">
        <v>10130</v>
      </c>
      <c r="G93" s="90">
        <f t="shared" si="11"/>
        <v>0</v>
      </c>
      <c r="J93" s="113"/>
      <c r="K93" s="87"/>
    </row>
    <row r="94" spans="1:11" x14ac:dyDescent="0.2">
      <c r="A94" s="90" t="s">
        <v>242</v>
      </c>
      <c r="B94" s="90">
        <f>_xlfn.XLOOKUP(D94,MACROS!R:R,MACROS!H:H,0)</f>
        <v>0</v>
      </c>
      <c r="D94" s="90" t="s">
        <v>212</v>
      </c>
      <c r="E94" s="90">
        <f t="shared" si="10"/>
        <v>0</v>
      </c>
      <c r="F94" s="90">
        <v>10130</v>
      </c>
      <c r="G94" s="90">
        <f t="shared" si="11"/>
        <v>0</v>
      </c>
      <c r="J94" s="113"/>
      <c r="K94" s="87"/>
    </row>
    <row r="95" spans="1:11" x14ac:dyDescent="0.2">
      <c r="A95" s="90" t="s">
        <v>242</v>
      </c>
      <c r="B95" s="90">
        <f>_xlfn.XLOOKUP(D95,MACROS!R:R,MACROS!H:H,0)</f>
        <v>0</v>
      </c>
      <c r="D95" s="90" t="s">
        <v>213</v>
      </c>
      <c r="E95" s="90">
        <f t="shared" si="10"/>
        <v>0</v>
      </c>
      <c r="F95" s="90">
        <v>10130</v>
      </c>
      <c r="G95" s="90">
        <f t="shared" si="11"/>
        <v>0</v>
      </c>
      <c r="J95" s="113"/>
      <c r="K95" s="87"/>
    </row>
    <row r="96" spans="1:11" x14ac:dyDescent="0.2">
      <c r="A96" s="90" t="s">
        <v>242</v>
      </c>
      <c r="B96" s="90">
        <f>_xlfn.XLOOKUP(D96,MACROS!R:R,MACROS!H:H,0)</f>
        <v>0</v>
      </c>
      <c r="D96" s="90" t="s">
        <v>214</v>
      </c>
      <c r="E96" s="90">
        <f t="shared" si="10"/>
        <v>0</v>
      </c>
      <c r="F96" s="90">
        <v>10130</v>
      </c>
      <c r="G96" s="90">
        <f t="shared" si="11"/>
        <v>0</v>
      </c>
      <c r="J96" s="113"/>
      <c r="K96" s="87"/>
    </row>
    <row r="97" spans="1:11" x14ac:dyDescent="0.2">
      <c r="A97" s="90" t="s">
        <v>242</v>
      </c>
      <c r="B97" s="90">
        <f>_xlfn.XLOOKUP(D97,MACROS!R:R,MACROS!H:H,0)</f>
        <v>0</v>
      </c>
      <c r="D97" s="90" t="s">
        <v>215</v>
      </c>
      <c r="E97" s="90">
        <f t="shared" si="10"/>
        <v>0</v>
      </c>
      <c r="F97" s="90">
        <v>10130</v>
      </c>
      <c r="G97" s="90">
        <f t="shared" si="11"/>
        <v>0</v>
      </c>
      <c r="J97" s="113"/>
      <c r="K97" s="87"/>
    </row>
    <row r="98" spans="1:11" x14ac:dyDescent="0.2">
      <c r="A98" s="90" t="s">
        <v>242</v>
      </c>
      <c r="B98" s="90">
        <f>_xlfn.XLOOKUP(D98,MACROS!R:R,MACROS!H:H,0)</f>
        <v>0</v>
      </c>
      <c r="D98" s="90" t="s">
        <v>216</v>
      </c>
      <c r="E98" s="90">
        <f t="shared" si="10"/>
        <v>0</v>
      </c>
      <c r="F98" s="90">
        <v>10130</v>
      </c>
      <c r="G98" s="90">
        <f t="shared" si="11"/>
        <v>0</v>
      </c>
      <c r="J98" s="113"/>
      <c r="K98" s="87"/>
    </row>
    <row r="99" spans="1:11" x14ac:dyDescent="0.2">
      <c r="A99" s="90" t="s">
        <v>242</v>
      </c>
      <c r="B99" s="90">
        <f>_xlfn.XLOOKUP(D99,MACROS!R:R,MACROS!H:H,0)</f>
        <v>0</v>
      </c>
      <c r="D99" s="90" t="s">
        <v>217</v>
      </c>
      <c r="E99" s="90">
        <f t="shared" si="10"/>
        <v>0</v>
      </c>
      <c r="F99" s="90">
        <v>10130</v>
      </c>
      <c r="G99" s="90">
        <f t="shared" si="11"/>
        <v>0</v>
      </c>
      <c r="J99" s="113"/>
      <c r="K99" s="87"/>
    </row>
    <row r="100" spans="1:11" x14ac:dyDescent="0.2">
      <c r="A100" s="90" t="s">
        <v>242</v>
      </c>
      <c r="B100" s="90">
        <f>_xlfn.XLOOKUP(D100,MACROS!R:R,MACROS!H:H,0)</f>
        <v>0</v>
      </c>
      <c r="D100" s="90" t="s">
        <v>218</v>
      </c>
      <c r="E100" s="90">
        <f t="shared" si="10"/>
        <v>0</v>
      </c>
      <c r="F100" s="90">
        <v>10130</v>
      </c>
      <c r="G100" s="90">
        <f t="shared" si="11"/>
        <v>0</v>
      </c>
      <c r="J100" s="113"/>
      <c r="K100" s="87"/>
    </row>
    <row r="101" spans="1:11" x14ac:dyDescent="0.2">
      <c r="A101" s="90" t="s">
        <v>242</v>
      </c>
      <c r="B101" s="90">
        <f>_xlfn.XLOOKUP(D101,MACROS!R:R,MACROS!H:H,0)</f>
        <v>0</v>
      </c>
      <c r="D101" s="90" t="s">
        <v>219</v>
      </c>
      <c r="E101" s="90">
        <f t="shared" si="10"/>
        <v>0</v>
      </c>
      <c r="F101" s="90">
        <v>10130</v>
      </c>
      <c r="G101" s="90">
        <f t="shared" si="11"/>
        <v>0</v>
      </c>
      <c r="J101" s="113"/>
      <c r="K101" s="87"/>
    </row>
    <row r="102" spans="1:11" x14ac:dyDescent="0.2">
      <c r="A102" s="90" t="s">
        <v>242</v>
      </c>
      <c r="B102" s="90">
        <f>_xlfn.XLOOKUP(D102,MACROS!R:R,MACROS!H:H,0)</f>
        <v>0</v>
      </c>
      <c r="D102" s="90" t="s">
        <v>220</v>
      </c>
      <c r="E102" s="90">
        <f t="shared" si="10"/>
        <v>0</v>
      </c>
      <c r="F102" s="90">
        <v>10130</v>
      </c>
      <c r="G102" s="90">
        <f t="shared" si="11"/>
        <v>0</v>
      </c>
      <c r="J102" s="113"/>
      <c r="K102" s="87"/>
    </row>
    <row r="103" spans="1:11" x14ac:dyDescent="0.2">
      <c r="A103" s="90" t="s">
        <v>242</v>
      </c>
      <c r="B103" s="90">
        <f>_xlfn.XLOOKUP(D103,MACROS!R:R,MACROS!H:H,0)</f>
        <v>0</v>
      </c>
      <c r="D103" s="90" t="s">
        <v>221</v>
      </c>
      <c r="E103" s="90">
        <f t="shared" si="10"/>
        <v>0</v>
      </c>
      <c r="F103" s="90">
        <v>10130</v>
      </c>
      <c r="G103" s="90">
        <f t="shared" si="11"/>
        <v>0</v>
      </c>
      <c r="J103" s="113"/>
      <c r="K103" s="87"/>
    </row>
    <row r="104" spans="1:11" x14ac:dyDescent="0.2">
      <c r="A104" s="90" t="s">
        <v>242</v>
      </c>
      <c r="B104" s="90">
        <f>_xlfn.XLOOKUP(D104,MACROS!R:R,MACROS!H:H,0)</f>
        <v>0</v>
      </c>
      <c r="D104" s="90" t="s">
        <v>222</v>
      </c>
      <c r="E104" s="90">
        <f t="shared" si="10"/>
        <v>0</v>
      </c>
      <c r="F104" s="90">
        <v>10130</v>
      </c>
      <c r="G104" s="90">
        <f t="shared" si="11"/>
        <v>0</v>
      </c>
      <c r="J104" s="113"/>
      <c r="K104" s="87"/>
    </row>
    <row r="105" spans="1:11" x14ac:dyDescent="0.2">
      <c r="A105" s="90" t="s">
        <v>242</v>
      </c>
      <c r="B105" s="90">
        <f>_xlfn.XLOOKUP(D105,MACROS!R:R,MACROS!H:H,0)</f>
        <v>0</v>
      </c>
      <c r="D105" s="90" t="s">
        <v>223</v>
      </c>
      <c r="E105" s="90">
        <f t="shared" si="10"/>
        <v>0</v>
      </c>
      <c r="F105" s="90">
        <v>10130</v>
      </c>
      <c r="G105" s="90">
        <f t="shared" si="11"/>
        <v>0</v>
      </c>
      <c r="J105" s="113"/>
      <c r="K105" s="87"/>
    </row>
    <row r="106" spans="1:11" x14ac:dyDescent="0.2">
      <c r="A106" s="90" t="s">
        <v>242</v>
      </c>
      <c r="B106" s="90">
        <f>_xlfn.XLOOKUP(D106,MACROS!R:R,MACROS!H:H,0)</f>
        <v>0</v>
      </c>
      <c r="D106" s="90" t="s">
        <v>224</v>
      </c>
      <c r="E106" s="90">
        <f t="shared" si="10"/>
        <v>0</v>
      </c>
      <c r="F106" s="90">
        <v>10130</v>
      </c>
      <c r="G106" s="90">
        <f t="shared" si="11"/>
        <v>0</v>
      </c>
      <c r="J106" s="113"/>
      <c r="K106" s="87"/>
    </row>
    <row r="107" spans="1:11" x14ac:dyDescent="0.2">
      <c r="A107" s="90" t="s">
        <v>242</v>
      </c>
      <c r="B107" s="90">
        <f>_xlfn.XLOOKUP(D107,MACROS!R:R,MACROS!H:H,0)</f>
        <v>0</v>
      </c>
      <c r="D107" s="90" t="s">
        <v>225</v>
      </c>
      <c r="E107" s="90">
        <f t="shared" si="10"/>
        <v>0</v>
      </c>
      <c r="F107" s="90">
        <v>10130</v>
      </c>
      <c r="G107" s="90">
        <f t="shared" si="11"/>
        <v>0</v>
      </c>
      <c r="J107" s="113"/>
      <c r="K107" s="87"/>
    </row>
    <row r="108" spans="1:11" x14ac:dyDescent="0.2">
      <c r="A108" s="90" t="s">
        <v>242</v>
      </c>
      <c r="B108" s="90">
        <f>_xlfn.XLOOKUP(D108,MACROS!R:R,MACROS!H:H,0)</f>
        <v>0</v>
      </c>
      <c r="D108" s="90" t="s">
        <v>226</v>
      </c>
      <c r="E108" s="90">
        <f t="shared" si="10"/>
        <v>0</v>
      </c>
      <c r="F108" s="90">
        <v>10130</v>
      </c>
      <c r="G108" s="90">
        <f t="shared" si="11"/>
        <v>0</v>
      </c>
      <c r="J108" s="113"/>
      <c r="K108" s="87"/>
    </row>
    <row r="109" spans="1:11" x14ac:dyDescent="0.2">
      <c r="A109" s="90" t="s">
        <v>242</v>
      </c>
      <c r="B109" s="90">
        <f>_xlfn.XLOOKUP(D109,MACROS!R:R,MACROS!H:H,0)</f>
        <v>0</v>
      </c>
      <c r="D109" s="90" t="s">
        <v>227</v>
      </c>
      <c r="E109" s="90">
        <f t="shared" si="10"/>
        <v>0</v>
      </c>
      <c r="F109" s="90">
        <v>10130</v>
      </c>
      <c r="G109" s="90">
        <f t="shared" si="11"/>
        <v>0</v>
      </c>
      <c r="J109" s="1"/>
      <c r="K109" s="87"/>
    </row>
    <row r="110" spans="1:11" x14ac:dyDescent="0.2">
      <c r="A110" s="90" t="s">
        <v>242</v>
      </c>
      <c r="B110" s="90">
        <f>_xlfn.XLOOKUP(D110,MACROS!R:R,MACROS!H:H,0)</f>
        <v>0</v>
      </c>
      <c r="D110" s="90" t="s">
        <v>228</v>
      </c>
      <c r="E110" s="90">
        <f t="shared" si="10"/>
        <v>0</v>
      </c>
      <c r="F110" s="90">
        <v>10130</v>
      </c>
      <c r="G110" s="90">
        <f t="shared" si="11"/>
        <v>0</v>
      </c>
      <c r="J110" s="1"/>
      <c r="K110" s="87"/>
    </row>
    <row r="111" spans="1:11" x14ac:dyDescent="0.2">
      <c r="A111" s="90" t="s">
        <v>242</v>
      </c>
      <c r="B111" s="90">
        <f>_xlfn.XLOOKUP(D111,MACROS!R:R,MACROS!H:H,0)</f>
        <v>0</v>
      </c>
      <c r="D111" s="90" t="s">
        <v>586</v>
      </c>
      <c r="E111" s="90">
        <f t="shared" ref="E111" si="14">SUM(B111:C111)</f>
        <v>0</v>
      </c>
      <c r="F111" s="90">
        <v>10130</v>
      </c>
      <c r="G111" s="90">
        <f t="shared" ref="G111" si="15">IF(C111&gt;0,10*C111/E111,0)</f>
        <v>0</v>
      </c>
      <c r="J111" s="113"/>
      <c r="K111" s="87"/>
    </row>
    <row r="112" spans="1:11" x14ac:dyDescent="0.2">
      <c r="A112" s="121" t="s">
        <v>242</v>
      </c>
      <c r="B112" s="121">
        <f>_xlfn.XLOOKUP(D112,MACROS!$R:$R,MACROS!$I:$I,0)</f>
        <v>0</v>
      </c>
      <c r="C112" s="121"/>
      <c r="D112" s="121" t="s">
        <v>208</v>
      </c>
      <c r="E112" s="121">
        <f t="shared" ref="E112:E137" si="16">SUM(B112:C112)</f>
        <v>0</v>
      </c>
      <c r="F112" s="121">
        <v>10139</v>
      </c>
      <c r="G112" s="121">
        <f t="shared" ref="G112:G137" si="17">IF(C112&gt;0,10*C112/E112,0)</f>
        <v>0</v>
      </c>
      <c r="J112" s="113"/>
      <c r="K112" s="87"/>
    </row>
    <row r="113" spans="1:11" x14ac:dyDescent="0.2">
      <c r="A113" s="90" t="s">
        <v>242</v>
      </c>
      <c r="B113" s="90">
        <f>_xlfn.XLOOKUP(D113,MACROS!R:R,MACROS!I:I,0)</f>
        <v>0</v>
      </c>
      <c r="D113" s="90" t="s">
        <v>209</v>
      </c>
      <c r="E113" s="90">
        <f t="shared" si="16"/>
        <v>0</v>
      </c>
      <c r="F113" s="90">
        <v>10139</v>
      </c>
      <c r="G113" s="90">
        <f t="shared" si="17"/>
        <v>0</v>
      </c>
      <c r="J113" s="113"/>
      <c r="K113" s="87"/>
    </row>
    <row r="114" spans="1:11" x14ac:dyDescent="0.2">
      <c r="A114" s="90" t="s">
        <v>242</v>
      </c>
      <c r="B114" s="90">
        <f>_xlfn.XLOOKUP(D114,MACROS!R:R,MACROS!I:I,0)</f>
        <v>0</v>
      </c>
      <c r="D114" s="90" t="s">
        <v>210</v>
      </c>
      <c r="E114" s="90">
        <f t="shared" si="16"/>
        <v>0</v>
      </c>
      <c r="F114" s="90">
        <v>10139</v>
      </c>
      <c r="G114" s="90">
        <f t="shared" si="17"/>
        <v>0</v>
      </c>
      <c r="J114" s="113"/>
      <c r="K114" s="87"/>
    </row>
    <row r="115" spans="1:11" x14ac:dyDescent="0.2">
      <c r="A115" s="90" t="s">
        <v>242</v>
      </c>
      <c r="B115" s="90">
        <f>_xlfn.XLOOKUP(D115,MACROS!R:R,MACROS!I:I,0)</f>
        <v>0</v>
      </c>
      <c r="D115" s="90" t="s">
        <v>211</v>
      </c>
      <c r="E115" s="90">
        <f t="shared" si="16"/>
        <v>0</v>
      </c>
      <c r="F115" s="90">
        <v>10139</v>
      </c>
      <c r="G115" s="90">
        <f t="shared" si="17"/>
        <v>0</v>
      </c>
      <c r="J115" s="113"/>
      <c r="K115" s="87"/>
    </row>
    <row r="116" spans="1:11" x14ac:dyDescent="0.2">
      <c r="A116" s="90" t="s">
        <v>242</v>
      </c>
      <c r="B116" s="90">
        <f>_xlfn.XLOOKUP(D116,MACROS!R:R,MACROS!I:I,0)</f>
        <v>0</v>
      </c>
      <c r="D116" s="90" t="s">
        <v>212</v>
      </c>
      <c r="E116" s="90">
        <f t="shared" si="16"/>
        <v>0</v>
      </c>
      <c r="F116" s="90">
        <v>10139</v>
      </c>
      <c r="G116" s="90">
        <f t="shared" si="17"/>
        <v>0</v>
      </c>
      <c r="J116" s="113"/>
      <c r="K116" s="87"/>
    </row>
    <row r="117" spans="1:11" x14ac:dyDescent="0.2">
      <c r="A117" s="90" t="s">
        <v>242</v>
      </c>
      <c r="B117" s="90">
        <f>_xlfn.XLOOKUP(D117,MACROS!R:R,MACROS!I:I,0)</f>
        <v>0</v>
      </c>
      <c r="D117" s="90" t="s">
        <v>213</v>
      </c>
      <c r="E117" s="90">
        <f t="shared" si="16"/>
        <v>0</v>
      </c>
      <c r="F117" s="90">
        <v>10139</v>
      </c>
      <c r="G117" s="90">
        <f t="shared" si="17"/>
        <v>0</v>
      </c>
      <c r="J117" s="113"/>
      <c r="K117" s="87"/>
    </row>
    <row r="118" spans="1:11" x14ac:dyDescent="0.2">
      <c r="A118" s="90" t="s">
        <v>242</v>
      </c>
      <c r="B118" s="90">
        <f>_xlfn.XLOOKUP(D118,MACROS!R:R,MACROS!I:I,0)</f>
        <v>0</v>
      </c>
      <c r="D118" s="90" t="s">
        <v>214</v>
      </c>
      <c r="E118" s="90">
        <f t="shared" si="16"/>
        <v>0</v>
      </c>
      <c r="F118" s="90">
        <v>10139</v>
      </c>
      <c r="G118" s="90">
        <f t="shared" si="17"/>
        <v>0</v>
      </c>
      <c r="J118" s="113"/>
      <c r="K118" s="87"/>
    </row>
    <row r="119" spans="1:11" x14ac:dyDescent="0.2">
      <c r="A119" s="90" t="s">
        <v>242</v>
      </c>
      <c r="B119" s="90">
        <f>_xlfn.XLOOKUP(D119,MACROS!R:R,MACROS!I:I,0)</f>
        <v>0</v>
      </c>
      <c r="D119" s="90" t="s">
        <v>215</v>
      </c>
      <c r="E119" s="90">
        <f t="shared" si="16"/>
        <v>0</v>
      </c>
      <c r="F119" s="90">
        <v>10139</v>
      </c>
      <c r="G119" s="90">
        <f t="shared" si="17"/>
        <v>0</v>
      </c>
      <c r="J119" s="113"/>
      <c r="K119" s="87"/>
    </row>
    <row r="120" spans="1:11" x14ac:dyDescent="0.2">
      <c r="A120" s="90" t="s">
        <v>242</v>
      </c>
      <c r="B120" s="90">
        <f>_xlfn.XLOOKUP(D120,MACROS!R:R,MACROS!I:I,0)</f>
        <v>0</v>
      </c>
      <c r="D120" s="90" t="s">
        <v>216</v>
      </c>
      <c r="E120" s="90">
        <f t="shared" si="16"/>
        <v>0</v>
      </c>
      <c r="F120" s="90">
        <v>10139</v>
      </c>
      <c r="G120" s="90">
        <f t="shared" si="17"/>
        <v>0</v>
      </c>
      <c r="J120" s="113"/>
      <c r="K120" s="87"/>
    </row>
    <row r="121" spans="1:11" x14ac:dyDescent="0.2">
      <c r="A121" s="90" t="s">
        <v>242</v>
      </c>
      <c r="B121" s="90">
        <f>_xlfn.XLOOKUP(D121,MACROS!R:R,MACROS!I:I,0)</f>
        <v>0</v>
      </c>
      <c r="D121" s="90" t="s">
        <v>217</v>
      </c>
      <c r="E121" s="90">
        <f t="shared" si="16"/>
        <v>0</v>
      </c>
      <c r="F121" s="90">
        <v>10139</v>
      </c>
      <c r="G121" s="90">
        <f t="shared" si="17"/>
        <v>0</v>
      </c>
      <c r="J121" s="113"/>
      <c r="K121" s="87"/>
    </row>
    <row r="122" spans="1:11" x14ac:dyDescent="0.2">
      <c r="A122" s="90" t="s">
        <v>242</v>
      </c>
      <c r="B122" s="90">
        <f>_xlfn.XLOOKUP(D122,MACROS!R:R,MACROS!I:I,0)</f>
        <v>0</v>
      </c>
      <c r="D122" s="90" t="s">
        <v>218</v>
      </c>
      <c r="E122" s="90">
        <f t="shared" si="16"/>
        <v>0</v>
      </c>
      <c r="F122" s="90">
        <v>10139</v>
      </c>
      <c r="G122" s="90">
        <f t="shared" si="17"/>
        <v>0</v>
      </c>
      <c r="J122" s="113"/>
      <c r="K122" s="87"/>
    </row>
    <row r="123" spans="1:11" x14ac:dyDescent="0.2">
      <c r="A123" s="90" t="s">
        <v>242</v>
      </c>
      <c r="B123" s="90">
        <f>_xlfn.XLOOKUP(D123,MACROS!R:R,MACROS!I:I,0)</f>
        <v>0</v>
      </c>
      <c r="D123" s="90" t="s">
        <v>219</v>
      </c>
      <c r="E123" s="90">
        <f t="shared" si="16"/>
        <v>0</v>
      </c>
      <c r="F123" s="90">
        <v>10139</v>
      </c>
      <c r="G123" s="90">
        <f t="shared" si="17"/>
        <v>0</v>
      </c>
      <c r="J123" s="113"/>
      <c r="K123" s="87"/>
    </row>
    <row r="124" spans="1:11" x14ac:dyDescent="0.2">
      <c r="A124" s="90" t="s">
        <v>242</v>
      </c>
      <c r="B124" s="90">
        <f>_xlfn.XLOOKUP(D124,MACROS!R:R,MACROS!I:I,0)</f>
        <v>0</v>
      </c>
      <c r="D124" s="90" t="s">
        <v>220</v>
      </c>
      <c r="E124" s="90">
        <f t="shared" si="16"/>
        <v>0</v>
      </c>
      <c r="F124" s="90">
        <v>10139</v>
      </c>
      <c r="G124" s="90">
        <f t="shared" si="17"/>
        <v>0</v>
      </c>
      <c r="J124" s="113"/>
      <c r="K124" s="87"/>
    </row>
    <row r="125" spans="1:11" x14ac:dyDescent="0.2">
      <c r="A125" s="90" t="s">
        <v>242</v>
      </c>
      <c r="B125" s="90">
        <f>_xlfn.XLOOKUP(D125,MACROS!R:R,MACROS!I:I,0)</f>
        <v>0</v>
      </c>
      <c r="D125" s="90" t="s">
        <v>221</v>
      </c>
      <c r="E125" s="90">
        <f t="shared" si="16"/>
        <v>0</v>
      </c>
      <c r="F125" s="90">
        <v>10139</v>
      </c>
      <c r="G125" s="90">
        <f t="shared" si="17"/>
        <v>0</v>
      </c>
      <c r="J125" s="113"/>
      <c r="K125" s="87"/>
    </row>
    <row r="126" spans="1:11" x14ac:dyDescent="0.2">
      <c r="A126" s="90" t="s">
        <v>242</v>
      </c>
      <c r="B126" s="90">
        <f>_xlfn.XLOOKUP(D126,MACROS!R:R,MACROS!I:I,0)</f>
        <v>0</v>
      </c>
      <c r="D126" s="90" t="s">
        <v>222</v>
      </c>
      <c r="E126" s="90">
        <f t="shared" si="16"/>
        <v>0</v>
      </c>
      <c r="F126" s="90">
        <v>10139</v>
      </c>
      <c r="G126" s="90">
        <f t="shared" si="17"/>
        <v>0</v>
      </c>
      <c r="J126" s="113"/>
      <c r="K126" s="87"/>
    </row>
    <row r="127" spans="1:11" x14ac:dyDescent="0.2">
      <c r="A127" s="90" t="s">
        <v>242</v>
      </c>
      <c r="B127" s="90">
        <f>_xlfn.XLOOKUP(D127,MACROS!R:R,MACROS!I:I,0)</f>
        <v>0</v>
      </c>
      <c r="D127" s="90" t="s">
        <v>223</v>
      </c>
      <c r="E127" s="90">
        <f t="shared" si="16"/>
        <v>0</v>
      </c>
      <c r="F127" s="90">
        <v>10139</v>
      </c>
      <c r="G127" s="90">
        <f t="shared" si="17"/>
        <v>0</v>
      </c>
      <c r="J127" s="113"/>
      <c r="K127" s="87"/>
    </row>
    <row r="128" spans="1:11" x14ac:dyDescent="0.2">
      <c r="A128" s="90" t="s">
        <v>242</v>
      </c>
      <c r="B128" s="90">
        <f>_xlfn.XLOOKUP(D128,MACROS!R:R,MACROS!I:I,0)</f>
        <v>0</v>
      </c>
      <c r="D128" s="90" t="s">
        <v>224</v>
      </c>
      <c r="E128" s="90">
        <f t="shared" si="16"/>
        <v>0</v>
      </c>
      <c r="F128" s="90">
        <v>10139</v>
      </c>
      <c r="G128" s="90">
        <f t="shared" si="17"/>
        <v>0</v>
      </c>
      <c r="J128" s="113"/>
      <c r="K128" s="87"/>
    </row>
    <row r="129" spans="1:11" x14ac:dyDescent="0.2">
      <c r="A129" s="90" t="s">
        <v>242</v>
      </c>
      <c r="B129" s="90">
        <f>_xlfn.XLOOKUP(D129,MACROS!R:R,MACROS!I:I,0)</f>
        <v>0</v>
      </c>
      <c r="D129" s="90" t="s">
        <v>225</v>
      </c>
      <c r="E129" s="90">
        <f t="shared" si="16"/>
        <v>0</v>
      </c>
      <c r="F129" s="90">
        <v>10139</v>
      </c>
      <c r="G129" s="90">
        <f t="shared" si="17"/>
        <v>0</v>
      </c>
      <c r="J129" s="113"/>
      <c r="K129" s="87"/>
    </row>
    <row r="130" spans="1:11" x14ac:dyDescent="0.2">
      <c r="A130" s="90" t="s">
        <v>242</v>
      </c>
      <c r="B130" s="90">
        <f>_xlfn.XLOOKUP(D130,MACROS!R:R,MACROS!I:I,0)</f>
        <v>0</v>
      </c>
      <c r="D130" s="90" t="s">
        <v>226</v>
      </c>
      <c r="E130" s="90">
        <f t="shared" si="16"/>
        <v>0</v>
      </c>
      <c r="F130" s="90">
        <v>10139</v>
      </c>
      <c r="G130" s="90">
        <f t="shared" si="17"/>
        <v>0</v>
      </c>
      <c r="J130" s="113"/>
      <c r="K130" s="87"/>
    </row>
    <row r="131" spans="1:11" x14ac:dyDescent="0.2">
      <c r="A131" s="90" t="s">
        <v>242</v>
      </c>
      <c r="B131" s="90">
        <f>_xlfn.XLOOKUP(D131,MACROS!R:R,MACROS!I:I,0)</f>
        <v>0</v>
      </c>
      <c r="D131" s="90" t="s">
        <v>227</v>
      </c>
      <c r="E131" s="90">
        <f t="shared" si="16"/>
        <v>0</v>
      </c>
      <c r="F131" s="90">
        <v>10139</v>
      </c>
      <c r="G131" s="90">
        <f t="shared" si="17"/>
        <v>0</v>
      </c>
      <c r="J131" s="1"/>
      <c r="K131" s="87"/>
    </row>
    <row r="132" spans="1:11" x14ac:dyDescent="0.2">
      <c r="A132" s="90" t="s">
        <v>242</v>
      </c>
      <c r="B132" s="90">
        <f>_xlfn.XLOOKUP(D132,MACROS!R:R,MACROS!I:I,0)</f>
        <v>0</v>
      </c>
      <c r="D132" s="90" t="s">
        <v>228</v>
      </c>
      <c r="E132" s="90">
        <f t="shared" si="16"/>
        <v>0</v>
      </c>
      <c r="F132" s="90">
        <v>10139</v>
      </c>
      <c r="G132" s="90">
        <f t="shared" si="17"/>
        <v>0</v>
      </c>
      <c r="J132" s="1"/>
      <c r="K132" s="87"/>
    </row>
    <row r="133" spans="1:11" x14ac:dyDescent="0.2">
      <c r="A133" s="90" t="s">
        <v>242</v>
      </c>
      <c r="B133" s="90">
        <f>_xlfn.XLOOKUP(D133,MACROS!R:R,MACROS!I:I,0)</f>
        <v>0</v>
      </c>
      <c r="D133" s="90" t="s">
        <v>586</v>
      </c>
      <c r="E133" s="90">
        <f t="shared" ref="E133" si="18">SUM(B133:C133)</f>
        <v>0</v>
      </c>
      <c r="F133" s="90">
        <v>10139</v>
      </c>
      <c r="G133" s="90">
        <f t="shared" ref="G133" si="19">IF(C133&gt;0,10*C133/E133,0)</f>
        <v>0</v>
      </c>
      <c r="J133" s="113"/>
      <c r="K133" s="87"/>
    </row>
    <row r="134" spans="1:11" x14ac:dyDescent="0.2">
      <c r="A134" s="121" t="s">
        <v>242</v>
      </c>
      <c r="B134" s="121">
        <f>_xlfn.XLOOKUP(D134,MACROS!$R:$R,MACROS!$J:$J,0)</f>
        <v>0</v>
      </c>
      <c r="C134" s="121"/>
      <c r="D134" s="121" t="s">
        <v>208</v>
      </c>
      <c r="E134" s="121">
        <f t="shared" si="16"/>
        <v>0</v>
      </c>
      <c r="F134" s="121">
        <v>10131</v>
      </c>
      <c r="G134" s="121">
        <f t="shared" si="17"/>
        <v>0</v>
      </c>
      <c r="J134" s="113"/>
      <c r="K134" s="87"/>
    </row>
    <row r="135" spans="1:11" x14ac:dyDescent="0.2">
      <c r="A135" s="90" t="s">
        <v>242</v>
      </c>
      <c r="B135" s="90">
        <f>_xlfn.XLOOKUP(D135,MACROS!R:R,MACROS!J:J,0)</f>
        <v>0</v>
      </c>
      <c r="D135" s="90" t="s">
        <v>209</v>
      </c>
      <c r="E135" s="90">
        <f t="shared" si="16"/>
        <v>0</v>
      </c>
      <c r="F135" s="90">
        <v>10131</v>
      </c>
      <c r="G135" s="90">
        <f t="shared" si="17"/>
        <v>0</v>
      </c>
      <c r="J135" s="113"/>
      <c r="K135" s="87"/>
    </row>
    <row r="136" spans="1:11" x14ac:dyDescent="0.2">
      <c r="A136" s="90" t="s">
        <v>242</v>
      </c>
      <c r="B136" s="90">
        <f>_xlfn.XLOOKUP(D136,MACROS!R:R,MACROS!J:J,0)</f>
        <v>0</v>
      </c>
      <c r="D136" s="90" t="s">
        <v>210</v>
      </c>
      <c r="E136" s="90">
        <f t="shared" si="16"/>
        <v>0</v>
      </c>
      <c r="F136" s="90">
        <v>10131</v>
      </c>
      <c r="G136" s="90">
        <f t="shared" si="17"/>
        <v>0</v>
      </c>
      <c r="J136" s="113"/>
      <c r="K136" s="87"/>
    </row>
    <row r="137" spans="1:11" x14ac:dyDescent="0.2">
      <c r="A137" s="90" t="s">
        <v>242</v>
      </c>
      <c r="B137" s="90">
        <f>_xlfn.XLOOKUP(D137,MACROS!R:R,MACROS!J:J,0)</f>
        <v>0</v>
      </c>
      <c r="D137" s="90" t="s">
        <v>211</v>
      </c>
      <c r="E137" s="90">
        <f t="shared" si="16"/>
        <v>0</v>
      </c>
      <c r="F137" s="90">
        <v>10131</v>
      </c>
      <c r="G137" s="90">
        <f t="shared" si="17"/>
        <v>0</v>
      </c>
      <c r="J137" s="113"/>
      <c r="K137" s="87"/>
    </row>
    <row r="138" spans="1:11" x14ac:dyDescent="0.2">
      <c r="A138" s="90" t="s">
        <v>242</v>
      </c>
      <c r="B138" s="90">
        <f>_xlfn.XLOOKUP(D138,MACROS!R:R,MACROS!J:J,0)</f>
        <v>0</v>
      </c>
      <c r="D138" s="90" t="s">
        <v>212</v>
      </c>
      <c r="E138" s="90">
        <f t="shared" ref="E138:E176" si="20">SUM(B138:C138)</f>
        <v>0</v>
      </c>
      <c r="F138" s="90">
        <v>10131</v>
      </c>
      <c r="G138" s="90">
        <f t="shared" ref="G138:G176" si="21">IF(C138&gt;0,10*C138/E138,0)</f>
        <v>0</v>
      </c>
      <c r="J138" s="113"/>
      <c r="K138" s="87"/>
    </row>
    <row r="139" spans="1:11" x14ac:dyDescent="0.2">
      <c r="A139" s="90" t="s">
        <v>242</v>
      </c>
      <c r="B139" s="90">
        <f>_xlfn.XLOOKUP(D139,MACROS!R:R,MACROS!J:J,0)</f>
        <v>0</v>
      </c>
      <c r="D139" s="90" t="s">
        <v>213</v>
      </c>
      <c r="E139" s="90">
        <f t="shared" si="20"/>
        <v>0</v>
      </c>
      <c r="F139" s="90">
        <v>10131</v>
      </c>
      <c r="G139" s="90">
        <f t="shared" si="21"/>
        <v>0</v>
      </c>
      <c r="J139" s="113"/>
      <c r="K139" s="87"/>
    </row>
    <row r="140" spans="1:11" x14ac:dyDescent="0.2">
      <c r="A140" s="90" t="s">
        <v>242</v>
      </c>
      <c r="B140" s="90">
        <f>_xlfn.XLOOKUP(D140,MACROS!R:R,MACROS!J:J,0)</f>
        <v>0</v>
      </c>
      <c r="D140" s="90" t="s">
        <v>214</v>
      </c>
      <c r="E140" s="90">
        <f t="shared" si="20"/>
        <v>0</v>
      </c>
      <c r="F140" s="90">
        <v>10131</v>
      </c>
      <c r="G140" s="90">
        <f t="shared" si="21"/>
        <v>0</v>
      </c>
      <c r="J140" s="113"/>
      <c r="K140" s="87"/>
    </row>
    <row r="141" spans="1:11" x14ac:dyDescent="0.2">
      <c r="A141" s="90" t="s">
        <v>242</v>
      </c>
      <c r="B141" s="90">
        <f>_xlfn.XLOOKUP(D141,MACROS!R:R,MACROS!J:J,0)</f>
        <v>0</v>
      </c>
      <c r="D141" s="90" t="s">
        <v>215</v>
      </c>
      <c r="E141" s="90">
        <f t="shared" si="20"/>
        <v>0</v>
      </c>
      <c r="F141" s="90">
        <v>10131</v>
      </c>
      <c r="G141" s="90">
        <f t="shared" si="21"/>
        <v>0</v>
      </c>
      <c r="J141" s="113"/>
      <c r="K141" s="87"/>
    </row>
    <row r="142" spans="1:11" x14ac:dyDescent="0.2">
      <c r="A142" s="90" t="s">
        <v>242</v>
      </c>
      <c r="B142" s="90">
        <f>_xlfn.XLOOKUP(D142,MACROS!R:R,MACROS!J:J,0)</f>
        <v>0</v>
      </c>
      <c r="D142" s="90" t="s">
        <v>216</v>
      </c>
      <c r="E142" s="90">
        <f t="shared" si="20"/>
        <v>0</v>
      </c>
      <c r="F142" s="90">
        <v>10131</v>
      </c>
      <c r="G142" s="90">
        <f t="shared" si="21"/>
        <v>0</v>
      </c>
      <c r="J142" s="113"/>
      <c r="K142" s="87"/>
    </row>
    <row r="143" spans="1:11" x14ac:dyDescent="0.2">
      <c r="A143" s="90" t="s">
        <v>242</v>
      </c>
      <c r="B143" s="90">
        <f>_xlfn.XLOOKUP(D143,MACROS!R:R,MACROS!J:J,0)</f>
        <v>0</v>
      </c>
      <c r="D143" s="90" t="s">
        <v>217</v>
      </c>
      <c r="E143" s="90">
        <f t="shared" si="20"/>
        <v>0</v>
      </c>
      <c r="F143" s="90">
        <v>10131</v>
      </c>
      <c r="G143" s="90">
        <f t="shared" si="21"/>
        <v>0</v>
      </c>
      <c r="J143" s="113"/>
      <c r="K143" s="87"/>
    </row>
    <row r="144" spans="1:11" x14ac:dyDescent="0.2">
      <c r="A144" s="90" t="s">
        <v>242</v>
      </c>
      <c r="B144" s="90">
        <f>_xlfn.XLOOKUP(D144,MACROS!R:R,MACROS!J:J,0)</f>
        <v>0</v>
      </c>
      <c r="D144" s="90" t="s">
        <v>218</v>
      </c>
      <c r="E144" s="90">
        <f t="shared" si="20"/>
        <v>0</v>
      </c>
      <c r="F144" s="90">
        <v>10131</v>
      </c>
      <c r="G144" s="90">
        <f t="shared" si="21"/>
        <v>0</v>
      </c>
      <c r="J144" s="113"/>
      <c r="K144" s="87"/>
    </row>
    <row r="145" spans="1:11" x14ac:dyDescent="0.2">
      <c r="A145" s="90" t="s">
        <v>242</v>
      </c>
      <c r="B145" s="90">
        <f>_xlfn.XLOOKUP(D145,MACROS!R:R,MACROS!J:J,0)</f>
        <v>0</v>
      </c>
      <c r="D145" s="90" t="s">
        <v>219</v>
      </c>
      <c r="E145" s="90">
        <f t="shared" si="20"/>
        <v>0</v>
      </c>
      <c r="F145" s="90">
        <v>10131</v>
      </c>
      <c r="G145" s="90">
        <f t="shared" si="21"/>
        <v>0</v>
      </c>
      <c r="J145" s="113"/>
      <c r="K145" s="87"/>
    </row>
    <row r="146" spans="1:11" x14ac:dyDescent="0.2">
      <c r="A146" s="90" t="s">
        <v>242</v>
      </c>
      <c r="B146" s="90">
        <f>_xlfn.XLOOKUP(D146,MACROS!R:R,MACROS!J:J,0)</f>
        <v>0</v>
      </c>
      <c r="D146" s="90" t="s">
        <v>220</v>
      </c>
      <c r="E146" s="90">
        <f t="shared" si="20"/>
        <v>0</v>
      </c>
      <c r="F146" s="90">
        <v>10131</v>
      </c>
      <c r="G146" s="90">
        <f t="shared" si="21"/>
        <v>0</v>
      </c>
      <c r="J146" s="113"/>
      <c r="K146" s="87"/>
    </row>
    <row r="147" spans="1:11" x14ac:dyDescent="0.2">
      <c r="A147" s="90" t="s">
        <v>242</v>
      </c>
      <c r="B147" s="90">
        <f>_xlfn.XLOOKUP(D147,MACROS!R:R,MACROS!J:J,0)</f>
        <v>0</v>
      </c>
      <c r="D147" s="90" t="s">
        <v>221</v>
      </c>
      <c r="E147" s="90">
        <f t="shared" si="20"/>
        <v>0</v>
      </c>
      <c r="F147" s="90">
        <v>10131</v>
      </c>
      <c r="G147" s="90">
        <f t="shared" si="21"/>
        <v>0</v>
      </c>
      <c r="J147" s="113"/>
      <c r="K147" s="87"/>
    </row>
    <row r="148" spans="1:11" x14ac:dyDescent="0.2">
      <c r="A148" s="90" t="s">
        <v>242</v>
      </c>
      <c r="B148" s="90">
        <f>_xlfn.XLOOKUP(D148,MACROS!R:R,MACROS!J:J,0)</f>
        <v>0</v>
      </c>
      <c r="D148" s="90" t="s">
        <v>222</v>
      </c>
      <c r="E148" s="90">
        <f t="shared" si="20"/>
        <v>0</v>
      </c>
      <c r="F148" s="90">
        <v>10131</v>
      </c>
      <c r="G148" s="90">
        <f t="shared" si="21"/>
        <v>0</v>
      </c>
      <c r="J148" s="113"/>
      <c r="K148" s="87"/>
    </row>
    <row r="149" spans="1:11" x14ac:dyDescent="0.2">
      <c r="A149" s="90" t="s">
        <v>242</v>
      </c>
      <c r="B149" s="90">
        <f>_xlfn.XLOOKUP(D149,MACROS!R:R,MACROS!J:J,0)</f>
        <v>0</v>
      </c>
      <c r="D149" s="90" t="s">
        <v>223</v>
      </c>
      <c r="E149" s="90">
        <f t="shared" si="20"/>
        <v>0</v>
      </c>
      <c r="F149" s="90">
        <v>10131</v>
      </c>
      <c r="G149" s="90">
        <f t="shared" si="21"/>
        <v>0</v>
      </c>
      <c r="J149" s="113"/>
      <c r="K149" s="87"/>
    </row>
    <row r="150" spans="1:11" x14ac:dyDescent="0.2">
      <c r="A150" s="90" t="s">
        <v>242</v>
      </c>
      <c r="B150" s="90">
        <f>_xlfn.XLOOKUP(D150,MACROS!R:R,MACROS!J:J,0)</f>
        <v>0</v>
      </c>
      <c r="D150" s="90" t="s">
        <v>224</v>
      </c>
      <c r="E150" s="90">
        <f t="shared" si="20"/>
        <v>0</v>
      </c>
      <c r="F150" s="90">
        <v>10131</v>
      </c>
      <c r="G150" s="90">
        <f t="shared" si="21"/>
        <v>0</v>
      </c>
      <c r="J150" s="113"/>
      <c r="K150" s="87"/>
    </row>
    <row r="151" spans="1:11" x14ac:dyDescent="0.2">
      <c r="A151" s="90" t="s">
        <v>242</v>
      </c>
      <c r="B151" s="90">
        <f>_xlfn.XLOOKUP(D151,MACROS!R:R,MACROS!J:J,0)</f>
        <v>0</v>
      </c>
      <c r="D151" s="90" t="s">
        <v>225</v>
      </c>
      <c r="E151" s="90">
        <f t="shared" si="20"/>
        <v>0</v>
      </c>
      <c r="F151" s="90">
        <v>10131</v>
      </c>
      <c r="G151" s="90">
        <f t="shared" si="21"/>
        <v>0</v>
      </c>
      <c r="J151" s="113"/>
      <c r="K151" s="87"/>
    </row>
    <row r="152" spans="1:11" x14ac:dyDescent="0.2">
      <c r="A152" s="90" t="s">
        <v>242</v>
      </c>
      <c r="B152" s="90">
        <f>_xlfn.XLOOKUP(D152,MACROS!R:R,MACROS!J:J,0)</f>
        <v>0</v>
      </c>
      <c r="D152" s="90" t="s">
        <v>226</v>
      </c>
      <c r="E152" s="90">
        <f t="shared" si="20"/>
        <v>0</v>
      </c>
      <c r="F152" s="90">
        <v>10131</v>
      </c>
      <c r="G152" s="90">
        <f t="shared" si="21"/>
        <v>0</v>
      </c>
      <c r="J152" s="113"/>
      <c r="K152" s="87"/>
    </row>
    <row r="153" spans="1:11" x14ac:dyDescent="0.2">
      <c r="A153" s="90" t="s">
        <v>242</v>
      </c>
      <c r="B153" s="90">
        <f>_xlfn.XLOOKUP(D153,MACROS!R:R,MACROS!J:J,0)</f>
        <v>0</v>
      </c>
      <c r="D153" s="90" t="s">
        <v>227</v>
      </c>
      <c r="E153" s="90">
        <f t="shared" si="20"/>
        <v>0</v>
      </c>
      <c r="F153" s="90">
        <v>10131</v>
      </c>
      <c r="G153" s="90">
        <f t="shared" si="21"/>
        <v>0</v>
      </c>
      <c r="J153" s="1"/>
      <c r="K153" s="87"/>
    </row>
    <row r="154" spans="1:11" x14ac:dyDescent="0.2">
      <c r="A154" s="90" t="s">
        <v>242</v>
      </c>
      <c r="B154" s="90">
        <f>_xlfn.XLOOKUP(D154,MACROS!R:R,MACROS!J:J,0)</f>
        <v>0</v>
      </c>
      <c r="D154" s="90" t="s">
        <v>228</v>
      </c>
      <c r="E154" s="90">
        <f t="shared" si="20"/>
        <v>0</v>
      </c>
      <c r="F154" s="90">
        <v>10131</v>
      </c>
      <c r="G154" s="90">
        <f t="shared" si="21"/>
        <v>0</v>
      </c>
      <c r="J154" s="1"/>
      <c r="K154" s="87"/>
    </row>
    <row r="155" spans="1:11" x14ac:dyDescent="0.2">
      <c r="A155" s="90" t="s">
        <v>242</v>
      </c>
      <c r="B155" s="90">
        <f>_xlfn.XLOOKUP(D155,MACROS!R:R,MACROS!D:D,0)</f>
        <v>0</v>
      </c>
      <c r="D155" s="90" t="s">
        <v>586</v>
      </c>
      <c r="E155" s="90">
        <f t="shared" ref="E155" si="22">SUM(B155:C155)</f>
        <v>0</v>
      </c>
      <c r="F155" s="90">
        <v>10131</v>
      </c>
      <c r="G155" s="90">
        <f t="shared" ref="G155" si="23">IF(C155&gt;0,10*C155/E155,0)</f>
        <v>0</v>
      </c>
      <c r="J155" s="113"/>
      <c r="K155" s="87"/>
    </row>
    <row r="156" spans="1:11" x14ac:dyDescent="0.2">
      <c r="A156" s="121" t="s">
        <v>242</v>
      </c>
      <c r="B156" s="121">
        <f>_xlfn.XLOOKUP(D156,MACROS!$R:$R,MACROS!$K:$K,0)</f>
        <v>0</v>
      </c>
      <c r="C156" s="121"/>
      <c r="D156" s="121" t="s">
        <v>208</v>
      </c>
      <c r="E156" s="121">
        <f t="shared" si="20"/>
        <v>0</v>
      </c>
      <c r="F156" s="121">
        <v>10133</v>
      </c>
      <c r="G156" s="121">
        <f t="shared" si="21"/>
        <v>0</v>
      </c>
      <c r="J156" s="113"/>
      <c r="K156" s="87"/>
    </row>
    <row r="157" spans="1:11" x14ac:dyDescent="0.2">
      <c r="A157" s="90" t="s">
        <v>242</v>
      </c>
      <c r="B157" s="90">
        <f>_xlfn.XLOOKUP(D157,MACROS!R:R,MACROS!K:K,0)</f>
        <v>0</v>
      </c>
      <c r="D157" s="90" t="s">
        <v>209</v>
      </c>
      <c r="E157" s="90">
        <f t="shared" si="20"/>
        <v>0</v>
      </c>
      <c r="F157" s="90">
        <v>10133</v>
      </c>
      <c r="G157" s="90">
        <f t="shared" si="21"/>
        <v>0</v>
      </c>
      <c r="J157" s="113"/>
      <c r="K157" s="87"/>
    </row>
    <row r="158" spans="1:11" x14ac:dyDescent="0.2">
      <c r="A158" s="90" t="s">
        <v>242</v>
      </c>
      <c r="B158" s="90">
        <f>_xlfn.XLOOKUP(D158,MACROS!R:R,MACROS!K:K,0)</f>
        <v>0</v>
      </c>
      <c r="D158" s="90" t="s">
        <v>210</v>
      </c>
      <c r="E158" s="90">
        <f t="shared" si="20"/>
        <v>0</v>
      </c>
      <c r="F158" s="90">
        <v>10133</v>
      </c>
      <c r="G158" s="90">
        <f t="shared" si="21"/>
        <v>0</v>
      </c>
      <c r="J158" s="113"/>
      <c r="K158" s="87"/>
    </row>
    <row r="159" spans="1:11" x14ac:dyDescent="0.2">
      <c r="A159" s="90" t="s">
        <v>242</v>
      </c>
      <c r="B159" s="90">
        <f>_xlfn.XLOOKUP(D159,MACROS!R:R,MACROS!K:K,0)</f>
        <v>0</v>
      </c>
      <c r="D159" s="90" t="s">
        <v>211</v>
      </c>
      <c r="E159" s="90">
        <f t="shared" si="20"/>
        <v>0</v>
      </c>
      <c r="F159" s="90">
        <v>10133</v>
      </c>
      <c r="G159" s="90">
        <f t="shared" si="21"/>
        <v>0</v>
      </c>
      <c r="J159" s="113"/>
      <c r="K159" s="87"/>
    </row>
    <row r="160" spans="1:11" x14ac:dyDescent="0.2">
      <c r="A160" s="90" t="s">
        <v>242</v>
      </c>
      <c r="B160" s="90">
        <f>_xlfn.XLOOKUP(D160,MACROS!R:R,MACROS!K:K,0)</f>
        <v>0</v>
      </c>
      <c r="D160" s="90" t="s">
        <v>212</v>
      </c>
      <c r="E160" s="90">
        <f t="shared" si="20"/>
        <v>0</v>
      </c>
      <c r="F160" s="90">
        <v>10133</v>
      </c>
      <c r="G160" s="90">
        <f t="shared" si="21"/>
        <v>0</v>
      </c>
      <c r="J160" s="113"/>
      <c r="K160" s="87"/>
    </row>
    <row r="161" spans="1:11" x14ac:dyDescent="0.2">
      <c r="A161" s="90" t="s">
        <v>242</v>
      </c>
      <c r="B161" s="90">
        <f>_xlfn.XLOOKUP(D161,MACROS!R:R,MACROS!K:K,0)</f>
        <v>0</v>
      </c>
      <c r="D161" s="90" t="s">
        <v>213</v>
      </c>
      <c r="E161" s="90">
        <f t="shared" si="20"/>
        <v>0</v>
      </c>
      <c r="F161" s="90">
        <v>10133</v>
      </c>
      <c r="G161" s="90">
        <f t="shared" si="21"/>
        <v>0</v>
      </c>
      <c r="J161" s="113"/>
      <c r="K161" s="87"/>
    </row>
    <row r="162" spans="1:11" x14ac:dyDescent="0.2">
      <c r="A162" s="90" t="s">
        <v>242</v>
      </c>
      <c r="B162" s="90">
        <f>_xlfn.XLOOKUP(D162,MACROS!R:R,MACROS!K:K,0)</f>
        <v>0</v>
      </c>
      <c r="D162" s="90" t="s">
        <v>214</v>
      </c>
      <c r="E162" s="90">
        <f t="shared" si="20"/>
        <v>0</v>
      </c>
      <c r="F162" s="90">
        <v>10133</v>
      </c>
      <c r="G162" s="90">
        <f t="shared" si="21"/>
        <v>0</v>
      </c>
      <c r="J162" s="113"/>
      <c r="K162" s="87"/>
    </row>
    <row r="163" spans="1:11" x14ac:dyDescent="0.2">
      <c r="A163" s="90" t="s">
        <v>242</v>
      </c>
      <c r="B163" s="90">
        <f>_xlfn.XLOOKUP(D163,MACROS!R:R,MACROS!K:K,0)</f>
        <v>0</v>
      </c>
      <c r="D163" s="90" t="s">
        <v>215</v>
      </c>
      <c r="E163" s="90">
        <f t="shared" si="20"/>
        <v>0</v>
      </c>
      <c r="F163" s="90">
        <v>10133</v>
      </c>
      <c r="G163" s="90">
        <f t="shared" si="21"/>
        <v>0</v>
      </c>
      <c r="J163" s="113"/>
      <c r="K163" s="87"/>
    </row>
    <row r="164" spans="1:11" x14ac:dyDescent="0.2">
      <c r="A164" s="90" t="s">
        <v>242</v>
      </c>
      <c r="B164" s="90">
        <f>_xlfn.XLOOKUP(D164,MACROS!R:R,MACROS!K:K,0)</f>
        <v>0</v>
      </c>
      <c r="D164" s="90" t="s">
        <v>216</v>
      </c>
      <c r="E164" s="90">
        <f t="shared" si="20"/>
        <v>0</v>
      </c>
      <c r="F164" s="90">
        <v>10133</v>
      </c>
      <c r="G164" s="90">
        <f t="shared" si="21"/>
        <v>0</v>
      </c>
      <c r="J164" s="113"/>
      <c r="K164" s="87"/>
    </row>
    <row r="165" spans="1:11" x14ac:dyDescent="0.2">
      <c r="A165" s="90" t="s">
        <v>242</v>
      </c>
      <c r="B165" s="90">
        <f>_xlfn.XLOOKUP(D165,MACROS!R:R,MACROS!K:K,0)</f>
        <v>0</v>
      </c>
      <c r="D165" s="90" t="s">
        <v>217</v>
      </c>
      <c r="E165" s="90">
        <f t="shared" si="20"/>
        <v>0</v>
      </c>
      <c r="F165" s="90">
        <v>10133</v>
      </c>
      <c r="G165" s="90">
        <f t="shared" si="21"/>
        <v>0</v>
      </c>
      <c r="J165" s="113"/>
      <c r="K165" s="87"/>
    </row>
    <row r="166" spans="1:11" x14ac:dyDescent="0.2">
      <c r="A166" s="90" t="s">
        <v>242</v>
      </c>
      <c r="B166" s="90">
        <f>_xlfn.XLOOKUP(D166,MACROS!R:R,MACROS!K:K,0)</f>
        <v>0</v>
      </c>
      <c r="D166" s="90" t="s">
        <v>218</v>
      </c>
      <c r="E166" s="90">
        <f t="shared" si="20"/>
        <v>0</v>
      </c>
      <c r="F166" s="90">
        <v>10133</v>
      </c>
      <c r="G166" s="90">
        <f t="shared" si="21"/>
        <v>0</v>
      </c>
      <c r="J166" s="113"/>
      <c r="K166" s="87"/>
    </row>
    <row r="167" spans="1:11" x14ac:dyDescent="0.2">
      <c r="A167" s="90" t="s">
        <v>242</v>
      </c>
      <c r="B167" s="90">
        <f>_xlfn.XLOOKUP(D167,MACROS!R:R,MACROS!K:K,0)</f>
        <v>0</v>
      </c>
      <c r="D167" s="90" t="s">
        <v>219</v>
      </c>
      <c r="E167" s="90">
        <f t="shared" si="20"/>
        <v>0</v>
      </c>
      <c r="F167" s="90">
        <v>10133</v>
      </c>
      <c r="G167" s="90">
        <f t="shared" si="21"/>
        <v>0</v>
      </c>
      <c r="J167" s="113"/>
      <c r="K167" s="87"/>
    </row>
    <row r="168" spans="1:11" x14ac:dyDescent="0.2">
      <c r="A168" s="90" t="s">
        <v>242</v>
      </c>
      <c r="B168" s="90">
        <f>_xlfn.XLOOKUP(D168,MACROS!R:R,MACROS!K:K,0)</f>
        <v>0</v>
      </c>
      <c r="D168" s="90" t="s">
        <v>220</v>
      </c>
      <c r="E168" s="90">
        <f t="shared" si="20"/>
        <v>0</v>
      </c>
      <c r="F168" s="90">
        <v>10133</v>
      </c>
      <c r="G168" s="90">
        <f t="shared" si="21"/>
        <v>0</v>
      </c>
      <c r="J168" s="113"/>
      <c r="K168" s="87"/>
    </row>
    <row r="169" spans="1:11" x14ac:dyDescent="0.2">
      <c r="A169" s="90" t="s">
        <v>242</v>
      </c>
      <c r="B169" s="90">
        <f>_xlfn.XLOOKUP(D169,MACROS!R:R,MACROS!K:K,0)</f>
        <v>0</v>
      </c>
      <c r="D169" s="90" t="s">
        <v>221</v>
      </c>
      <c r="E169" s="90">
        <f t="shared" si="20"/>
        <v>0</v>
      </c>
      <c r="F169" s="90">
        <v>10133</v>
      </c>
      <c r="G169" s="90">
        <f t="shared" si="21"/>
        <v>0</v>
      </c>
      <c r="J169" s="113"/>
      <c r="K169" s="87"/>
    </row>
    <row r="170" spans="1:11" x14ac:dyDescent="0.2">
      <c r="A170" s="90" t="s">
        <v>242</v>
      </c>
      <c r="B170" s="90">
        <f>_xlfn.XLOOKUP(D170,MACROS!R:R,MACROS!K:K,0)</f>
        <v>0</v>
      </c>
      <c r="D170" s="90" t="s">
        <v>222</v>
      </c>
      <c r="E170" s="90">
        <f t="shared" si="20"/>
        <v>0</v>
      </c>
      <c r="F170" s="90">
        <v>10133</v>
      </c>
      <c r="G170" s="90">
        <f t="shared" si="21"/>
        <v>0</v>
      </c>
      <c r="J170" s="113"/>
      <c r="K170" s="87"/>
    </row>
    <row r="171" spans="1:11" x14ac:dyDescent="0.2">
      <c r="A171" s="90" t="s">
        <v>242</v>
      </c>
      <c r="B171" s="90">
        <f>_xlfn.XLOOKUP(D171,MACROS!R:R,MACROS!K:K,0)</f>
        <v>0</v>
      </c>
      <c r="D171" s="90" t="s">
        <v>223</v>
      </c>
      <c r="E171" s="90">
        <f t="shared" si="20"/>
        <v>0</v>
      </c>
      <c r="F171" s="90">
        <v>10133</v>
      </c>
      <c r="G171" s="90">
        <f t="shared" si="21"/>
        <v>0</v>
      </c>
      <c r="J171" s="113"/>
      <c r="K171" s="87"/>
    </row>
    <row r="172" spans="1:11" x14ac:dyDescent="0.2">
      <c r="A172" s="90" t="s">
        <v>242</v>
      </c>
      <c r="B172" s="90">
        <f>_xlfn.XLOOKUP(D172,MACROS!R:R,MACROS!K:K,0)</f>
        <v>0</v>
      </c>
      <c r="D172" s="90" t="s">
        <v>224</v>
      </c>
      <c r="E172" s="90">
        <f t="shared" si="20"/>
        <v>0</v>
      </c>
      <c r="F172" s="90">
        <v>10133</v>
      </c>
      <c r="G172" s="90">
        <f t="shared" si="21"/>
        <v>0</v>
      </c>
      <c r="J172" s="113"/>
      <c r="K172" s="87"/>
    </row>
    <row r="173" spans="1:11" x14ac:dyDescent="0.2">
      <c r="A173" s="90" t="s">
        <v>242</v>
      </c>
      <c r="B173" s="90">
        <f>_xlfn.XLOOKUP(D173,MACROS!R:R,MACROS!K:K,0)</f>
        <v>0</v>
      </c>
      <c r="D173" s="90" t="s">
        <v>225</v>
      </c>
      <c r="E173" s="90">
        <f t="shared" si="20"/>
        <v>0</v>
      </c>
      <c r="F173" s="90">
        <v>10133</v>
      </c>
      <c r="G173" s="90">
        <f t="shared" si="21"/>
        <v>0</v>
      </c>
      <c r="J173" s="113"/>
      <c r="K173" s="87"/>
    </row>
    <row r="174" spans="1:11" x14ac:dyDescent="0.2">
      <c r="A174" s="90" t="s">
        <v>242</v>
      </c>
      <c r="B174" s="90">
        <f>_xlfn.XLOOKUP(D174,MACROS!R:R,MACROS!K:K,0)</f>
        <v>0</v>
      </c>
      <c r="D174" s="90" t="s">
        <v>226</v>
      </c>
      <c r="E174" s="90">
        <f t="shared" si="20"/>
        <v>0</v>
      </c>
      <c r="F174" s="90">
        <v>10133</v>
      </c>
      <c r="G174" s="90">
        <f t="shared" si="21"/>
        <v>0</v>
      </c>
      <c r="J174" s="113"/>
      <c r="K174" s="87"/>
    </row>
    <row r="175" spans="1:11" x14ac:dyDescent="0.2">
      <c r="A175" s="90" t="s">
        <v>242</v>
      </c>
      <c r="B175" s="90">
        <f>_xlfn.XLOOKUP(D175,MACROS!R:R,MACROS!K:K,0)</f>
        <v>0</v>
      </c>
      <c r="D175" s="90" t="s">
        <v>227</v>
      </c>
      <c r="E175" s="90">
        <f t="shared" si="20"/>
        <v>0</v>
      </c>
      <c r="F175" s="90">
        <v>10133</v>
      </c>
      <c r="G175" s="90">
        <f t="shared" si="21"/>
        <v>0</v>
      </c>
      <c r="J175" s="1"/>
      <c r="K175" s="87"/>
    </row>
    <row r="176" spans="1:11" x14ac:dyDescent="0.2">
      <c r="A176" s="90" t="s">
        <v>242</v>
      </c>
      <c r="B176" s="90">
        <f>_xlfn.XLOOKUP(D176,MACROS!R:R,MACROS!K:K,0)</f>
        <v>0</v>
      </c>
      <c r="D176" s="90" t="s">
        <v>228</v>
      </c>
      <c r="E176" s="90">
        <f t="shared" si="20"/>
        <v>0</v>
      </c>
      <c r="F176" s="90">
        <v>10133</v>
      </c>
      <c r="G176" s="90">
        <f t="shared" si="21"/>
        <v>0</v>
      </c>
      <c r="J176" s="1"/>
      <c r="K176" s="87"/>
    </row>
    <row r="177" spans="1:11" x14ac:dyDescent="0.2">
      <c r="A177" s="90" t="s">
        <v>242</v>
      </c>
      <c r="B177" s="90">
        <f>_xlfn.XLOOKUP(D177,MACROS!R:R,MACROS!K:K,0)</f>
        <v>0</v>
      </c>
      <c r="D177" s="90" t="s">
        <v>586</v>
      </c>
      <c r="E177" s="90">
        <f t="shared" ref="E177" si="24">SUM(B177:C177)</f>
        <v>0</v>
      </c>
      <c r="F177" s="90">
        <v>10133</v>
      </c>
      <c r="G177" s="90">
        <f t="shared" ref="G177" si="25">IF(C177&gt;0,10*C177/E177,0)</f>
        <v>0</v>
      </c>
      <c r="J177" s="113"/>
      <c r="K177" s="87"/>
    </row>
    <row r="178" spans="1:11" x14ac:dyDescent="0.2">
      <c r="A178" s="121" t="s">
        <v>242</v>
      </c>
      <c r="B178" s="121">
        <f>_xlfn.XLOOKUP(D178,MACROS!$R:$R,MACROS!$L:$L,0)</f>
        <v>0</v>
      </c>
      <c r="C178" s="121"/>
      <c r="D178" s="121" t="s">
        <v>208</v>
      </c>
      <c r="E178" s="121">
        <f t="shared" ref="E178:E205" si="26">SUM(B178:C178)</f>
        <v>0</v>
      </c>
      <c r="F178" s="121">
        <v>10134</v>
      </c>
      <c r="G178" s="121">
        <f t="shared" ref="G178:G205" si="27">IF(C178&gt;0,10*C178/E178,0)</f>
        <v>0</v>
      </c>
      <c r="J178" s="113"/>
      <c r="K178" s="87"/>
    </row>
    <row r="179" spans="1:11" x14ac:dyDescent="0.2">
      <c r="A179" s="90" t="s">
        <v>242</v>
      </c>
      <c r="B179" s="90">
        <f>_xlfn.XLOOKUP(D179,MACROS!R:R,MACROS!L:L,0)</f>
        <v>0</v>
      </c>
      <c r="D179" s="90" t="s">
        <v>209</v>
      </c>
      <c r="E179" s="90">
        <f t="shared" si="26"/>
        <v>0</v>
      </c>
      <c r="F179" s="90">
        <v>10134</v>
      </c>
      <c r="G179" s="90">
        <f t="shared" si="27"/>
        <v>0</v>
      </c>
      <c r="J179" s="113"/>
      <c r="K179" s="87"/>
    </row>
    <row r="180" spans="1:11" x14ac:dyDescent="0.2">
      <c r="A180" s="90" t="s">
        <v>242</v>
      </c>
      <c r="B180" s="90">
        <f>_xlfn.XLOOKUP(D180,MACROS!R:R,MACROS!L:L,0)</f>
        <v>0</v>
      </c>
      <c r="D180" s="90" t="s">
        <v>210</v>
      </c>
      <c r="E180" s="90">
        <f t="shared" si="26"/>
        <v>0</v>
      </c>
      <c r="F180" s="90">
        <v>10134</v>
      </c>
      <c r="G180" s="90">
        <f t="shared" si="27"/>
        <v>0</v>
      </c>
      <c r="J180" s="113"/>
      <c r="K180" s="87"/>
    </row>
    <row r="181" spans="1:11" x14ac:dyDescent="0.2">
      <c r="A181" s="90" t="s">
        <v>242</v>
      </c>
      <c r="B181" s="90">
        <f>_xlfn.XLOOKUP(D181,MACROS!R:R,MACROS!L:L,0)</f>
        <v>0</v>
      </c>
      <c r="D181" s="90" t="s">
        <v>211</v>
      </c>
      <c r="E181" s="90">
        <f t="shared" si="26"/>
        <v>0</v>
      </c>
      <c r="F181" s="90">
        <v>10134</v>
      </c>
      <c r="G181" s="90">
        <f t="shared" si="27"/>
        <v>0</v>
      </c>
      <c r="J181" s="113"/>
      <c r="K181" s="87"/>
    </row>
    <row r="182" spans="1:11" x14ac:dyDescent="0.2">
      <c r="A182" s="90" t="s">
        <v>242</v>
      </c>
      <c r="B182" s="90">
        <f>_xlfn.XLOOKUP(D182,MACROS!R:R,MACROS!L:L,0)</f>
        <v>0</v>
      </c>
      <c r="D182" s="90" t="s">
        <v>212</v>
      </c>
      <c r="E182" s="90">
        <f t="shared" si="26"/>
        <v>0</v>
      </c>
      <c r="F182" s="90">
        <v>10134</v>
      </c>
      <c r="G182" s="90">
        <f t="shared" si="27"/>
        <v>0</v>
      </c>
      <c r="J182" s="113"/>
      <c r="K182" s="87"/>
    </row>
    <row r="183" spans="1:11" x14ac:dyDescent="0.2">
      <c r="A183" s="90" t="s">
        <v>242</v>
      </c>
      <c r="B183" s="90">
        <f>_xlfn.XLOOKUP(D183,MACROS!R:R,MACROS!L:L,0)</f>
        <v>0</v>
      </c>
      <c r="D183" s="90" t="s">
        <v>213</v>
      </c>
      <c r="E183" s="90">
        <f t="shared" si="26"/>
        <v>0</v>
      </c>
      <c r="F183" s="90">
        <v>10134</v>
      </c>
      <c r="G183" s="90">
        <f t="shared" si="27"/>
        <v>0</v>
      </c>
      <c r="J183" s="113"/>
      <c r="K183" s="87"/>
    </row>
    <row r="184" spans="1:11" x14ac:dyDescent="0.2">
      <c r="A184" s="90" t="s">
        <v>242</v>
      </c>
      <c r="B184" s="90">
        <f>_xlfn.XLOOKUP(D184,MACROS!R:R,MACROS!L:L,0)</f>
        <v>0</v>
      </c>
      <c r="D184" s="90" t="s">
        <v>214</v>
      </c>
      <c r="E184" s="90">
        <f t="shared" si="26"/>
        <v>0</v>
      </c>
      <c r="F184" s="90">
        <v>10134</v>
      </c>
      <c r="G184" s="90">
        <f t="shared" si="27"/>
        <v>0</v>
      </c>
      <c r="J184" s="113"/>
      <c r="K184" s="87"/>
    </row>
    <row r="185" spans="1:11" x14ac:dyDescent="0.2">
      <c r="A185" s="90" t="s">
        <v>242</v>
      </c>
      <c r="B185" s="90">
        <f>_xlfn.XLOOKUP(D185,MACROS!R:R,MACROS!L:L,0)</f>
        <v>0</v>
      </c>
      <c r="D185" s="90" t="s">
        <v>215</v>
      </c>
      <c r="E185" s="90">
        <f t="shared" si="26"/>
        <v>0</v>
      </c>
      <c r="F185" s="90">
        <v>10134</v>
      </c>
      <c r="G185" s="90">
        <f t="shared" si="27"/>
        <v>0</v>
      </c>
      <c r="J185" s="113"/>
      <c r="K185" s="87"/>
    </row>
    <row r="186" spans="1:11" x14ac:dyDescent="0.2">
      <c r="A186" s="90" t="s">
        <v>242</v>
      </c>
      <c r="B186" s="90">
        <f>_xlfn.XLOOKUP(D186,MACROS!R:R,MACROS!L:L,0)</f>
        <v>0</v>
      </c>
      <c r="D186" s="90" t="s">
        <v>216</v>
      </c>
      <c r="E186" s="90">
        <f t="shared" si="26"/>
        <v>0</v>
      </c>
      <c r="F186" s="90">
        <v>10134</v>
      </c>
      <c r="G186" s="90">
        <f t="shared" si="27"/>
        <v>0</v>
      </c>
      <c r="J186" s="113"/>
      <c r="K186" s="87"/>
    </row>
    <row r="187" spans="1:11" x14ac:dyDescent="0.2">
      <c r="A187" s="90" t="s">
        <v>242</v>
      </c>
      <c r="B187" s="90">
        <f>_xlfn.XLOOKUP(D187,MACROS!R:R,MACROS!L:L,0)</f>
        <v>0</v>
      </c>
      <c r="D187" s="90" t="s">
        <v>217</v>
      </c>
      <c r="E187" s="90">
        <f t="shared" si="26"/>
        <v>0</v>
      </c>
      <c r="F187" s="90">
        <v>10134</v>
      </c>
      <c r="G187" s="90">
        <f t="shared" si="27"/>
        <v>0</v>
      </c>
      <c r="J187" s="113"/>
      <c r="K187" s="87"/>
    </row>
    <row r="188" spans="1:11" x14ac:dyDescent="0.2">
      <c r="A188" s="90" t="s">
        <v>242</v>
      </c>
      <c r="B188" s="90">
        <f>_xlfn.XLOOKUP(D188,MACROS!R:R,MACROS!L:L,0)</f>
        <v>0</v>
      </c>
      <c r="D188" s="90" t="s">
        <v>218</v>
      </c>
      <c r="E188" s="90">
        <f t="shared" si="26"/>
        <v>0</v>
      </c>
      <c r="F188" s="90">
        <v>10134</v>
      </c>
      <c r="G188" s="90">
        <f t="shared" si="27"/>
        <v>0</v>
      </c>
      <c r="J188" s="113"/>
      <c r="K188" s="87"/>
    </row>
    <row r="189" spans="1:11" x14ac:dyDescent="0.2">
      <c r="A189" s="90" t="s">
        <v>242</v>
      </c>
      <c r="B189" s="90">
        <f>_xlfn.XLOOKUP(D189,MACROS!R:R,MACROS!L:L,0)</f>
        <v>0</v>
      </c>
      <c r="D189" s="90" t="s">
        <v>219</v>
      </c>
      <c r="E189" s="90">
        <f t="shared" si="26"/>
        <v>0</v>
      </c>
      <c r="F189" s="90">
        <v>10134</v>
      </c>
      <c r="G189" s="90">
        <f t="shared" si="27"/>
        <v>0</v>
      </c>
      <c r="J189" s="113"/>
      <c r="K189" s="87"/>
    </row>
    <row r="190" spans="1:11" x14ac:dyDescent="0.2">
      <c r="A190" s="90" t="s">
        <v>242</v>
      </c>
      <c r="B190" s="90">
        <f>_xlfn.XLOOKUP(D190,MACROS!R:R,MACROS!L:L,0)</f>
        <v>0</v>
      </c>
      <c r="D190" s="90" t="s">
        <v>220</v>
      </c>
      <c r="E190" s="90">
        <f t="shared" si="26"/>
        <v>0</v>
      </c>
      <c r="F190" s="90">
        <v>10134</v>
      </c>
      <c r="G190" s="90">
        <f t="shared" si="27"/>
        <v>0</v>
      </c>
      <c r="J190" s="113"/>
      <c r="K190" s="87"/>
    </row>
    <row r="191" spans="1:11" x14ac:dyDescent="0.2">
      <c r="A191" s="90" t="s">
        <v>242</v>
      </c>
      <c r="B191" s="90">
        <f>_xlfn.XLOOKUP(D191,MACROS!R:R,MACROS!L:L,0)</f>
        <v>0</v>
      </c>
      <c r="D191" s="90" t="s">
        <v>221</v>
      </c>
      <c r="E191" s="90">
        <f t="shared" si="26"/>
        <v>0</v>
      </c>
      <c r="F191" s="90">
        <v>10134</v>
      </c>
      <c r="G191" s="90">
        <f t="shared" si="27"/>
        <v>0</v>
      </c>
      <c r="J191" s="113"/>
      <c r="K191" s="87"/>
    </row>
    <row r="192" spans="1:11" x14ac:dyDescent="0.2">
      <c r="A192" s="90" t="s">
        <v>242</v>
      </c>
      <c r="B192" s="90">
        <f>_xlfn.XLOOKUP(D192,MACROS!R:R,MACROS!L:L,0)</f>
        <v>0</v>
      </c>
      <c r="D192" s="90" t="s">
        <v>222</v>
      </c>
      <c r="E192" s="90">
        <f t="shared" si="26"/>
        <v>0</v>
      </c>
      <c r="F192" s="90">
        <v>10134</v>
      </c>
      <c r="G192" s="90">
        <f t="shared" si="27"/>
        <v>0</v>
      </c>
      <c r="J192" s="113"/>
      <c r="K192" s="87"/>
    </row>
    <row r="193" spans="1:11" x14ac:dyDescent="0.2">
      <c r="A193" s="90" t="s">
        <v>242</v>
      </c>
      <c r="B193" s="90">
        <f>_xlfn.XLOOKUP(D193,MACROS!R:R,MACROS!L:L,0)</f>
        <v>0</v>
      </c>
      <c r="D193" s="90" t="s">
        <v>223</v>
      </c>
      <c r="E193" s="90">
        <f t="shared" si="26"/>
        <v>0</v>
      </c>
      <c r="F193" s="90">
        <v>10134</v>
      </c>
      <c r="G193" s="90">
        <f t="shared" si="27"/>
        <v>0</v>
      </c>
      <c r="J193" s="113"/>
      <c r="K193" s="87"/>
    </row>
    <row r="194" spans="1:11" x14ac:dyDescent="0.2">
      <c r="A194" s="90" t="s">
        <v>242</v>
      </c>
      <c r="B194" s="90">
        <f>_xlfn.XLOOKUP(D194,MACROS!R:R,MACROS!L:L,0)</f>
        <v>0</v>
      </c>
      <c r="D194" s="90" t="s">
        <v>224</v>
      </c>
      <c r="E194" s="90">
        <f t="shared" si="26"/>
        <v>0</v>
      </c>
      <c r="F194" s="90">
        <v>10134</v>
      </c>
      <c r="G194" s="90">
        <f t="shared" si="27"/>
        <v>0</v>
      </c>
      <c r="J194" s="113"/>
      <c r="K194" s="87"/>
    </row>
    <row r="195" spans="1:11" x14ac:dyDescent="0.2">
      <c r="A195" s="90" t="s">
        <v>242</v>
      </c>
      <c r="B195" s="90">
        <f>_xlfn.XLOOKUP(D195,MACROS!R:R,MACROS!L:L,0)</f>
        <v>0</v>
      </c>
      <c r="D195" s="90" t="s">
        <v>225</v>
      </c>
      <c r="E195" s="90">
        <f t="shared" si="26"/>
        <v>0</v>
      </c>
      <c r="F195" s="90">
        <v>10134</v>
      </c>
      <c r="G195" s="90">
        <f t="shared" si="27"/>
        <v>0</v>
      </c>
      <c r="J195" s="113"/>
      <c r="K195" s="87"/>
    </row>
    <row r="196" spans="1:11" x14ac:dyDescent="0.2">
      <c r="A196" s="90" t="s">
        <v>242</v>
      </c>
      <c r="B196" s="90">
        <f>_xlfn.XLOOKUP(D196,MACROS!R:R,MACROS!L:L,0)</f>
        <v>0</v>
      </c>
      <c r="D196" s="90" t="s">
        <v>226</v>
      </c>
      <c r="E196" s="90">
        <f t="shared" si="26"/>
        <v>0</v>
      </c>
      <c r="F196" s="90">
        <v>10134</v>
      </c>
      <c r="G196" s="90">
        <f t="shared" si="27"/>
        <v>0</v>
      </c>
      <c r="J196" s="113"/>
      <c r="K196" s="87"/>
    </row>
    <row r="197" spans="1:11" x14ac:dyDescent="0.2">
      <c r="A197" s="90" t="s">
        <v>242</v>
      </c>
      <c r="B197" s="90">
        <f>_xlfn.XLOOKUP(D197,MACROS!R:R,MACROS!L:L,0)</f>
        <v>0</v>
      </c>
      <c r="D197" s="90" t="s">
        <v>227</v>
      </c>
      <c r="E197" s="90">
        <f t="shared" si="26"/>
        <v>0</v>
      </c>
      <c r="F197" s="90">
        <v>10134</v>
      </c>
      <c r="G197" s="90">
        <f t="shared" si="27"/>
        <v>0</v>
      </c>
      <c r="J197" s="1"/>
      <c r="K197" s="87"/>
    </row>
    <row r="198" spans="1:11" x14ac:dyDescent="0.2">
      <c r="A198" s="90" t="s">
        <v>242</v>
      </c>
      <c r="B198" s="90">
        <f>_xlfn.XLOOKUP(D198,MACROS!R:R,MACROS!L:L,0)</f>
        <v>0</v>
      </c>
      <c r="D198" s="90" t="s">
        <v>228</v>
      </c>
      <c r="E198" s="90">
        <f t="shared" si="26"/>
        <v>0</v>
      </c>
      <c r="F198" s="90">
        <v>10134</v>
      </c>
      <c r="G198" s="90">
        <f t="shared" si="27"/>
        <v>0</v>
      </c>
      <c r="J198" s="1"/>
      <c r="K198" s="87"/>
    </row>
    <row r="199" spans="1:11" x14ac:dyDescent="0.2">
      <c r="A199" s="90" t="s">
        <v>242</v>
      </c>
      <c r="B199" s="90">
        <f>_xlfn.XLOOKUP(D199,MACROS!R:R,MACROS!L:L,0)</f>
        <v>0</v>
      </c>
      <c r="D199" s="90" t="s">
        <v>586</v>
      </c>
      <c r="E199" s="90">
        <f t="shared" ref="E199" si="28">SUM(B199:C199)</f>
        <v>0</v>
      </c>
      <c r="F199" s="90">
        <v>10134</v>
      </c>
      <c r="G199" s="90">
        <f t="shared" ref="G199" si="29">IF(C199&gt;0,10*C199/E199,0)</f>
        <v>0</v>
      </c>
      <c r="J199" s="113"/>
      <c r="K199" s="87"/>
    </row>
    <row r="200" spans="1:11" x14ac:dyDescent="0.2">
      <c r="A200" s="121" t="s">
        <v>242</v>
      </c>
      <c r="B200" s="121">
        <f>_xlfn.XLOOKUP(D200,MACROS!$R:$R,MACROS!$N:$N,0)</f>
        <v>0</v>
      </c>
      <c r="C200" s="121"/>
      <c r="D200" s="121" t="s">
        <v>208</v>
      </c>
      <c r="E200" s="121">
        <f t="shared" si="26"/>
        <v>0</v>
      </c>
      <c r="F200" s="121">
        <v>10137</v>
      </c>
      <c r="G200" s="121">
        <f t="shared" si="27"/>
        <v>0</v>
      </c>
      <c r="K200" s="87"/>
    </row>
    <row r="201" spans="1:11" x14ac:dyDescent="0.2">
      <c r="A201" s="90" t="s">
        <v>242</v>
      </c>
      <c r="B201" s="90">
        <f>_xlfn.XLOOKUP(D201,MACROS!R:R,MACROS!N:N,0)</f>
        <v>0</v>
      </c>
      <c r="D201" s="90" t="s">
        <v>209</v>
      </c>
      <c r="E201" s="90">
        <f t="shared" si="26"/>
        <v>0</v>
      </c>
      <c r="F201" s="90">
        <v>10137</v>
      </c>
      <c r="G201" s="90">
        <f t="shared" si="27"/>
        <v>0</v>
      </c>
      <c r="K201" s="87"/>
    </row>
    <row r="202" spans="1:11" x14ac:dyDescent="0.2">
      <c r="A202" s="90" t="s">
        <v>242</v>
      </c>
      <c r="B202" s="90">
        <f>_xlfn.XLOOKUP(D202,MACROS!R:R,MACROS!N:N,0)</f>
        <v>0</v>
      </c>
      <c r="D202" s="90" t="s">
        <v>210</v>
      </c>
      <c r="E202" s="90">
        <f t="shared" si="26"/>
        <v>0</v>
      </c>
      <c r="F202" s="90">
        <v>10137</v>
      </c>
      <c r="G202" s="90">
        <f t="shared" si="27"/>
        <v>0</v>
      </c>
      <c r="J202" s="113"/>
      <c r="K202" s="87"/>
    </row>
    <row r="203" spans="1:11" x14ac:dyDescent="0.2">
      <c r="A203" s="90" t="s">
        <v>242</v>
      </c>
      <c r="B203" s="90">
        <f>_xlfn.XLOOKUP(D203,MACROS!R:R,MACROS!N:N,0)</f>
        <v>0</v>
      </c>
      <c r="D203" s="90" t="s">
        <v>211</v>
      </c>
      <c r="E203" s="90">
        <f t="shared" si="26"/>
        <v>0</v>
      </c>
      <c r="F203" s="90">
        <v>10137</v>
      </c>
      <c r="G203" s="90">
        <f t="shared" si="27"/>
        <v>0</v>
      </c>
      <c r="J203" s="113"/>
      <c r="K203" s="87"/>
    </row>
    <row r="204" spans="1:11" x14ac:dyDescent="0.2">
      <c r="A204" s="90" t="s">
        <v>242</v>
      </c>
      <c r="B204" s="90">
        <f>_xlfn.XLOOKUP(D204,MACROS!R:R,MACROS!N:N,0)</f>
        <v>0</v>
      </c>
      <c r="D204" s="90" t="s">
        <v>212</v>
      </c>
      <c r="E204" s="90">
        <f t="shared" si="26"/>
        <v>0</v>
      </c>
      <c r="F204" s="90">
        <v>10137</v>
      </c>
      <c r="G204" s="90">
        <f t="shared" si="27"/>
        <v>0</v>
      </c>
      <c r="J204" s="113"/>
      <c r="K204" s="87"/>
    </row>
    <row r="205" spans="1:11" x14ac:dyDescent="0.2">
      <c r="A205" s="90" t="s">
        <v>242</v>
      </c>
      <c r="B205" s="90">
        <f>_xlfn.XLOOKUP(D205,MACROS!R:R,MACROS!N:N,0)</f>
        <v>0</v>
      </c>
      <c r="D205" s="90" t="s">
        <v>213</v>
      </c>
      <c r="E205" s="90">
        <f t="shared" si="26"/>
        <v>0</v>
      </c>
      <c r="F205" s="90">
        <v>10137</v>
      </c>
      <c r="G205" s="90">
        <f t="shared" si="27"/>
        <v>0</v>
      </c>
      <c r="J205" s="113"/>
      <c r="K205" s="87"/>
    </row>
    <row r="206" spans="1:11" x14ac:dyDescent="0.2">
      <c r="A206" s="90" t="s">
        <v>242</v>
      </c>
      <c r="B206" s="90">
        <f>_xlfn.XLOOKUP(D206,MACROS!R:R,MACROS!N:N,0)</f>
        <v>0</v>
      </c>
      <c r="D206" s="90" t="s">
        <v>214</v>
      </c>
      <c r="E206" s="90">
        <f t="shared" ref="E206:E242" si="30">SUM(B206:C206)</f>
        <v>0</v>
      </c>
      <c r="F206" s="90">
        <v>10137</v>
      </c>
      <c r="G206" s="90">
        <f t="shared" ref="G206:G242" si="31">IF(C206&gt;0,10*C206/E206,0)</f>
        <v>0</v>
      </c>
      <c r="J206" s="113"/>
      <c r="K206" s="87"/>
    </row>
    <row r="207" spans="1:11" x14ac:dyDescent="0.2">
      <c r="A207" s="90" t="s">
        <v>242</v>
      </c>
      <c r="B207" s="90">
        <f>_xlfn.XLOOKUP(D207,MACROS!R:R,MACROS!N:N,0)</f>
        <v>0</v>
      </c>
      <c r="D207" s="90" t="s">
        <v>215</v>
      </c>
      <c r="E207" s="90">
        <f t="shared" si="30"/>
        <v>0</v>
      </c>
      <c r="F207" s="90">
        <v>10137</v>
      </c>
      <c r="G207" s="90">
        <f t="shared" si="31"/>
        <v>0</v>
      </c>
      <c r="J207" s="113"/>
      <c r="K207" s="87"/>
    </row>
    <row r="208" spans="1:11" x14ac:dyDescent="0.2">
      <c r="A208" s="90" t="s">
        <v>242</v>
      </c>
      <c r="B208" s="90">
        <f>_xlfn.XLOOKUP(D208,MACROS!R:R,MACROS!N:N,0)</f>
        <v>0</v>
      </c>
      <c r="D208" s="90" t="s">
        <v>216</v>
      </c>
      <c r="E208" s="90">
        <f t="shared" si="30"/>
        <v>0</v>
      </c>
      <c r="F208" s="90">
        <v>10137</v>
      </c>
      <c r="G208" s="90">
        <f t="shared" si="31"/>
        <v>0</v>
      </c>
      <c r="J208" s="113"/>
      <c r="K208" s="87"/>
    </row>
    <row r="209" spans="1:11" x14ac:dyDescent="0.2">
      <c r="A209" s="90" t="s">
        <v>242</v>
      </c>
      <c r="B209" s="90">
        <f>_xlfn.XLOOKUP(D209,MACROS!R:R,MACROS!N:N,0)</f>
        <v>0</v>
      </c>
      <c r="D209" s="90" t="s">
        <v>217</v>
      </c>
      <c r="E209" s="90">
        <f t="shared" si="30"/>
        <v>0</v>
      </c>
      <c r="F209" s="90">
        <v>10137</v>
      </c>
      <c r="G209" s="90">
        <f t="shared" si="31"/>
        <v>0</v>
      </c>
      <c r="J209" s="113"/>
      <c r="K209" s="87"/>
    </row>
    <row r="210" spans="1:11" x14ac:dyDescent="0.2">
      <c r="A210" s="90" t="s">
        <v>242</v>
      </c>
      <c r="B210" s="90">
        <f>_xlfn.XLOOKUP(D210,MACROS!R:R,MACROS!N:N,0)</f>
        <v>0</v>
      </c>
      <c r="D210" s="90" t="s">
        <v>218</v>
      </c>
      <c r="E210" s="90">
        <f t="shared" si="30"/>
        <v>0</v>
      </c>
      <c r="F210" s="90">
        <v>10137</v>
      </c>
      <c r="G210" s="90">
        <f t="shared" si="31"/>
        <v>0</v>
      </c>
      <c r="J210" s="113"/>
      <c r="K210" s="87"/>
    </row>
    <row r="211" spans="1:11" x14ac:dyDescent="0.2">
      <c r="A211" s="90" t="s">
        <v>242</v>
      </c>
      <c r="B211" s="90">
        <f>_xlfn.XLOOKUP(D211,MACROS!R:R,MACROS!N:N,0)</f>
        <v>0</v>
      </c>
      <c r="D211" s="90" t="s">
        <v>219</v>
      </c>
      <c r="E211" s="90">
        <f t="shared" si="30"/>
        <v>0</v>
      </c>
      <c r="F211" s="90">
        <v>10137</v>
      </c>
      <c r="G211" s="90">
        <f t="shared" si="31"/>
        <v>0</v>
      </c>
      <c r="J211" s="113"/>
      <c r="K211" s="87"/>
    </row>
    <row r="212" spans="1:11" x14ac:dyDescent="0.2">
      <c r="A212" s="90" t="s">
        <v>242</v>
      </c>
      <c r="B212" s="90">
        <f>_xlfn.XLOOKUP(D212,MACROS!R:R,MACROS!N:N,0)</f>
        <v>0</v>
      </c>
      <c r="D212" s="90" t="s">
        <v>220</v>
      </c>
      <c r="E212" s="90">
        <f t="shared" si="30"/>
        <v>0</v>
      </c>
      <c r="F212" s="90">
        <v>10137</v>
      </c>
      <c r="G212" s="90">
        <f t="shared" si="31"/>
        <v>0</v>
      </c>
      <c r="J212" s="113"/>
      <c r="K212" s="87"/>
    </row>
    <row r="213" spans="1:11" x14ac:dyDescent="0.2">
      <c r="A213" s="90" t="s">
        <v>242</v>
      </c>
      <c r="B213" s="90">
        <f>_xlfn.XLOOKUP(D213,MACROS!R:R,MACROS!N:N,0)</f>
        <v>0</v>
      </c>
      <c r="D213" s="90" t="s">
        <v>221</v>
      </c>
      <c r="E213" s="90">
        <f t="shared" si="30"/>
        <v>0</v>
      </c>
      <c r="F213" s="90">
        <v>10137</v>
      </c>
      <c r="G213" s="90">
        <f t="shared" si="31"/>
        <v>0</v>
      </c>
      <c r="J213" s="113"/>
      <c r="K213" s="87"/>
    </row>
    <row r="214" spans="1:11" x14ac:dyDescent="0.2">
      <c r="A214" s="90" t="s">
        <v>242</v>
      </c>
      <c r="B214" s="90">
        <f>_xlfn.XLOOKUP(D214,MACROS!R:R,MACROS!N:N,0)</f>
        <v>0</v>
      </c>
      <c r="D214" s="90" t="s">
        <v>222</v>
      </c>
      <c r="E214" s="90">
        <f t="shared" si="30"/>
        <v>0</v>
      </c>
      <c r="F214" s="90">
        <v>10137</v>
      </c>
      <c r="G214" s="90">
        <f t="shared" si="31"/>
        <v>0</v>
      </c>
      <c r="J214" s="113"/>
      <c r="K214" s="87"/>
    </row>
    <row r="215" spans="1:11" x14ac:dyDescent="0.2">
      <c r="A215" s="90" t="s">
        <v>242</v>
      </c>
      <c r="B215" s="90">
        <f>_xlfn.XLOOKUP(D215,MACROS!R:R,MACROS!N:N,0)</f>
        <v>0</v>
      </c>
      <c r="D215" s="90" t="s">
        <v>223</v>
      </c>
      <c r="E215" s="90">
        <f t="shared" si="30"/>
        <v>0</v>
      </c>
      <c r="F215" s="90">
        <v>10137</v>
      </c>
      <c r="G215" s="90">
        <f t="shared" si="31"/>
        <v>0</v>
      </c>
      <c r="J215" s="113"/>
      <c r="K215" s="87"/>
    </row>
    <row r="216" spans="1:11" x14ac:dyDescent="0.2">
      <c r="A216" s="90" t="s">
        <v>242</v>
      </c>
      <c r="B216" s="90">
        <f>_xlfn.XLOOKUP(D216,MACROS!R:R,MACROS!N:N,0)</f>
        <v>0</v>
      </c>
      <c r="D216" s="90" t="s">
        <v>224</v>
      </c>
      <c r="E216" s="90">
        <f t="shared" si="30"/>
        <v>0</v>
      </c>
      <c r="F216" s="90">
        <v>10137</v>
      </c>
      <c r="G216" s="90">
        <f t="shared" si="31"/>
        <v>0</v>
      </c>
      <c r="J216" s="113"/>
      <c r="K216" s="87"/>
    </row>
    <row r="217" spans="1:11" x14ac:dyDescent="0.2">
      <c r="A217" s="90" t="s">
        <v>242</v>
      </c>
      <c r="B217" s="90">
        <f>_xlfn.XLOOKUP(D217,MACROS!R:R,MACROS!N:N,0)</f>
        <v>0</v>
      </c>
      <c r="D217" s="90" t="s">
        <v>225</v>
      </c>
      <c r="E217" s="90">
        <f t="shared" si="30"/>
        <v>0</v>
      </c>
      <c r="F217" s="90">
        <v>10137</v>
      </c>
      <c r="G217" s="90">
        <f t="shared" si="31"/>
        <v>0</v>
      </c>
      <c r="J217" s="113"/>
      <c r="K217" s="87"/>
    </row>
    <row r="218" spans="1:11" x14ac:dyDescent="0.2">
      <c r="A218" s="90" t="s">
        <v>242</v>
      </c>
      <c r="B218" s="90">
        <f>_xlfn.XLOOKUP(D218,MACROS!R:R,MACROS!N:N,0)</f>
        <v>0</v>
      </c>
      <c r="D218" s="90" t="s">
        <v>226</v>
      </c>
      <c r="E218" s="90">
        <f t="shared" si="30"/>
        <v>0</v>
      </c>
      <c r="F218" s="90">
        <v>10137</v>
      </c>
      <c r="G218" s="90">
        <f t="shared" si="31"/>
        <v>0</v>
      </c>
      <c r="J218" s="113"/>
      <c r="K218" s="87"/>
    </row>
    <row r="219" spans="1:11" x14ac:dyDescent="0.2">
      <c r="A219" s="90" t="s">
        <v>242</v>
      </c>
      <c r="B219" s="90">
        <f>_xlfn.XLOOKUP(D219,MACROS!R:R,MACROS!N:N,0)</f>
        <v>0</v>
      </c>
      <c r="D219" s="90" t="s">
        <v>227</v>
      </c>
      <c r="E219" s="90">
        <f t="shared" si="30"/>
        <v>0</v>
      </c>
      <c r="F219" s="90">
        <v>10137</v>
      </c>
      <c r="G219" s="90">
        <f t="shared" si="31"/>
        <v>0</v>
      </c>
      <c r="J219" s="113"/>
      <c r="K219" s="87"/>
    </row>
    <row r="220" spans="1:11" x14ac:dyDescent="0.2">
      <c r="A220" s="90" t="s">
        <v>242</v>
      </c>
      <c r="B220" s="90">
        <f>_xlfn.XLOOKUP(D220,MACROS!R:R,MACROS!N:N,0)</f>
        <v>0</v>
      </c>
      <c r="D220" s="90" t="s">
        <v>228</v>
      </c>
      <c r="E220" s="90">
        <f t="shared" si="30"/>
        <v>0</v>
      </c>
      <c r="F220" s="90">
        <v>10137</v>
      </c>
      <c r="G220" s="90">
        <f t="shared" si="31"/>
        <v>0</v>
      </c>
      <c r="J220" s="113"/>
      <c r="K220" s="87"/>
    </row>
    <row r="221" spans="1:11" x14ac:dyDescent="0.2">
      <c r="A221" s="90" t="s">
        <v>242</v>
      </c>
      <c r="B221" s="90">
        <f>_xlfn.XLOOKUP(D221,MACROS!R:R,MACROS!N:N,0)</f>
        <v>0</v>
      </c>
      <c r="D221" s="90" t="s">
        <v>586</v>
      </c>
      <c r="E221" s="90">
        <f t="shared" ref="E221" si="32">SUM(B221:C221)</f>
        <v>0</v>
      </c>
      <c r="F221" s="90">
        <v>10137</v>
      </c>
      <c r="G221" s="90">
        <f t="shared" ref="G221" si="33">IF(C221&gt;0,10*C221/E221,0)</f>
        <v>0</v>
      </c>
      <c r="J221" s="113"/>
      <c r="K221" s="87"/>
    </row>
    <row r="222" spans="1:11" x14ac:dyDescent="0.2">
      <c r="A222" s="121" t="s">
        <v>242</v>
      </c>
      <c r="B222" s="121">
        <f>_xlfn.XLOOKUP(D222,MACROS!$R:$R,MACROS!$O:$O,0)</f>
        <v>0</v>
      </c>
      <c r="C222" s="121"/>
      <c r="D222" s="121" t="s">
        <v>208</v>
      </c>
      <c r="E222" s="121">
        <f t="shared" si="30"/>
        <v>0</v>
      </c>
      <c r="F222" s="121">
        <v>10138</v>
      </c>
      <c r="G222" s="121">
        <f t="shared" si="31"/>
        <v>0</v>
      </c>
      <c r="J222" s="1"/>
      <c r="K222" s="87"/>
    </row>
    <row r="223" spans="1:11" x14ac:dyDescent="0.2">
      <c r="A223" s="90" t="s">
        <v>242</v>
      </c>
      <c r="B223" s="90">
        <f>_xlfn.XLOOKUP(D223,MACROS!R:R,MACROS!O:O,0)</f>
        <v>0</v>
      </c>
      <c r="D223" s="90" t="s">
        <v>209</v>
      </c>
      <c r="E223" s="90">
        <f t="shared" si="30"/>
        <v>0</v>
      </c>
      <c r="F223" s="90">
        <v>10138</v>
      </c>
      <c r="G223" s="90">
        <f t="shared" si="31"/>
        <v>0</v>
      </c>
      <c r="J223" s="113"/>
      <c r="K223" s="87"/>
    </row>
    <row r="224" spans="1:11" x14ac:dyDescent="0.2">
      <c r="A224" s="90" t="s">
        <v>242</v>
      </c>
      <c r="B224" s="90">
        <f>_xlfn.XLOOKUP(D224,MACROS!R:R,MACROS!O:O,0)</f>
        <v>0</v>
      </c>
      <c r="D224" s="90" t="s">
        <v>210</v>
      </c>
      <c r="E224" s="90">
        <f t="shared" si="30"/>
        <v>0</v>
      </c>
      <c r="F224" s="90">
        <v>10138</v>
      </c>
      <c r="G224" s="90">
        <f t="shared" si="31"/>
        <v>0</v>
      </c>
      <c r="J224" s="113"/>
      <c r="K224" s="87"/>
    </row>
    <row r="225" spans="1:11" x14ac:dyDescent="0.2">
      <c r="A225" s="90" t="s">
        <v>242</v>
      </c>
      <c r="B225" s="90">
        <f>_xlfn.XLOOKUP(D225,MACROS!R:R,MACROS!O:O,0)</f>
        <v>0</v>
      </c>
      <c r="D225" s="90" t="s">
        <v>211</v>
      </c>
      <c r="E225" s="90">
        <f t="shared" si="30"/>
        <v>0</v>
      </c>
      <c r="F225" s="90">
        <v>10138</v>
      </c>
      <c r="G225" s="90">
        <f t="shared" si="31"/>
        <v>0</v>
      </c>
      <c r="J225" s="113"/>
      <c r="K225" s="87"/>
    </row>
    <row r="226" spans="1:11" x14ac:dyDescent="0.2">
      <c r="A226" s="90" t="s">
        <v>242</v>
      </c>
      <c r="B226" s="90">
        <f>_xlfn.XLOOKUP(D226,MACROS!R:R,MACROS!O:O,0)</f>
        <v>0</v>
      </c>
      <c r="D226" s="90" t="s">
        <v>212</v>
      </c>
      <c r="E226" s="90">
        <f t="shared" si="30"/>
        <v>0</v>
      </c>
      <c r="F226" s="90">
        <v>10138</v>
      </c>
      <c r="G226" s="90">
        <f t="shared" si="31"/>
        <v>0</v>
      </c>
      <c r="J226" s="113"/>
      <c r="K226" s="87"/>
    </row>
    <row r="227" spans="1:11" x14ac:dyDescent="0.2">
      <c r="A227" s="90" t="s">
        <v>242</v>
      </c>
      <c r="B227" s="90">
        <f>_xlfn.XLOOKUP(D227,MACROS!R:R,MACROS!O:O,0)</f>
        <v>0</v>
      </c>
      <c r="D227" s="90" t="s">
        <v>213</v>
      </c>
      <c r="E227" s="90">
        <f t="shared" si="30"/>
        <v>0</v>
      </c>
      <c r="F227" s="90">
        <v>10138</v>
      </c>
      <c r="G227" s="90">
        <f t="shared" si="31"/>
        <v>0</v>
      </c>
      <c r="J227" s="113"/>
      <c r="K227" s="87"/>
    </row>
    <row r="228" spans="1:11" x14ac:dyDescent="0.2">
      <c r="A228" s="90" t="s">
        <v>242</v>
      </c>
      <c r="B228" s="90">
        <f>_xlfn.XLOOKUP(D228,MACROS!R:R,MACROS!O:O,0)</f>
        <v>0</v>
      </c>
      <c r="D228" s="90" t="s">
        <v>214</v>
      </c>
      <c r="E228" s="90">
        <f t="shared" si="30"/>
        <v>0</v>
      </c>
      <c r="F228" s="90">
        <v>10138</v>
      </c>
      <c r="G228" s="90">
        <f t="shared" si="31"/>
        <v>0</v>
      </c>
      <c r="J228" s="113"/>
      <c r="K228" s="87"/>
    </row>
    <row r="229" spans="1:11" x14ac:dyDescent="0.2">
      <c r="A229" s="90" t="s">
        <v>242</v>
      </c>
      <c r="B229" s="90">
        <f>_xlfn.XLOOKUP(D229,MACROS!R:R,MACROS!O:O,0)</f>
        <v>0</v>
      </c>
      <c r="D229" s="90" t="s">
        <v>215</v>
      </c>
      <c r="E229" s="90">
        <f t="shared" si="30"/>
        <v>0</v>
      </c>
      <c r="F229" s="90">
        <v>10138</v>
      </c>
      <c r="G229" s="90">
        <f t="shared" si="31"/>
        <v>0</v>
      </c>
      <c r="J229" s="113"/>
      <c r="K229" s="87"/>
    </row>
    <row r="230" spans="1:11" x14ac:dyDescent="0.2">
      <c r="A230" s="90" t="s">
        <v>242</v>
      </c>
      <c r="B230" s="90">
        <f>_xlfn.XLOOKUP(D230,MACROS!R:R,MACROS!O:O,0)</f>
        <v>0</v>
      </c>
      <c r="D230" s="90" t="s">
        <v>216</v>
      </c>
      <c r="E230" s="90">
        <f t="shared" si="30"/>
        <v>0</v>
      </c>
      <c r="F230" s="90">
        <v>10138</v>
      </c>
      <c r="G230" s="90">
        <f t="shared" si="31"/>
        <v>0</v>
      </c>
      <c r="J230" s="113"/>
      <c r="K230" s="87"/>
    </row>
    <row r="231" spans="1:11" x14ac:dyDescent="0.2">
      <c r="A231" s="90" t="s">
        <v>242</v>
      </c>
      <c r="B231" s="90">
        <f>_xlfn.XLOOKUP(D231,MACROS!R:R,MACROS!O:O,0)</f>
        <v>0</v>
      </c>
      <c r="D231" s="90" t="s">
        <v>217</v>
      </c>
      <c r="E231" s="90">
        <f t="shared" si="30"/>
        <v>0</v>
      </c>
      <c r="F231" s="90">
        <v>10138</v>
      </c>
      <c r="G231" s="90">
        <f t="shared" si="31"/>
        <v>0</v>
      </c>
      <c r="J231" s="113"/>
      <c r="K231" s="87"/>
    </row>
    <row r="232" spans="1:11" x14ac:dyDescent="0.2">
      <c r="A232" s="90" t="s">
        <v>242</v>
      </c>
      <c r="B232" s="90">
        <f>_xlfn.XLOOKUP(D232,MACROS!R:R,MACROS!O:O,0)</f>
        <v>0</v>
      </c>
      <c r="D232" s="90" t="s">
        <v>218</v>
      </c>
      <c r="E232" s="90">
        <f t="shared" si="30"/>
        <v>0</v>
      </c>
      <c r="F232" s="90">
        <v>10138</v>
      </c>
      <c r="G232" s="90">
        <f t="shared" si="31"/>
        <v>0</v>
      </c>
      <c r="J232" s="113"/>
      <c r="K232" s="87"/>
    </row>
    <row r="233" spans="1:11" x14ac:dyDescent="0.2">
      <c r="A233" s="90" t="s">
        <v>242</v>
      </c>
      <c r="B233" s="90">
        <f>_xlfn.XLOOKUP(D233,MACROS!R:R,MACROS!O:O,0)</f>
        <v>0</v>
      </c>
      <c r="D233" s="90" t="s">
        <v>219</v>
      </c>
      <c r="E233" s="90">
        <f t="shared" si="30"/>
        <v>0</v>
      </c>
      <c r="F233" s="90">
        <v>10138</v>
      </c>
      <c r="G233" s="90">
        <f t="shared" si="31"/>
        <v>0</v>
      </c>
      <c r="J233" s="113"/>
      <c r="K233" s="87"/>
    </row>
    <row r="234" spans="1:11" x14ac:dyDescent="0.2">
      <c r="A234" s="90" t="s">
        <v>242</v>
      </c>
      <c r="B234" s="90">
        <f>_xlfn.XLOOKUP(D234,MACROS!R:R,MACROS!O:O,0)</f>
        <v>0</v>
      </c>
      <c r="D234" s="90" t="s">
        <v>220</v>
      </c>
      <c r="E234" s="90">
        <f t="shared" si="30"/>
        <v>0</v>
      </c>
      <c r="F234" s="90">
        <v>10138</v>
      </c>
      <c r="G234" s="90">
        <f t="shared" si="31"/>
        <v>0</v>
      </c>
      <c r="J234" s="113"/>
      <c r="K234" s="87"/>
    </row>
    <row r="235" spans="1:11" x14ac:dyDescent="0.2">
      <c r="A235" s="90" t="s">
        <v>242</v>
      </c>
      <c r="B235" s="90">
        <f>_xlfn.XLOOKUP(D235,MACROS!R:R,MACROS!O:O,0)</f>
        <v>0</v>
      </c>
      <c r="D235" s="90" t="s">
        <v>221</v>
      </c>
      <c r="E235" s="90">
        <f t="shared" si="30"/>
        <v>0</v>
      </c>
      <c r="F235" s="90">
        <v>10138</v>
      </c>
      <c r="G235" s="90">
        <f t="shared" si="31"/>
        <v>0</v>
      </c>
      <c r="J235" s="113"/>
      <c r="K235" s="87"/>
    </row>
    <row r="236" spans="1:11" x14ac:dyDescent="0.2">
      <c r="A236" s="90" t="s">
        <v>242</v>
      </c>
      <c r="B236" s="90">
        <f>_xlfn.XLOOKUP(D236,MACROS!R:R,MACROS!O:O,0)</f>
        <v>0</v>
      </c>
      <c r="D236" s="90" t="s">
        <v>222</v>
      </c>
      <c r="E236" s="90">
        <f t="shared" si="30"/>
        <v>0</v>
      </c>
      <c r="F236" s="90">
        <v>10138</v>
      </c>
      <c r="G236" s="90">
        <f t="shared" si="31"/>
        <v>0</v>
      </c>
      <c r="J236" s="113"/>
      <c r="K236" s="87"/>
    </row>
    <row r="237" spans="1:11" x14ac:dyDescent="0.2">
      <c r="A237" s="90" t="s">
        <v>242</v>
      </c>
      <c r="B237" s="90">
        <f>_xlfn.XLOOKUP(D237,MACROS!R:R,MACROS!O:O,0)</f>
        <v>0</v>
      </c>
      <c r="D237" s="90" t="s">
        <v>223</v>
      </c>
      <c r="E237" s="90">
        <f t="shared" si="30"/>
        <v>0</v>
      </c>
      <c r="F237" s="90">
        <v>10138</v>
      </c>
      <c r="G237" s="90">
        <f t="shared" si="31"/>
        <v>0</v>
      </c>
      <c r="J237" s="113"/>
      <c r="K237" s="87"/>
    </row>
    <row r="238" spans="1:11" x14ac:dyDescent="0.2">
      <c r="A238" s="90" t="s">
        <v>242</v>
      </c>
      <c r="B238" s="90">
        <f>_xlfn.XLOOKUP(D238,MACROS!R:R,MACROS!O:O,0)</f>
        <v>0</v>
      </c>
      <c r="D238" s="90" t="s">
        <v>224</v>
      </c>
      <c r="E238" s="90">
        <f t="shared" si="30"/>
        <v>0</v>
      </c>
      <c r="F238" s="90">
        <v>10138</v>
      </c>
      <c r="G238" s="90">
        <f t="shared" si="31"/>
        <v>0</v>
      </c>
      <c r="J238" s="113"/>
      <c r="K238" s="87"/>
    </row>
    <row r="239" spans="1:11" x14ac:dyDescent="0.2">
      <c r="A239" s="90" t="s">
        <v>242</v>
      </c>
      <c r="B239" s="90">
        <f>_xlfn.XLOOKUP(D239,MACROS!R:R,MACROS!O:O,0)</f>
        <v>0</v>
      </c>
      <c r="D239" s="90" t="s">
        <v>225</v>
      </c>
      <c r="E239" s="90">
        <f t="shared" si="30"/>
        <v>0</v>
      </c>
      <c r="F239" s="90">
        <v>10138</v>
      </c>
      <c r="G239" s="90">
        <f t="shared" si="31"/>
        <v>0</v>
      </c>
      <c r="J239" s="113"/>
      <c r="K239" s="87"/>
    </row>
    <row r="240" spans="1:11" x14ac:dyDescent="0.2">
      <c r="A240" s="90" t="s">
        <v>242</v>
      </c>
      <c r="B240" s="90">
        <f>_xlfn.XLOOKUP(D240,MACROS!R:R,MACROS!O:O,0)</f>
        <v>0</v>
      </c>
      <c r="D240" s="90" t="s">
        <v>226</v>
      </c>
      <c r="E240" s="90">
        <f t="shared" si="30"/>
        <v>0</v>
      </c>
      <c r="F240" s="90">
        <v>10138</v>
      </c>
      <c r="G240" s="90">
        <f t="shared" si="31"/>
        <v>0</v>
      </c>
      <c r="J240" s="113"/>
      <c r="K240" s="87"/>
    </row>
    <row r="241" spans="1:11" x14ac:dyDescent="0.2">
      <c r="A241" s="90" t="s">
        <v>242</v>
      </c>
      <c r="B241" s="90">
        <f>_xlfn.XLOOKUP(D241,MACROS!R:R,MACROS!O:O,0)</f>
        <v>0</v>
      </c>
      <c r="D241" s="90" t="s">
        <v>227</v>
      </c>
      <c r="E241" s="90">
        <f t="shared" si="30"/>
        <v>0</v>
      </c>
      <c r="F241" s="90">
        <v>10138</v>
      </c>
      <c r="G241" s="90">
        <f t="shared" si="31"/>
        <v>0</v>
      </c>
      <c r="J241" s="113"/>
      <c r="K241" s="87"/>
    </row>
    <row r="242" spans="1:11" x14ac:dyDescent="0.2">
      <c r="A242" s="90" t="s">
        <v>242</v>
      </c>
      <c r="B242" s="90">
        <f>_xlfn.XLOOKUP(D242,MACROS!R:R,MACROS!O:O,0)</f>
        <v>0</v>
      </c>
      <c r="D242" s="90" t="s">
        <v>228</v>
      </c>
      <c r="E242" s="90">
        <f t="shared" si="30"/>
        <v>0</v>
      </c>
      <c r="F242" s="90">
        <v>10138</v>
      </c>
      <c r="G242" s="90">
        <f t="shared" si="31"/>
        <v>0</v>
      </c>
      <c r="J242" s="1"/>
      <c r="K242" s="87"/>
    </row>
    <row r="243" spans="1:11" x14ac:dyDescent="0.2">
      <c r="A243" s="90" t="s">
        <v>242</v>
      </c>
      <c r="B243" s="90">
        <f>_xlfn.XLOOKUP(D243,MACROS!R:R,MACROS!O:O,0)</f>
        <v>0</v>
      </c>
      <c r="D243" s="90" t="s">
        <v>586</v>
      </c>
      <c r="E243" s="90">
        <f t="shared" ref="E243" si="34">SUM(B243:C243)</f>
        <v>0</v>
      </c>
      <c r="F243" s="90">
        <v>10138</v>
      </c>
      <c r="G243" s="90">
        <f t="shared" ref="G243" si="35">IF(C243&gt;0,10*C243/E243,0)</f>
        <v>0</v>
      </c>
      <c r="J243" s="113"/>
      <c r="K243" s="87"/>
    </row>
    <row r="244" spans="1:11" x14ac:dyDescent="0.2">
      <c r="A244" s="121" t="s">
        <v>242</v>
      </c>
      <c r="B244" s="121">
        <f>_xlfn.XLOOKUP(D244,MACROS!$R:$R,MACROS!$D:$D,0)</f>
        <v>0</v>
      </c>
      <c r="C244" s="121"/>
      <c r="D244" s="121" t="s">
        <v>144</v>
      </c>
      <c r="E244" s="121">
        <f t="shared" ref="E244:E264" si="36">SUM(B244:C244)</f>
        <v>0</v>
      </c>
      <c r="F244" s="121">
        <v>10084</v>
      </c>
      <c r="G244" s="121">
        <f t="shared" ref="G244:G261" si="37">IF(C244&gt;0,10*C244/E244,0)</f>
        <v>0</v>
      </c>
      <c r="J244" s="1"/>
      <c r="K244" s="87"/>
    </row>
    <row r="245" spans="1:11" x14ac:dyDescent="0.2">
      <c r="A245" s="90" t="s">
        <v>242</v>
      </c>
      <c r="B245" s="90">
        <f>_xlfn.XLOOKUP(D245,MACROS!R:R,MACROS!D:D,0)</f>
        <v>0</v>
      </c>
      <c r="D245" s="90" t="s">
        <v>145</v>
      </c>
      <c r="E245" s="90">
        <f t="shared" si="36"/>
        <v>0</v>
      </c>
      <c r="F245" s="90">
        <v>10084</v>
      </c>
      <c r="G245" s="90">
        <f t="shared" si="37"/>
        <v>0</v>
      </c>
      <c r="J245" s="87"/>
      <c r="K245" s="87"/>
    </row>
    <row r="246" spans="1:11" x14ac:dyDescent="0.2">
      <c r="A246" s="90" t="s">
        <v>242</v>
      </c>
      <c r="B246" s="90">
        <f>_xlfn.XLOOKUP(D246,MACROS!R:R,MACROS!D:D,0)</f>
        <v>0</v>
      </c>
      <c r="D246" s="90" t="s">
        <v>146</v>
      </c>
      <c r="E246" s="90">
        <f t="shared" si="36"/>
        <v>0</v>
      </c>
      <c r="F246" s="90">
        <v>10084</v>
      </c>
      <c r="G246" s="90">
        <f t="shared" si="37"/>
        <v>0</v>
      </c>
      <c r="J246" s="87"/>
      <c r="K246" s="87"/>
    </row>
    <row r="247" spans="1:11" x14ac:dyDescent="0.2">
      <c r="A247" s="90" t="s">
        <v>242</v>
      </c>
      <c r="B247" s="90">
        <f>_xlfn.XLOOKUP(D247,MACROS!R:R,MACROS!D:D,0)</f>
        <v>0</v>
      </c>
      <c r="D247" s="90" t="s">
        <v>147</v>
      </c>
      <c r="E247" s="90">
        <f t="shared" si="36"/>
        <v>0</v>
      </c>
      <c r="F247" s="90">
        <v>10084</v>
      </c>
      <c r="G247" s="90">
        <f t="shared" si="37"/>
        <v>0</v>
      </c>
      <c r="J247" s="87"/>
      <c r="K247" s="87"/>
    </row>
    <row r="248" spans="1:11" x14ac:dyDescent="0.2">
      <c r="A248" s="90" t="s">
        <v>242</v>
      </c>
      <c r="B248" s="90">
        <f>_xlfn.XLOOKUP(D248,MACROS!R:R,MACROS!D:D,0)</f>
        <v>0</v>
      </c>
      <c r="D248" s="90" t="s">
        <v>148</v>
      </c>
      <c r="E248" s="90">
        <f t="shared" si="36"/>
        <v>0</v>
      </c>
      <c r="F248" s="90">
        <v>10084</v>
      </c>
      <c r="G248" s="90">
        <f t="shared" si="37"/>
        <v>0</v>
      </c>
      <c r="J248" s="87"/>
      <c r="K248" s="87"/>
    </row>
    <row r="249" spans="1:11" x14ac:dyDescent="0.2">
      <c r="A249" s="90" t="s">
        <v>242</v>
      </c>
      <c r="B249" s="90">
        <f>_xlfn.XLOOKUP(D249,MACROS!R:R,MACROS!D:D,0)</f>
        <v>0</v>
      </c>
      <c r="D249" s="90" t="s">
        <v>149</v>
      </c>
      <c r="E249" s="90">
        <f t="shared" si="36"/>
        <v>0</v>
      </c>
      <c r="F249" s="90">
        <v>10084</v>
      </c>
      <c r="G249" s="90">
        <f t="shared" si="37"/>
        <v>0</v>
      </c>
      <c r="J249" s="87"/>
      <c r="K249" s="87"/>
    </row>
    <row r="250" spans="1:11" x14ac:dyDescent="0.2">
      <c r="A250" s="90" t="s">
        <v>242</v>
      </c>
      <c r="B250" s="90">
        <f>_xlfn.XLOOKUP(D250,MACROS!R:R,MACROS!D:D,0)</f>
        <v>0</v>
      </c>
      <c r="D250" s="90" t="s">
        <v>309</v>
      </c>
      <c r="E250" s="90">
        <f t="shared" si="36"/>
        <v>0</v>
      </c>
      <c r="F250" s="90">
        <v>10084</v>
      </c>
      <c r="G250" s="90">
        <f t="shared" si="37"/>
        <v>0</v>
      </c>
      <c r="J250" s="87"/>
      <c r="K250" s="87"/>
    </row>
    <row r="251" spans="1:11" x14ac:dyDescent="0.2">
      <c r="A251" s="90" t="s">
        <v>242</v>
      </c>
      <c r="B251" s="90">
        <f>_xlfn.XLOOKUP(D251,MACROS!R:R,MACROS!D:D,0)</f>
        <v>0</v>
      </c>
      <c r="D251" s="90" t="s">
        <v>310</v>
      </c>
      <c r="E251" s="90">
        <f t="shared" si="36"/>
        <v>0</v>
      </c>
      <c r="F251" s="90">
        <v>10084</v>
      </c>
      <c r="G251" s="90">
        <f t="shared" si="37"/>
        <v>0</v>
      </c>
      <c r="J251" s="87"/>
      <c r="K251" s="87"/>
    </row>
    <row r="252" spans="1:11" x14ac:dyDescent="0.2">
      <c r="A252" s="90" t="s">
        <v>242</v>
      </c>
      <c r="B252" s="90">
        <f>_xlfn.XLOOKUP(D252,MACROS!R:R,MACROS!D:D,0)</f>
        <v>0</v>
      </c>
      <c r="D252" s="90" t="s">
        <v>311</v>
      </c>
      <c r="E252" s="90">
        <f t="shared" si="36"/>
        <v>0</v>
      </c>
      <c r="F252" s="90">
        <v>10084</v>
      </c>
      <c r="G252" s="90">
        <f t="shared" si="37"/>
        <v>0</v>
      </c>
      <c r="J252" s="87"/>
      <c r="K252" s="87"/>
    </row>
    <row r="253" spans="1:11" x14ac:dyDescent="0.2">
      <c r="A253" s="90" t="s">
        <v>242</v>
      </c>
      <c r="B253" s="90">
        <f>_xlfn.XLOOKUP(D253,MACROS!R:R,MACROS!D:D,0)</f>
        <v>0</v>
      </c>
      <c r="D253" s="90" t="s">
        <v>312</v>
      </c>
      <c r="E253" s="90">
        <f t="shared" si="36"/>
        <v>0</v>
      </c>
      <c r="F253" s="90">
        <v>10084</v>
      </c>
      <c r="G253" s="90">
        <f t="shared" si="37"/>
        <v>0</v>
      </c>
      <c r="J253" s="87"/>
      <c r="K253" s="87"/>
    </row>
    <row r="254" spans="1:11" x14ac:dyDescent="0.2">
      <c r="A254" s="90" t="s">
        <v>242</v>
      </c>
      <c r="B254" s="90">
        <f>_xlfn.XLOOKUP(D254,MACROS!R:R,MACROS!D:D,0)</f>
        <v>0</v>
      </c>
      <c r="D254" s="90" t="s">
        <v>313</v>
      </c>
      <c r="E254" s="90">
        <f t="shared" si="36"/>
        <v>0</v>
      </c>
      <c r="F254" s="90">
        <v>10084</v>
      </c>
      <c r="G254" s="90">
        <f t="shared" si="37"/>
        <v>0</v>
      </c>
      <c r="J254" s="87"/>
      <c r="K254" s="87"/>
    </row>
    <row r="255" spans="1:11" x14ac:dyDescent="0.2">
      <c r="A255" s="90" t="s">
        <v>242</v>
      </c>
      <c r="B255" s="90">
        <f>_xlfn.XLOOKUP(D255,MACROS!R:R,MACROS!D:D,0)</f>
        <v>0</v>
      </c>
      <c r="D255" s="90" t="s">
        <v>314</v>
      </c>
      <c r="E255" s="90">
        <f t="shared" si="36"/>
        <v>0</v>
      </c>
      <c r="F255" s="90">
        <v>10084</v>
      </c>
      <c r="G255" s="90">
        <f t="shared" si="37"/>
        <v>0</v>
      </c>
      <c r="J255" s="87"/>
      <c r="K255" s="87"/>
    </row>
    <row r="256" spans="1:11" x14ac:dyDescent="0.2">
      <c r="A256" s="90" t="s">
        <v>242</v>
      </c>
      <c r="B256" s="90">
        <f>_xlfn.XLOOKUP(D256,MACROS!R:R,MACROS!D:D,0)</f>
        <v>0</v>
      </c>
      <c r="D256" s="90" t="s">
        <v>315</v>
      </c>
      <c r="E256" s="90">
        <f t="shared" si="36"/>
        <v>0</v>
      </c>
      <c r="F256" s="90">
        <v>10084</v>
      </c>
      <c r="G256" s="90">
        <f t="shared" si="37"/>
        <v>0</v>
      </c>
      <c r="J256" s="87"/>
      <c r="K256" s="87"/>
    </row>
    <row r="257" spans="1:11" x14ac:dyDescent="0.2">
      <c r="A257" s="90" t="s">
        <v>242</v>
      </c>
      <c r="B257" s="90">
        <f>_xlfn.XLOOKUP(D257,MACROS!R:R,MACROS!D:D,0)</f>
        <v>0</v>
      </c>
      <c r="D257" s="90" t="s">
        <v>316</v>
      </c>
      <c r="E257" s="90">
        <f t="shared" si="36"/>
        <v>0</v>
      </c>
      <c r="F257" s="90">
        <v>10084</v>
      </c>
      <c r="G257" s="90">
        <f t="shared" si="37"/>
        <v>0</v>
      </c>
      <c r="J257" s="87"/>
      <c r="K257" s="87"/>
    </row>
    <row r="258" spans="1:11" x14ac:dyDescent="0.2">
      <c r="A258" s="90" t="s">
        <v>242</v>
      </c>
      <c r="B258" s="90">
        <f>_xlfn.XLOOKUP(D258,MACROS!R:R,MACROS!D:D,0)</f>
        <v>0</v>
      </c>
      <c r="D258" s="90" t="s">
        <v>317</v>
      </c>
      <c r="E258" s="90">
        <f t="shared" si="36"/>
        <v>0</v>
      </c>
      <c r="F258" s="90">
        <v>10084</v>
      </c>
      <c r="G258" s="90">
        <f t="shared" si="37"/>
        <v>0</v>
      </c>
      <c r="J258" s="1"/>
      <c r="K258" s="87"/>
    </row>
    <row r="259" spans="1:11" x14ac:dyDescent="0.2">
      <c r="A259" s="90" t="s">
        <v>242</v>
      </c>
      <c r="B259" s="90">
        <f>_xlfn.XLOOKUP(D259,MACROS!R:R,MACROS!D:D,0)</f>
        <v>0</v>
      </c>
      <c r="D259" s="90" t="s">
        <v>234</v>
      </c>
      <c r="E259" s="90">
        <f t="shared" ref="E259" si="38">SUM(B259:C259)</f>
        <v>0</v>
      </c>
      <c r="F259" s="90">
        <v>10084</v>
      </c>
      <c r="G259" s="90">
        <f t="shared" ref="G259" si="39">IF(C259&gt;0,10*C259/E259,0)</f>
        <v>0</v>
      </c>
      <c r="J259" s="87"/>
      <c r="K259" s="87"/>
    </row>
    <row r="260" spans="1:11" x14ac:dyDescent="0.2">
      <c r="A260" s="121" t="s">
        <v>242</v>
      </c>
      <c r="B260" s="121">
        <f>_xlfn.XLOOKUP(D260,MACROS!$R:$R,MACROS!$D:$D,0)</f>
        <v>0</v>
      </c>
      <c r="C260" s="121"/>
      <c r="D260" s="121" t="s">
        <v>79</v>
      </c>
      <c r="E260" s="121">
        <f t="shared" si="36"/>
        <v>0</v>
      </c>
      <c r="F260" s="121">
        <v>10084</v>
      </c>
      <c r="G260" s="121">
        <f t="shared" si="37"/>
        <v>0</v>
      </c>
      <c r="J260" s="1"/>
      <c r="K260" s="87"/>
    </row>
    <row r="261" spans="1:11" x14ac:dyDescent="0.2">
      <c r="A261" s="90" t="s">
        <v>242</v>
      </c>
      <c r="B261" s="90">
        <f>_xlfn.XLOOKUP(D261,MACROS!R:R,MACROS!D:D,0)</f>
        <v>0</v>
      </c>
      <c r="D261" s="90" t="s">
        <v>80</v>
      </c>
      <c r="E261" s="90">
        <f t="shared" si="36"/>
        <v>0</v>
      </c>
      <c r="F261" s="90">
        <v>10084</v>
      </c>
      <c r="G261" s="90">
        <f t="shared" si="37"/>
        <v>0</v>
      </c>
      <c r="J261" s="86"/>
      <c r="K261" s="87"/>
    </row>
    <row r="262" spans="1:11" x14ac:dyDescent="0.2">
      <c r="A262" s="90" t="s">
        <v>242</v>
      </c>
      <c r="B262" s="90">
        <f>_xlfn.XLOOKUP(D262,MACROS!R:R,MACROS!D:D,0)</f>
        <v>0</v>
      </c>
      <c r="D262" s="90" t="s">
        <v>81</v>
      </c>
      <c r="E262" s="90">
        <f t="shared" si="36"/>
        <v>0</v>
      </c>
      <c r="F262" s="90">
        <v>10084</v>
      </c>
      <c r="G262" s="90">
        <f t="shared" ref="G262:G330" si="40">IF(C262&gt;0,10*C262/E262,0)</f>
        <v>0</v>
      </c>
      <c r="J262" s="86"/>
      <c r="K262" s="87"/>
    </row>
    <row r="263" spans="1:11" x14ac:dyDescent="0.2">
      <c r="A263" s="90" t="s">
        <v>242</v>
      </c>
      <c r="B263" s="90">
        <f>_xlfn.XLOOKUP(D263,MACROS!R:R,MACROS!D:D,0)</f>
        <v>0</v>
      </c>
      <c r="D263" s="90" t="s">
        <v>82</v>
      </c>
      <c r="E263" s="90">
        <f t="shared" si="36"/>
        <v>0</v>
      </c>
      <c r="F263" s="90">
        <v>10084</v>
      </c>
      <c r="G263" s="90">
        <f t="shared" si="40"/>
        <v>0</v>
      </c>
      <c r="J263" s="86"/>
      <c r="K263" s="87"/>
    </row>
    <row r="264" spans="1:11" x14ac:dyDescent="0.2">
      <c r="A264" s="90" t="s">
        <v>242</v>
      </c>
      <c r="B264" s="90">
        <f>_xlfn.XLOOKUP(D264,MACROS!R:R,MACROS!D:D,0)</f>
        <v>0</v>
      </c>
      <c r="D264" s="90" t="s">
        <v>83</v>
      </c>
      <c r="E264" s="90">
        <f t="shared" si="36"/>
        <v>0</v>
      </c>
      <c r="F264" s="90">
        <v>10084</v>
      </c>
      <c r="G264" s="90">
        <f t="shared" si="40"/>
        <v>0</v>
      </c>
      <c r="J264" s="86"/>
      <c r="K264" s="87"/>
    </row>
    <row r="265" spans="1:11" x14ac:dyDescent="0.2">
      <c r="A265" s="90" t="s">
        <v>242</v>
      </c>
      <c r="B265" s="90">
        <f>_xlfn.XLOOKUP(D265,MACROS!R:R,MACROS!D:D,0)</f>
        <v>0</v>
      </c>
      <c r="D265" s="90" t="s">
        <v>322</v>
      </c>
      <c r="E265" s="90">
        <f t="shared" ref="E265:E268" si="41">SUM(B265:C265)</f>
        <v>0</v>
      </c>
      <c r="F265" s="90">
        <v>10084</v>
      </c>
      <c r="G265" s="90">
        <f t="shared" si="40"/>
        <v>0</v>
      </c>
      <c r="J265" s="86"/>
      <c r="K265" s="87"/>
    </row>
    <row r="266" spans="1:11" x14ac:dyDescent="0.2">
      <c r="A266" s="90" t="s">
        <v>242</v>
      </c>
      <c r="B266" s="90">
        <f>_xlfn.XLOOKUP(D266,MACROS!R:R,MACROS!D:D,0)</f>
        <v>0</v>
      </c>
      <c r="D266" s="90" t="s">
        <v>323</v>
      </c>
      <c r="E266" s="90">
        <f t="shared" si="41"/>
        <v>0</v>
      </c>
      <c r="F266" s="90">
        <v>10084</v>
      </c>
      <c r="G266" s="90">
        <f t="shared" si="40"/>
        <v>0</v>
      </c>
      <c r="J266" s="86"/>
      <c r="K266" s="87"/>
    </row>
    <row r="267" spans="1:11" x14ac:dyDescent="0.2">
      <c r="A267" s="90" t="s">
        <v>242</v>
      </c>
      <c r="B267" s="90">
        <f>_xlfn.XLOOKUP(D267,MACROS!R:R,MACROS!D:D,0)</f>
        <v>0</v>
      </c>
      <c r="D267" s="90" t="s">
        <v>324</v>
      </c>
      <c r="E267" s="90">
        <f t="shared" si="41"/>
        <v>0</v>
      </c>
      <c r="F267" s="90">
        <v>10084</v>
      </c>
      <c r="G267" s="90">
        <f t="shared" si="40"/>
        <v>0</v>
      </c>
      <c r="J267" s="86"/>
      <c r="K267" s="87"/>
    </row>
    <row r="268" spans="1:11" x14ac:dyDescent="0.2">
      <c r="A268" s="90" t="s">
        <v>242</v>
      </c>
      <c r="B268" s="90">
        <f>_xlfn.XLOOKUP(D268,MACROS!R:R,MACROS!D:D,0)</f>
        <v>0</v>
      </c>
      <c r="D268" s="90" t="s">
        <v>325</v>
      </c>
      <c r="E268" s="90">
        <f t="shared" si="41"/>
        <v>0</v>
      </c>
      <c r="F268" s="90">
        <v>10084</v>
      </c>
      <c r="G268" s="90">
        <f t="shared" si="40"/>
        <v>0</v>
      </c>
      <c r="J268" s="1"/>
      <c r="K268" s="87"/>
    </row>
    <row r="269" spans="1:11" x14ac:dyDescent="0.2">
      <c r="A269" s="90" t="s">
        <v>242</v>
      </c>
      <c r="B269" s="90">
        <f>_xlfn.XLOOKUP(D269,MACROS!R:R,MACROS!D:D,0)</f>
        <v>0</v>
      </c>
      <c r="D269" s="90" t="s">
        <v>235</v>
      </c>
      <c r="E269" s="90">
        <f t="shared" ref="E269" si="42">SUM(B269:C269)</f>
        <v>0</v>
      </c>
      <c r="F269" s="90">
        <v>10084</v>
      </c>
      <c r="G269" s="90">
        <f t="shared" ref="G269" si="43">IF(C269&gt;0,10*C269/E269,0)</f>
        <v>0</v>
      </c>
      <c r="J269" s="86"/>
      <c r="K269" s="87"/>
    </row>
    <row r="270" spans="1:11" x14ac:dyDescent="0.2">
      <c r="A270" s="121" t="s">
        <v>242</v>
      </c>
      <c r="B270" s="121">
        <f>_xlfn.XLOOKUP(D270,MACROS!$R:$R,MACROS!$D:$D,0)</f>
        <v>0</v>
      </c>
      <c r="C270" s="121"/>
      <c r="D270" s="121" t="s">
        <v>74</v>
      </c>
      <c r="E270" s="121">
        <f t="shared" ref="E270:E306" si="44">SUM(B270:C270)</f>
        <v>0</v>
      </c>
      <c r="F270" s="121">
        <v>10084</v>
      </c>
      <c r="G270" s="121">
        <f t="shared" si="40"/>
        <v>0</v>
      </c>
      <c r="J270" s="1"/>
      <c r="K270" s="87"/>
    </row>
    <row r="271" spans="1:11" x14ac:dyDescent="0.2">
      <c r="A271" s="90" t="s">
        <v>242</v>
      </c>
      <c r="B271" s="90">
        <f>_xlfn.XLOOKUP(D271,MACROS!R:R,MACROS!D:D,0)</f>
        <v>0</v>
      </c>
      <c r="D271" s="90" t="s">
        <v>75</v>
      </c>
      <c r="E271" s="90">
        <f t="shared" si="44"/>
        <v>0</v>
      </c>
      <c r="F271" s="90">
        <v>10084</v>
      </c>
      <c r="G271" s="90">
        <f t="shared" si="40"/>
        <v>0</v>
      </c>
      <c r="J271" s="86"/>
      <c r="K271" s="87"/>
    </row>
    <row r="272" spans="1:11" x14ac:dyDescent="0.2">
      <c r="A272" s="90" t="s">
        <v>242</v>
      </c>
      <c r="B272" s="90">
        <f>_xlfn.XLOOKUP(D272,MACROS!R:R,MACROS!D:D,0)</f>
        <v>0</v>
      </c>
      <c r="D272" s="90" t="s">
        <v>76</v>
      </c>
      <c r="E272" s="90">
        <f t="shared" si="44"/>
        <v>0</v>
      </c>
      <c r="F272" s="90">
        <v>10084</v>
      </c>
      <c r="G272" s="90">
        <f t="shared" si="40"/>
        <v>0</v>
      </c>
      <c r="J272" s="86"/>
      <c r="K272" s="87"/>
    </row>
    <row r="273" spans="1:11" x14ac:dyDescent="0.2">
      <c r="A273" s="90" t="s">
        <v>242</v>
      </c>
      <c r="B273" s="90">
        <f>_xlfn.XLOOKUP(D273,MACROS!R:R,MACROS!D:D,0)</f>
        <v>0</v>
      </c>
      <c r="D273" s="90" t="s">
        <v>77</v>
      </c>
      <c r="E273" s="90">
        <f t="shared" si="44"/>
        <v>0</v>
      </c>
      <c r="F273" s="90">
        <v>10084</v>
      </c>
      <c r="G273" s="90">
        <f t="shared" si="40"/>
        <v>0</v>
      </c>
      <c r="J273" s="86"/>
      <c r="K273" s="87"/>
    </row>
    <row r="274" spans="1:11" x14ac:dyDescent="0.2">
      <c r="A274" s="90" t="s">
        <v>242</v>
      </c>
      <c r="B274" s="90">
        <f>_xlfn.XLOOKUP(D274,MACROS!R:R,MACROS!D:D,0)</f>
        <v>0</v>
      </c>
      <c r="D274" s="90" t="s">
        <v>78</v>
      </c>
      <c r="E274" s="90">
        <f t="shared" si="44"/>
        <v>0</v>
      </c>
      <c r="F274" s="90">
        <v>10084</v>
      </c>
      <c r="G274" s="90">
        <f t="shared" si="40"/>
        <v>0</v>
      </c>
      <c r="J274" s="86"/>
      <c r="K274" s="87"/>
    </row>
    <row r="275" spans="1:11" x14ac:dyDescent="0.2">
      <c r="A275" s="90" t="s">
        <v>242</v>
      </c>
      <c r="B275" s="90">
        <f>_xlfn.XLOOKUP(D275,MACROS!R:R,MACROS!D:D,0)</f>
        <v>0</v>
      </c>
      <c r="D275" s="90" t="s">
        <v>84</v>
      </c>
      <c r="E275" s="90">
        <f t="shared" si="44"/>
        <v>0</v>
      </c>
      <c r="F275" s="90">
        <v>10084</v>
      </c>
      <c r="G275" s="90">
        <f t="shared" si="40"/>
        <v>0</v>
      </c>
      <c r="J275" s="86"/>
      <c r="K275" s="87"/>
    </row>
    <row r="276" spans="1:11" x14ac:dyDescent="0.2">
      <c r="A276" s="90" t="s">
        <v>242</v>
      </c>
      <c r="B276" s="90">
        <f>_xlfn.XLOOKUP(D276,MACROS!R:R,MACROS!D:D,0)</f>
        <v>0</v>
      </c>
      <c r="D276" s="90" t="s">
        <v>85</v>
      </c>
      <c r="E276" s="90">
        <f t="shared" si="44"/>
        <v>0</v>
      </c>
      <c r="F276" s="90">
        <v>10084</v>
      </c>
      <c r="G276" s="90">
        <f t="shared" si="40"/>
        <v>0</v>
      </c>
      <c r="J276" s="86"/>
      <c r="K276" s="87"/>
    </row>
    <row r="277" spans="1:11" x14ac:dyDescent="0.2">
      <c r="A277" s="90" t="s">
        <v>242</v>
      </c>
      <c r="B277" s="90">
        <f>_xlfn.XLOOKUP(D277,MACROS!R:R,MACROS!D:D,0)</f>
        <v>0</v>
      </c>
      <c r="D277" s="90" t="s">
        <v>86</v>
      </c>
      <c r="E277" s="90">
        <f t="shared" si="44"/>
        <v>0</v>
      </c>
      <c r="F277" s="90">
        <v>10084</v>
      </c>
      <c r="G277" s="90">
        <f t="shared" si="40"/>
        <v>0</v>
      </c>
      <c r="J277" s="86"/>
      <c r="K277" s="87"/>
    </row>
    <row r="278" spans="1:11" x14ac:dyDescent="0.2">
      <c r="A278" s="90" t="s">
        <v>242</v>
      </c>
      <c r="B278" s="90">
        <f>_xlfn.XLOOKUP(D278,MACROS!R:R,MACROS!D:D,0)</f>
        <v>0</v>
      </c>
      <c r="D278" s="90" t="s">
        <v>87</v>
      </c>
      <c r="E278" s="90">
        <f t="shared" si="44"/>
        <v>0</v>
      </c>
      <c r="F278" s="90">
        <v>10084</v>
      </c>
      <c r="G278" s="90">
        <f t="shared" si="40"/>
        <v>0</v>
      </c>
      <c r="J278" s="86"/>
      <c r="K278" s="87"/>
    </row>
    <row r="279" spans="1:11" x14ac:dyDescent="0.2">
      <c r="A279" s="90" t="s">
        <v>242</v>
      </c>
      <c r="B279" s="90">
        <f>_xlfn.XLOOKUP(D279,MACROS!R:R,MACROS!D:D,0)</f>
        <v>0</v>
      </c>
      <c r="D279" s="90" t="s">
        <v>88</v>
      </c>
      <c r="E279" s="90">
        <f t="shared" si="44"/>
        <v>0</v>
      </c>
      <c r="F279" s="90">
        <v>10084</v>
      </c>
      <c r="G279" s="90">
        <f t="shared" si="40"/>
        <v>0</v>
      </c>
      <c r="J279" s="86"/>
      <c r="K279" s="87"/>
    </row>
    <row r="280" spans="1:11" x14ac:dyDescent="0.2">
      <c r="A280" s="90" t="s">
        <v>242</v>
      </c>
      <c r="B280" s="90">
        <f>_xlfn.XLOOKUP(D280,MACROS!R:R,MACROS!D:D,0)</f>
        <v>0</v>
      </c>
      <c r="D280" s="90" t="s">
        <v>89</v>
      </c>
      <c r="E280" s="90">
        <f t="shared" si="44"/>
        <v>0</v>
      </c>
      <c r="F280" s="90">
        <v>10084</v>
      </c>
      <c r="G280" s="90">
        <f t="shared" si="40"/>
        <v>0</v>
      </c>
      <c r="J280" s="86"/>
      <c r="K280" s="87"/>
    </row>
    <row r="281" spans="1:11" x14ac:dyDescent="0.2">
      <c r="A281" s="90" t="s">
        <v>242</v>
      </c>
      <c r="B281" s="90">
        <f>_xlfn.XLOOKUP(D281,MACROS!R:R,MACROS!D:D,0)</f>
        <v>0</v>
      </c>
      <c r="D281" s="90" t="s">
        <v>90</v>
      </c>
      <c r="E281" s="90">
        <f t="shared" si="44"/>
        <v>0</v>
      </c>
      <c r="F281" s="90">
        <v>10084</v>
      </c>
      <c r="G281" s="90">
        <f t="shared" si="40"/>
        <v>0</v>
      </c>
      <c r="J281" s="86"/>
      <c r="K281" s="87"/>
    </row>
    <row r="282" spans="1:11" x14ac:dyDescent="0.2">
      <c r="A282" s="90" t="s">
        <v>242</v>
      </c>
      <c r="B282" s="90">
        <f>_xlfn.XLOOKUP(D282,MACROS!R:R,MACROS!D:D,0)</f>
        <v>0</v>
      </c>
      <c r="D282" s="90" t="s">
        <v>91</v>
      </c>
      <c r="E282" s="90">
        <f t="shared" si="44"/>
        <v>0</v>
      </c>
      <c r="F282" s="90">
        <v>10084</v>
      </c>
      <c r="G282" s="90">
        <f t="shared" si="40"/>
        <v>0</v>
      </c>
      <c r="J282" s="86"/>
      <c r="K282" s="87"/>
    </row>
    <row r="283" spans="1:11" x14ac:dyDescent="0.2">
      <c r="A283" s="90" t="s">
        <v>242</v>
      </c>
      <c r="B283" s="90">
        <f>_xlfn.XLOOKUP(D283,MACROS!R:R,MACROS!D:D,0)</f>
        <v>0</v>
      </c>
      <c r="D283" s="90" t="s">
        <v>92</v>
      </c>
      <c r="E283" s="90">
        <f t="shared" si="44"/>
        <v>0</v>
      </c>
      <c r="F283" s="90">
        <v>10084</v>
      </c>
      <c r="G283" s="90">
        <f t="shared" si="40"/>
        <v>0</v>
      </c>
      <c r="J283" s="86"/>
      <c r="K283" s="87"/>
    </row>
    <row r="284" spans="1:11" x14ac:dyDescent="0.2">
      <c r="A284" s="90" t="s">
        <v>242</v>
      </c>
      <c r="B284" s="90">
        <f>_xlfn.XLOOKUP(D284,MACROS!R:R,MACROS!D:D,0)</f>
        <v>0</v>
      </c>
      <c r="D284" s="90" t="s">
        <v>93</v>
      </c>
      <c r="E284" s="90">
        <f t="shared" si="44"/>
        <v>0</v>
      </c>
      <c r="F284" s="90">
        <v>10084</v>
      </c>
      <c r="G284" s="90">
        <f t="shared" si="40"/>
        <v>0</v>
      </c>
      <c r="J284" s="1"/>
      <c r="K284" s="87"/>
    </row>
    <row r="285" spans="1:11" x14ac:dyDescent="0.2">
      <c r="A285" s="90" t="s">
        <v>242</v>
      </c>
      <c r="B285" s="90">
        <f>_xlfn.XLOOKUP(D285,MACROS!R:R,MACROS!D:D,0)</f>
        <v>0</v>
      </c>
      <c r="D285" s="90" t="s">
        <v>236</v>
      </c>
      <c r="E285" s="90">
        <f t="shared" ref="E285" si="45">SUM(B285:C285)</f>
        <v>0</v>
      </c>
      <c r="F285" s="90">
        <v>10084</v>
      </c>
      <c r="G285" s="90">
        <f t="shared" ref="G285" si="46">IF(C285&gt;0,10*C285/E285,0)</f>
        <v>0</v>
      </c>
      <c r="J285" s="86"/>
      <c r="K285" s="87"/>
    </row>
    <row r="286" spans="1:11" x14ac:dyDescent="0.2">
      <c r="A286" s="121" t="s">
        <v>242</v>
      </c>
      <c r="B286" s="121">
        <f>_xlfn.XLOOKUP(D286,MACROS!$R:$R,MACROS!$E:$E,0)</f>
        <v>0</v>
      </c>
      <c r="C286" s="121"/>
      <c r="D286" s="121" t="s">
        <v>144</v>
      </c>
      <c r="E286" s="121">
        <f t="shared" si="44"/>
        <v>0</v>
      </c>
      <c r="F286" s="121">
        <v>10085</v>
      </c>
      <c r="G286" s="121">
        <f t="shared" si="40"/>
        <v>0</v>
      </c>
      <c r="J286" s="1"/>
      <c r="K286" s="87"/>
    </row>
    <row r="287" spans="1:11" x14ac:dyDescent="0.2">
      <c r="A287" s="90" t="s">
        <v>242</v>
      </c>
      <c r="B287" s="90">
        <f>_xlfn.XLOOKUP(D287,MACROS!R:R,MACROS!E:E,0)</f>
        <v>0</v>
      </c>
      <c r="D287" s="90" t="s">
        <v>145</v>
      </c>
      <c r="E287" s="90">
        <f t="shared" si="44"/>
        <v>0</v>
      </c>
      <c r="F287" s="90">
        <v>10085</v>
      </c>
      <c r="G287" s="90">
        <f t="shared" si="40"/>
        <v>0</v>
      </c>
      <c r="J287" s="87"/>
      <c r="K287" s="87"/>
    </row>
    <row r="288" spans="1:11" x14ac:dyDescent="0.2">
      <c r="A288" s="90" t="s">
        <v>242</v>
      </c>
      <c r="B288" s="90">
        <f>_xlfn.XLOOKUP(D288,MACROS!R:R,MACROS!E:E,0)</f>
        <v>0</v>
      </c>
      <c r="D288" s="90" t="s">
        <v>146</v>
      </c>
      <c r="E288" s="90">
        <f t="shared" si="44"/>
        <v>0</v>
      </c>
      <c r="F288" s="90">
        <v>10085</v>
      </c>
      <c r="G288" s="90">
        <f t="shared" si="40"/>
        <v>0</v>
      </c>
      <c r="J288" s="87"/>
      <c r="K288" s="87"/>
    </row>
    <row r="289" spans="1:11" x14ac:dyDescent="0.2">
      <c r="A289" s="90" t="s">
        <v>242</v>
      </c>
      <c r="B289" s="90">
        <f>_xlfn.XLOOKUP(D289,MACROS!R:R,MACROS!E:E,0)</f>
        <v>0</v>
      </c>
      <c r="D289" s="90" t="s">
        <v>147</v>
      </c>
      <c r="E289" s="90">
        <f t="shared" si="44"/>
        <v>0</v>
      </c>
      <c r="F289" s="90">
        <v>10085</v>
      </c>
      <c r="G289" s="90">
        <f t="shared" si="40"/>
        <v>0</v>
      </c>
      <c r="J289" s="87"/>
      <c r="K289" s="87"/>
    </row>
    <row r="290" spans="1:11" x14ac:dyDescent="0.2">
      <c r="A290" s="90" t="s">
        <v>242</v>
      </c>
      <c r="B290" s="90">
        <f>_xlfn.XLOOKUP(D290,MACROS!R:R,MACROS!E:E,0)</f>
        <v>0</v>
      </c>
      <c r="D290" s="90" t="s">
        <v>148</v>
      </c>
      <c r="E290" s="90">
        <f t="shared" si="44"/>
        <v>0</v>
      </c>
      <c r="F290" s="90">
        <v>10085</v>
      </c>
      <c r="G290" s="90">
        <f t="shared" si="40"/>
        <v>0</v>
      </c>
      <c r="J290" s="87"/>
      <c r="K290" s="87"/>
    </row>
    <row r="291" spans="1:11" x14ac:dyDescent="0.2">
      <c r="A291" s="90" t="s">
        <v>242</v>
      </c>
      <c r="B291" s="90">
        <f>_xlfn.XLOOKUP(D291,MACROS!R:R,MACROS!E:E,0)</f>
        <v>0</v>
      </c>
      <c r="D291" s="90" t="s">
        <v>149</v>
      </c>
      <c r="E291" s="90">
        <f t="shared" si="44"/>
        <v>0</v>
      </c>
      <c r="F291" s="90">
        <v>10085</v>
      </c>
      <c r="G291" s="90">
        <f t="shared" si="40"/>
        <v>0</v>
      </c>
      <c r="J291" s="87"/>
      <c r="K291" s="87"/>
    </row>
    <row r="292" spans="1:11" x14ac:dyDescent="0.2">
      <c r="A292" s="90" t="s">
        <v>242</v>
      </c>
      <c r="B292" s="90">
        <f>_xlfn.XLOOKUP(D292,MACROS!R:R,MACROS!E:E,0)</f>
        <v>0</v>
      </c>
      <c r="D292" s="90" t="s">
        <v>309</v>
      </c>
      <c r="E292" s="90">
        <f t="shared" si="44"/>
        <v>0</v>
      </c>
      <c r="F292" s="90">
        <v>10085</v>
      </c>
      <c r="G292" s="90">
        <f t="shared" si="40"/>
        <v>0</v>
      </c>
      <c r="J292" s="87"/>
      <c r="K292" s="87"/>
    </row>
    <row r="293" spans="1:11" x14ac:dyDescent="0.2">
      <c r="A293" s="90" t="s">
        <v>242</v>
      </c>
      <c r="B293" s="90">
        <f>_xlfn.XLOOKUP(D293,MACROS!R:R,MACROS!E:E,0)</f>
        <v>0</v>
      </c>
      <c r="D293" s="90" t="s">
        <v>310</v>
      </c>
      <c r="E293" s="90">
        <f t="shared" si="44"/>
        <v>0</v>
      </c>
      <c r="F293" s="90">
        <v>10085</v>
      </c>
      <c r="G293" s="90">
        <f t="shared" si="40"/>
        <v>0</v>
      </c>
      <c r="J293" s="87"/>
      <c r="K293" s="87"/>
    </row>
    <row r="294" spans="1:11" x14ac:dyDescent="0.2">
      <c r="A294" s="90" t="s">
        <v>242</v>
      </c>
      <c r="B294" s="90">
        <f>_xlfn.XLOOKUP(D294,MACROS!R:R,MACROS!E:E,0)</f>
        <v>0</v>
      </c>
      <c r="D294" s="90" t="s">
        <v>311</v>
      </c>
      <c r="E294" s="90">
        <f t="shared" si="44"/>
        <v>0</v>
      </c>
      <c r="F294" s="90">
        <v>10085</v>
      </c>
      <c r="G294" s="90">
        <f t="shared" si="40"/>
        <v>0</v>
      </c>
      <c r="J294" s="87"/>
      <c r="K294" s="87"/>
    </row>
    <row r="295" spans="1:11" x14ac:dyDescent="0.2">
      <c r="A295" s="90" t="s">
        <v>242</v>
      </c>
      <c r="B295" s="90">
        <f>_xlfn.XLOOKUP(D295,MACROS!R:R,MACROS!E:E,0)</f>
        <v>0</v>
      </c>
      <c r="D295" s="90" t="s">
        <v>312</v>
      </c>
      <c r="E295" s="90">
        <f t="shared" si="44"/>
        <v>0</v>
      </c>
      <c r="F295" s="90">
        <v>10085</v>
      </c>
      <c r="G295" s="90">
        <f t="shared" si="40"/>
        <v>0</v>
      </c>
      <c r="J295" s="87"/>
      <c r="K295" s="87"/>
    </row>
    <row r="296" spans="1:11" x14ac:dyDescent="0.2">
      <c r="A296" s="90" t="s">
        <v>242</v>
      </c>
      <c r="B296" s="90">
        <f>_xlfn.XLOOKUP(D296,MACROS!R:R,MACROS!E:E,0)</f>
        <v>0</v>
      </c>
      <c r="D296" s="90" t="s">
        <v>313</v>
      </c>
      <c r="E296" s="90">
        <f t="shared" si="44"/>
        <v>0</v>
      </c>
      <c r="F296" s="90">
        <v>10085</v>
      </c>
      <c r="G296" s="90">
        <f t="shared" si="40"/>
        <v>0</v>
      </c>
      <c r="J296" s="87"/>
      <c r="K296" s="87"/>
    </row>
    <row r="297" spans="1:11" x14ac:dyDescent="0.2">
      <c r="A297" s="90" t="s">
        <v>242</v>
      </c>
      <c r="B297" s="90">
        <f>_xlfn.XLOOKUP(D297,MACROS!R:R,MACROS!E:E,0)</f>
        <v>0</v>
      </c>
      <c r="D297" s="90" t="s">
        <v>314</v>
      </c>
      <c r="E297" s="90">
        <f t="shared" si="44"/>
        <v>0</v>
      </c>
      <c r="F297" s="90">
        <v>10085</v>
      </c>
      <c r="G297" s="90">
        <f t="shared" si="40"/>
        <v>0</v>
      </c>
      <c r="J297" s="87"/>
      <c r="K297" s="87"/>
    </row>
    <row r="298" spans="1:11" x14ac:dyDescent="0.2">
      <c r="A298" s="90" t="s">
        <v>242</v>
      </c>
      <c r="B298" s="90">
        <f>_xlfn.XLOOKUP(D298,MACROS!R:R,MACROS!E:E,0)</f>
        <v>0</v>
      </c>
      <c r="D298" s="90" t="s">
        <v>315</v>
      </c>
      <c r="E298" s="90">
        <f t="shared" si="44"/>
        <v>0</v>
      </c>
      <c r="F298" s="90">
        <v>10085</v>
      </c>
      <c r="G298" s="90">
        <f t="shared" si="40"/>
        <v>0</v>
      </c>
      <c r="J298" s="87"/>
      <c r="K298" s="87"/>
    </row>
    <row r="299" spans="1:11" x14ac:dyDescent="0.2">
      <c r="A299" s="90" t="s">
        <v>242</v>
      </c>
      <c r="B299" s="90">
        <f>_xlfn.XLOOKUP(D299,MACROS!R:R,MACROS!E:E,0)</f>
        <v>0</v>
      </c>
      <c r="D299" s="90" t="s">
        <v>316</v>
      </c>
      <c r="E299" s="90">
        <f t="shared" si="44"/>
        <v>0</v>
      </c>
      <c r="F299" s="90">
        <v>10085</v>
      </c>
      <c r="G299" s="90">
        <f t="shared" si="40"/>
        <v>0</v>
      </c>
      <c r="J299" s="87"/>
      <c r="K299" s="87"/>
    </row>
    <row r="300" spans="1:11" x14ac:dyDescent="0.2">
      <c r="A300" s="90" t="s">
        <v>242</v>
      </c>
      <c r="B300" s="90">
        <f>_xlfn.XLOOKUP(D300,MACROS!R:R,MACROS!E:E,0)</f>
        <v>0</v>
      </c>
      <c r="D300" s="90" t="s">
        <v>317</v>
      </c>
      <c r="E300" s="90">
        <f t="shared" si="44"/>
        <v>0</v>
      </c>
      <c r="F300" s="90">
        <v>10085</v>
      </c>
      <c r="G300" s="90">
        <f t="shared" si="40"/>
        <v>0</v>
      </c>
      <c r="J300" s="1"/>
      <c r="K300" s="87"/>
    </row>
    <row r="301" spans="1:11" x14ac:dyDescent="0.2">
      <c r="A301" s="90" t="s">
        <v>242</v>
      </c>
      <c r="B301" s="90">
        <f>_xlfn.XLOOKUP(D301,MACROS!R:R,MACROS!E:E,0)</f>
        <v>0</v>
      </c>
      <c r="D301" s="90" t="s">
        <v>234</v>
      </c>
      <c r="E301" s="90">
        <f t="shared" ref="E301" si="47">SUM(B301:C301)</f>
        <v>0</v>
      </c>
      <c r="F301" s="90">
        <v>10085</v>
      </c>
      <c r="G301" s="90">
        <f t="shared" ref="G301" si="48">IF(C301&gt;0,10*C301/E301,0)</f>
        <v>0</v>
      </c>
      <c r="J301" s="87"/>
      <c r="K301" s="87"/>
    </row>
    <row r="302" spans="1:11" x14ac:dyDescent="0.2">
      <c r="A302" s="121" t="s">
        <v>242</v>
      </c>
      <c r="B302" s="121">
        <f>_xlfn.XLOOKUP(D302,MACROS!$R:$R,MACROS!$E:$E,0)</f>
        <v>0</v>
      </c>
      <c r="C302" s="121"/>
      <c r="D302" s="121" t="s">
        <v>79</v>
      </c>
      <c r="E302" s="121">
        <f t="shared" si="44"/>
        <v>0</v>
      </c>
      <c r="F302" s="121">
        <v>10085</v>
      </c>
      <c r="G302" s="121">
        <f t="shared" si="40"/>
        <v>0</v>
      </c>
      <c r="J302" s="1"/>
      <c r="K302" s="87"/>
    </row>
    <row r="303" spans="1:11" x14ac:dyDescent="0.2">
      <c r="A303" s="90" t="s">
        <v>242</v>
      </c>
      <c r="B303" s="90">
        <f>_xlfn.XLOOKUP(D303,MACROS!R:R,MACROS!E:E,0)</f>
        <v>0</v>
      </c>
      <c r="D303" s="90" t="s">
        <v>80</v>
      </c>
      <c r="E303" s="90">
        <f t="shared" si="44"/>
        <v>0</v>
      </c>
      <c r="F303" s="90">
        <v>10085</v>
      </c>
      <c r="G303" s="90">
        <f t="shared" si="40"/>
        <v>0</v>
      </c>
      <c r="J303" s="86"/>
      <c r="K303" s="87"/>
    </row>
    <row r="304" spans="1:11" x14ac:dyDescent="0.2">
      <c r="A304" s="90" t="s">
        <v>242</v>
      </c>
      <c r="B304" s="90">
        <f>_xlfn.XLOOKUP(D304,MACROS!R:R,MACROS!E:E,0)</f>
        <v>0</v>
      </c>
      <c r="D304" s="90" t="s">
        <v>81</v>
      </c>
      <c r="E304" s="90">
        <f t="shared" si="44"/>
        <v>0</v>
      </c>
      <c r="F304" s="90">
        <v>10085</v>
      </c>
      <c r="G304" s="90">
        <f t="shared" si="40"/>
        <v>0</v>
      </c>
      <c r="J304" s="86"/>
      <c r="K304" s="87"/>
    </row>
    <row r="305" spans="1:11" x14ac:dyDescent="0.2">
      <c r="A305" s="90" t="s">
        <v>242</v>
      </c>
      <c r="B305" s="90">
        <f>_xlfn.XLOOKUP(D305,MACROS!R:R,MACROS!E:E,0)</f>
        <v>0</v>
      </c>
      <c r="D305" s="90" t="s">
        <v>82</v>
      </c>
      <c r="E305" s="90">
        <f t="shared" si="44"/>
        <v>0</v>
      </c>
      <c r="F305" s="90">
        <v>10085</v>
      </c>
      <c r="G305" s="90">
        <f t="shared" si="40"/>
        <v>0</v>
      </c>
      <c r="J305" s="86"/>
      <c r="K305" s="87"/>
    </row>
    <row r="306" spans="1:11" x14ac:dyDescent="0.2">
      <c r="A306" s="90" t="s">
        <v>242</v>
      </c>
      <c r="B306" s="90">
        <f>_xlfn.XLOOKUP(D306,MACROS!R:R,MACROS!E:E,0)</f>
        <v>0</v>
      </c>
      <c r="D306" s="90" t="s">
        <v>83</v>
      </c>
      <c r="E306" s="90">
        <f t="shared" si="44"/>
        <v>0</v>
      </c>
      <c r="F306" s="90">
        <v>10085</v>
      </c>
      <c r="G306" s="90">
        <f t="shared" si="40"/>
        <v>0</v>
      </c>
      <c r="J306" s="86"/>
      <c r="K306" s="87"/>
    </row>
    <row r="307" spans="1:11" x14ac:dyDescent="0.2">
      <c r="A307" s="90" t="s">
        <v>242</v>
      </c>
      <c r="B307" s="90">
        <f>_xlfn.XLOOKUP(D307,MACROS!R:R,MACROS!E:E,0)</f>
        <v>0</v>
      </c>
      <c r="D307" s="90" t="s">
        <v>322</v>
      </c>
      <c r="E307" s="90">
        <f t="shared" ref="E307:E310" si="49">SUM(B307:C307)</f>
        <v>0</v>
      </c>
      <c r="F307" s="90">
        <v>10085</v>
      </c>
      <c r="G307" s="90">
        <f t="shared" si="40"/>
        <v>0</v>
      </c>
      <c r="J307" s="86"/>
      <c r="K307" s="87"/>
    </row>
    <row r="308" spans="1:11" x14ac:dyDescent="0.2">
      <c r="A308" s="90" t="s">
        <v>242</v>
      </c>
      <c r="B308" s="90">
        <f>_xlfn.XLOOKUP(D308,MACROS!R:R,MACROS!E:E,0)</f>
        <v>0</v>
      </c>
      <c r="D308" s="90" t="s">
        <v>323</v>
      </c>
      <c r="E308" s="90">
        <f t="shared" si="49"/>
        <v>0</v>
      </c>
      <c r="F308" s="90">
        <v>10085</v>
      </c>
      <c r="G308" s="90">
        <f t="shared" si="40"/>
        <v>0</v>
      </c>
      <c r="J308" s="86"/>
      <c r="K308" s="87"/>
    </row>
    <row r="309" spans="1:11" x14ac:dyDescent="0.2">
      <c r="A309" s="90" t="s">
        <v>242</v>
      </c>
      <c r="B309" s="90">
        <f>_xlfn.XLOOKUP(D309,MACROS!R:R,MACROS!E:E,0)</f>
        <v>0</v>
      </c>
      <c r="D309" s="90" t="s">
        <v>324</v>
      </c>
      <c r="E309" s="90">
        <f t="shared" si="49"/>
        <v>0</v>
      </c>
      <c r="F309" s="90">
        <v>10085</v>
      </c>
      <c r="G309" s="90">
        <f t="shared" si="40"/>
        <v>0</v>
      </c>
      <c r="J309" s="86"/>
      <c r="K309" s="87"/>
    </row>
    <row r="310" spans="1:11" x14ac:dyDescent="0.2">
      <c r="A310" s="90" t="s">
        <v>242</v>
      </c>
      <c r="B310" s="90">
        <f>_xlfn.XLOOKUP(D310,MACROS!R:R,MACROS!E:E,0)</f>
        <v>0</v>
      </c>
      <c r="D310" s="90" t="s">
        <v>325</v>
      </c>
      <c r="E310" s="90">
        <f t="shared" si="49"/>
        <v>0</v>
      </c>
      <c r="F310" s="90">
        <v>10085</v>
      </c>
      <c r="G310" s="90">
        <f t="shared" si="40"/>
        <v>0</v>
      </c>
      <c r="J310" s="1"/>
      <c r="K310" s="87"/>
    </row>
    <row r="311" spans="1:11" x14ac:dyDescent="0.2">
      <c r="A311" s="90" t="s">
        <v>242</v>
      </c>
      <c r="B311" s="90">
        <f>_xlfn.XLOOKUP(D311,MACROS!R:R,MACROS!E:E,0)</f>
        <v>0</v>
      </c>
      <c r="D311" s="90" t="s">
        <v>235</v>
      </c>
      <c r="E311" s="90">
        <f t="shared" ref="E311" si="50">SUM(B311:C311)</f>
        <v>0</v>
      </c>
      <c r="F311" s="90">
        <v>10085</v>
      </c>
      <c r="G311" s="90">
        <f t="shared" ref="G311" si="51">IF(C311&gt;0,10*C311/E311,0)</f>
        <v>0</v>
      </c>
      <c r="J311" s="86"/>
      <c r="K311" s="87"/>
    </row>
    <row r="312" spans="1:11" x14ac:dyDescent="0.2">
      <c r="A312" s="121" t="s">
        <v>242</v>
      </c>
      <c r="B312" s="121">
        <f>_xlfn.XLOOKUP(D312,MACROS!$R:$R,MACROS!$E:$E,0)</f>
        <v>0</v>
      </c>
      <c r="C312" s="121"/>
      <c r="D312" s="121" t="s">
        <v>74</v>
      </c>
      <c r="E312" s="121">
        <f t="shared" ref="E312:E348" si="52">SUM(B312:C312)</f>
        <v>0</v>
      </c>
      <c r="F312" s="121">
        <v>10085</v>
      </c>
      <c r="G312" s="121">
        <f t="shared" si="40"/>
        <v>0</v>
      </c>
      <c r="J312" s="1"/>
      <c r="K312" s="87"/>
    </row>
    <row r="313" spans="1:11" x14ac:dyDescent="0.2">
      <c r="A313" s="90" t="s">
        <v>242</v>
      </c>
      <c r="B313" s="90">
        <f>_xlfn.XLOOKUP(D313,MACROS!R:R,MACROS!E:E,0)</f>
        <v>0</v>
      </c>
      <c r="D313" s="90" t="s">
        <v>75</v>
      </c>
      <c r="E313" s="90">
        <f t="shared" si="52"/>
        <v>0</v>
      </c>
      <c r="F313" s="90">
        <v>10085</v>
      </c>
      <c r="G313" s="90">
        <f t="shared" si="40"/>
        <v>0</v>
      </c>
      <c r="J313" s="86"/>
      <c r="K313" s="87"/>
    </row>
    <row r="314" spans="1:11" x14ac:dyDescent="0.2">
      <c r="A314" s="90" t="s">
        <v>242</v>
      </c>
      <c r="B314" s="90">
        <f>_xlfn.XLOOKUP(D314,MACROS!R:R,MACROS!E:E,0)</f>
        <v>0</v>
      </c>
      <c r="D314" s="90" t="s">
        <v>76</v>
      </c>
      <c r="E314" s="90">
        <f t="shared" si="52"/>
        <v>0</v>
      </c>
      <c r="F314" s="90">
        <v>10085</v>
      </c>
      <c r="G314" s="90">
        <f t="shared" si="40"/>
        <v>0</v>
      </c>
      <c r="J314" s="86"/>
      <c r="K314" s="87"/>
    </row>
    <row r="315" spans="1:11" x14ac:dyDescent="0.2">
      <c r="A315" s="90" t="s">
        <v>242</v>
      </c>
      <c r="B315" s="90">
        <f>_xlfn.XLOOKUP(D315,MACROS!R:R,MACROS!E:E,0)</f>
        <v>0</v>
      </c>
      <c r="D315" s="90" t="s">
        <v>77</v>
      </c>
      <c r="E315" s="90">
        <f t="shared" si="52"/>
        <v>0</v>
      </c>
      <c r="F315" s="90">
        <v>10085</v>
      </c>
      <c r="G315" s="90">
        <f t="shared" si="40"/>
        <v>0</v>
      </c>
      <c r="J315" s="86"/>
      <c r="K315" s="87"/>
    </row>
    <row r="316" spans="1:11" x14ac:dyDescent="0.2">
      <c r="A316" s="90" t="s">
        <v>242</v>
      </c>
      <c r="B316" s="90">
        <f>_xlfn.XLOOKUP(D316,MACROS!R:R,MACROS!E:E,0)</f>
        <v>0</v>
      </c>
      <c r="D316" s="90" t="s">
        <v>78</v>
      </c>
      <c r="E316" s="90">
        <f t="shared" si="52"/>
        <v>0</v>
      </c>
      <c r="F316" s="90">
        <v>10085</v>
      </c>
      <c r="G316" s="90">
        <f t="shared" si="40"/>
        <v>0</v>
      </c>
      <c r="J316" s="86"/>
      <c r="K316" s="87"/>
    </row>
    <row r="317" spans="1:11" x14ac:dyDescent="0.2">
      <c r="A317" s="90" t="s">
        <v>242</v>
      </c>
      <c r="B317" s="90">
        <f>_xlfn.XLOOKUP(D317,MACROS!R:R,MACROS!E:E,0)</f>
        <v>0</v>
      </c>
      <c r="D317" s="90" t="s">
        <v>84</v>
      </c>
      <c r="E317" s="90">
        <f t="shared" si="52"/>
        <v>0</v>
      </c>
      <c r="F317" s="90">
        <v>10085</v>
      </c>
      <c r="G317" s="90">
        <f t="shared" si="40"/>
        <v>0</v>
      </c>
      <c r="J317" s="86"/>
      <c r="K317" s="87"/>
    </row>
    <row r="318" spans="1:11" x14ac:dyDescent="0.2">
      <c r="A318" s="90" t="s">
        <v>242</v>
      </c>
      <c r="B318" s="90">
        <f>_xlfn.XLOOKUP(D318,MACROS!R:R,MACROS!E:E,0)</f>
        <v>0</v>
      </c>
      <c r="D318" s="90" t="s">
        <v>85</v>
      </c>
      <c r="E318" s="90">
        <f t="shared" si="52"/>
        <v>0</v>
      </c>
      <c r="F318" s="90">
        <v>10085</v>
      </c>
      <c r="G318" s="90">
        <f t="shared" si="40"/>
        <v>0</v>
      </c>
      <c r="J318" s="86"/>
      <c r="K318" s="87"/>
    </row>
    <row r="319" spans="1:11" x14ac:dyDescent="0.2">
      <c r="A319" s="90" t="s">
        <v>242</v>
      </c>
      <c r="B319" s="90">
        <f>_xlfn.XLOOKUP(D319,MACROS!R:R,MACROS!E:E,0)</f>
        <v>0</v>
      </c>
      <c r="D319" s="90" t="s">
        <v>86</v>
      </c>
      <c r="E319" s="90">
        <f t="shared" si="52"/>
        <v>0</v>
      </c>
      <c r="F319" s="90">
        <v>10085</v>
      </c>
      <c r="G319" s="90">
        <f t="shared" si="40"/>
        <v>0</v>
      </c>
      <c r="J319" s="86"/>
      <c r="K319" s="87"/>
    </row>
    <row r="320" spans="1:11" x14ac:dyDescent="0.2">
      <c r="A320" s="90" t="s">
        <v>242</v>
      </c>
      <c r="B320" s="90">
        <f>_xlfn.XLOOKUP(D320,MACROS!R:R,MACROS!E:E,0)</f>
        <v>0</v>
      </c>
      <c r="D320" s="90" t="s">
        <v>87</v>
      </c>
      <c r="E320" s="90">
        <f t="shared" si="52"/>
        <v>0</v>
      </c>
      <c r="F320" s="90">
        <v>10085</v>
      </c>
      <c r="G320" s="90">
        <f t="shared" si="40"/>
        <v>0</v>
      </c>
      <c r="J320" s="86"/>
      <c r="K320" s="87"/>
    </row>
    <row r="321" spans="1:11" x14ac:dyDescent="0.2">
      <c r="A321" s="90" t="s">
        <v>242</v>
      </c>
      <c r="B321" s="90">
        <f>_xlfn.XLOOKUP(D321,MACROS!R:R,MACROS!E:E,0)</f>
        <v>0</v>
      </c>
      <c r="D321" s="90" t="s">
        <v>88</v>
      </c>
      <c r="E321" s="90">
        <f t="shared" si="52"/>
        <v>0</v>
      </c>
      <c r="F321" s="90">
        <v>10085</v>
      </c>
      <c r="G321" s="90">
        <f t="shared" si="40"/>
        <v>0</v>
      </c>
      <c r="J321" s="86"/>
      <c r="K321" s="87"/>
    </row>
    <row r="322" spans="1:11" x14ac:dyDescent="0.2">
      <c r="A322" s="90" t="s">
        <v>242</v>
      </c>
      <c r="B322" s="90">
        <f>_xlfn.XLOOKUP(D322,MACROS!R:R,MACROS!E:E,0)</f>
        <v>0</v>
      </c>
      <c r="D322" s="90" t="s">
        <v>89</v>
      </c>
      <c r="E322" s="90">
        <f t="shared" si="52"/>
        <v>0</v>
      </c>
      <c r="F322" s="90">
        <v>10085</v>
      </c>
      <c r="G322" s="90">
        <f t="shared" si="40"/>
        <v>0</v>
      </c>
      <c r="J322" s="86"/>
      <c r="K322" s="87"/>
    </row>
    <row r="323" spans="1:11" x14ac:dyDescent="0.2">
      <c r="A323" s="90" t="s">
        <v>242</v>
      </c>
      <c r="B323" s="90">
        <f>_xlfn.XLOOKUP(D323,MACROS!R:R,MACROS!E:E,0)</f>
        <v>0</v>
      </c>
      <c r="D323" s="90" t="s">
        <v>90</v>
      </c>
      <c r="E323" s="90">
        <f t="shared" si="52"/>
        <v>0</v>
      </c>
      <c r="F323" s="90">
        <v>10085</v>
      </c>
      <c r="G323" s="90">
        <f t="shared" si="40"/>
        <v>0</v>
      </c>
      <c r="J323" s="86"/>
      <c r="K323" s="87"/>
    </row>
    <row r="324" spans="1:11" x14ac:dyDescent="0.2">
      <c r="A324" s="90" t="s">
        <v>242</v>
      </c>
      <c r="B324" s="90">
        <f>_xlfn.XLOOKUP(D324,MACROS!R:R,MACROS!E:E,0)</f>
        <v>0</v>
      </c>
      <c r="D324" s="90" t="s">
        <v>91</v>
      </c>
      <c r="E324" s="90">
        <f t="shared" si="52"/>
        <v>0</v>
      </c>
      <c r="F324" s="90">
        <v>10085</v>
      </c>
      <c r="G324" s="90">
        <f t="shared" si="40"/>
        <v>0</v>
      </c>
      <c r="J324" s="86"/>
      <c r="K324" s="87"/>
    </row>
    <row r="325" spans="1:11" x14ac:dyDescent="0.2">
      <c r="A325" s="90" t="s">
        <v>242</v>
      </c>
      <c r="B325" s="90">
        <f>_xlfn.XLOOKUP(D325,MACROS!R:R,MACROS!E:E,0)</f>
        <v>0</v>
      </c>
      <c r="D325" s="90" t="s">
        <v>92</v>
      </c>
      <c r="E325" s="90">
        <f t="shared" si="52"/>
        <v>0</v>
      </c>
      <c r="F325" s="90">
        <v>10085</v>
      </c>
      <c r="G325" s="90">
        <f t="shared" si="40"/>
        <v>0</v>
      </c>
      <c r="J325" s="86"/>
      <c r="K325" s="87"/>
    </row>
    <row r="326" spans="1:11" x14ac:dyDescent="0.2">
      <c r="A326" s="90" t="s">
        <v>242</v>
      </c>
      <c r="B326" s="90">
        <f>_xlfn.XLOOKUP(D326,MACROS!R:R,MACROS!E:E,0)</f>
        <v>0</v>
      </c>
      <c r="D326" s="90" t="s">
        <v>93</v>
      </c>
      <c r="E326" s="90">
        <f t="shared" si="52"/>
        <v>0</v>
      </c>
      <c r="F326" s="90">
        <v>10085</v>
      </c>
      <c r="G326" s="90">
        <f t="shared" si="40"/>
        <v>0</v>
      </c>
      <c r="J326" s="1"/>
      <c r="K326" s="87"/>
    </row>
    <row r="327" spans="1:11" x14ac:dyDescent="0.2">
      <c r="A327" s="90" t="s">
        <v>242</v>
      </c>
      <c r="B327" s="90">
        <f>_xlfn.XLOOKUP(D327,MACROS!R:R,MACROS!E:E,0)</f>
        <v>0</v>
      </c>
      <c r="D327" s="90" t="s">
        <v>236</v>
      </c>
      <c r="E327" s="90">
        <f t="shared" ref="E327" si="53">SUM(B327:C327)</f>
        <v>0</v>
      </c>
      <c r="F327" s="90">
        <v>10085</v>
      </c>
      <c r="G327" s="90">
        <f t="shared" ref="G327" si="54">IF(C327&gt;0,10*C327/E327,0)</f>
        <v>0</v>
      </c>
      <c r="J327" s="86"/>
      <c r="K327" s="87"/>
    </row>
    <row r="328" spans="1:11" x14ac:dyDescent="0.2">
      <c r="A328" s="121" t="s">
        <v>242</v>
      </c>
      <c r="B328" s="121">
        <f>_xlfn.XLOOKUP(D328,MACROS!$R:$R,MACROS!$F:$F,0)</f>
        <v>0</v>
      </c>
      <c r="C328" s="121"/>
      <c r="D328" s="121" t="s">
        <v>144</v>
      </c>
      <c r="E328" s="121">
        <f t="shared" si="52"/>
        <v>0</v>
      </c>
      <c r="F328" s="121">
        <v>10086</v>
      </c>
      <c r="G328" s="121">
        <f t="shared" si="40"/>
        <v>0</v>
      </c>
      <c r="J328" s="87"/>
      <c r="K328" s="87"/>
    </row>
    <row r="329" spans="1:11" x14ac:dyDescent="0.2">
      <c r="A329" s="90" t="s">
        <v>242</v>
      </c>
      <c r="B329" s="90">
        <f>_xlfn.XLOOKUP(D329,MACROS!R:R,MACROS!F:F,0)</f>
        <v>0</v>
      </c>
      <c r="D329" s="90" t="s">
        <v>145</v>
      </c>
      <c r="E329" s="90">
        <f t="shared" si="52"/>
        <v>0</v>
      </c>
      <c r="F329" s="90">
        <v>10086</v>
      </c>
      <c r="G329" s="90">
        <f t="shared" si="40"/>
        <v>0</v>
      </c>
      <c r="J329" s="87"/>
      <c r="K329" s="87"/>
    </row>
    <row r="330" spans="1:11" x14ac:dyDescent="0.2">
      <c r="A330" s="90" t="s">
        <v>242</v>
      </c>
      <c r="B330" s="90">
        <f>_xlfn.XLOOKUP(D330,MACROS!R:R,MACROS!F:F,0)</f>
        <v>0</v>
      </c>
      <c r="D330" s="90" t="s">
        <v>146</v>
      </c>
      <c r="E330" s="90">
        <f t="shared" si="52"/>
        <v>0</v>
      </c>
      <c r="F330" s="90">
        <v>10086</v>
      </c>
      <c r="G330" s="90">
        <f t="shared" si="40"/>
        <v>0</v>
      </c>
      <c r="J330" s="87"/>
      <c r="K330" s="87"/>
    </row>
    <row r="331" spans="1:11" x14ac:dyDescent="0.2">
      <c r="A331" s="90" t="s">
        <v>242</v>
      </c>
      <c r="B331" s="90">
        <f>_xlfn.XLOOKUP(D331,MACROS!R:R,MACROS!F:F,0)</f>
        <v>0</v>
      </c>
      <c r="D331" s="90" t="s">
        <v>147</v>
      </c>
      <c r="E331" s="90">
        <f t="shared" si="52"/>
        <v>0</v>
      </c>
      <c r="F331" s="90">
        <v>10086</v>
      </c>
      <c r="G331" s="90">
        <f t="shared" ref="G331:G399" si="55">IF(C331&gt;0,10*C331/E331,0)</f>
        <v>0</v>
      </c>
      <c r="J331" s="87"/>
      <c r="K331" s="87"/>
    </row>
    <row r="332" spans="1:11" x14ac:dyDescent="0.2">
      <c r="A332" s="90" t="s">
        <v>242</v>
      </c>
      <c r="B332" s="90">
        <f>_xlfn.XLOOKUP(D332,MACROS!R:R,MACROS!F:F,0)</f>
        <v>0</v>
      </c>
      <c r="D332" s="90" t="s">
        <v>148</v>
      </c>
      <c r="E332" s="90">
        <f t="shared" si="52"/>
        <v>0</v>
      </c>
      <c r="F332" s="90">
        <v>10086</v>
      </c>
      <c r="G332" s="90">
        <f t="shared" si="55"/>
        <v>0</v>
      </c>
      <c r="J332" s="87"/>
      <c r="K332" s="87"/>
    </row>
    <row r="333" spans="1:11" x14ac:dyDescent="0.2">
      <c r="A333" s="90" t="s">
        <v>242</v>
      </c>
      <c r="B333" s="90">
        <f>_xlfn.XLOOKUP(D333,MACROS!R:R,MACROS!F:F,0)</f>
        <v>0</v>
      </c>
      <c r="D333" s="90" t="s">
        <v>149</v>
      </c>
      <c r="E333" s="90">
        <f t="shared" si="52"/>
        <v>0</v>
      </c>
      <c r="F333" s="90">
        <v>10086</v>
      </c>
      <c r="G333" s="90">
        <f t="shared" si="55"/>
        <v>0</v>
      </c>
      <c r="J333" s="87"/>
      <c r="K333" s="87"/>
    </row>
    <row r="334" spans="1:11" x14ac:dyDescent="0.2">
      <c r="A334" s="90" t="s">
        <v>242</v>
      </c>
      <c r="B334" s="90">
        <f>_xlfn.XLOOKUP(D334,MACROS!R:R,MACROS!F:F,0)</f>
        <v>0</v>
      </c>
      <c r="D334" s="90" t="s">
        <v>309</v>
      </c>
      <c r="E334" s="90">
        <f t="shared" si="52"/>
        <v>0</v>
      </c>
      <c r="F334" s="90">
        <v>10086</v>
      </c>
      <c r="G334" s="90">
        <f t="shared" si="55"/>
        <v>0</v>
      </c>
      <c r="J334" s="87"/>
      <c r="K334" s="87"/>
    </row>
    <row r="335" spans="1:11" x14ac:dyDescent="0.2">
      <c r="A335" s="90" t="s">
        <v>242</v>
      </c>
      <c r="B335" s="90">
        <f>_xlfn.XLOOKUP(D335,MACROS!R:R,MACROS!F:F,0)</f>
        <v>0</v>
      </c>
      <c r="D335" s="90" t="s">
        <v>310</v>
      </c>
      <c r="E335" s="90">
        <f t="shared" si="52"/>
        <v>0</v>
      </c>
      <c r="F335" s="90">
        <v>10086</v>
      </c>
      <c r="G335" s="90">
        <f t="shared" si="55"/>
        <v>0</v>
      </c>
      <c r="J335" s="87"/>
      <c r="K335" s="87"/>
    </row>
    <row r="336" spans="1:11" x14ac:dyDescent="0.2">
      <c r="A336" s="90" t="s">
        <v>242</v>
      </c>
      <c r="B336" s="90">
        <f>_xlfn.XLOOKUP(D336,MACROS!R:R,MACROS!F:F,0)</f>
        <v>0</v>
      </c>
      <c r="D336" s="90" t="s">
        <v>311</v>
      </c>
      <c r="E336" s="90">
        <f t="shared" si="52"/>
        <v>0</v>
      </c>
      <c r="F336" s="90">
        <v>10086</v>
      </c>
      <c r="G336" s="90">
        <f t="shared" si="55"/>
        <v>0</v>
      </c>
      <c r="J336" s="87"/>
      <c r="K336" s="87"/>
    </row>
    <row r="337" spans="1:11" x14ac:dyDescent="0.2">
      <c r="A337" s="90" t="s">
        <v>242</v>
      </c>
      <c r="B337" s="90">
        <f>_xlfn.XLOOKUP(D337,MACROS!R:R,MACROS!F:F,0)</f>
        <v>0</v>
      </c>
      <c r="D337" s="90" t="s">
        <v>312</v>
      </c>
      <c r="E337" s="90">
        <f t="shared" si="52"/>
        <v>0</v>
      </c>
      <c r="F337" s="90">
        <v>10086</v>
      </c>
      <c r="G337" s="90">
        <f t="shared" si="55"/>
        <v>0</v>
      </c>
      <c r="J337" s="87"/>
      <c r="K337" s="87"/>
    </row>
    <row r="338" spans="1:11" x14ac:dyDescent="0.2">
      <c r="A338" s="90" t="s">
        <v>242</v>
      </c>
      <c r="B338" s="90">
        <f>_xlfn.XLOOKUP(D338,MACROS!R:R,MACROS!F:F,0)</f>
        <v>0</v>
      </c>
      <c r="D338" s="90" t="s">
        <v>313</v>
      </c>
      <c r="E338" s="90">
        <f t="shared" si="52"/>
        <v>0</v>
      </c>
      <c r="F338" s="90">
        <v>10086</v>
      </c>
      <c r="G338" s="90">
        <f t="shared" si="55"/>
        <v>0</v>
      </c>
      <c r="J338" s="87"/>
      <c r="K338" s="87"/>
    </row>
    <row r="339" spans="1:11" x14ac:dyDescent="0.2">
      <c r="A339" s="90" t="s">
        <v>242</v>
      </c>
      <c r="B339" s="90">
        <f>_xlfn.XLOOKUP(D339,MACROS!R:R,MACROS!F:F,0)</f>
        <v>0</v>
      </c>
      <c r="D339" s="90" t="s">
        <v>314</v>
      </c>
      <c r="E339" s="90">
        <f t="shared" si="52"/>
        <v>0</v>
      </c>
      <c r="F339" s="90">
        <v>10086</v>
      </c>
      <c r="G339" s="90">
        <f t="shared" si="55"/>
        <v>0</v>
      </c>
      <c r="J339" s="87"/>
      <c r="K339" s="87"/>
    </row>
    <row r="340" spans="1:11" x14ac:dyDescent="0.2">
      <c r="A340" s="90" t="s">
        <v>242</v>
      </c>
      <c r="B340" s="90">
        <f>_xlfn.XLOOKUP(D340,MACROS!R:R,MACROS!F:F,0)</f>
        <v>0</v>
      </c>
      <c r="D340" s="90" t="s">
        <v>315</v>
      </c>
      <c r="E340" s="90">
        <f t="shared" si="52"/>
        <v>0</v>
      </c>
      <c r="F340" s="90">
        <v>10086</v>
      </c>
      <c r="G340" s="90">
        <f t="shared" si="55"/>
        <v>0</v>
      </c>
      <c r="J340" s="87"/>
      <c r="K340" s="87"/>
    </row>
    <row r="341" spans="1:11" x14ac:dyDescent="0.2">
      <c r="A341" s="90" t="s">
        <v>242</v>
      </c>
      <c r="B341" s="90">
        <f>_xlfn.XLOOKUP(D341,MACROS!R:R,MACROS!F:F,0)</f>
        <v>0</v>
      </c>
      <c r="D341" s="90" t="s">
        <v>316</v>
      </c>
      <c r="E341" s="90">
        <f t="shared" si="52"/>
        <v>0</v>
      </c>
      <c r="F341" s="90">
        <v>10086</v>
      </c>
      <c r="G341" s="90">
        <f t="shared" si="55"/>
        <v>0</v>
      </c>
      <c r="J341" s="1"/>
      <c r="K341" s="87"/>
    </row>
    <row r="342" spans="1:11" x14ac:dyDescent="0.2">
      <c r="A342" s="90" t="s">
        <v>242</v>
      </c>
      <c r="B342" s="90">
        <f>_xlfn.XLOOKUP(D342,MACROS!R:R,MACROS!F:F,0)</f>
        <v>0</v>
      </c>
      <c r="D342" s="90" t="s">
        <v>317</v>
      </c>
      <c r="E342" s="90">
        <f t="shared" si="52"/>
        <v>0</v>
      </c>
      <c r="F342" s="90">
        <v>10086</v>
      </c>
      <c r="G342" s="90">
        <f t="shared" si="55"/>
        <v>0</v>
      </c>
      <c r="J342" s="1"/>
      <c r="K342" s="87"/>
    </row>
    <row r="343" spans="1:11" x14ac:dyDescent="0.2">
      <c r="A343" s="90" t="s">
        <v>242</v>
      </c>
      <c r="B343" s="90">
        <f>_xlfn.XLOOKUP(D343,MACROS!R:R,MACROS!F:F,0)</f>
        <v>0</v>
      </c>
      <c r="D343" s="90" t="s">
        <v>234</v>
      </c>
      <c r="E343" s="90">
        <f t="shared" ref="E343" si="56">SUM(B343:C343)</f>
        <v>0</v>
      </c>
      <c r="F343" s="90">
        <v>10086</v>
      </c>
      <c r="G343" s="90">
        <f t="shared" ref="G343" si="57">IF(C343&gt;0,10*C343/E343,0)</f>
        <v>0</v>
      </c>
      <c r="J343" s="87"/>
      <c r="K343" s="87"/>
    </row>
    <row r="344" spans="1:11" x14ac:dyDescent="0.2">
      <c r="A344" s="121" t="s">
        <v>242</v>
      </c>
      <c r="B344" s="121">
        <f>_xlfn.XLOOKUP(D344,MACROS!$R:$R,MACROS!$F:$F,0)</f>
        <v>0</v>
      </c>
      <c r="C344" s="121"/>
      <c r="D344" s="121" t="s">
        <v>79</v>
      </c>
      <c r="E344" s="121">
        <f t="shared" si="52"/>
        <v>0</v>
      </c>
      <c r="F344" s="121">
        <v>10086</v>
      </c>
      <c r="G344" s="121">
        <f t="shared" si="55"/>
        <v>0</v>
      </c>
      <c r="J344" s="1"/>
      <c r="K344" s="87"/>
    </row>
    <row r="345" spans="1:11" x14ac:dyDescent="0.2">
      <c r="A345" s="90" t="s">
        <v>242</v>
      </c>
      <c r="B345" s="90">
        <f>_xlfn.XLOOKUP(D345,MACROS!R:R,MACROS!F:F,0)</f>
        <v>0</v>
      </c>
      <c r="D345" s="90" t="s">
        <v>80</v>
      </c>
      <c r="E345" s="90">
        <f t="shared" si="52"/>
        <v>0</v>
      </c>
      <c r="F345" s="90">
        <v>10086</v>
      </c>
      <c r="G345" s="90">
        <f t="shared" si="55"/>
        <v>0</v>
      </c>
      <c r="J345" s="86"/>
      <c r="K345" s="87"/>
    </row>
    <row r="346" spans="1:11" x14ac:dyDescent="0.2">
      <c r="A346" s="90" t="s">
        <v>242</v>
      </c>
      <c r="B346" s="90">
        <f>_xlfn.XLOOKUP(D346,MACROS!R:R,MACROS!F:F,0)</f>
        <v>0</v>
      </c>
      <c r="D346" s="90" t="s">
        <v>81</v>
      </c>
      <c r="E346" s="90">
        <f t="shared" si="52"/>
        <v>0</v>
      </c>
      <c r="F346" s="90">
        <v>10086</v>
      </c>
      <c r="G346" s="90">
        <f t="shared" si="55"/>
        <v>0</v>
      </c>
      <c r="J346" s="86"/>
      <c r="K346" s="87"/>
    </row>
    <row r="347" spans="1:11" x14ac:dyDescent="0.2">
      <c r="A347" s="90" t="s">
        <v>242</v>
      </c>
      <c r="B347" s="90">
        <f>_xlfn.XLOOKUP(D347,MACROS!R:R,MACROS!F:F,0)</f>
        <v>0</v>
      </c>
      <c r="D347" s="90" t="s">
        <v>82</v>
      </c>
      <c r="E347" s="90">
        <f t="shared" si="52"/>
        <v>0</v>
      </c>
      <c r="F347" s="90">
        <v>10086</v>
      </c>
      <c r="G347" s="90">
        <f t="shared" si="55"/>
        <v>0</v>
      </c>
      <c r="J347" s="86"/>
      <c r="K347" s="87"/>
    </row>
    <row r="348" spans="1:11" x14ac:dyDescent="0.2">
      <c r="A348" s="90" t="s">
        <v>242</v>
      </c>
      <c r="B348" s="90">
        <f>_xlfn.XLOOKUP(D348,MACROS!R:R,MACROS!F:F,0)</f>
        <v>0</v>
      </c>
      <c r="D348" s="90" t="s">
        <v>83</v>
      </c>
      <c r="E348" s="90">
        <f t="shared" si="52"/>
        <v>0</v>
      </c>
      <c r="F348" s="90">
        <v>10086</v>
      </c>
      <c r="G348" s="90">
        <f t="shared" si="55"/>
        <v>0</v>
      </c>
      <c r="J348" s="86"/>
      <c r="K348" s="87"/>
    </row>
    <row r="349" spans="1:11" x14ac:dyDescent="0.2">
      <c r="A349" s="90" t="s">
        <v>242</v>
      </c>
      <c r="B349" s="90">
        <f>_xlfn.XLOOKUP(D349,MACROS!R:R,MACROS!F:F,0)</f>
        <v>0</v>
      </c>
      <c r="D349" s="90" t="s">
        <v>322</v>
      </c>
      <c r="E349" s="90">
        <f t="shared" ref="E349:E352" si="58">SUM(B349:C349)</f>
        <v>0</v>
      </c>
      <c r="F349" s="90">
        <v>10086</v>
      </c>
      <c r="G349" s="90">
        <f t="shared" si="55"/>
        <v>0</v>
      </c>
      <c r="J349" s="86"/>
      <c r="K349" s="87"/>
    </row>
    <row r="350" spans="1:11" x14ac:dyDescent="0.2">
      <c r="A350" s="90" t="s">
        <v>242</v>
      </c>
      <c r="B350" s="90">
        <f>_xlfn.XLOOKUP(D350,MACROS!R:R,MACROS!F:F,0)</f>
        <v>0</v>
      </c>
      <c r="D350" s="90" t="s">
        <v>323</v>
      </c>
      <c r="E350" s="90">
        <f t="shared" si="58"/>
        <v>0</v>
      </c>
      <c r="F350" s="90">
        <v>10086</v>
      </c>
      <c r="G350" s="90">
        <f t="shared" si="55"/>
        <v>0</v>
      </c>
      <c r="J350" s="86"/>
      <c r="K350" s="87"/>
    </row>
    <row r="351" spans="1:11" x14ac:dyDescent="0.2">
      <c r="A351" s="90" t="s">
        <v>242</v>
      </c>
      <c r="B351" s="90">
        <f>_xlfn.XLOOKUP(D351,MACROS!R:R,MACROS!F:F,0)</f>
        <v>0</v>
      </c>
      <c r="D351" s="90" t="s">
        <v>324</v>
      </c>
      <c r="E351" s="90">
        <f t="shared" si="58"/>
        <v>0</v>
      </c>
      <c r="F351" s="90">
        <v>10086</v>
      </c>
      <c r="G351" s="90">
        <f t="shared" si="55"/>
        <v>0</v>
      </c>
      <c r="J351" s="86"/>
      <c r="K351" s="87"/>
    </row>
    <row r="352" spans="1:11" x14ac:dyDescent="0.2">
      <c r="A352" s="90" t="s">
        <v>242</v>
      </c>
      <c r="B352" s="90">
        <f>_xlfn.XLOOKUP(D352,MACROS!R:R,MACROS!F:F,0)</f>
        <v>0</v>
      </c>
      <c r="D352" s="90" t="s">
        <v>325</v>
      </c>
      <c r="E352" s="90">
        <f t="shared" si="58"/>
        <v>0</v>
      </c>
      <c r="F352" s="90">
        <v>10086</v>
      </c>
      <c r="G352" s="90">
        <f t="shared" si="55"/>
        <v>0</v>
      </c>
      <c r="J352" s="1"/>
      <c r="K352" s="87"/>
    </row>
    <row r="353" spans="1:11" x14ac:dyDescent="0.2">
      <c r="A353" s="90" t="s">
        <v>242</v>
      </c>
      <c r="B353" s="90">
        <f>_xlfn.XLOOKUP(D353,MACROS!R:R,MACROS!F:F,0)</f>
        <v>0</v>
      </c>
      <c r="D353" s="90" t="s">
        <v>235</v>
      </c>
      <c r="E353" s="90">
        <f t="shared" ref="E353" si="59">SUM(B353:C353)</f>
        <v>0</v>
      </c>
      <c r="F353" s="90">
        <v>10086</v>
      </c>
      <c r="G353" s="90">
        <f t="shared" ref="G353" si="60">IF(C353&gt;0,10*C353/E353,0)</f>
        <v>0</v>
      </c>
      <c r="J353" s="86"/>
      <c r="K353" s="87"/>
    </row>
    <row r="354" spans="1:11" x14ac:dyDescent="0.2">
      <c r="A354" s="121" t="s">
        <v>242</v>
      </c>
      <c r="B354" s="121">
        <f>_xlfn.XLOOKUP(D354,MACROS!$R:$R,MACROS!$F:$F,0)</f>
        <v>0</v>
      </c>
      <c r="C354" s="121"/>
      <c r="D354" s="121" t="s">
        <v>74</v>
      </c>
      <c r="E354" s="121">
        <f t="shared" ref="E354:E390" si="61">SUM(B354:C354)</f>
        <v>0</v>
      </c>
      <c r="F354" s="121">
        <v>10086</v>
      </c>
      <c r="G354" s="121">
        <f t="shared" si="55"/>
        <v>0</v>
      </c>
      <c r="J354" s="1"/>
      <c r="K354" s="87"/>
    </row>
    <row r="355" spans="1:11" x14ac:dyDescent="0.2">
      <c r="A355" s="90" t="s">
        <v>242</v>
      </c>
      <c r="B355" s="90">
        <f>_xlfn.XLOOKUP(D355,MACROS!R:R,MACROS!F:F,0)</f>
        <v>0</v>
      </c>
      <c r="D355" s="90" t="s">
        <v>75</v>
      </c>
      <c r="E355" s="90">
        <f t="shared" si="61"/>
        <v>0</v>
      </c>
      <c r="F355" s="90">
        <v>10086</v>
      </c>
      <c r="G355" s="90">
        <f t="shared" si="55"/>
        <v>0</v>
      </c>
      <c r="J355" s="86"/>
      <c r="K355" s="87"/>
    </row>
    <row r="356" spans="1:11" x14ac:dyDescent="0.2">
      <c r="A356" s="90" t="s">
        <v>242</v>
      </c>
      <c r="B356" s="90">
        <f>_xlfn.XLOOKUP(D356,MACROS!R:R,MACROS!F:F,0)</f>
        <v>0</v>
      </c>
      <c r="D356" s="90" t="s">
        <v>76</v>
      </c>
      <c r="E356" s="90">
        <f t="shared" si="61"/>
        <v>0</v>
      </c>
      <c r="F356" s="90">
        <v>10086</v>
      </c>
      <c r="G356" s="90">
        <f t="shared" si="55"/>
        <v>0</v>
      </c>
      <c r="J356" s="86"/>
      <c r="K356" s="87"/>
    </row>
    <row r="357" spans="1:11" x14ac:dyDescent="0.2">
      <c r="A357" s="90" t="s">
        <v>242</v>
      </c>
      <c r="B357" s="90">
        <f>_xlfn.XLOOKUP(D357,MACROS!R:R,MACROS!F:F,0)</f>
        <v>0</v>
      </c>
      <c r="D357" s="90" t="s">
        <v>77</v>
      </c>
      <c r="E357" s="90">
        <f t="shared" si="61"/>
        <v>0</v>
      </c>
      <c r="F357" s="90">
        <v>10086</v>
      </c>
      <c r="G357" s="90">
        <f t="shared" si="55"/>
        <v>0</v>
      </c>
      <c r="J357" s="86"/>
      <c r="K357" s="87"/>
    </row>
    <row r="358" spans="1:11" x14ac:dyDescent="0.2">
      <c r="A358" s="90" t="s">
        <v>242</v>
      </c>
      <c r="B358" s="90">
        <f>_xlfn.XLOOKUP(D358,MACROS!R:R,MACROS!F:F,0)</f>
        <v>0</v>
      </c>
      <c r="D358" s="90" t="s">
        <v>78</v>
      </c>
      <c r="E358" s="90">
        <f t="shared" si="61"/>
        <v>0</v>
      </c>
      <c r="F358" s="90">
        <v>10086</v>
      </c>
      <c r="G358" s="90">
        <f t="shared" si="55"/>
        <v>0</v>
      </c>
      <c r="J358" s="86"/>
      <c r="K358" s="87"/>
    </row>
    <row r="359" spans="1:11" x14ac:dyDescent="0.2">
      <c r="A359" s="90" t="s">
        <v>242</v>
      </c>
      <c r="B359" s="90">
        <f>_xlfn.XLOOKUP(D359,MACROS!R:R,MACROS!F:F,0)</f>
        <v>0</v>
      </c>
      <c r="D359" s="90" t="s">
        <v>84</v>
      </c>
      <c r="E359" s="90">
        <f t="shared" si="61"/>
        <v>0</v>
      </c>
      <c r="F359" s="90">
        <v>10086</v>
      </c>
      <c r="G359" s="90">
        <f t="shared" si="55"/>
        <v>0</v>
      </c>
      <c r="J359" s="86"/>
      <c r="K359" s="87"/>
    </row>
    <row r="360" spans="1:11" x14ac:dyDescent="0.2">
      <c r="A360" s="90" t="s">
        <v>242</v>
      </c>
      <c r="B360" s="90">
        <f>_xlfn.XLOOKUP(D360,MACROS!R:R,MACROS!F:F,0)</f>
        <v>0</v>
      </c>
      <c r="D360" s="90" t="s">
        <v>85</v>
      </c>
      <c r="E360" s="90">
        <f t="shared" si="61"/>
        <v>0</v>
      </c>
      <c r="F360" s="90">
        <v>10086</v>
      </c>
      <c r="G360" s="90">
        <f t="shared" si="55"/>
        <v>0</v>
      </c>
      <c r="J360" s="86"/>
      <c r="K360" s="87"/>
    </row>
    <row r="361" spans="1:11" x14ac:dyDescent="0.2">
      <c r="A361" s="90" t="s">
        <v>242</v>
      </c>
      <c r="B361" s="90">
        <f>_xlfn.XLOOKUP(D361,MACROS!R:R,MACROS!F:F,0)</f>
        <v>0</v>
      </c>
      <c r="D361" s="90" t="s">
        <v>86</v>
      </c>
      <c r="E361" s="90">
        <f t="shared" si="61"/>
        <v>0</v>
      </c>
      <c r="F361" s="90">
        <v>10086</v>
      </c>
      <c r="G361" s="90">
        <f t="shared" si="55"/>
        <v>0</v>
      </c>
      <c r="J361" s="86"/>
      <c r="K361" s="87"/>
    </row>
    <row r="362" spans="1:11" x14ac:dyDescent="0.2">
      <c r="A362" s="90" t="s">
        <v>242</v>
      </c>
      <c r="B362" s="90">
        <f>_xlfn.XLOOKUP(D362,MACROS!R:R,MACROS!F:F,0)</f>
        <v>0</v>
      </c>
      <c r="D362" s="90" t="s">
        <v>87</v>
      </c>
      <c r="E362" s="90">
        <f t="shared" si="61"/>
        <v>0</v>
      </c>
      <c r="F362" s="90">
        <v>10086</v>
      </c>
      <c r="G362" s="90">
        <f t="shared" si="55"/>
        <v>0</v>
      </c>
      <c r="J362" s="86"/>
      <c r="K362" s="87"/>
    </row>
    <row r="363" spans="1:11" x14ac:dyDescent="0.2">
      <c r="A363" s="90" t="s">
        <v>242</v>
      </c>
      <c r="B363" s="90">
        <f>_xlfn.XLOOKUP(D363,MACROS!R:R,MACROS!F:F,0)</f>
        <v>0</v>
      </c>
      <c r="D363" s="90" t="s">
        <v>88</v>
      </c>
      <c r="E363" s="90">
        <f t="shared" si="61"/>
        <v>0</v>
      </c>
      <c r="F363" s="90">
        <v>10086</v>
      </c>
      <c r="G363" s="90">
        <f t="shared" si="55"/>
        <v>0</v>
      </c>
      <c r="J363" s="86"/>
      <c r="K363" s="87"/>
    </row>
    <row r="364" spans="1:11" x14ac:dyDescent="0.2">
      <c r="A364" s="90" t="s">
        <v>242</v>
      </c>
      <c r="B364" s="90">
        <f>_xlfn.XLOOKUP(D364,MACROS!R:R,MACROS!F:F,0)</f>
        <v>0</v>
      </c>
      <c r="D364" s="90" t="s">
        <v>89</v>
      </c>
      <c r="E364" s="90">
        <f t="shared" si="61"/>
        <v>0</v>
      </c>
      <c r="F364" s="90">
        <v>10086</v>
      </c>
      <c r="G364" s="90">
        <f t="shared" si="55"/>
        <v>0</v>
      </c>
      <c r="J364" s="86"/>
      <c r="K364" s="87"/>
    </row>
    <row r="365" spans="1:11" x14ac:dyDescent="0.2">
      <c r="A365" s="90" t="s">
        <v>242</v>
      </c>
      <c r="B365" s="90">
        <f>_xlfn.XLOOKUP(D365,MACROS!R:R,MACROS!F:F,0)</f>
        <v>0</v>
      </c>
      <c r="D365" s="90" t="s">
        <v>90</v>
      </c>
      <c r="E365" s="90">
        <f t="shared" si="61"/>
        <v>0</v>
      </c>
      <c r="F365" s="90">
        <v>10086</v>
      </c>
      <c r="G365" s="90">
        <f t="shared" si="55"/>
        <v>0</v>
      </c>
      <c r="J365" s="86"/>
      <c r="K365" s="87"/>
    </row>
    <row r="366" spans="1:11" x14ac:dyDescent="0.2">
      <c r="A366" s="90" t="s">
        <v>242</v>
      </c>
      <c r="B366" s="90">
        <f>_xlfn.XLOOKUP(D366,MACROS!R:R,MACROS!F:F,0)</f>
        <v>0</v>
      </c>
      <c r="D366" s="90" t="s">
        <v>91</v>
      </c>
      <c r="E366" s="90">
        <f t="shared" si="61"/>
        <v>0</v>
      </c>
      <c r="F366" s="90">
        <v>10086</v>
      </c>
      <c r="G366" s="90">
        <f t="shared" si="55"/>
        <v>0</v>
      </c>
      <c r="J366" s="86"/>
      <c r="K366" s="87"/>
    </row>
    <row r="367" spans="1:11" x14ac:dyDescent="0.2">
      <c r="A367" s="90" t="s">
        <v>242</v>
      </c>
      <c r="B367" s="90">
        <f>_xlfn.XLOOKUP(D367,MACROS!R:R,MACROS!F:F,0)</f>
        <v>0</v>
      </c>
      <c r="D367" s="90" t="s">
        <v>92</v>
      </c>
      <c r="E367" s="90">
        <f t="shared" si="61"/>
        <v>0</v>
      </c>
      <c r="F367" s="90">
        <v>10086</v>
      </c>
      <c r="G367" s="90">
        <f t="shared" si="55"/>
        <v>0</v>
      </c>
      <c r="J367" s="86"/>
      <c r="K367" s="87"/>
    </row>
    <row r="368" spans="1:11" x14ac:dyDescent="0.2">
      <c r="A368" s="90" t="s">
        <v>242</v>
      </c>
      <c r="B368" s="90">
        <f>_xlfn.XLOOKUP(D368,MACROS!R:R,MACROS!F:F,0)</f>
        <v>0</v>
      </c>
      <c r="D368" s="90" t="s">
        <v>93</v>
      </c>
      <c r="E368" s="90">
        <f t="shared" si="61"/>
        <v>0</v>
      </c>
      <c r="F368" s="90">
        <v>10086</v>
      </c>
      <c r="G368" s="90">
        <f t="shared" si="55"/>
        <v>0</v>
      </c>
      <c r="J368" s="1"/>
      <c r="K368" s="87"/>
    </row>
    <row r="369" spans="1:11" x14ac:dyDescent="0.2">
      <c r="A369" s="90" t="s">
        <v>242</v>
      </c>
      <c r="B369" s="90">
        <f>_xlfn.XLOOKUP(D369,MACROS!R:R,MACROS!F:F,0)</f>
        <v>0</v>
      </c>
      <c r="D369" s="90" t="s">
        <v>236</v>
      </c>
      <c r="E369" s="90">
        <f t="shared" ref="E369" si="62">SUM(B369:C369)</f>
        <v>0</v>
      </c>
      <c r="F369" s="90">
        <v>10086</v>
      </c>
      <c r="G369" s="90">
        <f t="shared" ref="G369" si="63">IF(C369&gt;0,10*C369/E369,0)</f>
        <v>0</v>
      </c>
      <c r="J369" s="86"/>
      <c r="K369" s="87"/>
    </row>
    <row r="370" spans="1:11" x14ac:dyDescent="0.2">
      <c r="A370" s="121" t="s">
        <v>242</v>
      </c>
      <c r="B370" s="121">
        <f>_xlfn.XLOOKUP(D370,MACROS!$R:$R,MACROS!$G:$G,0)</f>
        <v>0</v>
      </c>
      <c r="C370" s="121"/>
      <c r="D370" s="121" t="s">
        <v>144</v>
      </c>
      <c r="E370" s="121">
        <f t="shared" si="61"/>
        <v>0</v>
      </c>
      <c r="F370" s="121">
        <v>10088</v>
      </c>
      <c r="G370" s="121">
        <f t="shared" si="55"/>
        <v>0</v>
      </c>
      <c r="K370" s="87"/>
    </row>
    <row r="371" spans="1:11" x14ac:dyDescent="0.2">
      <c r="A371" s="90" t="s">
        <v>242</v>
      </c>
      <c r="B371" s="90">
        <f>_xlfn.XLOOKUP(D371,MACROS!R:R,MACROS!G:G,0)</f>
        <v>0</v>
      </c>
      <c r="D371" s="90" t="s">
        <v>145</v>
      </c>
      <c r="E371" s="90">
        <f t="shared" si="61"/>
        <v>0</v>
      </c>
      <c r="F371" s="90">
        <v>10088</v>
      </c>
      <c r="G371" s="90">
        <f t="shared" si="55"/>
        <v>0</v>
      </c>
      <c r="J371" s="87"/>
      <c r="K371" s="87"/>
    </row>
    <row r="372" spans="1:11" x14ac:dyDescent="0.2">
      <c r="A372" s="90" t="s">
        <v>242</v>
      </c>
      <c r="B372" s="90">
        <f>_xlfn.XLOOKUP(D372,MACROS!R:R,MACROS!G:G,0)</f>
        <v>0</v>
      </c>
      <c r="D372" s="90" t="s">
        <v>146</v>
      </c>
      <c r="E372" s="90">
        <f t="shared" si="61"/>
        <v>0</v>
      </c>
      <c r="F372" s="90">
        <v>10088</v>
      </c>
      <c r="G372" s="90">
        <f t="shared" si="55"/>
        <v>0</v>
      </c>
      <c r="J372" s="87"/>
      <c r="K372" s="87"/>
    </row>
    <row r="373" spans="1:11" x14ac:dyDescent="0.2">
      <c r="A373" s="90" t="s">
        <v>242</v>
      </c>
      <c r="B373" s="90">
        <f>_xlfn.XLOOKUP(D373,MACROS!R:R,MACROS!G:G,0)</f>
        <v>0</v>
      </c>
      <c r="D373" s="90" t="s">
        <v>147</v>
      </c>
      <c r="E373" s="90">
        <f t="shared" si="61"/>
        <v>0</v>
      </c>
      <c r="F373" s="90">
        <v>10088</v>
      </c>
      <c r="G373" s="90">
        <f t="shared" si="55"/>
        <v>0</v>
      </c>
      <c r="J373" s="87"/>
      <c r="K373" s="87"/>
    </row>
    <row r="374" spans="1:11" x14ac:dyDescent="0.2">
      <c r="A374" s="90" t="s">
        <v>242</v>
      </c>
      <c r="B374" s="90">
        <f>_xlfn.XLOOKUP(D374,MACROS!R:R,MACROS!G:G,0)</f>
        <v>0</v>
      </c>
      <c r="D374" s="90" t="s">
        <v>148</v>
      </c>
      <c r="E374" s="90">
        <f t="shared" si="61"/>
        <v>0</v>
      </c>
      <c r="F374" s="90">
        <v>10088</v>
      </c>
      <c r="G374" s="90">
        <f t="shared" si="55"/>
        <v>0</v>
      </c>
      <c r="J374" s="87"/>
      <c r="K374" s="87"/>
    </row>
    <row r="375" spans="1:11" x14ac:dyDescent="0.2">
      <c r="A375" s="90" t="s">
        <v>242</v>
      </c>
      <c r="B375" s="90">
        <f>_xlfn.XLOOKUP(D375,MACROS!R:R,MACROS!G:G,0)</f>
        <v>0</v>
      </c>
      <c r="D375" s="90" t="s">
        <v>149</v>
      </c>
      <c r="E375" s="90">
        <f t="shared" si="61"/>
        <v>0</v>
      </c>
      <c r="F375" s="90">
        <v>10088</v>
      </c>
      <c r="G375" s="90">
        <f t="shared" si="55"/>
        <v>0</v>
      </c>
      <c r="J375" s="87"/>
      <c r="K375" s="87"/>
    </row>
    <row r="376" spans="1:11" x14ac:dyDescent="0.2">
      <c r="A376" s="90" t="s">
        <v>242</v>
      </c>
      <c r="B376" s="90">
        <f>_xlfn.XLOOKUP(D376,MACROS!R:R,MACROS!G:G,0)</f>
        <v>0</v>
      </c>
      <c r="D376" s="90" t="s">
        <v>309</v>
      </c>
      <c r="E376" s="90">
        <f t="shared" si="61"/>
        <v>0</v>
      </c>
      <c r="F376" s="90">
        <v>10088</v>
      </c>
      <c r="G376" s="90">
        <f t="shared" si="55"/>
        <v>0</v>
      </c>
      <c r="J376" s="87"/>
      <c r="K376" s="87"/>
    </row>
    <row r="377" spans="1:11" x14ac:dyDescent="0.2">
      <c r="A377" s="90" t="s">
        <v>242</v>
      </c>
      <c r="B377" s="90">
        <f>_xlfn.XLOOKUP(D377,MACROS!R:R,MACROS!G:G,0)</f>
        <v>0</v>
      </c>
      <c r="D377" s="90" t="s">
        <v>310</v>
      </c>
      <c r="E377" s="90">
        <f t="shared" si="61"/>
        <v>0</v>
      </c>
      <c r="F377" s="90">
        <v>10088</v>
      </c>
      <c r="G377" s="90">
        <f t="shared" si="55"/>
        <v>0</v>
      </c>
      <c r="J377" s="87"/>
      <c r="K377" s="87"/>
    </row>
    <row r="378" spans="1:11" x14ac:dyDescent="0.2">
      <c r="A378" s="90" t="s">
        <v>242</v>
      </c>
      <c r="B378" s="90">
        <f>_xlfn.XLOOKUP(D378,MACROS!R:R,MACROS!G:G,0)</f>
        <v>0</v>
      </c>
      <c r="D378" s="90" t="s">
        <v>311</v>
      </c>
      <c r="E378" s="90">
        <f t="shared" si="61"/>
        <v>0</v>
      </c>
      <c r="F378" s="90">
        <v>10088</v>
      </c>
      <c r="G378" s="90">
        <f t="shared" si="55"/>
        <v>0</v>
      </c>
      <c r="J378" s="87"/>
      <c r="K378" s="87"/>
    </row>
    <row r="379" spans="1:11" x14ac:dyDescent="0.2">
      <c r="A379" s="90" t="s">
        <v>242</v>
      </c>
      <c r="B379" s="90">
        <f>_xlfn.XLOOKUP(D379,MACROS!R:R,MACROS!G:G,0)</f>
        <v>0</v>
      </c>
      <c r="D379" s="90" t="s">
        <v>312</v>
      </c>
      <c r="E379" s="90">
        <f t="shared" si="61"/>
        <v>0</v>
      </c>
      <c r="F379" s="90">
        <v>10088</v>
      </c>
      <c r="G379" s="90">
        <f t="shared" si="55"/>
        <v>0</v>
      </c>
      <c r="J379" s="87"/>
      <c r="K379" s="87"/>
    </row>
    <row r="380" spans="1:11" x14ac:dyDescent="0.2">
      <c r="A380" s="90" t="s">
        <v>242</v>
      </c>
      <c r="B380" s="90">
        <f>_xlfn.XLOOKUP(D380,MACROS!R:R,MACROS!G:G,0)</f>
        <v>0</v>
      </c>
      <c r="D380" s="90" t="s">
        <v>313</v>
      </c>
      <c r="E380" s="90">
        <f t="shared" si="61"/>
        <v>0</v>
      </c>
      <c r="F380" s="90">
        <v>10088</v>
      </c>
      <c r="G380" s="90">
        <f t="shared" si="55"/>
        <v>0</v>
      </c>
      <c r="J380" s="87"/>
      <c r="K380" s="87"/>
    </row>
    <row r="381" spans="1:11" x14ac:dyDescent="0.2">
      <c r="A381" s="90" t="s">
        <v>242</v>
      </c>
      <c r="B381" s="90">
        <f>_xlfn.XLOOKUP(D381,MACROS!R:R,MACROS!G:G,0)</f>
        <v>0</v>
      </c>
      <c r="D381" s="90" t="s">
        <v>314</v>
      </c>
      <c r="E381" s="90">
        <f t="shared" si="61"/>
        <v>0</v>
      </c>
      <c r="F381" s="90">
        <v>10088</v>
      </c>
      <c r="G381" s="90">
        <f t="shared" si="55"/>
        <v>0</v>
      </c>
      <c r="J381" s="87"/>
      <c r="K381" s="87"/>
    </row>
    <row r="382" spans="1:11" x14ac:dyDescent="0.2">
      <c r="A382" s="90" t="s">
        <v>242</v>
      </c>
      <c r="B382" s="90">
        <f>_xlfn.XLOOKUP(D382,MACROS!R:R,MACROS!G:G,0)</f>
        <v>0</v>
      </c>
      <c r="D382" s="90" t="s">
        <v>315</v>
      </c>
      <c r="E382" s="90">
        <f t="shared" si="61"/>
        <v>0</v>
      </c>
      <c r="F382" s="90">
        <v>10088</v>
      </c>
      <c r="G382" s="90">
        <f t="shared" si="55"/>
        <v>0</v>
      </c>
      <c r="J382" s="87"/>
      <c r="K382" s="87"/>
    </row>
    <row r="383" spans="1:11" x14ac:dyDescent="0.2">
      <c r="A383" s="90" t="s">
        <v>242</v>
      </c>
      <c r="B383" s="90">
        <f>_xlfn.XLOOKUP(D383,MACROS!R:R,MACROS!G:G,0)</f>
        <v>0</v>
      </c>
      <c r="D383" s="90" t="s">
        <v>316</v>
      </c>
      <c r="E383" s="90">
        <f t="shared" si="61"/>
        <v>0</v>
      </c>
      <c r="F383" s="90">
        <v>10088</v>
      </c>
      <c r="G383" s="90">
        <f t="shared" si="55"/>
        <v>0</v>
      </c>
      <c r="J383" s="87"/>
      <c r="K383" s="87"/>
    </row>
    <row r="384" spans="1:11" x14ac:dyDescent="0.2">
      <c r="A384" s="90" t="s">
        <v>242</v>
      </c>
      <c r="B384" s="90">
        <f>_xlfn.XLOOKUP(D384,MACROS!R:R,MACROS!G:G,0)</f>
        <v>0</v>
      </c>
      <c r="D384" s="90" t="s">
        <v>317</v>
      </c>
      <c r="E384" s="90">
        <f t="shared" si="61"/>
        <v>0</v>
      </c>
      <c r="F384" s="90">
        <v>10088</v>
      </c>
      <c r="G384" s="90">
        <f t="shared" si="55"/>
        <v>0</v>
      </c>
      <c r="J384" s="1"/>
      <c r="K384" s="87"/>
    </row>
    <row r="385" spans="1:11" x14ac:dyDescent="0.2">
      <c r="A385" s="90" t="s">
        <v>242</v>
      </c>
      <c r="B385" s="90">
        <f>_xlfn.XLOOKUP(D385,MACROS!R:R,MACROS!G:G,0)</f>
        <v>0</v>
      </c>
      <c r="D385" s="90" t="s">
        <v>234</v>
      </c>
      <c r="E385" s="90">
        <f t="shared" ref="E385" si="64">SUM(B385:C385)</f>
        <v>0</v>
      </c>
      <c r="F385" s="90">
        <v>10088</v>
      </c>
      <c r="G385" s="90">
        <f t="shared" ref="G385" si="65">IF(C385&gt;0,10*C385/E385,0)</f>
        <v>0</v>
      </c>
      <c r="J385" s="87"/>
      <c r="K385" s="87"/>
    </row>
    <row r="386" spans="1:11" x14ac:dyDescent="0.2">
      <c r="A386" s="121" t="s">
        <v>242</v>
      </c>
      <c r="B386" s="121">
        <f>_xlfn.XLOOKUP(D386,MACROS!$R:$R,MACROS!$G:$G,0)</f>
        <v>0</v>
      </c>
      <c r="C386" s="121"/>
      <c r="D386" s="121" t="s">
        <v>79</v>
      </c>
      <c r="E386" s="121">
        <f t="shared" si="61"/>
        <v>0</v>
      </c>
      <c r="F386" s="121">
        <v>10088</v>
      </c>
      <c r="G386" s="121">
        <f t="shared" si="55"/>
        <v>0</v>
      </c>
      <c r="J386" s="1"/>
      <c r="K386" s="87"/>
    </row>
    <row r="387" spans="1:11" x14ac:dyDescent="0.2">
      <c r="A387" s="90" t="s">
        <v>242</v>
      </c>
      <c r="B387" s="90">
        <f>_xlfn.XLOOKUP(D387,MACROS!R:R,MACROS!G:G,0)</f>
        <v>0</v>
      </c>
      <c r="D387" s="90" t="s">
        <v>80</v>
      </c>
      <c r="E387" s="90">
        <f t="shared" si="61"/>
        <v>0</v>
      </c>
      <c r="F387" s="90">
        <v>10088</v>
      </c>
      <c r="G387" s="90">
        <f t="shared" si="55"/>
        <v>0</v>
      </c>
      <c r="J387" s="86"/>
      <c r="K387" s="87"/>
    </row>
    <row r="388" spans="1:11" x14ac:dyDescent="0.2">
      <c r="A388" s="90" t="s">
        <v>242</v>
      </c>
      <c r="B388" s="90">
        <f>_xlfn.XLOOKUP(D388,MACROS!R:R,MACROS!G:G,0)</f>
        <v>0</v>
      </c>
      <c r="D388" s="90" t="s">
        <v>81</v>
      </c>
      <c r="E388" s="90">
        <f t="shared" si="61"/>
        <v>0</v>
      </c>
      <c r="F388" s="90">
        <v>10088</v>
      </c>
      <c r="G388" s="90">
        <f t="shared" si="55"/>
        <v>0</v>
      </c>
      <c r="J388" s="86"/>
      <c r="K388" s="87"/>
    </row>
    <row r="389" spans="1:11" x14ac:dyDescent="0.2">
      <c r="A389" s="90" t="s">
        <v>242</v>
      </c>
      <c r="B389" s="90">
        <f>_xlfn.XLOOKUP(D389,MACROS!R:R,MACROS!G:G,0)</f>
        <v>0</v>
      </c>
      <c r="D389" s="90" t="s">
        <v>82</v>
      </c>
      <c r="E389" s="90">
        <f t="shared" si="61"/>
        <v>0</v>
      </c>
      <c r="F389" s="90">
        <v>10088</v>
      </c>
      <c r="G389" s="90">
        <f t="shared" si="55"/>
        <v>0</v>
      </c>
      <c r="J389" s="86"/>
      <c r="K389" s="87"/>
    </row>
    <row r="390" spans="1:11" x14ac:dyDescent="0.2">
      <c r="A390" s="90" t="s">
        <v>242</v>
      </c>
      <c r="B390" s="90">
        <f>_xlfn.XLOOKUP(D390,MACROS!R:R,MACROS!G:G,0)</f>
        <v>0</v>
      </c>
      <c r="D390" s="90" t="s">
        <v>83</v>
      </c>
      <c r="E390" s="90">
        <f t="shared" si="61"/>
        <v>0</v>
      </c>
      <c r="F390" s="90">
        <v>10088</v>
      </c>
      <c r="G390" s="90">
        <f t="shared" si="55"/>
        <v>0</v>
      </c>
      <c r="J390" s="86"/>
      <c r="K390" s="87"/>
    </row>
    <row r="391" spans="1:11" x14ac:dyDescent="0.2">
      <c r="A391" s="90" t="s">
        <v>242</v>
      </c>
      <c r="B391" s="90">
        <f>_xlfn.XLOOKUP(D391,MACROS!R:R,MACROS!G:G,0)</f>
        <v>0</v>
      </c>
      <c r="D391" s="90" t="s">
        <v>322</v>
      </c>
      <c r="E391" s="90">
        <f t="shared" ref="E391:E394" si="66">SUM(B391:C391)</f>
        <v>0</v>
      </c>
      <c r="F391" s="90">
        <v>10088</v>
      </c>
      <c r="G391" s="90">
        <f t="shared" si="55"/>
        <v>0</v>
      </c>
      <c r="J391" s="86"/>
      <c r="K391" s="87"/>
    </row>
    <row r="392" spans="1:11" x14ac:dyDescent="0.2">
      <c r="A392" s="90" t="s">
        <v>242</v>
      </c>
      <c r="B392" s="90">
        <f>_xlfn.XLOOKUP(D392,MACROS!R:R,MACROS!G:G,0)</f>
        <v>0</v>
      </c>
      <c r="D392" s="90" t="s">
        <v>323</v>
      </c>
      <c r="E392" s="90">
        <f t="shared" si="66"/>
        <v>0</v>
      </c>
      <c r="F392" s="90">
        <v>10088</v>
      </c>
      <c r="G392" s="90">
        <f t="shared" si="55"/>
        <v>0</v>
      </c>
      <c r="J392" s="86"/>
      <c r="K392" s="87"/>
    </row>
    <row r="393" spans="1:11" x14ac:dyDescent="0.2">
      <c r="A393" s="90" t="s">
        <v>242</v>
      </c>
      <c r="B393" s="90">
        <f>_xlfn.XLOOKUP(D393,MACROS!R:R,MACROS!G:G,0)</f>
        <v>0</v>
      </c>
      <c r="D393" s="90" t="s">
        <v>324</v>
      </c>
      <c r="E393" s="90">
        <f t="shared" si="66"/>
        <v>0</v>
      </c>
      <c r="F393" s="90">
        <v>10088</v>
      </c>
      <c r="G393" s="90">
        <f t="shared" si="55"/>
        <v>0</v>
      </c>
      <c r="J393" s="86"/>
      <c r="K393" s="87"/>
    </row>
    <row r="394" spans="1:11" x14ac:dyDescent="0.2">
      <c r="A394" s="90" t="s">
        <v>242</v>
      </c>
      <c r="B394" s="90">
        <f>_xlfn.XLOOKUP(D394,MACROS!R:R,MACROS!G:G,0)</f>
        <v>0</v>
      </c>
      <c r="D394" s="90" t="s">
        <v>325</v>
      </c>
      <c r="E394" s="90">
        <f t="shared" si="66"/>
        <v>0</v>
      </c>
      <c r="F394" s="90">
        <v>10088</v>
      </c>
      <c r="G394" s="90">
        <f t="shared" si="55"/>
        <v>0</v>
      </c>
      <c r="J394" s="1"/>
      <c r="K394" s="87"/>
    </row>
    <row r="395" spans="1:11" x14ac:dyDescent="0.2">
      <c r="A395" s="90" t="s">
        <v>242</v>
      </c>
      <c r="B395" s="90">
        <f>_xlfn.XLOOKUP(D395,MACROS!R:R,MACROS!G:G,0)</f>
        <v>0</v>
      </c>
      <c r="D395" s="90" t="s">
        <v>235</v>
      </c>
      <c r="E395" s="90">
        <f t="shared" ref="E395" si="67">SUM(B395:C395)</f>
        <v>0</v>
      </c>
      <c r="F395" s="90">
        <v>10088</v>
      </c>
      <c r="G395" s="90">
        <f t="shared" ref="G395" si="68">IF(C395&gt;0,10*C395/E395,0)</f>
        <v>0</v>
      </c>
      <c r="J395" s="86"/>
      <c r="K395" s="87"/>
    </row>
    <row r="396" spans="1:11" x14ac:dyDescent="0.2">
      <c r="A396" s="121" t="s">
        <v>242</v>
      </c>
      <c r="B396" s="121">
        <f>_xlfn.XLOOKUP(D396,MACROS!$R:$R,MACROS!$G:$G,0)</f>
        <v>0</v>
      </c>
      <c r="C396" s="121"/>
      <c r="D396" s="121" t="s">
        <v>74</v>
      </c>
      <c r="E396" s="121">
        <f t="shared" ref="E396:E432" si="69">SUM(B396:C396)</f>
        <v>0</v>
      </c>
      <c r="F396" s="121">
        <v>10088</v>
      </c>
      <c r="G396" s="121">
        <f t="shared" si="55"/>
        <v>0</v>
      </c>
      <c r="J396" s="1"/>
      <c r="K396" s="87"/>
    </row>
    <row r="397" spans="1:11" x14ac:dyDescent="0.2">
      <c r="A397" s="90" t="s">
        <v>242</v>
      </c>
      <c r="B397" s="90">
        <f>_xlfn.XLOOKUP(D397,MACROS!R:R,MACROS!G:G,0)</f>
        <v>0</v>
      </c>
      <c r="D397" s="90" t="s">
        <v>75</v>
      </c>
      <c r="E397" s="90">
        <f t="shared" si="69"/>
        <v>0</v>
      </c>
      <c r="F397" s="90">
        <v>10088</v>
      </c>
      <c r="G397" s="90">
        <f t="shared" si="55"/>
        <v>0</v>
      </c>
      <c r="J397" s="86"/>
      <c r="K397" s="87"/>
    </row>
    <row r="398" spans="1:11" x14ac:dyDescent="0.2">
      <c r="A398" s="90" t="s">
        <v>242</v>
      </c>
      <c r="B398" s="90">
        <f>_xlfn.XLOOKUP(D398,MACROS!R:R,MACROS!G:G,0)</f>
        <v>0</v>
      </c>
      <c r="D398" s="90" t="s">
        <v>76</v>
      </c>
      <c r="E398" s="90">
        <f t="shared" si="69"/>
        <v>0</v>
      </c>
      <c r="F398" s="90">
        <v>10088</v>
      </c>
      <c r="G398" s="90">
        <f t="shared" si="55"/>
        <v>0</v>
      </c>
      <c r="J398" s="86"/>
      <c r="K398" s="87"/>
    </row>
    <row r="399" spans="1:11" x14ac:dyDescent="0.2">
      <c r="A399" s="90" t="s">
        <v>242</v>
      </c>
      <c r="B399" s="90">
        <f>_xlfn.XLOOKUP(D399,MACROS!R:R,MACROS!G:G,0)</f>
        <v>0</v>
      </c>
      <c r="D399" s="90" t="s">
        <v>77</v>
      </c>
      <c r="E399" s="90">
        <f t="shared" si="69"/>
        <v>0</v>
      </c>
      <c r="F399" s="90">
        <v>10088</v>
      </c>
      <c r="G399" s="90">
        <f t="shared" si="55"/>
        <v>0</v>
      </c>
      <c r="J399" s="86"/>
      <c r="K399" s="87"/>
    </row>
    <row r="400" spans="1:11" x14ac:dyDescent="0.2">
      <c r="A400" s="90" t="s">
        <v>242</v>
      </c>
      <c r="B400" s="90">
        <f>_xlfn.XLOOKUP(D400,MACROS!R:R,MACROS!G:G,0)</f>
        <v>0</v>
      </c>
      <c r="D400" s="90" t="s">
        <v>78</v>
      </c>
      <c r="E400" s="90">
        <f t="shared" si="69"/>
        <v>0</v>
      </c>
      <c r="F400" s="90">
        <v>10088</v>
      </c>
      <c r="G400" s="90">
        <f t="shared" ref="G400:G467" si="70">IF(C400&gt;0,10*C400/E400,0)</f>
        <v>0</v>
      </c>
      <c r="J400" s="86"/>
      <c r="K400" s="87"/>
    </row>
    <row r="401" spans="1:11" x14ac:dyDescent="0.2">
      <c r="A401" s="90" t="s">
        <v>242</v>
      </c>
      <c r="B401" s="90">
        <f>_xlfn.XLOOKUP(D401,MACROS!R:R,MACROS!G:G,0)</f>
        <v>0</v>
      </c>
      <c r="D401" s="90" t="s">
        <v>84</v>
      </c>
      <c r="E401" s="90">
        <f t="shared" si="69"/>
        <v>0</v>
      </c>
      <c r="F401" s="90">
        <v>10088</v>
      </c>
      <c r="G401" s="90">
        <f t="shared" si="70"/>
        <v>0</v>
      </c>
      <c r="J401" s="86"/>
      <c r="K401" s="87"/>
    </row>
    <row r="402" spans="1:11" x14ac:dyDescent="0.2">
      <c r="A402" s="90" t="s">
        <v>242</v>
      </c>
      <c r="B402" s="90">
        <f>_xlfn.XLOOKUP(D402,MACROS!R:R,MACROS!G:G,0)</f>
        <v>0</v>
      </c>
      <c r="D402" s="90" t="s">
        <v>85</v>
      </c>
      <c r="E402" s="90">
        <f t="shared" si="69"/>
        <v>0</v>
      </c>
      <c r="F402" s="90">
        <v>10088</v>
      </c>
      <c r="G402" s="90">
        <f t="shared" si="70"/>
        <v>0</v>
      </c>
      <c r="J402" s="86"/>
      <c r="K402" s="87"/>
    </row>
    <row r="403" spans="1:11" x14ac:dyDescent="0.2">
      <c r="A403" s="90" t="s">
        <v>242</v>
      </c>
      <c r="B403" s="90">
        <f>_xlfn.XLOOKUP(D403,MACROS!R:R,MACROS!G:G,0)</f>
        <v>0</v>
      </c>
      <c r="D403" s="90" t="s">
        <v>86</v>
      </c>
      <c r="E403" s="90">
        <f t="shared" si="69"/>
        <v>0</v>
      </c>
      <c r="F403" s="90">
        <v>10088</v>
      </c>
      <c r="G403" s="90">
        <f t="shared" si="70"/>
        <v>0</v>
      </c>
      <c r="J403" s="86"/>
      <c r="K403" s="87"/>
    </row>
    <row r="404" spans="1:11" x14ac:dyDescent="0.2">
      <c r="A404" s="90" t="s">
        <v>242</v>
      </c>
      <c r="B404" s="90">
        <f>_xlfn.XLOOKUP(D404,MACROS!R:R,MACROS!G:G,0)</f>
        <v>0</v>
      </c>
      <c r="D404" s="90" t="s">
        <v>87</v>
      </c>
      <c r="E404" s="90">
        <f t="shared" si="69"/>
        <v>0</v>
      </c>
      <c r="F404" s="90">
        <v>10088</v>
      </c>
      <c r="G404" s="90">
        <f t="shared" si="70"/>
        <v>0</v>
      </c>
      <c r="J404" s="86"/>
      <c r="K404" s="87"/>
    </row>
    <row r="405" spans="1:11" x14ac:dyDescent="0.2">
      <c r="A405" s="90" t="s">
        <v>242</v>
      </c>
      <c r="B405" s="90">
        <f>_xlfn.XLOOKUP(D405,MACROS!R:R,MACROS!G:G,0)</f>
        <v>0</v>
      </c>
      <c r="D405" s="90" t="s">
        <v>88</v>
      </c>
      <c r="E405" s="90">
        <f t="shared" si="69"/>
        <v>0</v>
      </c>
      <c r="F405" s="90">
        <v>10088</v>
      </c>
      <c r="G405" s="90">
        <f t="shared" si="70"/>
        <v>0</v>
      </c>
      <c r="J405" s="86"/>
      <c r="K405" s="87"/>
    </row>
    <row r="406" spans="1:11" x14ac:dyDescent="0.2">
      <c r="A406" s="90" t="s">
        <v>242</v>
      </c>
      <c r="B406" s="90">
        <f>_xlfn.XLOOKUP(D406,MACROS!R:R,MACROS!G:G,0)</f>
        <v>0</v>
      </c>
      <c r="D406" s="90" t="s">
        <v>89</v>
      </c>
      <c r="E406" s="90">
        <f t="shared" si="69"/>
        <v>0</v>
      </c>
      <c r="F406" s="90">
        <v>10088</v>
      </c>
      <c r="G406" s="90">
        <f t="shared" si="70"/>
        <v>0</v>
      </c>
      <c r="J406" s="86"/>
      <c r="K406" s="87"/>
    </row>
    <row r="407" spans="1:11" x14ac:dyDescent="0.2">
      <c r="A407" s="90" t="s">
        <v>242</v>
      </c>
      <c r="B407" s="90">
        <f>_xlfn.XLOOKUP(D407,MACROS!R:R,MACROS!G:G,0)</f>
        <v>0</v>
      </c>
      <c r="D407" s="90" t="s">
        <v>90</v>
      </c>
      <c r="E407" s="90">
        <f t="shared" si="69"/>
        <v>0</v>
      </c>
      <c r="F407" s="90">
        <v>10088</v>
      </c>
      <c r="G407" s="90">
        <f t="shared" si="70"/>
        <v>0</v>
      </c>
      <c r="J407" s="86"/>
      <c r="K407" s="87"/>
    </row>
    <row r="408" spans="1:11" x14ac:dyDescent="0.2">
      <c r="A408" s="90" t="s">
        <v>242</v>
      </c>
      <c r="B408" s="90">
        <f>_xlfn.XLOOKUP(D408,MACROS!R:R,MACROS!G:G,0)</f>
        <v>0</v>
      </c>
      <c r="D408" s="90" t="s">
        <v>91</v>
      </c>
      <c r="E408" s="90">
        <f t="shared" si="69"/>
        <v>0</v>
      </c>
      <c r="F408" s="90">
        <v>10088</v>
      </c>
      <c r="G408" s="90">
        <f t="shared" si="70"/>
        <v>0</v>
      </c>
      <c r="J408" s="86"/>
      <c r="K408" s="87"/>
    </row>
    <row r="409" spans="1:11" x14ac:dyDescent="0.2">
      <c r="A409" s="90" t="s">
        <v>242</v>
      </c>
      <c r="B409" s="90">
        <f>_xlfn.XLOOKUP(D409,MACROS!R:R,MACROS!G:G,0)</f>
        <v>0</v>
      </c>
      <c r="D409" s="90" t="s">
        <v>92</v>
      </c>
      <c r="E409" s="90">
        <f t="shared" si="69"/>
        <v>0</v>
      </c>
      <c r="F409" s="90">
        <v>10088</v>
      </c>
      <c r="G409" s="90">
        <f t="shared" si="70"/>
        <v>0</v>
      </c>
      <c r="J409" s="86"/>
      <c r="K409" s="87"/>
    </row>
    <row r="410" spans="1:11" x14ac:dyDescent="0.2">
      <c r="A410" s="90" t="s">
        <v>242</v>
      </c>
      <c r="B410" s="90">
        <f>_xlfn.XLOOKUP(D410,MACROS!R:R,MACROS!G:G,0)</f>
        <v>0</v>
      </c>
      <c r="D410" s="90" t="s">
        <v>93</v>
      </c>
      <c r="E410" s="90">
        <f t="shared" si="69"/>
        <v>0</v>
      </c>
      <c r="F410" s="90">
        <v>10088</v>
      </c>
      <c r="G410" s="90">
        <f t="shared" si="70"/>
        <v>0</v>
      </c>
      <c r="J410" s="1"/>
      <c r="K410" s="87"/>
    </row>
    <row r="411" spans="1:11" x14ac:dyDescent="0.2">
      <c r="A411" s="90" t="s">
        <v>242</v>
      </c>
      <c r="B411" s="90">
        <f>_xlfn.XLOOKUP(D411,MACROS!R:R,MACROS!G:G,0)</f>
        <v>0</v>
      </c>
      <c r="D411" s="90" t="s">
        <v>236</v>
      </c>
      <c r="E411" s="90">
        <f t="shared" ref="E411" si="71">SUM(B411:C411)</f>
        <v>0</v>
      </c>
      <c r="F411" s="90">
        <v>10088</v>
      </c>
      <c r="G411" s="90">
        <f t="shared" ref="G411" si="72">IF(C411&gt;0,10*C411/E411,0)</f>
        <v>0</v>
      </c>
      <c r="J411" s="86"/>
      <c r="K411" s="87"/>
    </row>
    <row r="412" spans="1:11" x14ac:dyDescent="0.2">
      <c r="A412" s="121" t="s">
        <v>242</v>
      </c>
      <c r="B412" s="121">
        <f>_xlfn.XLOOKUP(D412,MACROS!$R:$R,MACROS!$H:$H,0)</f>
        <v>0</v>
      </c>
      <c r="C412" s="121"/>
      <c r="D412" s="121" t="s">
        <v>144</v>
      </c>
      <c r="E412" s="121">
        <f t="shared" si="69"/>
        <v>0</v>
      </c>
      <c r="F412" s="121">
        <v>10089</v>
      </c>
      <c r="G412" s="121">
        <f t="shared" si="70"/>
        <v>0</v>
      </c>
      <c r="J412" s="1"/>
      <c r="K412" s="87"/>
    </row>
    <row r="413" spans="1:11" x14ac:dyDescent="0.2">
      <c r="A413" s="90" t="s">
        <v>242</v>
      </c>
      <c r="B413" s="90">
        <f>_xlfn.XLOOKUP(D413,MACROS!R:R,MACROS!H:H,0)</f>
        <v>0</v>
      </c>
      <c r="D413" s="90" t="s">
        <v>145</v>
      </c>
      <c r="E413" s="90">
        <f t="shared" si="69"/>
        <v>0</v>
      </c>
      <c r="F413" s="90">
        <v>10089</v>
      </c>
      <c r="G413" s="90">
        <f t="shared" si="70"/>
        <v>0</v>
      </c>
      <c r="J413" s="87"/>
      <c r="K413" s="87"/>
    </row>
    <row r="414" spans="1:11" x14ac:dyDescent="0.2">
      <c r="A414" s="90" t="s">
        <v>242</v>
      </c>
      <c r="B414" s="90">
        <f>_xlfn.XLOOKUP(D414,MACROS!R:R,MACROS!H:H,0)</f>
        <v>0</v>
      </c>
      <c r="D414" s="90" t="s">
        <v>146</v>
      </c>
      <c r="E414" s="90">
        <f t="shared" si="69"/>
        <v>0</v>
      </c>
      <c r="F414" s="90">
        <v>10089</v>
      </c>
      <c r="G414" s="90">
        <f t="shared" si="70"/>
        <v>0</v>
      </c>
      <c r="J414" s="87"/>
      <c r="K414" s="87"/>
    </row>
    <row r="415" spans="1:11" x14ac:dyDescent="0.2">
      <c r="A415" s="90" t="s">
        <v>242</v>
      </c>
      <c r="B415" s="90">
        <f>_xlfn.XLOOKUP(D415,MACROS!R:R,MACROS!H:H,0)</f>
        <v>0</v>
      </c>
      <c r="D415" s="90" t="s">
        <v>147</v>
      </c>
      <c r="E415" s="90">
        <f t="shared" si="69"/>
        <v>0</v>
      </c>
      <c r="F415" s="90">
        <v>10089</v>
      </c>
      <c r="G415" s="90">
        <f t="shared" si="70"/>
        <v>0</v>
      </c>
      <c r="J415" s="87"/>
      <c r="K415" s="87"/>
    </row>
    <row r="416" spans="1:11" x14ac:dyDescent="0.2">
      <c r="A416" s="90" t="s">
        <v>242</v>
      </c>
      <c r="B416" s="90">
        <f>_xlfn.XLOOKUP(D416,MACROS!R:R,MACROS!H:H,0)</f>
        <v>0</v>
      </c>
      <c r="D416" s="90" t="s">
        <v>148</v>
      </c>
      <c r="E416" s="90">
        <f t="shared" si="69"/>
        <v>0</v>
      </c>
      <c r="F416" s="90">
        <v>10089</v>
      </c>
      <c r="G416" s="90">
        <f t="shared" si="70"/>
        <v>0</v>
      </c>
      <c r="J416" s="87"/>
      <c r="K416" s="87"/>
    </row>
    <row r="417" spans="1:11" x14ac:dyDescent="0.2">
      <c r="A417" s="90" t="s">
        <v>242</v>
      </c>
      <c r="B417" s="90">
        <f>_xlfn.XLOOKUP(D417,MACROS!R:R,MACROS!H:H,0)</f>
        <v>0</v>
      </c>
      <c r="D417" s="90" t="s">
        <v>149</v>
      </c>
      <c r="E417" s="90">
        <f t="shared" si="69"/>
        <v>0</v>
      </c>
      <c r="F417" s="90">
        <v>10089</v>
      </c>
      <c r="G417" s="90">
        <f t="shared" si="70"/>
        <v>0</v>
      </c>
      <c r="J417" s="87"/>
      <c r="K417" s="87"/>
    </row>
    <row r="418" spans="1:11" x14ac:dyDescent="0.2">
      <c r="A418" s="90" t="s">
        <v>242</v>
      </c>
      <c r="B418" s="90">
        <f>_xlfn.XLOOKUP(D418,MACROS!R:R,MACROS!H:H,0)</f>
        <v>0</v>
      </c>
      <c r="D418" s="90" t="s">
        <v>309</v>
      </c>
      <c r="E418" s="90">
        <f t="shared" si="69"/>
        <v>0</v>
      </c>
      <c r="F418" s="90">
        <v>10089</v>
      </c>
      <c r="G418" s="90">
        <f t="shared" si="70"/>
        <v>0</v>
      </c>
      <c r="J418" s="87"/>
      <c r="K418" s="87"/>
    </row>
    <row r="419" spans="1:11" x14ac:dyDescent="0.2">
      <c r="A419" s="90" t="s">
        <v>242</v>
      </c>
      <c r="B419" s="90">
        <f>_xlfn.XLOOKUP(D419,MACROS!R:R,MACROS!H:H,0)</f>
        <v>0</v>
      </c>
      <c r="D419" s="90" t="s">
        <v>310</v>
      </c>
      <c r="E419" s="90">
        <f t="shared" si="69"/>
        <v>0</v>
      </c>
      <c r="F419" s="90">
        <v>10089</v>
      </c>
      <c r="G419" s="90">
        <f t="shared" si="70"/>
        <v>0</v>
      </c>
      <c r="J419" s="87"/>
      <c r="K419" s="87"/>
    </row>
    <row r="420" spans="1:11" x14ac:dyDescent="0.2">
      <c r="A420" s="90" t="s">
        <v>242</v>
      </c>
      <c r="B420" s="90">
        <f>_xlfn.XLOOKUP(D420,MACROS!R:R,MACROS!H:H,0)</f>
        <v>0</v>
      </c>
      <c r="D420" s="90" t="s">
        <v>311</v>
      </c>
      <c r="E420" s="90">
        <f t="shared" si="69"/>
        <v>0</v>
      </c>
      <c r="F420" s="90">
        <v>10089</v>
      </c>
      <c r="G420" s="90">
        <f t="shared" si="70"/>
        <v>0</v>
      </c>
      <c r="J420" s="87"/>
      <c r="K420" s="87"/>
    </row>
    <row r="421" spans="1:11" x14ac:dyDescent="0.2">
      <c r="A421" s="90" t="s">
        <v>242</v>
      </c>
      <c r="B421" s="90">
        <f>_xlfn.XLOOKUP(D421,MACROS!R:R,MACROS!H:H,0)</f>
        <v>0</v>
      </c>
      <c r="D421" s="90" t="s">
        <v>312</v>
      </c>
      <c r="E421" s="90">
        <f t="shared" si="69"/>
        <v>0</v>
      </c>
      <c r="F421" s="90">
        <v>10089</v>
      </c>
      <c r="G421" s="90">
        <f t="shared" si="70"/>
        <v>0</v>
      </c>
      <c r="J421" s="87"/>
      <c r="K421" s="87"/>
    </row>
    <row r="422" spans="1:11" x14ac:dyDescent="0.2">
      <c r="A422" s="90" t="s">
        <v>242</v>
      </c>
      <c r="B422" s="90">
        <f>_xlfn.XLOOKUP(D422,MACROS!R:R,MACROS!H:H,0)</f>
        <v>0</v>
      </c>
      <c r="D422" s="90" t="s">
        <v>313</v>
      </c>
      <c r="E422" s="90">
        <f t="shared" si="69"/>
        <v>0</v>
      </c>
      <c r="F422" s="90">
        <v>10089</v>
      </c>
      <c r="G422" s="90">
        <f t="shared" si="70"/>
        <v>0</v>
      </c>
      <c r="J422" s="87"/>
      <c r="K422" s="87"/>
    </row>
    <row r="423" spans="1:11" x14ac:dyDescent="0.2">
      <c r="A423" s="90" t="s">
        <v>242</v>
      </c>
      <c r="B423" s="90">
        <f>_xlfn.XLOOKUP(D423,MACROS!R:R,MACROS!H:H,0)</f>
        <v>0</v>
      </c>
      <c r="D423" s="90" t="s">
        <v>314</v>
      </c>
      <c r="E423" s="90">
        <f t="shared" si="69"/>
        <v>0</v>
      </c>
      <c r="F423" s="90">
        <v>10089</v>
      </c>
      <c r="G423" s="90">
        <f t="shared" si="70"/>
        <v>0</v>
      </c>
      <c r="J423" s="87"/>
      <c r="K423" s="87"/>
    </row>
    <row r="424" spans="1:11" x14ac:dyDescent="0.2">
      <c r="A424" s="90" t="s">
        <v>242</v>
      </c>
      <c r="B424" s="90">
        <f>_xlfn.XLOOKUP(D424,MACROS!R:R,MACROS!H:H,0)</f>
        <v>0</v>
      </c>
      <c r="D424" s="90" t="s">
        <v>315</v>
      </c>
      <c r="E424" s="90">
        <f t="shared" si="69"/>
        <v>0</v>
      </c>
      <c r="F424" s="90">
        <v>10089</v>
      </c>
      <c r="G424" s="90">
        <f t="shared" si="70"/>
        <v>0</v>
      </c>
      <c r="J424" s="87"/>
      <c r="K424" s="87"/>
    </row>
    <row r="425" spans="1:11" x14ac:dyDescent="0.2">
      <c r="A425" s="90" t="s">
        <v>242</v>
      </c>
      <c r="B425" s="90">
        <f>_xlfn.XLOOKUP(D425,MACROS!R:R,MACROS!H:H,0)</f>
        <v>0</v>
      </c>
      <c r="D425" s="90" t="s">
        <v>316</v>
      </c>
      <c r="E425" s="90">
        <f t="shared" si="69"/>
        <v>0</v>
      </c>
      <c r="F425" s="90">
        <v>10089</v>
      </c>
      <c r="G425" s="90">
        <f t="shared" si="70"/>
        <v>0</v>
      </c>
      <c r="J425" s="87"/>
      <c r="K425" s="87"/>
    </row>
    <row r="426" spans="1:11" x14ac:dyDescent="0.2">
      <c r="A426" s="90" t="s">
        <v>242</v>
      </c>
      <c r="B426" s="90">
        <f>_xlfn.XLOOKUP(D426,MACROS!R:R,MACROS!H:H,0)</f>
        <v>0</v>
      </c>
      <c r="D426" s="90" t="s">
        <v>317</v>
      </c>
      <c r="E426" s="90">
        <f t="shared" si="69"/>
        <v>0</v>
      </c>
      <c r="F426" s="90">
        <v>10089</v>
      </c>
      <c r="G426" s="90">
        <f t="shared" si="70"/>
        <v>0</v>
      </c>
      <c r="J426" s="1"/>
      <c r="K426" s="87"/>
    </row>
    <row r="427" spans="1:11" x14ac:dyDescent="0.2">
      <c r="A427" s="90" t="s">
        <v>242</v>
      </c>
      <c r="B427" s="90">
        <f>_xlfn.XLOOKUP(D427,MACROS!R:R,MACROS!H:H,0)</f>
        <v>0</v>
      </c>
      <c r="D427" s="90" t="s">
        <v>234</v>
      </c>
      <c r="E427" s="90">
        <f t="shared" ref="E427" si="73">SUM(B427:C427)</f>
        <v>0</v>
      </c>
      <c r="F427" s="90">
        <v>10089</v>
      </c>
      <c r="G427" s="90">
        <f t="shared" ref="G427" si="74">IF(C427&gt;0,10*C427/E427,0)</f>
        <v>0</v>
      </c>
      <c r="J427" s="87"/>
      <c r="K427" s="87"/>
    </row>
    <row r="428" spans="1:11" x14ac:dyDescent="0.2">
      <c r="A428" s="121" t="s">
        <v>242</v>
      </c>
      <c r="B428" s="121">
        <f>_xlfn.XLOOKUP(D428,MACROS!$R:$R,MACROS!$H:$H,0)</f>
        <v>0</v>
      </c>
      <c r="C428" s="121"/>
      <c r="D428" s="121" t="s">
        <v>79</v>
      </c>
      <c r="E428" s="121">
        <f t="shared" si="69"/>
        <v>0</v>
      </c>
      <c r="F428" s="121">
        <v>10089</v>
      </c>
      <c r="G428" s="121">
        <f t="shared" si="70"/>
        <v>0</v>
      </c>
      <c r="J428" s="1"/>
      <c r="K428" s="87"/>
    </row>
    <row r="429" spans="1:11" x14ac:dyDescent="0.2">
      <c r="A429" s="90" t="s">
        <v>242</v>
      </c>
      <c r="B429" s="90">
        <f>_xlfn.XLOOKUP(D429,MACROS!R:R,MACROS!H:H,0)</f>
        <v>0</v>
      </c>
      <c r="D429" s="90" t="s">
        <v>80</v>
      </c>
      <c r="E429" s="90">
        <f t="shared" si="69"/>
        <v>0</v>
      </c>
      <c r="F429" s="90">
        <v>10089</v>
      </c>
      <c r="G429" s="90">
        <f t="shared" si="70"/>
        <v>0</v>
      </c>
      <c r="J429" s="86"/>
      <c r="K429" s="87"/>
    </row>
    <row r="430" spans="1:11" x14ac:dyDescent="0.2">
      <c r="A430" s="90" t="s">
        <v>242</v>
      </c>
      <c r="B430" s="90">
        <f>_xlfn.XLOOKUP(D430,MACROS!R:R,MACROS!H:H,0)</f>
        <v>0</v>
      </c>
      <c r="D430" s="90" t="s">
        <v>81</v>
      </c>
      <c r="E430" s="90">
        <f t="shared" si="69"/>
        <v>0</v>
      </c>
      <c r="F430" s="90">
        <v>10089</v>
      </c>
      <c r="G430" s="90">
        <f t="shared" si="70"/>
        <v>0</v>
      </c>
      <c r="J430" s="86"/>
      <c r="K430" s="87"/>
    </row>
    <row r="431" spans="1:11" x14ac:dyDescent="0.2">
      <c r="A431" s="90" t="s">
        <v>242</v>
      </c>
      <c r="B431" s="90">
        <f>_xlfn.XLOOKUP(D431,MACROS!R:R,MACROS!H:H,0)</f>
        <v>0</v>
      </c>
      <c r="D431" s="90" t="s">
        <v>82</v>
      </c>
      <c r="E431" s="90">
        <f t="shared" si="69"/>
        <v>0</v>
      </c>
      <c r="F431" s="90">
        <v>10089</v>
      </c>
      <c r="G431" s="90">
        <f t="shared" si="70"/>
        <v>0</v>
      </c>
      <c r="J431" s="86"/>
      <c r="K431" s="87"/>
    </row>
    <row r="432" spans="1:11" x14ac:dyDescent="0.2">
      <c r="A432" s="90" t="s">
        <v>242</v>
      </c>
      <c r="B432" s="90">
        <f>_xlfn.XLOOKUP(D432,MACROS!R:R,MACROS!H:H,0)</f>
        <v>0</v>
      </c>
      <c r="D432" s="90" t="s">
        <v>83</v>
      </c>
      <c r="E432" s="90">
        <f t="shared" si="69"/>
        <v>0</v>
      </c>
      <c r="F432" s="90">
        <v>10089</v>
      </c>
      <c r="G432" s="90">
        <f t="shared" si="70"/>
        <v>0</v>
      </c>
      <c r="J432" s="86"/>
      <c r="K432" s="87"/>
    </row>
    <row r="433" spans="1:11" x14ac:dyDescent="0.2">
      <c r="A433" s="90" t="s">
        <v>242</v>
      </c>
      <c r="B433" s="90">
        <f>_xlfn.XLOOKUP(D433,MACROS!R:R,MACROS!H:H,0)</f>
        <v>0</v>
      </c>
      <c r="D433" s="90" t="s">
        <v>322</v>
      </c>
      <c r="E433" s="90">
        <f t="shared" ref="E433:E436" si="75">SUM(B433:C433)</f>
        <v>0</v>
      </c>
      <c r="F433" s="90">
        <v>10089</v>
      </c>
      <c r="G433" s="90">
        <f t="shared" si="70"/>
        <v>0</v>
      </c>
      <c r="J433" s="86"/>
      <c r="K433" s="87"/>
    </row>
    <row r="434" spans="1:11" x14ac:dyDescent="0.2">
      <c r="A434" s="90" t="s">
        <v>242</v>
      </c>
      <c r="B434" s="90">
        <f>_xlfn.XLOOKUP(D434,MACROS!R:R,MACROS!H:H,0)</f>
        <v>0</v>
      </c>
      <c r="D434" s="90" t="s">
        <v>323</v>
      </c>
      <c r="E434" s="90">
        <f t="shared" si="75"/>
        <v>0</v>
      </c>
      <c r="F434" s="90">
        <v>10089</v>
      </c>
      <c r="G434" s="90">
        <f t="shared" si="70"/>
        <v>0</v>
      </c>
      <c r="J434" s="86"/>
      <c r="K434" s="87"/>
    </row>
    <row r="435" spans="1:11" x14ac:dyDescent="0.2">
      <c r="A435" s="90" t="s">
        <v>242</v>
      </c>
      <c r="B435" s="90">
        <f>_xlfn.XLOOKUP(D435,MACROS!R:R,MACROS!H:H,0)</f>
        <v>0</v>
      </c>
      <c r="D435" s="90" t="s">
        <v>324</v>
      </c>
      <c r="E435" s="90">
        <f t="shared" si="75"/>
        <v>0</v>
      </c>
      <c r="F435" s="90">
        <v>10089</v>
      </c>
      <c r="G435" s="90">
        <f t="shared" si="70"/>
        <v>0</v>
      </c>
      <c r="J435" s="86"/>
      <c r="K435" s="87"/>
    </row>
    <row r="436" spans="1:11" x14ac:dyDescent="0.2">
      <c r="A436" s="90" t="s">
        <v>242</v>
      </c>
      <c r="B436" s="90">
        <f>_xlfn.XLOOKUP(D436,MACROS!R:R,MACROS!H:H,0)</f>
        <v>0</v>
      </c>
      <c r="D436" s="90" t="s">
        <v>325</v>
      </c>
      <c r="E436" s="90">
        <f t="shared" si="75"/>
        <v>0</v>
      </c>
      <c r="F436" s="90">
        <v>10089</v>
      </c>
      <c r="G436" s="90">
        <f t="shared" si="70"/>
        <v>0</v>
      </c>
      <c r="J436" s="1"/>
      <c r="K436" s="87"/>
    </row>
    <row r="437" spans="1:11" x14ac:dyDescent="0.2">
      <c r="A437" s="90" t="s">
        <v>242</v>
      </c>
      <c r="B437" s="90">
        <f>_xlfn.XLOOKUP(D437,MACROS!R:R,MACROS!H:H,0)</f>
        <v>0</v>
      </c>
      <c r="D437" s="90" t="s">
        <v>235</v>
      </c>
      <c r="E437" s="90">
        <f t="shared" ref="E437" si="76">SUM(B437:C437)</f>
        <v>0</v>
      </c>
      <c r="F437" s="90">
        <v>10089</v>
      </c>
      <c r="G437" s="90">
        <f t="shared" ref="G437" si="77">IF(C437&gt;0,10*C437/E437,0)</f>
        <v>0</v>
      </c>
      <c r="J437" s="86"/>
      <c r="K437" s="87"/>
    </row>
    <row r="438" spans="1:11" x14ac:dyDescent="0.2">
      <c r="A438" s="121" t="s">
        <v>242</v>
      </c>
      <c r="B438" s="121">
        <f>_xlfn.XLOOKUP(D438,MACROS!$R:$R,MACROS!$H:$H,0)</f>
        <v>0</v>
      </c>
      <c r="C438" s="121"/>
      <c r="D438" s="121" t="s">
        <v>74</v>
      </c>
      <c r="E438" s="121">
        <f t="shared" ref="E438:E474" si="78">SUM(B438:C438)</f>
        <v>0</v>
      </c>
      <c r="F438" s="121">
        <v>10089</v>
      </c>
      <c r="G438" s="121">
        <f t="shared" si="70"/>
        <v>0</v>
      </c>
      <c r="J438" s="1"/>
      <c r="K438" s="87"/>
    </row>
    <row r="439" spans="1:11" x14ac:dyDescent="0.2">
      <c r="A439" s="90" t="s">
        <v>242</v>
      </c>
      <c r="B439" s="90">
        <f>_xlfn.XLOOKUP(D439,MACROS!R:R,MACROS!H:H,0)</f>
        <v>0</v>
      </c>
      <c r="D439" s="90" t="s">
        <v>75</v>
      </c>
      <c r="E439" s="90">
        <f t="shared" si="78"/>
        <v>0</v>
      </c>
      <c r="F439" s="90">
        <v>10089</v>
      </c>
      <c r="G439" s="90">
        <f t="shared" si="70"/>
        <v>0</v>
      </c>
      <c r="J439" s="86"/>
      <c r="K439" s="87"/>
    </row>
    <row r="440" spans="1:11" x14ac:dyDescent="0.2">
      <c r="A440" s="90" t="s">
        <v>242</v>
      </c>
      <c r="B440" s="90">
        <f>_xlfn.XLOOKUP(D440,MACROS!R:R,MACROS!H:H,0)</f>
        <v>0</v>
      </c>
      <c r="D440" s="90" t="s">
        <v>76</v>
      </c>
      <c r="E440" s="90">
        <f t="shared" si="78"/>
        <v>0</v>
      </c>
      <c r="F440" s="90">
        <v>10089</v>
      </c>
      <c r="G440" s="90">
        <f t="shared" si="70"/>
        <v>0</v>
      </c>
      <c r="J440" s="86"/>
      <c r="K440" s="87"/>
    </row>
    <row r="441" spans="1:11" x14ac:dyDescent="0.2">
      <c r="A441" s="90" t="s">
        <v>242</v>
      </c>
      <c r="B441" s="90">
        <f>_xlfn.XLOOKUP(D441,MACROS!R:R,MACROS!H:H,0)</f>
        <v>0</v>
      </c>
      <c r="D441" s="90" t="s">
        <v>77</v>
      </c>
      <c r="E441" s="90">
        <f t="shared" si="78"/>
        <v>0</v>
      </c>
      <c r="F441" s="90">
        <v>10089</v>
      </c>
      <c r="G441" s="90">
        <f t="shared" si="70"/>
        <v>0</v>
      </c>
      <c r="J441" s="86"/>
      <c r="K441" s="87"/>
    </row>
    <row r="442" spans="1:11" x14ac:dyDescent="0.2">
      <c r="A442" s="90" t="s">
        <v>242</v>
      </c>
      <c r="B442" s="90">
        <f>_xlfn.XLOOKUP(D442,MACROS!R:R,MACROS!H:H,0)</f>
        <v>0</v>
      </c>
      <c r="D442" s="90" t="s">
        <v>78</v>
      </c>
      <c r="E442" s="90">
        <f t="shared" si="78"/>
        <v>0</v>
      </c>
      <c r="F442" s="90">
        <v>10089</v>
      </c>
      <c r="G442" s="90">
        <f t="shared" si="70"/>
        <v>0</v>
      </c>
      <c r="J442" s="86"/>
      <c r="K442" s="87"/>
    </row>
    <row r="443" spans="1:11" x14ac:dyDescent="0.2">
      <c r="A443" s="90" t="s">
        <v>242</v>
      </c>
      <c r="B443" s="90">
        <f>_xlfn.XLOOKUP(D443,MACROS!R:R,MACROS!H:H,0)</f>
        <v>0</v>
      </c>
      <c r="D443" s="90" t="s">
        <v>84</v>
      </c>
      <c r="E443" s="90">
        <f t="shared" si="78"/>
        <v>0</v>
      </c>
      <c r="F443" s="90">
        <v>10089</v>
      </c>
      <c r="G443" s="90">
        <f t="shared" si="70"/>
        <v>0</v>
      </c>
      <c r="J443" s="86"/>
      <c r="K443" s="87"/>
    </row>
    <row r="444" spans="1:11" x14ac:dyDescent="0.2">
      <c r="A444" s="90" t="s">
        <v>242</v>
      </c>
      <c r="B444" s="90">
        <f>_xlfn.XLOOKUP(D444,MACROS!R:R,MACROS!H:H,0)</f>
        <v>0</v>
      </c>
      <c r="D444" s="90" t="s">
        <v>85</v>
      </c>
      <c r="E444" s="90">
        <f t="shared" si="78"/>
        <v>0</v>
      </c>
      <c r="F444" s="90">
        <v>10089</v>
      </c>
      <c r="G444" s="90">
        <f t="shared" si="70"/>
        <v>0</v>
      </c>
      <c r="J444" s="86"/>
      <c r="K444" s="87"/>
    </row>
    <row r="445" spans="1:11" x14ac:dyDescent="0.2">
      <c r="A445" s="90" t="s">
        <v>242</v>
      </c>
      <c r="B445" s="90">
        <f>_xlfn.XLOOKUP(D445,MACROS!R:R,MACROS!H:H,0)</f>
        <v>0</v>
      </c>
      <c r="D445" s="90" t="s">
        <v>86</v>
      </c>
      <c r="E445" s="90">
        <f t="shared" si="78"/>
        <v>0</v>
      </c>
      <c r="F445" s="90">
        <v>10089</v>
      </c>
      <c r="G445" s="90">
        <f t="shared" si="70"/>
        <v>0</v>
      </c>
      <c r="J445" s="86"/>
      <c r="K445" s="87"/>
    </row>
    <row r="446" spans="1:11" x14ac:dyDescent="0.2">
      <c r="A446" s="90" t="s">
        <v>242</v>
      </c>
      <c r="B446" s="90">
        <f>_xlfn.XLOOKUP(D446,MACROS!R:R,MACROS!H:H,0)</f>
        <v>0</v>
      </c>
      <c r="D446" s="90" t="s">
        <v>87</v>
      </c>
      <c r="E446" s="90">
        <f t="shared" si="78"/>
        <v>0</v>
      </c>
      <c r="F446" s="90">
        <v>10089</v>
      </c>
      <c r="G446" s="90">
        <f t="shared" si="70"/>
        <v>0</v>
      </c>
      <c r="J446" s="86"/>
      <c r="K446" s="87"/>
    </row>
    <row r="447" spans="1:11" x14ac:dyDescent="0.2">
      <c r="A447" s="90" t="s">
        <v>242</v>
      </c>
      <c r="B447" s="90">
        <f>_xlfn.XLOOKUP(D447,MACROS!R:R,MACROS!H:H,0)</f>
        <v>0</v>
      </c>
      <c r="D447" s="90" t="s">
        <v>88</v>
      </c>
      <c r="E447" s="90">
        <f t="shared" si="78"/>
        <v>0</v>
      </c>
      <c r="F447" s="90">
        <v>10089</v>
      </c>
      <c r="G447" s="90">
        <f t="shared" si="70"/>
        <v>0</v>
      </c>
      <c r="J447" s="86"/>
      <c r="K447" s="87"/>
    </row>
    <row r="448" spans="1:11" x14ac:dyDescent="0.2">
      <c r="A448" s="90" t="s">
        <v>242</v>
      </c>
      <c r="B448" s="90">
        <f>_xlfn.XLOOKUP(D448,MACROS!R:R,MACROS!H:H,0)</f>
        <v>0</v>
      </c>
      <c r="D448" s="90" t="s">
        <v>89</v>
      </c>
      <c r="E448" s="90">
        <f t="shared" si="78"/>
        <v>0</v>
      </c>
      <c r="F448" s="90">
        <v>10089</v>
      </c>
      <c r="G448" s="90">
        <f t="shared" si="70"/>
        <v>0</v>
      </c>
      <c r="J448" s="86"/>
      <c r="K448" s="87"/>
    </row>
    <row r="449" spans="1:11" x14ac:dyDescent="0.2">
      <c r="A449" s="90" t="s">
        <v>242</v>
      </c>
      <c r="B449" s="90">
        <f>_xlfn.XLOOKUP(D449,MACROS!R:R,MACROS!H:H,0)</f>
        <v>0</v>
      </c>
      <c r="D449" s="90" t="s">
        <v>90</v>
      </c>
      <c r="E449" s="90">
        <f t="shared" si="78"/>
        <v>0</v>
      </c>
      <c r="F449" s="90">
        <v>10089</v>
      </c>
      <c r="G449" s="90">
        <f t="shared" si="70"/>
        <v>0</v>
      </c>
      <c r="J449" s="86"/>
      <c r="K449" s="87"/>
    </row>
    <row r="450" spans="1:11" x14ac:dyDescent="0.2">
      <c r="A450" s="90" t="s">
        <v>242</v>
      </c>
      <c r="B450" s="90">
        <f>_xlfn.XLOOKUP(D450,MACROS!R:R,MACROS!H:H,0)</f>
        <v>0</v>
      </c>
      <c r="D450" s="90" t="s">
        <v>91</v>
      </c>
      <c r="E450" s="90">
        <f t="shared" si="78"/>
        <v>0</v>
      </c>
      <c r="F450" s="90">
        <v>10089</v>
      </c>
      <c r="G450" s="90">
        <f t="shared" si="70"/>
        <v>0</v>
      </c>
      <c r="J450" s="86"/>
      <c r="K450" s="87"/>
    </row>
    <row r="451" spans="1:11" x14ac:dyDescent="0.2">
      <c r="A451" s="90" t="s">
        <v>242</v>
      </c>
      <c r="B451" s="90">
        <f>_xlfn.XLOOKUP(D451,MACROS!R:R,MACROS!H:H,0)</f>
        <v>0</v>
      </c>
      <c r="D451" s="90" t="s">
        <v>92</v>
      </c>
      <c r="E451" s="90">
        <f t="shared" si="78"/>
        <v>0</v>
      </c>
      <c r="F451" s="90">
        <v>10089</v>
      </c>
      <c r="G451" s="90">
        <f t="shared" si="70"/>
        <v>0</v>
      </c>
      <c r="J451" s="86"/>
      <c r="K451" s="87"/>
    </row>
    <row r="452" spans="1:11" x14ac:dyDescent="0.2">
      <c r="A452" s="90" t="s">
        <v>242</v>
      </c>
      <c r="B452" s="90">
        <f>_xlfn.XLOOKUP(D452,MACROS!R:R,MACROS!H:H,0)</f>
        <v>0</v>
      </c>
      <c r="D452" s="90" t="s">
        <v>93</v>
      </c>
      <c r="E452" s="90">
        <f t="shared" si="78"/>
        <v>0</v>
      </c>
      <c r="F452" s="90">
        <v>10089</v>
      </c>
      <c r="G452" s="90">
        <f t="shared" si="70"/>
        <v>0</v>
      </c>
      <c r="J452" s="1"/>
      <c r="K452" s="87"/>
    </row>
    <row r="453" spans="1:11" x14ac:dyDescent="0.2">
      <c r="A453" s="90" t="s">
        <v>242</v>
      </c>
      <c r="B453" s="90">
        <f>_xlfn.XLOOKUP(D453,MACROS!R:R,MACROS!H:H,0)</f>
        <v>0</v>
      </c>
      <c r="D453" s="90" t="s">
        <v>236</v>
      </c>
      <c r="E453" s="90">
        <f t="shared" ref="E453" si="79">SUM(B453:C453)</f>
        <v>0</v>
      </c>
      <c r="F453" s="90">
        <v>10089</v>
      </c>
      <c r="G453" s="90">
        <f t="shared" ref="G453" si="80">IF(C453&gt;0,10*C453/E453,0)</f>
        <v>0</v>
      </c>
      <c r="J453" s="86"/>
      <c r="K453" s="87"/>
    </row>
    <row r="454" spans="1:11" x14ac:dyDescent="0.2">
      <c r="A454" s="121" t="s">
        <v>242</v>
      </c>
      <c r="B454" s="121">
        <f>_xlfn.XLOOKUP(D454,MACROS!$R:$R,MACROS!$I:$I,0)</f>
        <v>0</v>
      </c>
      <c r="C454" s="121"/>
      <c r="D454" s="121" t="s">
        <v>144</v>
      </c>
      <c r="E454" s="121">
        <f t="shared" si="78"/>
        <v>0</v>
      </c>
      <c r="F454" s="121">
        <v>10090</v>
      </c>
      <c r="G454" s="121">
        <f t="shared" si="70"/>
        <v>0</v>
      </c>
      <c r="J454" s="1"/>
      <c r="K454" s="87"/>
    </row>
    <row r="455" spans="1:11" x14ac:dyDescent="0.2">
      <c r="A455" s="90" t="s">
        <v>242</v>
      </c>
      <c r="B455" s="90">
        <f>_xlfn.XLOOKUP(D455,MACROS!R:R,MACROS!I:I,0)</f>
        <v>0</v>
      </c>
      <c r="D455" s="90" t="s">
        <v>145</v>
      </c>
      <c r="E455" s="90">
        <f t="shared" si="78"/>
        <v>0</v>
      </c>
      <c r="F455" s="90">
        <v>10090</v>
      </c>
      <c r="G455" s="90">
        <f t="shared" si="70"/>
        <v>0</v>
      </c>
      <c r="J455" s="87"/>
      <c r="K455" s="87"/>
    </row>
    <row r="456" spans="1:11" x14ac:dyDescent="0.2">
      <c r="A456" s="90" t="s">
        <v>242</v>
      </c>
      <c r="B456" s="90">
        <f>_xlfn.XLOOKUP(D456,MACROS!R:R,MACROS!I:I,0)</f>
        <v>0</v>
      </c>
      <c r="D456" s="90" t="s">
        <v>146</v>
      </c>
      <c r="E456" s="90">
        <f t="shared" si="78"/>
        <v>0</v>
      </c>
      <c r="F456" s="90">
        <v>10090</v>
      </c>
      <c r="G456" s="90">
        <f t="shared" si="70"/>
        <v>0</v>
      </c>
      <c r="J456" s="87"/>
      <c r="K456" s="87"/>
    </row>
    <row r="457" spans="1:11" x14ac:dyDescent="0.2">
      <c r="A457" s="90" t="s">
        <v>242</v>
      </c>
      <c r="B457" s="90">
        <f>_xlfn.XLOOKUP(D457,MACROS!R:R,MACROS!I:I,0)</f>
        <v>0</v>
      </c>
      <c r="D457" s="90" t="s">
        <v>147</v>
      </c>
      <c r="E457" s="90">
        <f t="shared" si="78"/>
        <v>0</v>
      </c>
      <c r="F457" s="90">
        <v>10090</v>
      </c>
      <c r="G457" s="90">
        <f t="shared" si="70"/>
        <v>0</v>
      </c>
      <c r="J457" s="87"/>
      <c r="K457" s="87"/>
    </row>
    <row r="458" spans="1:11" x14ac:dyDescent="0.2">
      <c r="A458" s="90" t="s">
        <v>242</v>
      </c>
      <c r="B458" s="90">
        <f>_xlfn.XLOOKUP(D458,MACROS!R:R,MACROS!I:I,0)</f>
        <v>0</v>
      </c>
      <c r="D458" s="90" t="s">
        <v>148</v>
      </c>
      <c r="E458" s="90">
        <f t="shared" si="78"/>
        <v>0</v>
      </c>
      <c r="F458" s="90">
        <v>10090</v>
      </c>
      <c r="G458" s="90">
        <f t="shared" si="70"/>
        <v>0</v>
      </c>
      <c r="J458" s="87"/>
      <c r="K458" s="87"/>
    </row>
    <row r="459" spans="1:11" x14ac:dyDescent="0.2">
      <c r="A459" s="90" t="s">
        <v>242</v>
      </c>
      <c r="B459" s="90">
        <f>_xlfn.XLOOKUP(D459,MACROS!R:R,MACROS!I:I,0)</f>
        <v>0</v>
      </c>
      <c r="D459" s="90" t="s">
        <v>149</v>
      </c>
      <c r="E459" s="90">
        <f t="shared" si="78"/>
        <v>0</v>
      </c>
      <c r="F459" s="90">
        <v>10090</v>
      </c>
      <c r="G459" s="90">
        <f t="shared" si="70"/>
        <v>0</v>
      </c>
      <c r="J459" s="87"/>
      <c r="K459" s="87"/>
    </row>
    <row r="460" spans="1:11" x14ac:dyDescent="0.2">
      <c r="A460" s="90" t="s">
        <v>242</v>
      </c>
      <c r="B460" s="90">
        <f>_xlfn.XLOOKUP(D460,MACROS!R:R,MACROS!I:I,0)</f>
        <v>0</v>
      </c>
      <c r="D460" s="90" t="s">
        <v>309</v>
      </c>
      <c r="E460" s="90">
        <f t="shared" si="78"/>
        <v>0</v>
      </c>
      <c r="F460" s="90">
        <v>10090</v>
      </c>
      <c r="G460" s="90">
        <f t="shared" si="70"/>
        <v>0</v>
      </c>
      <c r="J460" s="87"/>
      <c r="K460" s="87"/>
    </row>
    <row r="461" spans="1:11" x14ac:dyDescent="0.2">
      <c r="A461" s="90" t="s">
        <v>242</v>
      </c>
      <c r="B461" s="90">
        <f>_xlfn.XLOOKUP(D461,MACROS!R:R,MACROS!I:I,0)</f>
        <v>0</v>
      </c>
      <c r="D461" s="90" t="s">
        <v>310</v>
      </c>
      <c r="E461" s="90">
        <f t="shared" si="78"/>
        <v>0</v>
      </c>
      <c r="F461" s="90">
        <v>10090</v>
      </c>
      <c r="G461" s="90">
        <f t="shared" si="70"/>
        <v>0</v>
      </c>
      <c r="J461" s="87"/>
      <c r="K461" s="87"/>
    </row>
    <row r="462" spans="1:11" x14ac:dyDescent="0.2">
      <c r="A462" s="90" t="s">
        <v>242</v>
      </c>
      <c r="B462" s="90">
        <f>_xlfn.XLOOKUP(D462,MACROS!R:R,MACROS!I:I,0)</f>
        <v>0</v>
      </c>
      <c r="D462" s="90" t="s">
        <v>311</v>
      </c>
      <c r="E462" s="90">
        <f t="shared" si="78"/>
        <v>0</v>
      </c>
      <c r="F462" s="90">
        <v>10090</v>
      </c>
      <c r="G462" s="90">
        <f t="shared" si="70"/>
        <v>0</v>
      </c>
      <c r="J462" s="87"/>
      <c r="K462" s="87"/>
    </row>
    <row r="463" spans="1:11" x14ac:dyDescent="0.2">
      <c r="A463" s="90" t="s">
        <v>242</v>
      </c>
      <c r="B463" s="90">
        <f>_xlfn.XLOOKUP(D463,MACROS!R:R,MACROS!I:I,0)</f>
        <v>0</v>
      </c>
      <c r="D463" s="90" t="s">
        <v>312</v>
      </c>
      <c r="E463" s="90">
        <f t="shared" si="78"/>
        <v>0</v>
      </c>
      <c r="F463" s="90">
        <v>10090</v>
      </c>
      <c r="G463" s="90">
        <f t="shared" si="70"/>
        <v>0</v>
      </c>
      <c r="J463" s="87"/>
      <c r="K463" s="87"/>
    </row>
    <row r="464" spans="1:11" x14ac:dyDescent="0.2">
      <c r="A464" s="90" t="s">
        <v>242</v>
      </c>
      <c r="B464" s="90">
        <f>_xlfn.XLOOKUP(D464,MACROS!R:R,MACROS!I:I,0)</f>
        <v>0</v>
      </c>
      <c r="D464" s="90" t="s">
        <v>313</v>
      </c>
      <c r="E464" s="90">
        <f t="shared" si="78"/>
        <v>0</v>
      </c>
      <c r="F464" s="90">
        <v>10090</v>
      </c>
      <c r="G464" s="90">
        <f t="shared" si="70"/>
        <v>0</v>
      </c>
      <c r="J464" s="87"/>
      <c r="K464" s="87"/>
    </row>
    <row r="465" spans="1:11" x14ac:dyDescent="0.2">
      <c r="A465" s="90" t="s">
        <v>242</v>
      </c>
      <c r="B465" s="90">
        <f>_xlfn.XLOOKUP(D465,MACROS!R:R,MACROS!I:I,0)</f>
        <v>0</v>
      </c>
      <c r="D465" s="90" t="s">
        <v>314</v>
      </c>
      <c r="E465" s="90">
        <f t="shared" si="78"/>
        <v>0</v>
      </c>
      <c r="F465" s="90">
        <v>10090</v>
      </c>
      <c r="G465" s="90">
        <f t="shared" si="70"/>
        <v>0</v>
      </c>
      <c r="J465" s="87"/>
      <c r="K465" s="87"/>
    </row>
    <row r="466" spans="1:11" x14ac:dyDescent="0.2">
      <c r="A466" s="90" t="s">
        <v>242</v>
      </c>
      <c r="B466" s="90">
        <f>_xlfn.XLOOKUP(D466,MACROS!R:R,MACROS!I:I,0)</f>
        <v>0</v>
      </c>
      <c r="D466" s="90" t="s">
        <v>315</v>
      </c>
      <c r="E466" s="90">
        <f t="shared" si="78"/>
        <v>0</v>
      </c>
      <c r="F466" s="90">
        <v>10090</v>
      </c>
      <c r="G466" s="90">
        <f t="shared" si="70"/>
        <v>0</v>
      </c>
      <c r="J466" s="87"/>
      <c r="K466" s="87"/>
    </row>
    <row r="467" spans="1:11" x14ac:dyDescent="0.2">
      <c r="A467" s="90" t="s">
        <v>242</v>
      </c>
      <c r="B467" s="90">
        <f>_xlfn.XLOOKUP(D467,MACROS!R:R,MACROS!I:I,0)</f>
        <v>0</v>
      </c>
      <c r="D467" s="90" t="s">
        <v>316</v>
      </c>
      <c r="E467" s="90">
        <f t="shared" si="78"/>
        <v>0</v>
      </c>
      <c r="F467" s="90">
        <v>10090</v>
      </c>
      <c r="G467" s="90">
        <f t="shared" si="70"/>
        <v>0</v>
      </c>
      <c r="J467" s="87"/>
      <c r="K467" s="87"/>
    </row>
    <row r="468" spans="1:11" x14ac:dyDescent="0.2">
      <c r="A468" s="90" t="s">
        <v>242</v>
      </c>
      <c r="B468" s="90">
        <f>_xlfn.XLOOKUP(D468,MACROS!R:R,MACROS!I:I,0)</f>
        <v>0</v>
      </c>
      <c r="D468" s="90" t="s">
        <v>317</v>
      </c>
      <c r="E468" s="90">
        <f t="shared" si="78"/>
        <v>0</v>
      </c>
      <c r="F468" s="90">
        <v>10090</v>
      </c>
      <c r="G468" s="90">
        <f t="shared" ref="G468:G536" si="81">IF(C468&gt;0,10*C468/E468,0)</f>
        <v>0</v>
      </c>
      <c r="J468" s="1"/>
      <c r="K468" s="87"/>
    </row>
    <row r="469" spans="1:11" x14ac:dyDescent="0.2">
      <c r="A469" s="90" t="s">
        <v>242</v>
      </c>
      <c r="B469" s="90">
        <f>_xlfn.XLOOKUP(D469,MACROS!R:R,MACROS!I:I,0)</f>
        <v>0</v>
      </c>
      <c r="D469" s="90" t="s">
        <v>234</v>
      </c>
      <c r="E469" s="90">
        <f t="shared" ref="E469" si="82">SUM(B469:C469)</f>
        <v>0</v>
      </c>
      <c r="F469" s="90">
        <v>10090</v>
      </c>
      <c r="G469" s="90">
        <f t="shared" ref="G469" si="83">IF(C469&gt;0,10*C469/E469,0)</f>
        <v>0</v>
      </c>
      <c r="J469" s="87"/>
      <c r="K469" s="87"/>
    </row>
    <row r="470" spans="1:11" x14ac:dyDescent="0.2">
      <c r="A470" s="121" t="s">
        <v>242</v>
      </c>
      <c r="B470" s="121">
        <f>_xlfn.XLOOKUP(D470,MACROS!$R:$R,MACROS!$I:$I,0)</f>
        <v>0</v>
      </c>
      <c r="C470" s="121"/>
      <c r="D470" s="121" t="s">
        <v>79</v>
      </c>
      <c r="E470" s="121">
        <f t="shared" si="78"/>
        <v>0</v>
      </c>
      <c r="F470" s="121">
        <v>10090</v>
      </c>
      <c r="G470" s="121">
        <f t="shared" si="81"/>
        <v>0</v>
      </c>
      <c r="J470" s="1"/>
      <c r="K470" s="87"/>
    </row>
    <row r="471" spans="1:11" x14ac:dyDescent="0.2">
      <c r="A471" s="90" t="s">
        <v>242</v>
      </c>
      <c r="B471" s="90">
        <f>_xlfn.XLOOKUP(D471,MACROS!R:R,MACROS!I:I,0)</f>
        <v>0</v>
      </c>
      <c r="D471" s="90" t="s">
        <v>80</v>
      </c>
      <c r="E471" s="90">
        <f t="shared" si="78"/>
        <v>0</v>
      </c>
      <c r="F471" s="90">
        <v>10090</v>
      </c>
      <c r="G471" s="90">
        <f t="shared" si="81"/>
        <v>0</v>
      </c>
      <c r="J471" s="86"/>
      <c r="K471" s="87"/>
    </row>
    <row r="472" spans="1:11" x14ac:dyDescent="0.2">
      <c r="A472" s="90" t="s">
        <v>242</v>
      </c>
      <c r="B472" s="90">
        <f>_xlfn.XLOOKUP(D472,MACROS!R:R,MACROS!I:I,0)</f>
        <v>0</v>
      </c>
      <c r="D472" s="90" t="s">
        <v>81</v>
      </c>
      <c r="E472" s="90">
        <f t="shared" si="78"/>
        <v>0</v>
      </c>
      <c r="F472" s="90">
        <v>10090</v>
      </c>
      <c r="G472" s="90">
        <f t="shared" si="81"/>
        <v>0</v>
      </c>
      <c r="J472" s="86"/>
      <c r="K472" s="87"/>
    </row>
    <row r="473" spans="1:11" x14ac:dyDescent="0.2">
      <c r="A473" s="90" t="s">
        <v>242</v>
      </c>
      <c r="B473" s="90">
        <f>_xlfn.XLOOKUP(D473,MACROS!R:R,MACROS!I:I,0)</f>
        <v>0</v>
      </c>
      <c r="D473" s="90" t="s">
        <v>82</v>
      </c>
      <c r="E473" s="90">
        <f t="shared" si="78"/>
        <v>0</v>
      </c>
      <c r="F473" s="90">
        <v>10090</v>
      </c>
      <c r="G473" s="90">
        <f t="shared" si="81"/>
        <v>0</v>
      </c>
      <c r="J473" s="86"/>
      <c r="K473" s="87"/>
    </row>
    <row r="474" spans="1:11" x14ac:dyDescent="0.2">
      <c r="A474" s="90" t="s">
        <v>242</v>
      </c>
      <c r="B474" s="90">
        <f>_xlfn.XLOOKUP(D474,MACROS!R:R,MACROS!I:I,0)</f>
        <v>0</v>
      </c>
      <c r="D474" s="90" t="s">
        <v>83</v>
      </c>
      <c r="E474" s="90">
        <f t="shared" si="78"/>
        <v>0</v>
      </c>
      <c r="F474" s="90">
        <v>10090</v>
      </c>
      <c r="G474" s="90">
        <f t="shared" si="81"/>
        <v>0</v>
      </c>
      <c r="J474" s="86"/>
      <c r="K474" s="87"/>
    </row>
    <row r="475" spans="1:11" x14ac:dyDescent="0.2">
      <c r="A475" s="90" t="s">
        <v>242</v>
      </c>
      <c r="B475" s="90">
        <f>_xlfn.XLOOKUP(D475,MACROS!R:R,MACROS!I:I,0)</f>
        <v>0</v>
      </c>
      <c r="D475" s="90" t="s">
        <v>322</v>
      </c>
      <c r="E475" s="90">
        <f t="shared" ref="E475:E478" si="84">SUM(B475:C475)</f>
        <v>0</v>
      </c>
      <c r="F475" s="90">
        <v>10090</v>
      </c>
      <c r="G475" s="90">
        <f t="shared" si="81"/>
        <v>0</v>
      </c>
      <c r="J475" s="86"/>
      <c r="K475" s="87"/>
    </row>
    <row r="476" spans="1:11" x14ac:dyDescent="0.2">
      <c r="A476" s="90" t="s">
        <v>242</v>
      </c>
      <c r="B476" s="90">
        <f>_xlfn.XLOOKUP(D476,MACROS!R:R,MACROS!I:I,0)</f>
        <v>0</v>
      </c>
      <c r="D476" s="90" t="s">
        <v>323</v>
      </c>
      <c r="E476" s="90">
        <f t="shared" si="84"/>
        <v>0</v>
      </c>
      <c r="F476" s="90">
        <v>10090</v>
      </c>
      <c r="G476" s="90">
        <f t="shared" si="81"/>
        <v>0</v>
      </c>
      <c r="J476" s="86"/>
      <c r="K476" s="87"/>
    </row>
    <row r="477" spans="1:11" x14ac:dyDescent="0.2">
      <c r="A477" s="90" t="s">
        <v>242</v>
      </c>
      <c r="B477" s="90">
        <f>_xlfn.XLOOKUP(D477,MACROS!R:R,MACROS!I:I,0)</f>
        <v>0</v>
      </c>
      <c r="D477" s="90" t="s">
        <v>324</v>
      </c>
      <c r="E477" s="90">
        <f t="shared" si="84"/>
        <v>0</v>
      </c>
      <c r="F477" s="90">
        <v>10090</v>
      </c>
      <c r="G477" s="90">
        <f t="shared" si="81"/>
        <v>0</v>
      </c>
      <c r="J477" s="86"/>
      <c r="K477" s="87"/>
    </row>
    <row r="478" spans="1:11" x14ac:dyDescent="0.2">
      <c r="A478" s="90" t="s">
        <v>242</v>
      </c>
      <c r="B478" s="90">
        <f>_xlfn.XLOOKUP(D478,MACROS!R:R,MACROS!I:I,0)</f>
        <v>0</v>
      </c>
      <c r="D478" s="90" t="s">
        <v>325</v>
      </c>
      <c r="E478" s="90">
        <f t="shared" si="84"/>
        <v>0</v>
      </c>
      <c r="F478" s="90">
        <v>10090</v>
      </c>
      <c r="G478" s="90">
        <f t="shared" si="81"/>
        <v>0</v>
      </c>
      <c r="J478" s="86"/>
      <c r="K478" s="87"/>
    </row>
    <row r="479" spans="1:11" x14ac:dyDescent="0.2">
      <c r="A479" s="90" t="s">
        <v>242</v>
      </c>
      <c r="B479" s="90">
        <f>_xlfn.XLOOKUP(D479,MACROS!R:R,MACROS!I:I,0)</f>
        <v>0</v>
      </c>
      <c r="D479" s="90" t="s">
        <v>235</v>
      </c>
      <c r="E479" s="90">
        <f t="shared" ref="E479" si="85">SUM(B479:C479)</f>
        <v>0</v>
      </c>
      <c r="F479" s="90">
        <v>10090</v>
      </c>
      <c r="G479" s="90">
        <f t="shared" ref="G479" si="86">IF(C479&gt;0,10*C479/E479,0)</f>
        <v>0</v>
      </c>
      <c r="J479" s="86"/>
      <c r="K479" s="87"/>
    </row>
    <row r="480" spans="1:11" x14ac:dyDescent="0.2">
      <c r="A480" s="121" t="s">
        <v>242</v>
      </c>
      <c r="B480" s="121">
        <f>_xlfn.XLOOKUP(D480,MACROS!$R:$R,MACROS!$I:$I,0)</f>
        <v>0</v>
      </c>
      <c r="C480" s="121"/>
      <c r="D480" s="121" t="s">
        <v>74</v>
      </c>
      <c r="E480" s="121">
        <f t="shared" ref="E480:E516" si="87">SUM(B480:C480)</f>
        <v>0</v>
      </c>
      <c r="F480" s="121">
        <v>10090</v>
      </c>
      <c r="G480" s="121">
        <f t="shared" si="81"/>
        <v>0</v>
      </c>
      <c r="J480" s="1"/>
      <c r="K480" s="87"/>
    </row>
    <row r="481" spans="1:11" x14ac:dyDescent="0.2">
      <c r="A481" s="90" t="s">
        <v>242</v>
      </c>
      <c r="B481" s="90">
        <f>_xlfn.XLOOKUP(D481,MACROS!R:R,MACROS!I:I,0)</f>
        <v>0</v>
      </c>
      <c r="D481" s="90" t="s">
        <v>75</v>
      </c>
      <c r="E481" s="90">
        <f t="shared" si="87"/>
        <v>0</v>
      </c>
      <c r="F481" s="90">
        <v>10090</v>
      </c>
      <c r="G481" s="90">
        <f t="shared" si="81"/>
        <v>0</v>
      </c>
      <c r="J481" s="1"/>
      <c r="K481" s="87"/>
    </row>
    <row r="482" spans="1:11" x14ac:dyDescent="0.2">
      <c r="A482" s="90" t="s">
        <v>242</v>
      </c>
      <c r="B482" s="90">
        <f>_xlfn.XLOOKUP(D482,MACROS!R:R,MACROS!I:I,0)</f>
        <v>0</v>
      </c>
      <c r="D482" s="90" t="s">
        <v>76</v>
      </c>
      <c r="E482" s="90">
        <f t="shared" si="87"/>
        <v>0</v>
      </c>
      <c r="F482" s="90">
        <v>10090</v>
      </c>
      <c r="G482" s="90">
        <f t="shared" si="81"/>
        <v>0</v>
      </c>
      <c r="J482" s="86"/>
      <c r="K482" s="87"/>
    </row>
    <row r="483" spans="1:11" x14ac:dyDescent="0.2">
      <c r="A483" s="90" t="s">
        <v>242</v>
      </c>
      <c r="B483" s="90">
        <f>_xlfn.XLOOKUP(D483,MACROS!R:R,MACROS!I:I,0)</f>
        <v>0</v>
      </c>
      <c r="D483" s="90" t="s">
        <v>77</v>
      </c>
      <c r="E483" s="90">
        <f t="shared" si="87"/>
        <v>0</v>
      </c>
      <c r="F483" s="90">
        <v>10090</v>
      </c>
      <c r="G483" s="90">
        <f t="shared" si="81"/>
        <v>0</v>
      </c>
      <c r="J483" s="86"/>
      <c r="K483" s="87"/>
    </row>
    <row r="484" spans="1:11" x14ac:dyDescent="0.2">
      <c r="A484" s="90" t="s">
        <v>242</v>
      </c>
      <c r="B484" s="90">
        <f>_xlfn.XLOOKUP(D484,MACROS!R:R,MACROS!I:I,0)</f>
        <v>0</v>
      </c>
      <c r="D484" s="90" t="s">
        <v>78</v>
      </c>
      <c r="E484" s="90">
        <f t="shared" si="87"/>
        <v>0</v>
      </c>
      <c r="F484" s="90">
        <v>10090</v>
      </c>
      <c r="G484" s="90">
        <f t="shared" si="81"/>
        <v>0</v>
      </c>
      <c r="J484" s="86"/>
      <c r="K484" s="87"/>
    </row>
    <row r="485" spans="1:11" x14ac:dyDescent="0.2">
      <c r="A485" s="90" t="s">
        <v>242</v>
      </c>
      <c r="B485" s="90">
        <f>_xlfn.XLOOKUP(D485,MACROS!R:R,MACROS!I:I,0)</f>
        <v>0</v>
      </c>
      <c r="D485" s="90" t="s">
        <v>84</v>
      </c>
      <c r="E485" s="90">
        <f t="shared" si="87"/>
        <v>0</v>
      </c>
      <c r="F485" s="90">
        <v>10090</v>
      </c>
      <c r="G485" s="90">
        <f t="shared" si="81"/>
        <v>0</v>
      </c>
      <c r="J485" s="86"/>
      <c r="K485" s="87"/>
    </row>
    <row r="486" spans="1:11" x14ac:dyDescent="0.2">
      <c r="A486" s="90" t="s">
        <v>242</v>
      </c>
      <c r="B486" s="90">
        <f>_xlfn.XLOOKUP(D486,MACROS!R:R,MACROS!I:I,0)</f>
        <v>0</v>
      </c>
      <c r="D486" s="90" t="s">
        <v>85</v>
      </c>
      <c r="E486" s="90">
        <f t="shared" si="87"/>
        <v>0</v>
      </c>
      <c r="F486" s="90">
        <v>10090</v>
      </c>
      <c r="G486" s="90">
        <f t="shared" si="81"/>
        <v>0</v>
      </c>
      <c r="J486" s="86"/>
      <c r="K486" s="87"/>
    </row>
    <row r="487" spans="1:11" x14ac:dyDescent="0.2">
      <c r="A487" s="90" t="s">
        <v>242</v>
      </c>
      <c r="B487" s="90">
        <f>_xlfn.XLOOKUP(D487,MACROS!R:R,MACROS!I:I,0)</f>
        <v>0</v>
      </c>
      <c r="D487" s="90" t="s">
        <v>86</v>
      </c>
      <c r="E487" s="90">
        <f t="shared" si="87"/>
        <v>0</v>
      </c>
      <c r="F487" s="90">
        <v>10090</v>
      </c>
      <c r="G487" s="90">
        <f t="shared" si="81"/>
        <v>0</v>
      </c>
      <c r="J487" s="86"/>
      <c r="K487" s="87"/>
    </row>
    <row r="488" spans="1:11" x14ac:dyDescent="0.2">
      <c r="A488" s="90" t="s">
        <v>242</v>
      </c>
      <c r="B488" s="90">
        <f>_xlfn.XLOOKUP(D488,MACROS!R:R,MACROS!I:I,0)</f>
        <v>0</v>
      </c>
      <c r="D488" s="90" t="s">
        <v>87</v>
      </c>
      <c r="E488" s="90">
        <f t="shared" si="87"/>
        <v>0</v>
      </c>
      <c r="F488" s="90">
        <v>10090</v>
      </c>
      <c r="G488" s="90">
        <f t="shared" si="81"/>
        <v>0</v>
      </c>
      <c r="J488" s="86"/>
      <c r="K488" s="87"/>
    </row>
    <row r="489" spans="1:11" x14ac:dyDescent="0.2">
      <c r="A489" s="90" t="s">
        <v>242</v>
      </c>
      <c r="B489" s="90">
        <f>_xlfn.XLOOKUP(D489,MACROS!R:R,MACROS!I:I,0)</f>
        <v>0</v>
      </c>
      <c r="D489" s="90" t="s">
        <v>88</v>
      </c>
      <c r="E489" s="90">
        <f t="shared" si="87"/>
        <v>0</v>
      </c>
      <c r="F489" s="90">
        <v>10090</v>
      </c>
      <c r="G489" s="90">
        <f t="shared" si="81"/>
        <v>0</v>
      </c>
      <c r="J489" s="86"/>
      <c r="K489" s="87"/>
    </row>
    <row r="490" spans="1:11" x14ac:dyDescent="0.2">
      <c r="A490" s="90" t="s">
        <v>242</v>
      </c>
      <c r="B490" s="90">
        <f>_xlfn.XLOOKUP(D490,MACROS!R:R,MACROS!I:I,0)</f>
        <v>0</v>
      </c>
      <c r="D490" s="90" t="s">
        <v>89</v>
      </c>
      <c r="E490" s="90">
        <f t="shared" si="87"/>
        <v>0</v>
      </c>
      <c r="F490" s="90">
        <v>10090</v>
      </c>
      <c r="G490" s="90">
        <f t="shared" si="81"/>
        <v>0</v>
      </c>
      <c r="J490" s="86"/>
      <c r="K490" s="87"/>
    </row>
    <row r="491" spans="1:11" x14ac:dyDescent="0.2">
      <c r="A491" s="90" t="s">
        <v>242</v>
      </c>
      <c r="B491" s="90">
        <f>_xlfn.XLOOKUP(D491,MACROS!R:R,MACROS!I:I,0)</f>
        <v>0</v>
      </c>
      <c r="D491" s="90" t="s">
        <v>90</v>
      </c>
      <c r="E491" s="90">
        <f t="shared" si="87"/>
        <v>0</v>
      </c>
      <c r="F491" s="90">
        <v>10090</v>
      </c>
      <c r="G491" s="90">
        <f t="shared" si="81"/>
        <v>0</v>
      </c>
      <c r="J491" s="86"/>
      <c r="K491" s="87"/>
    </row>
    <row r="492" spans="1:11" x14ac:dyDescent="0.2">
      <c r="A492" s="90" t="s">
        <v>242</v>
      </c>
      <c r="B492" s="90">
        <f>_xlfn.XLOOKUP(D492,MACROS!R:R,MACROS!I:I,0)</f>
        <v>0</v>
      </c>
      <c r="D492" s="90" t="s">
        <v>91</v>
      </c>
      <c r="E492" s="90">
        <f t="shared" si="87"/>
        <v>0</v>
      </c>
      <c r="F492" s="90">
        <v>10090</v>
      </c>
      <c r="G492" s="90">
        <f t="shared" si="81"/>
        <v>0</v>
      </c>
      <c r="J492" s="86"/>
      <c r="K492" s="87"/>
    </row>
    <row r="493" spans="1:11" x14ac:dyDescent="0.2">
      <c r="A493" s="90" t="s">
        <v>242</v>
      </c>
      <c r="B493" s="90">
        <f>_xlfn.XLOOKUP(D493,MACROS!R:R,MACROS!I:I,0)</f>
        <v>0</v>
      </c>
      <c r="D493" s="90" t="s">
        <v>92</v>
      </c>
      <c r="E493" s="90">
        <f t="shared" si="87"/>
        <v>0</v>
      </c>
      <c r="F493" s="90">
        <v>10090</v>
      </c>
      <c r="G493" s="90">
        <f t="shared" si="81"/>
        <v>0</v>
      </c>
      <c r="J493" s="86"/>
      <c r="K493" s="87"/>
    </row>
    <row r="494" spans="1:11" x14ac:dyDescent="0.2">
      <c r="A494" s="90" t="s">
        <v>242</v>
      </c>
      <c r="B494" s="90">
        <f>_xlfn.XLOOKUP(D494,MACROS!R:R,MACROS!I:I,0)</f>
        <v>0</v>
      </c>
      <c r="D494" s="90" t="s">
        <v>93</v>
      </c>
      <c r="E494" s="90">
        <f t="shared" si="87"/>
        <v>0</v>
      </c>
      <c r="F494" s="90">
        <v>10090</v>
      </c>
      <c r="G494" s="90">
        <f t="shared" si="81"/>
        <v>0</v>
      </c>
      <c r="J494" s="86"/>
      <c r="K494" s="87"/>
    </row>
    <row r="495" spans="1:11" x14ac:dyDescent="0.2">
      <c r="A495" s="90" t="s">
        <v>242</v>
      </c>
      <c r="B495" s="90">
        <f>_xlfn.XLOOKUP(D495,MACROS!R:R,MACROS!I:I,0)</f>
        <v>0</v>
      </c>
      <c r="D495" s="90" t="s">
        <v>236</v>
      </c>
      <c r="E495" s="90">
        <f t="shared" ref="E495" si="88">SUM(B495:C495)</f>
        <v>0</v>
      </c>
      <c r="F495" s="90">
        <v>10090</v>
      </c>
      <c r="G495" s="90">
        <f t="shared" ref="G495" si="89">IF(C495&gt;0,10*C495/E495,0)</f>
        <v>0</v>
      </c>
      <c r="J495" s="86"/>
      <c r="K495" s="87"/>
    </row>
    <row r="496" spans="1:11" x14ac:dyDescent="0.2">
      <c r="A496" s="121" t="s">
        <v>242</v>
      </c>
      <c r="B496" s="121">
        <f>_xlfn.XLOOKUP(D496,MACROS!$R:$R,MACROS!$J:$J,0)</f>
        <v>0</v>
      </c>
      <c r="C496" s="121"/>
      <c r="D496" s="121" t="s">
        <v>144</v>
      </c>
      <c r="E496" s="121">
        <f t="shared" si="87"/>
        <v>0</v>
      </c>
      <c r="F496" s="121">
        <v>10091</v>
      </c>
      <c r="G496" s="121">
        <f t="shared" si="81"/>
        <v>0</v>
      </c>
      <c r="J496" s="1"/>
      <c r="K496" s="87"/>
    </row>
    <row r="497" spans="1:11" x14ac:dyDescent="0.2">
      <c r="A497" s="90" t="s">
        <v>242</v>
      </c>
      <c r="B497" s="90">
        <f>_xlfn.XLOOKUP(D497,MACROS!R:R,MACROS!J:J,0)</f>
        <v>0</v>
      </c>
      <c r="D497" s="90" t="s">
        <v>145</v>
      </c>
      <c r="E497" s="90">
        <f t="shared" si="87"/>
        <v>0</v>
      </c>
      <c r="F497" s="90">
        <v>10091</v>
      </c>
      <c r="G497" s="90">
        <f t="shared" si="81"/>
        <v>0</v>
      </c>
      <c r="J497" s="87"/>
      <c r="K497" s="87"/>
    </row>
    <row r="498" spans="1:11" x14ac:dyDescent="0.2">
      <c r="A498" s="90" t="s">
        <v>242</v>
      </c>
      <c r="B498" s="90">
        <f>_xlfn.XLOOKUP(D498,MACROS!R:R,MACROS!J:J,0)</f>
        <v>0</v>
      </c>
      <c r="D498" s="90" t="s">
        <v>146</v>
      </c>
      <c r="E498" s="90">
        <f t="shared" si="87"/>
        <v>0</v>
      </c>
      <c r="F498" s="90">
        <v>10091</v>
      </c>
      <c r="G498" s="90">
        <f t="shared" si="81"/>
        <v>0</v>
      </c>
      <c r="J498" s="87"/>
      <c r="K498" s="87"/>
    </row>
    <row r="499" spans="1:11" x14ac:dyDescent="0.2">
      <c r="A499" s="90" t="s">
        <v>242</v>
      </c>
      <c r="B499" s="90">
        <f>_xlfn.XLOOKUP(D499,MACROS!R:R,MACROS!J:J,0)</f>
        <v>0</v>
      </c>
      <c r="D499" s="90" t="s">
        <v>147</v>
      </c>
      <c r="E499" s="90">
        <f t="shared" si="87"/>
        <v>0</v>
      </c>
      <c r="F499" s="90">
        <v>10091</v>
      </c>
      <c r="G499" s="90">
        <f t="shared" si="81"/>
        <v>0</v>
      </c>
      <c r="J499" s="87"/>
      <c r="K499" s="87"/>
    </row>
    <row r="500" spans="1:11" x14ac:dyDescent="0.2">
      <c r="A500" s="90" t="s">
        <v>242</v>
      </c>
      <c r="B500" s="90">
        <f>_xlfn.XLOOKUP(D500,MACROS!R:R,MACROS!J:J,0)</f>
        <v>0</v>
      </c>
      <c r="D500" s="90" t="s">
        <v>148</v>
      </c>
      <c r="E500" s="90">
        <f t="shared" si="87"/>
        <v>0</v>
      </c>
      <c r="F500" s="90">
        <v>10091</v>
      </c>
      <c r="G500" s="90">
        <f t="shared" si="81"/>
        <v>0</v>
      </c>
      <c r="J500" s="87"/>
      <c r="K500" s="87"/>
    </row>
    <row r="501" spans="1:11" x14ac:dyDescent="0.2">
      <c r="A501" s="90" t="s">
        <v>242</v>
      </c>
      <c r="B501" s="90">
        <f>_xlfn.XLOOKUP(D501,MACROS!R:R,MACROS!J:J,0)</f>
        <v>0</v>
      </c>
      <c r="D501" s="90" t="s">
        <v>149</v>
      </c>
      <c r="E501" s="90">
        <f t="shared" si="87"/>
        <v>0</v>
      </c>
      <c r="F501" s="90">
        <v>10091</v>
      </c>
      <c r="G501" s="90">
        <f t="shared" si="81"/>
        <v>0</v>
      </c>
      <c r="J501" s="87"/>
      <c r="K501" s="87"/>
    </row>
    <row r="502" spans="1:11" x14ac:dyDescent="0.2">
      <c r="A502" s="90" t="s">
        <v>242</v>
      </c>
      <c r="B502" s="90">
        <f>_xlfn.XLOOKUP(D502,MACROS!R:R,MACROS!J:J,0)</f>
        <v>0</v>
      </c>
      <c r="D502" s="90" t="s">
        <v>309</v>
      </c>
      <c r="E502" s="90">
        <f t="shared" si="87"/>
        <v>0</v>
      </c>
      <c r="F502" s="90">
        <v>10091</v>
      </c>
      <c r="G502" s="90">
        <f t="shared" si="81"/>
        <v>0</v>
      </c>
      <c r="J502" s="87"/>
      <c r="K502" s="87"/>
    </row>
    <row r="503" spans="1:11" x14ac:dyDescent="0.2">
      <c r="A503" s="90" t="s">
        <v>242</v>
      </c>
      <c r="B503" s="90">
        <f>_xlfn.XLOOKUP(D503,MACROS!R:R,MACROS!J:J,0)</f>
        <v>0</v>
      </c>
      <c r="D503" s="90" t="s">
        <v>310</v>
      </c>
      <c r="E503" s="90">
        <f t="shared" si="87"/>
        <v>0</v>
      </c>
      <c r="F503" s="90">
        <v>10091</v>
      </c>
      <c r="G503" s="90">
        <f t="shared" si="81"/>
        <v>0</v>
      </c>
      <c r="J503" s="87"/>
      <c r="K503" s="87"/>
    </row>
    <row r="504" spans="1:11" x14ac:dyDescent="0.2">
      <c r="A504" s="90" t="s">
        <v>242</v>
      </c>
      <c r="B504" s="90">
        <f>_xlfn.XLOOKUP(D504,MACROS!R:R,MACROS!J:J,0)</f>
        <v>0</v>
      </c>
      <c r="D504" s="90" t="s">
        <v>311</v>
      </c>
      <c r="E504" s="90">
        <f t="shared" si="87"/>
        <v>0</v>
      </c>
      <c r="F504" s="90">
        <v>10091</v>
      </c>
      <c r="G504" s="90">
        <f t="shared" si="81"/>
        <v>0</v>
      </c>
      <c r="J504" s="87"/>
      <c r="K504" s="87"/>
    </row>
    <row r="505" spans="1:11" x14ac:dyDescent="0.2">
      <c r="A505" s="90" t="s">
        <v>242</v>
      </c>
      <c r="B505" s="90">
        <f>_xlfn.XLOOKUP(D505,MACROS!R:R,MACROS!J:J,0)</f>
        <v>0</v>
      </c>
      <c r="D505" s="90" t="s">
        <v>312</v>
      </c>
      <c r="E505" s="90">
        <f t="shared" si="87"/>
        <v>0</v>
      </c>
      <c r="F505" s="90">
        <v>10091</v>
      </c>
      <c r="G505" s="90">
        <f t="shared" si="81"/>
        <v>0</v>
      </c>
      <c r="J505" s="87"/>
      <c r="K505" s="87"/>
    </row>
    <row r="506" spans="1:11" x14ac:dyDescent="0.2">
      <c r="A506" s="90" t="s">
        <v>242</v>
      </c>
      <c r="B506" s="90">
        <f>_xlfn.XLOOKUP(D506,MACROS!R:R,MACROS!J:J,0)</f>
        <v>0</v>
      </c>
      <c r="D506" s="90" t="s">
        <v>313</v>
      </c>
      <c r="E506" s="90">
        <f t="shared" si="87"/>
        <v>0</v>
      </c>
      <c r="F506" s="90">
        <v>10091</v>
      </c>
      <c r="G506" s="90">
        <f t="shared" si="81"/>
        <v>0</v>
      </c>
      <c r="J506" s="87"/>
      <c r="K506" s="87"/>
    </row>
    <row r="507" spans="1:11" x14ac:dyDescent="0.2">
      <c r="A507" s="90" t="s">
        <v>242</v>
      </c>
      <c r="B507" s="90">
        <f>_xlfn.XLOOKUP(D507,MACROS!R:R,MACROS!J:J,0)</f>
        <v>0</v>
      </c>
      <c r="D507" s="90" t="s">
        <v>314</v>
      </c>
      <c r="E507" s="90">
        <f t="shared" si="87"/>
        <v>0</v>
      </c>
      <c r="F507" s="90">
        <v>10091</v>
      </c>
      <c r="G507" s="90">
        <f t="shared" si="81"/>
        <v>0</v>
      </c>
      <c r="J507" s="87"/>
      <c r="K507" s="87"/>
    </row>
    <row r="508" spans="1:11" x14ac:dyDescent="0.2">
      <c r="A508" s="90" t="s">
        <v>242</v>
      </c>
      <c r="B508" s="90">
        <f>_xlfn.XLOOKUP(D508,MACROS!R:R,MACROS!J:J,0)</f>
        <v>0</v>
      </c>
      <c r="D508" s="90" t="s">
        <v>315</v>
      </c>
      <c r="E508" s="90">
        <f t="shared" si="87"/>
        <v>0</v>
      </c>
      <c r="F508" s="90">
        <v>10091</v>
      </c>
      <c r="G508" s="90">
        <f t="shared" si="81"/>
        <v>0</v>
      </c>
      <c r="J508" s="87"/>
      <c r="K508" s="87"/>
    </row>
    <row r="509" spans="1:11" x14ac:dyDescent="0.2">
      <c r="A509" s="90" t="s">
        <v>242</v>
      </c>
      <c r="B509" s="90">
        <f>_xlfn.XLOOKUP(D509,MACROS!R:R,MACROS!J:J,0)</f>
        <v>0</v>
      </c>
      <c r="D509" s="90" t="s">
        <v>316</v>
      </c>
      <c r="E509" s="90">
        <f t="shared" si="87"/>
        <v>0</v>
      </c>
      <c r="F509" s="90">
        <v>10091</v>
      </c>
      <c r="G509" s="90">
        <f t="shared" si="81"/>
        <v>0</v>
      </c>
      <c r="J509" s="87"/>
      <c r="K509" s="87"/>
    </row>
    <row r="510" spans="1:11" x14ac:dyDescent="0.2">
      <c r="A510" s="90" t="s">
        <v>242</v>
      </c>
      <c r="B510" s="90">
        <f>_xlfn.XLOOKUP(D510,MACROS!R:R,MACROS!J:J,0)</f>
        <v>0</v>
      </c>
      <c r="D510" s="90" t="s">
        <v>317</v>
      </c>
      <c r="E510" s="90">
        <f t="shared" si="87"/>
        <v>0</v>
      </c>
      <c r="F510" s="90">
        <v>10091</v>
      </c>
      <c r="G510" s="90">
        <f t="shared" si="81"/>
        <v>0</v>
      </c>
      <c r="J510" s="1"/>
      <c r="K510" s="87"/>
    </row>
    <row r="511" spans="1:11" x14ac:dyDescent="0.2">
      <c r="A511" s="90" t="s">
        <v>242</v>
      </c>
      <c r="B511" s="90">
        <f>_xlfn.XLOOKUP(D511,MACROS!R:R,MACROS!J:J,0)</f>
        <v>0</v>
      </c>
      <c r="D511" s="90" t="s">
        <v>234</v>
      </c>
      <c r="E511" s="90">
        <f t="shared" ref="E511" si="90">SUM(B511:C511)</f>
        <v>0</v>
      </c>
      <c r="F511" s="90">
        <v>10091</v>
      </c>
      <c r="G511" s="90">
        <f t="shared" ref="G511" si="91">IF(C511&gt;0,10*C511/E511,0)</f>
        <v>0</v>
      </c>
      <c r="J511" s="87"/>
      <c r="K511" s="87"/>
    </row>
    <row r="512" spans="1:11" x14ac:dyDescent="0.2">
      <c r="A512" s="121" t="s">
        <v>242</v>
      </c>
      <c r="B512" s="121">
        <f>_xlfn.XLOOKUP(D512,MACROS!$R:$R,MACROS!$J:$J,0)</f>
        <v>0</v>
      </c>
      <c r="C512" s="121"/>
      <c r="D512" s="121" t="s">
        <v>79</v>
      </c>
      <c r="E512" s="121">
        <f t="shared" si="87"/>
        <v>0</v>
      </c>
      <c r="F512" s="121">
        <v>10091</v>
      </c>
      <c r="G512" s="121">
        <f t="shared" si="81"/>
        <v>0</v>
      </c>
      <c r="J512" s="1"/>
      <c r="K512" s="87"/>
    </row>
    <row r="513" spans="1:11" x14ac:dyDescent="0.2">
      <c r="A513" s="90" t="s">
        <v>242</v>
      </c>
      <c r="B513" s="90">
        <f>_xlfn.XLOOKUP(D513,MACROS!R:R,MACROS!J:J,0)</f>
        <v>0</v>
      </c>
      <c r="D513" s="90" t="s">
        <v>80</v>
      </c>
      <c r="E513" s="90">
        <f t="shared" si="87"/>
        <v>0</v>
      </c>
      <c r="F513" s="90">
        <v>10091</v>
      </c>
      <c r="G513" s="90">
        <f t="shared" si="81"/>
        <v>0</v>
      </c>
      <c r="J513" s="86"/>
      <c r="K513" s="87"/>
    </row>
    <row r="514" spans="1:11" x14ac:dyDescent="0.2">
      <c r="A514" s="90" t="s">
        <v>242</v>
      </c>
      <c r="B514" s="90">
        <f>_xlfn.XLOOKUP(D514,MACROS!R:R,MACROS!J:J,0)</f>
        <v>0</v>
      </c>
      <c r="D514" s="90" t="s">
        <v>81</v>
      </c>
      <c r="E514" s="90">
        <f t="shared" si="87"/>
        <v>0</v>
      </c>
      <c r="F514" s="90">
        <v>10091</v>
      </c>
      <c r="G514" s="90">
        <f t="shared" si="81"/>
        <v>0</v>
      </c>
      <c r="J514" s="86"/>
      <c r="K514" s="87"/>
    </row>
    <row r="515" spans="1:11" x14ac:dyDescent="0.2">
      <c r="A515" s="90" t="s">
        <v>242</v>
      </c>
      <c r="B515" s="90">
        <f>_xlfn.XLOOKUP(D515,MACROS!R:R,MACROS!J:J,0)</f>
        <v>0</v>
      </c>
      <c r="D515" s="90" t="s">
        <v>82</v>
      </c>
      <c r="E515" s="90">
        <f t="shared" si="87"/>
        <v>0</v>
      </c>
      <c r="F515" s="90">
        <v>10091</v>
      </c>
      <c r="G515" s="90">
        <f t="shared" si="81"/>
        <v>0</v>
      </c>
      <c r="J515" s="86"/>
      <c r="K515" s="87"/>
    </row>
    <row r="516" spans="1:11" x14ac:dyDescent="0.2">
      <c r="A516" s="90" t="s">
        <v>242</v>
      </c>
      <c r="B516" s="90">
        <f>_xlfn.XLOOKUP(D516,MACROS!R:R,MACROS!J:J,0)</f>
        <v>0</v>
      </c>
      <c r="D516" s="90" t="s">
        <v>83</v>
      </c>
      <c r="E516" s="90">
        <f t="shared" si="87"/>
        <v>0</v>
      </c>
      <c r="F516" s="90">
        <v>10091</v>
      </c>
      <c r="G516" s="90">
        <f t="shared" si="81"/>
        <v>0</v>
      </c>
      <c r="J516" s="86"/>
      <c r="K516" s="87"/>
    </row>
    <row r="517" spans="1:11" x14ac:dyDescent="0.2">
      <c r="A517" s="90" t="s">
        <v>242</v>
      </c>
      <c r="B517" s="90">
        <f>_xlfn.XLOOKUP(D517,MACROS!R:R,MACROS!J:J,0)</f>
        <v>0</v>
      </c>
      <c r="D517" s="90" t="s">
        <v>322</v>
      </c>
      <c r="E517" s="90">
        <f t="shared" ref="E517:E520" si="92">SUM(B517:C517)</f>
        <v>0</v>
      </c>
      <c r="F517" s="90">
        <v>10091</v>
      </c>
      <c r="G517" s="90">
        <f t="shared" si="81"/>
        <v>0</v>
      </c>
      <c r="J517" s="86"/>
      <c r="K517" s="87"/>
    </row>
    <row r="518" spans="1:11" x14ac:dyDescent="0.2">
      <c r="A518" s="90" t="s">
        <v>242</v>
      </c>
      <c r="B518" s="90">
        <f>_xlfn.XLOOKUP(D518,MACROS!R:R,MACROS!J:J,0)</f>
        <v>0</v>
      </c>
      <c r="D518" s="90" t="s">
        <v>323</v>
      </c>
      <c r="E518" s="90">
        <f t="shared" si="92"/>
        <v>0</v>
      </c>
      <c r="F518" s="90">
        <v>10091</v>
      </c>
      <c r="G518" s="90">
        <f t="shared" si="81"/>
        <v>0</v>
      </c>
      <c r="J518" s="86"/>
      <c r="K518" s="87"/>
    </row>
    <row r="519" spans="1:11" x14ac:dyDescent="0.2">
      <c r="A519" s="90" t="s">
        <v>242</v>
      </c>
      <c r="B519" s="90">
        <f>_xlfn.XLOOKUP(D519,MACROS!R:R,MACROS!J:J,0)</f>
        <v>0</v>
      </c>
      <c r="D519" s="90" t="s">
        <v>324</v>
      </c>
      <c r="E519" s="90">
        <f t="shared" si="92"/>
        <v>0</v>
      </c>
      <c r="F519" s="90">
        <v>10091</v>
      </c>
      <c r="G519" s="90">
        <f t="shared" si="81"/>
        <v>0</v>
      </c>
      <c r="J519" s="86"/>
      <c r="K519" s="87"/>
    </row>
    <row r="520" spans="1:11" x14ac:dyDescent="0.2">
      <c r="A520" s="90" t="s">
        <v>242</v>
      </c>
      <c r="B520" s="90">
        <f>_xlfn.XLOOKUP(D520,MACROS!R:R,MACROS!J:J,0)</f>
        <v>0</v>
      </c>
      <c r="D520" s="90" t="s">
        <v>325</v>
      </c>
      <c r="E520" s="90">
        <f t="shared" si="92"/>
        <v>0</v>
      </c>
      <c r="F520" s="90">
        <v>10091</v>
      </c>
      <c r="G520" s="90">
        <f t="shared" si="81"/>
        <v>0</v>
      </c>
      <c r="J520" s="1"/>
      <c r="K520" s="87"/>
    </row>
    <row r="521" spans="1:11" x14ac:dyDescent="0.2">
      <c r="A521" s="90" t="s">
        <v>242</v>
      </c>
      <c r="B521" s="90">
        <f>_xlfn.XLOOKUP(D521,MACROS!R:R,MACROS!J:J,0)</f>
        <v>0</v>
      </c>
      <c r="D521" s="90" t="s">
        <v>235</v>
      </c>
      <c r="E521" s="90">
        <f t="shared" ref="E521" si="93">SUM(B521:C521)</f>
        <v>0</v>
      </c>
      <c r="F521" s="90">
        <v>10091</v>
      </c>
      <c r="G521" s="90">
        <f t="shared" ref="G521" si="94">IF(C521&gt;0,10*C521/E521,0)</f>
        <v>0</v>
      </c>
      <c r="J521" s="86"/>
      <c r="K521" s="87"/>
    </row>
    <row r="522" spans="1:11" x14ac:dyDescent="0.2">
      <c r="A522" s="121" t="s">
        <v>242</v>
      </c>
      <c r="B522" s="121">
        <f>_xlfn.XLOOKUP(D522,MACROS!$R:$R,MACROS!$J:$J,0)</f>
        <v>0</v>
      </c>
      <c r="C522" s="121"/>
      <c r="D522" s="121" t="s">
        <v>74</v>
      </c>
      <c r="E522" s="121">
        <f t="shared" ref="E522:E558" si="95">SUM(B522:C522)</f>
        <v>0</v>
      </c>
      <c r="F522" s="121">
        <v>10091</v>
      </c>
      <c r="G522" s="121">
        <f t="shared" si="81"/>
        <v>0</v>
      </c>
      <c r="J522" s="1"/>
      <c r="K522" s="87"/>
    </row>
    <row r="523" spans="1:11" x14ac:dyDescent="0.2">
      <c r="A523" s="90" t="s">
        <v>242</v>
      </c>
      <c r="B523" s="90">
        <f>_xlfn.XLOOKUP(D523,MACROS!R:R,MACROS!J:J,0)</f>
        <v>0</v>
      </c>
      <c r="D523" s="90" t="s">
        <v>75</v>
      </c>
      <c r="E523" s="90">
        <f t="shared" si="95"/>
        <v>0</v>
      </c>
      <c r="F523" s="90">
        <v>10091</v>
      </c>
      <c r="G523" s="90">
        <f t="shared" si="81"/>
        <v>0</v>
      </c>
      <c r="J523" s="86"/>
      <c r="K523" s="87"/>
    </row>
    <row r="524" spans="1:11" x14ac:dyDescent="0.2">
      <c r="A524" s="90" t="s">
        <v>242</v>
      </c>
      <c r="B524" s="90">
        <f>_xlfn.XLOOKUP(D524,MACROS!R:R,MACROS!J:J,0)</f>
        <v>0</v>
      </c>
      <c r="D524" s="90" t="s">
        <v>76</v>
      </c>
      <c r="E524" s="90">
        <f t="shared" si="95"/>
        <v>0</v>
      </c>
      <c r="F524" s="90">
        <v>10091</v>
      </c>
      <c r="G524" s="90">
        <f t="shared" si="81"/>
        <v>0</v>
      </c>
      <c r="J524" s="86"/>
      <c r="K524" s="87"/>
    </row>
    <row r="525" spans="1:11" x14ac:dyDescent="0.2">
      <c r="A525" s="90" t="s">
        <v>242</v>
      </c>
      <c r="B525" s="90">
        <f>_xlfn.XLOOKUP(D525,MACROS!R:R,MACROS!J:J,0)</f>
        <v>0</v>
      </c>
      <c r="D525" s="90" t="s">
        <v>77</v>
      </c>
      <c r="E525" s="90">
        <f t="shared" si="95"/>
        <v>0</v>
      </c>
      <c r="F525" s="90">
        <v>10091</v>
      </c>
      <c r="G525" s="90">
        <f t="shared" si="81"/>
        <v>0</v>
      </c>
      <c r="J525" s="86"/>
      <c r="K525" s="87"/>
    </row>
    <row r="526" spans="1:11" x14ac:dyDescent="0.2">
      <c r="A526" s="90" t="s">
        <v>242</v>
      </c>
      <c r="B526" s="90">
        <f>_xlfn.XLOOKUP(D526,MACROS!R:R,MACROS!J:J,0)</f>
        <v>0</v>
      </c>
      <c r="D526" s="90" t="s">
        <v>78</v>
      </c>
      <c r="E526" s="90">
        <f t="shared" si="95"/>
        <v>0</v>
      </c>
      <c r="F526" s="90">
        <v>10091</v>
      </c>
      <c r="G526" s="90">
        <f t="shared" si="81"/>
        <v>0</v>
      </c>
      <c r="J526" s="86"/>
      <c r="K526" s="87"/>
    </row>
    <row r="527" spans="1:11" x14ac:dyDescent="0.2">
      <c r="A527" s="90" t="s">
        <v>242</v>
      </c>
      <c r="B527" s="90">
        <f>_xlfn.XLOOKUP(D527,MACROS!R:R,MACROS!J:J,0)</f>
        <v>0</v>
      </c>
      <c r="D527" s="90" t="s">
        <v>84</v>
      </c>
      <c r="E527" s="90">
        <f t="shared" si="95"/>
        <v>0</v>
      </c>
      <c r="F527" s="90">
        <v>10091</v>
      </c>
      <c r="G527" s="90">
        <f t="shared" si="81"/>
        <v>0</v>
      </c>
      <c r="J527" s="86"/>
      <c r="K527" s="87"/>
    </row>
    <row r="528" spans="1:11" x14ac:dyDescent="0.2">
      <c r="A528" s="90" t="s">
        <v>242</v>
      </c>
      <c r="B528" s="90">
        <f>_xlfn.XLOOKUP(D528,MACROS!R:R,MACROS!J:J,0)</f>
        <v>0</v>
      </c>
      <c r="D528" s="90" t="s">
        <v>85</v>
      </c>
      <c r="E528" s="90">
        <f t="shared" si="95"/>
        <v>0</v>
      </c>
      <c r="F528" s="90">
        <v>10091</v>
      </c>
      <c r="G528" s="90">
        <f t="shared" si="81"/>
        <v>0</v>
      </c>
      <c r="J528" s="86"/>
      <c r="K528" s="87"/>
    </row>
    <row r="529" spans="1:11" x14ac:dyDescent="0.2">
      <c r="A529" s="90" t="s">
        <v>242</v>
      </c>
      <c r="B529" s="90">
        <f>_xlfn.XLOOKUP(D529,MACROS!R:R,MACROS!J:J,0)</f>
        <v>0</v>
      </c>
      <c r="D529" s="90" t="s">
        <v>86</v>
      </c>
      <c r="E529" s="90">
        <f t="shared" si="95"/>
        <v>0</v>
      </c>
      <c r="F529" s="90">
        <v>10091</v>
      </c>
      <c r="G529" s="90">
        <f t="shared" si="81"/>
        <v>0</v>
      </c>
      <c r="J529" s="86"/>
      <c r="K529" s="87"/>
    </row>
    <row r="530" spans="1:11" x14ac:dyDescent="0.2">
      <c r="A530" s="90" t="s">
        <v>242</v>
      </c>
      <c r="B530" s="90">
        <f>_xlfn.XLOOKUP(D530,MACROS!R:R,MACROS!J:J,0)</f>
        <v>0</v>
      </c>
      <c r="D530" s="90" t="s">
        <v>87</v>
      </c>
      <c r="E530" s="90">
        <f t="shared" si="95"/>
        <v>0</v>
      </c>
      <c r="F530" s="90">
        <v>10091</v>
      </c>
      <c r="G530" s="90">
        <f t="shared" si="81"/>
        <v>0</v>
      </c>
      <c r="J530" s="86"/>
      <c r="K530" s="87"/>
    </row>
    <row r="531" spans="1:11" x14ac:dyDescent="0.2">
      <c r="A531" s="90" t="s">
        <v>242</v>
      </c>
      <c r="B531" s="90">
        <f>_xlfn.XLOOKUP(D531,MACROS!R:R,MACROS!J:J,0)</f>
        <v>0</v>
      </c>
      <c r="D531" s="90" t="s">
        <v>88</v>
      </c>
      <c r="E531" s="90">
        <f t="shared" si="95"/>
        <v>0</v>
      </c>
      <c r="F531" s="90">
        <v>10091</v>
      </c>
      <c r="G531" s="90">
        <f t="shared" si="81"/>
        <v>0</v>
      </c>
      <c r="J531" s="86"/>
      <c r="K531" s="87"/>
    </row>
    <row r="532" spans="1:11" x14ac:dyDescent="0.2">
      <c r="A532" s="90" t="s">
        <v>242</v>
      </c>
      <c r="B532" s="90">
        <f>_xlfn.XLOOKUP(D532,MACROS!R:R,MACROS!J:J,0)</f>
        <v>0</v>
      </c>
      <c r="D532" s="90" t="s">
        <v>89</v>
      </c>
      <c r="E532" s="90">
        <f t="shared" si="95"/>
        <v>0</v>
      </c>
      <c r="F532" s="90">
        <v>10091</v>
      </c>
      <c r="G532" s="90">
        <f t="shared" si="81"/>
        <v>0</v>
      </c>
      <c r="J532" s="86"/>
      <c r="K532" s="87"/>
    </row>
    <row r="533" spans="1:11" x14ac:dyDescent="0.2">
      <c r="A533" s="90" t="s">
        <v>242</v>
      </c>
      <c r="B533" s="90">
        <f>_xlfn.XLOOKUP(D533,MACROS!R:R,MACROS!J:J,0)</f>
        <v>0</v>
      </c>
      <c r="D533" s="90" t="s">
        <v>90</v>
      </c>
      <c r="E533" s="90">
        <f t="shared" si="95"/>
        <v>0</v>
      </c>
      <c r="F533" s="90">
        <v>10091</v>
      </c>
      <c r="G533" s="90">
        <f t="shared" si="81"/>
        <v>0</v>
      </c>
      <c r="J533" s="86"/>
      <c r="K533" s="87"/>
    </row>
    <row r="534" spans="1:11" x14ac:dyDescent="0.2">
      <c r="A534" s="90" t="s">
        <v>242</v>
      </c>
      <c r="B534" s="90">
        <f>_xlfn.XLOOKUP(D534,MACROS!R:R,MACROS!J:J,0)</f>
        <v>0</v>
      </c>
      <c r="D534" s="90" t="s">
        <v>91</v>
      </c>
      <c r="E534" s="90">
        <f t="shared" si="95"/>
        <v>0</v>
      </c>
      <c r="F534" s="90">
        <v>10091</v>
      </c>
      <c r="G534" s="90">
        <f t="shared" si="81"/>
        <v>0</v>
      </c>
      <c r="J534" s="86"/>
      <c r="K534" s="87"/>
    </row>
    <row r="535" spans="1:11" x14ac:dyDescent="0.2">
      <c r="A535" s="90" t="s">
        <v>242</v>
      </c>
      <c r="B535" s="90">
        <f>_xlfn.XLOOKUP(D535,MACROS!R:R,MACROS!J:J,0)</f>
        <v>0</v>
      </c>
      <c r="D535" s="90" t="s">
        <v>92</v>
      </c>
      <c r="E535" s="90">
        <f t="shared" si="95"/>
        <v>0</v>
      </c>
      <c r="F535" s="90">
        <v>10091</v>
      </c>
      <c r="G535" s="90">
        <f t="shared" si="81"/>
        <v>0</v>
      </c>
      <c r="J535" s="86"/>
      <c r="K535" s="87"/>
    </row>
    <row r="536" spans="1:11" x14ac:dyDescent="0.2">
      <c r="A536" s="90" t="s">
        <v>242</v>
      </c>
      <c r="B536" s="90">
        <f>_xlfn.XLOOKUP(D536,MACROS!R:R,MACROS!J:J,0)</f>
        <v>0</v>
      </c>
      <c r="D536" s="90" t="s">
        <v>93</v>
      </c>
      <c r="E536" s="90">
        <f t="shared" si="95"/>
        <v>0</v>
      </c>
      <c r="F536" s="90">
        <v>10091</v>
      </c>
      <c r="G536" s="90">
        <f t="shared" si="81"/>
        <v>0</v>
      </c>
      <c r="J536" s="86"/>
      <c r="K536" s="87"/>
    </row>
    <row r="537" spans="1:11" x14ac:dyDescent="0.2">
      <c r="A537" s="90" t="s">
        <v>242</v>
      </c>
      <c r="B537" s="90">
        <f>_xlfn.XLOOKUP(D537,MACROS!R:R,MACROS!J:J,0)</f>
        <v>0</v>
      </c>
      <c r="D537" s="90" t="s">
        <v>236</v>
      </c>
      <c r="E537" s="90">
        <f t="shared" ref="E537" si="96">SUM(B537:C537)</f>
        <v>0</v>
      </c>
      <c r="F537" s="90">
        <v>10091</v>
      </c>
      <c r="G537" s="90">
        <f t="shared" ref="G537" si="97">IF(C537&gt;0,10*C537/E537,0)</f>
        <v>0</v>
      </c>
      <c r="J537" s="86"/>
      <c r="K537" s="87"/>
    </row>
    <row r="538" spans="1:11" x14ac:dyDescent="0.2">
      <c r="A538" s="121" t="s">
        <v>242</v>
      </c>
      <c r="B538" s="121">
        <f>_xlfn.XLOOKUP(D538,MACROS!$R:$R,MACROS!$K:$K,0)</f>
        <v>0</v>
      </c>
      <c r="C538" s="121"/>
      <c r="D538" s="121" t="s">
        <v>144</v>
      </c>
      <c r="E538" s="121">
        <f t="shared" si="95"/>
        <v>0</v>
      </c>
      <c r="F538" s="121">
        <v>10094</v>
      </c>
      <c r="G538" s="121">
        <f t="shared" ref="G538:G606" si="98">IF(C538&gt;0,10*C538/E538,0)</f>
        <v>0</v>
      </c>
      <c r="J538" s="1"/>
      <c r="K538" s="87"/>
    </row>
    <row r="539" spans="1:11" x14ac:dyDescent="0.2">
      <c r="A539" s="90" t="s">
        <v>242</v>
      </c>
      <c r="B539" s="90">
        <f>_xlfn.XLOOKUP(D539,MACROS!R:R,MACROS!K:K,0)</f>
        <v>0</v>
      </c>
      <c r="D539" s="90" t="s">
        <v>145</v>
      </c>
      <c r="E539" s="90">
        <f t="shared" si="95"/>
        <v>0</v>
      </c>
      <c r="F539" s="90">
        <v>10094</v>
      </c>
      <c r="G539" s="90">
        <f t="shared" si="98"/>
        <v>0</v>
      </c>
      <c r="J539" s="87"/>
      <c r="K539" s="87"/>
    </row>
    <row r="540" spans="1:11" x14ac:dyDescent="0.2">
      <c r="A540" s="90" t="s">
        <v>242</v>
      </c>
      <c r="B540" s="90">
        <f>_xlfn.XLOOKUP(D540,MACROS!R:R,MACROS!K:K,0)</f>
        <v>0</v>
      </c>
      <c r="D540" s="90" t="s">
        <v>146</v>
      </c>
      <c r="E540" s="90">
        <f t="shared" si="95"/>
        <v>0</v>
      </c>
      <c r="F540" s="90">
        <v>10094</v>
      </c>
      <c r="G540" s="90">
        <f t="shared" si="98"/>
        <v>0</v>
      </c>
      <c r="J540" s="87"/>
      <c r="K540" s="87"/>
    </row>
    <row r="541" spans="1:11" x14ac:dyDescent="0.2">
      <c r="A541" s="90" t="s">
        <v>242</v>
      </c>
      <c r="B541" s="90">
        <f>_xlfn.XLOOKUP(D541,MACROS!R:R,MACROS!K:K,0)</f>
        <v>0</v>
      </c>
      <c r="D541" s="90" t="s">
        <v>147</v>
      </c>
      <c r="E541" s="90">
        <f t="shared" si="95"/>
        <v>0</v>
      </c>
      <c r="F541" s="90">
        <v>10094</v>
      </c>
      <c r="G541" s="90">
        <f t="shared" si="98"/>
        <v>0</v>
      </c>
      <c r="J541" s="87"/>
      <c r="K541" s="87"/>
    </row>
    <row r="542" spans="1:11" x14ac:dyDescent="0.2">
      <c r="A542" s="90" t="s">
        <v>242</v>
      </c>
      <c r="B542" s="90">
        <f>_xlfn.XLOOKUP(D542,MACROS!R:R,MACROS!K:K,0)</f>
        <v>0</v>
      </c>
      <c r="D542" s="90" t="s">
        <v>148</v>
      </c>
      <c r="E542" s="90">
        <f t="shared" si="95"/>
        <v>0</v>
      </c>
      <c r="F542" s="90">
        <v>10094</v>
      </c>
      <c r="G542" s="90">
        <f t="shared" si="98"/>
        <v>0</v>
      </c>
      <c r="J542" s="87"/>
      <c r="K542" s="87"/>
    </row>
    <row r="543" spans="1:11" x14ac:dyDescent="0.2">
      <c r="A543" s="90" t="s">
        <v>242</v>
      </c>
      <c r="B543" s="90">
        <f>_xlfn.XLOOKUP(D543,MACROS!R:R,MACROS!K:K,0)</f>
        <v>0</v>
      </c>
      <c r="D543" s="90" t="s">
        <v>149</v>
      </c>
      <c r="E543" s="90">
        <f t="shared" si="95"/>
        <v>0</v>
      </c>
      <c r="F543" s="90">
        <v>10094</v>
      </c>
      <c r="G543" s="90">
        <f t="shared" si="98"/>
        <v>0</v>
      </c>
      <c r="J543" s="87"/>
      <c r="K543" s="87"/>
    </row>
    <row r="544" spans="1:11" x14ac:dyDescent="0.2">
      <c r="A544" s="90" t="s">
        <v>242</v>
      </c>
      <c r="B544" s="90">
        <f>_xlfn.XLOOKUP(D544,MACROS!R:R,MACROS!K:K,0)</f>
        <v>0</v>
      </c>
      <c r="D544" s="90" t="s">
        <v>309</v>
      </c>
      <c r="E544" s="90">
        <f t="shared" si="95"/>
        <v>0</v>
      </c>
      <c r="F544" s="90">
        <v>10094</v>
      </c>
      <c r="G544" s="90">
        <f t="shared" si="98"/>
        <v>0</v>
      </c>
      <c r="J544" s="87"/>
      <c r="K544" s="87"/>
    </row>
    <row r="545" spans="1:11" x14ac:dyDescent="0.2">
      <c r="A545" s="90" t="s">
        <v>242</v>
      </c>
      <c r="B545" s="90">
        <f>_xlfn.XLOOKUP(D545,MACROS!R:R,MACROS!K:K,0)</f>
        <v>0</v>
      </c>
      <c r="D545" s="90" t="s">
        <v>310</v>
      </c>
      <c r="E545" s="90">
        <f t="shared" si="95"/>
        <v>0</v>
      </c>
      <c r="F545" s="90">
        <v>10094</v>
      </c>
      <c r="G545" s="90">
        <f t="shared" si="98"/>
        <v>0</v>
      </c>
      <c r="J545" s="87"/>
      <c r="K545" s="87"/>
    </row>
    <row r="546" spans="1:11" x14ac:dyDescent="0.2">
      <c r="A546" s="90" t="s">
        <v>242</v>
      </c>
      <c r="B546" s="90">
        <f>_xlfn.XLOOKUP(D546,MACROS!R:R,MACROS!K:K,0)</f>
        <v>0</v>
      </c>
      <c r="D546" s="90" t="s">
        <v>311</v>
      </c>
      <c r="E546" s="90">
        <f t="shared" si="95"/>
        <v>0</v>
      </c>
      <c r="F546" s="90">
        <v>10094</v>
      </c>
      <c r="G546" s="90">
        <f t="shared" si="98"/>
        <v>0</v>
      </c>
      <c r="J546" s="87"/>
      <c r="K546" s="87"/>
    </row>
    <row r="547" spans="1:11" x14ac:dyDescent="0.2">
      <c r="A547" s="90" t="s">
        <v>242</v>
      </c>
      <c r="B547" s="90">
        <f>_xlfn.XLOOKUP(D547,MACROS!R:R,MACROS!K:K,0)</f>
        <v>0</v>
      </c>
      <c r="D547" s="90" t="s">
        <v>312</v>
      </c>
      <c r="E547" s="90">
        <f t="shared" si="95"/>
        <v>0</v>
      </c>
      <c r="F547" s="90">
        <v>10094</v>
      </c>
      <c r="G547" s="90">
        <f t="shared" si="98"/>
        <v>0</v>
      </c>
      <c r="J547" s="87"/>
      <c r="K547" s="87"/>
    </row>
    <row r="548" spans="1:11" x14ac:dyDescent="0.2">
      <c r="A548" s="90" t="s">
        <v>242</v>
      </c>
      <c r="B548" s="90">
        <f>_xlfn.XLOOKUP(D548,MACROS!R:R,MACROS!K:K,0)</f>
        <v>0</v>
      </c>
      <c r="D548" s="90" t="s">
        <v>313</v>
      </c>
      <c r="E548" s="90">
        <f t="shared" si="95"/>
        <v>0</v>
      </c>
      <c r="F548" s="90">
        <v>10094</v>
      </c>
      <c r="G548" s="90">
        <f t="shared" si="98"/>
        <v>0</v>
      </c>
      <c r="J548" s="87"/>
      <c r="K548" s="87"/>
    </row>
    <row r="549" spans="1:11" x14ac:dyDescent="0.2">
      <c r="A549" s="90" t="s">
        <v>242</v>
      </c>
      <c r="B549" s="90">
        <f>_xlfn.XLOOKUP(D549,MACROS!R:R,MACROS!K:K,0)</f>
        <v>0</v>
      </c>
      <c r="D549" s="90" t="s">
        <v>314</v>
      </c>
      <c r="E549" s="90">
        <f t="shared" si="95"/>
        <v>0</v>
      </c>
      <c r="F549" s="90">
        <v>10094</v>
      </c>
      <c r="G549" s="90">
        <f t="shared" si="98"/>
        <v>0</v>
      </c>
      <c r="J549" s="87"/>
      <c r="K549" s="87"/>
    </row>
    <row r="550" spans="1:11" x14ac:dyDescent="0.2">
      <c r="A550" s="90" t="s">
        <v>242</v>
      </c>
      <c r="B550" s="90">
        <f>_xlfn.XLOOKUP(D550,MACROS!R:R,MACROS!K:K,0)</f>
        <v>0</v>
      </c>
      <c r="D550" s="90" t="s">
        <v>315</v>
      </c>
      <c r="E550" s="90">
        <f t="shared" si="95"/>
        <v>0</v>
      </c>
      <c r="F550" s="90">
        <v>10094</v>
      </c>
      <c r="G550" s="90">
        <f t="shared" si="98"/>
        <v>0</v>
      </c>
      <c r="J550" s="87"/>
      <c r="K550" s="87"/>
    </row>
    <row r="551" spans="1:11" x14ac:dyDescent="0.2">
      <c r="A551" s="90" t="s">
        <v>242</v>
      </c>
      <c r="B551" s="90">
        <f>_xlfn.XLOOKUP(D551,MACROS!R:R,MACROS!K:K,0)</f>
        <v>0</v>
      </c>
      <c r="D551" s="90" t="s">
        <v>316</v>
      </c>
      <c r="E551" s="90">
        <f t="shared" si="95"/>
        <v>0</v>
      </c>
      <c r="F551" s="90">
        <v>10094</v>
      </c>
      <c r="G551" s="90">
        <f t="shared" si="98"/>
        <v>0</v>
      </c>
      <c r="J551" s="87"/>
      <c r="K551" s="87"/>
    </row>
    <row r="552" spans="1:11" x14ac:dyDescent="0.2">
      <c r="A552" s="90" t="s">
        <v>242</v>
      </c>
      <c r="B552" s="90">
        <f>_xlfn.XLOOKUP(D552,MACROS!R:R,MACROS!K:K,0)</f>
        <v>0</v>
      </c>
      <c r="D552" s="90" t="s">
        <v>317</v>
      </c>
      <c r="E552" s="90">
        <f t="shared" si="95"/>
        <v>0</v>
      </c>
      <c r="F552" s="90">
        <v>10094</v>
      </c>
      <c r="G552" s="90">
        <f t="shared" si="98"/>
        <v>0</v>
      </c>
      <c r="J552" s="1"/>
      <c r="K552" s="87"/>
    </row>
    <row r="553" spans="1:11" x14ac:dyDescent="0.2">
      <c r="A553" s="90" t="s">
        <v>242</v>
      </c>
      <c r="B553" s="90">
        <f>_xlfn.XLOOKUP(D553,MACROS!R:R,MACROS!K:K,0)</f>
        <v>0</v>
      </c>
      <c r="D553" s="90" t="s">
        <v>234</v>
      </c>
      <c r="E553" s="90">
        <f t="shared" ref="E553" si="99">SUM(B553:C553)</f>
        <v>0</v>
      </c>
      <c r="F553" s="90">
        <v>10094</v>
      </c>
      <c r="G553" s="90">
        <f t="shared" ref="G553" si="100">IF(C553&gt;0,10*C553/E553,0)</f>
        <v>0</v>
      </c>
      <c r="J553" s="87"/>
      <c r="K553" s="87"/>
    </row>
    <row r="554" spans="1:11" x14ac:dyDescent="0.2">
      <c r="A554" s="121" t="s">
        <v>242</v>
      </c>
      <c r="B554" s="121">
        <f>_xlfn.XLOOKUP(D554,MACROS!$R:$R,MACROS!$K:$K,0)</f>
        <v>0</v>
      </c>
      <c r="C554" s="121"/>
      <c r="D554" s="121" t="s">
        <v>79</v>
      </c>
      <c r="E554" s="121">
        <f t="shared" si="95"/>
        <v>0</v>
      </c>
      <c r="F554" s="121">
        <v>10094</v>
      </c>
      <c r="G554" s="121">
        <f t="shared" si="98"/>
        <v>0</v>
      </c>
      <c r="J554" s="1"/>
      <c r="K554" s="87"/>
    </row>
    <row r="555" spans="1:11" x14ac:dyDescent="0.2">
      <c r="A555" s="90" t="s">
        <v>242</v>
      </c>
      <c r="B555" s="90">
        <f>_xlfn.XLOOKUP(D555,MACROS!R:R,MACROS!K:K,0)</f>
        <v>0</v>
      </c>
      <c r="D555" s="90" t="s">
        <v>80</v>
      </c>
      <c r="E555" s="90">
        <f t="shared" si="95"/>
        <v>0</v>
      </c>
      <c r="F555" s="90">
        <v>10094</v>
      </c>
      <c r="G555" s="90">
        <f t="shared" si="98"/>
        <v>0</v>
      </c>
      <c r="J555" s="86"/>
      <c r="K555" s="87"/>
    </row>
    <row r="556" spans="1:11" x14ac:dyDescent="0.2">
      <c r="A556" s="90" t="s">
        <v>242</v>
      </c>
      <c r="B556" s="90">
        <f>_xlfn.XLOOKUP(D556,MACROS!R:R,MACROS!K:K,0)</f>
        <v>0</v>
      </c>
      <c r="D556" s="90" t="s">
        <v>81</v>
      </c>
      <c r="E556" s="90">
        <f t="shared" si="95"/>
        <v>0</v>
      </c>
      <c r="F556" s="90">
        <v>10094</v>
      </c>
      <c r="G556" s="90">
        <f t="shared" si="98"/>
        <v>0</v>
      </c>
      <c r="J556" s="86"/>
      <c r="K556" s="87"/>
    </row>
    <row r="557" spans="1:11" x14ac:dyDescent="0.2">
      <c r="A557" s="90" t="s">
        <v>242</v>
      </c>
      <c r="B557" s="90">
        <f>_xlfn.XLOOKUP(D557,MACROS!R:R,MACROS!K:K,0)</f>
        <v>0</v>
      </c>
      <c r="D557" s="90" t="s">
        <v>82</v>
      </c>
      <c r="E557" s="90">
        <f t="shared" si="95"/>
        <v>0</v>
      </c>
      <c r="F557" s="90">
        <v>10094</v>
      </c>
      <c r="G557" s="90">
        <f t="shared" si="98"/>
        <v>0</v>
      </c>
      <c r="J557" s="86"/>
      <c r="K557" s="87"/>
    </row>
    <row r="558" spans="1:11" x14ac:dyDescent="0.2">
      <c r="A558" s="90" t="s">
        <v>242</v>
      </c>
      <c r="B558" s="90">
        <f>_xlfn.XLOOKUP(D558,MACROS!R:R,MACROS!K:K,0)</f>
        <v>0</v>
      </c>
      <c r="D558" s="90" t="s">
        <v>83</v>
      </c>
      <c r="E558" s="90">
        <f t="shared" si="95"/>
        <v>0</v>
      </c>
      <c r="F558" s="90">
        <v>10094</v>
      </c>
      <c r="G558" s="90">
        <f t="shared" si="98"/>
        <v>0</v>
      </c>
      <c r="J558" s="86"/>
      <c r="K558" s="87"/>
    </row>
    <row r="559" spans="1:11" x14ac:dyDescent="0.2">
      <c r="A559" s="90" t="s">
        <v>242</v>
      </c>
      <c r="B559" s="90">
        <f>_xlfn.XLOOKUP(D559,MACROS!R:R,MACROS!K:K,0)</f>
        <v>0</v>
      </c>
      <c r="D559" s="90" t="s">
        <v>322</v>
      </c>
      <c r="E559" s="90">
        <f t="shared" ref="E559:E562" si="101">SUM(B559:C559)</f>
        <v>0</v>
      </c>
      <c r="F559" s="90">
        <v>10094</v>
      </c>
      <c r="G559" s="90">
        <f t="shared" si="98"/>
        <v>0</v>
      </c>
      <c r="J559" s="86"/>
      <c r="K559" s="87"/>
    </row>
    <row r="560" spans="1:11" x14ac:dyDescent="0.2">
      <c r="A560" s="90" t="s">
        <v>242</v>
      </c>
      <c r="B560" s="90">
        <f>_xlfn.XLOOKUP(D560,MACROS!R:R,MACROS!K:K,0)</f>
        <v>0</v>
      </c>
      <c r="D560" s="90" t="s">
        <v>323</v>
      </c>
      <c r="E560" s="90">
        <f t="shared" si="101"/>
        <v>0</v>
      </c>
      <c r="F560" s="90">
        <v>10094</v>
      </c>
      <c r="G560" s="90">
        <f t="shared" si="98"/>
        <v>0</v>
      </c>
      <c r="J560" s="86"/>
      <c r="K560" s="87"/>
    </row>
    <row r="561" spans="1:11" x14ac:dyDescent="0.2">
      <c r="A561" s="90" t="s">
        <v>242</v>
      </c>
      <c r="B561" s="90">
        <f>_xlfn.XLOOKUP(D561,MACROS!R:R,MACROS!K:K,0)</f>
        <v>0</v>
      </c>
      <c r="D561" s="90" t="s">
        <v>324</v>
      </c>
      <c r="E561" s="90">
        <f t="shared" si="101"/>
        <v>0</v>
      </c>
      <c r="F561" s="90">
        <v>10094</v>
      </c>
      <c r="G561" s="90">
        <f t="shared" si="98"/>
        <v>0</v>
      </c>
      <c r="J561" s="86"/>
      <c r="K561" s="87"/>
    </row>
    <row r="562" spans="1:11" x14ac:dyDescent="0.2">
      <c r="A562" s="90" t="s">
        <v>242</v>
      </c>
      <c r="B562" s="90">
        <f>_xlfn.XLOOKUP(D562,MACROS!R:R,MACROS!K:K,0)</f>
        <v>0</v>
      </c>
      <c r="D562" s="90" t="s">
        <v>325</v>
      </c>
      <c r="E562" s="90">
        <f t="shared" si="101"/>
        <v>0</v>
      </c>
      <c r="F562" s="90">
        <v>10094</v>
      </c>
      <c r="G562" s="90">
        <f t="shared" si="98"/>
        <v>0</v>
      </c>
      <c r="J562" s="1"/>
      <c r="K562" s="87"/>
    </row>
    <row r="563" spans="1:11" x14ac:dyDescent="0.2">
      <c r="A563" s="90" t="s">
        <v>242</v>
      </c>
      <c r="B563" s="90">
        <f>_xlfn.XLOOKUP(D563,MACROS!R:R,MACROS!K:K,0)</f>
        <v>0</v>
      </c>
      <c r="D563" s="90" t="s">
        <v>235</v>
      </c>
      <c r="E563" s="90">
        <f t="shared" ref="E563" si="102">SUM(B563:C563)</f>
        <v>0</v>
      </c>
      <c r="F563" s="90">
        <v>10094</v>
      </c>
      <c r="G563" s="90">
        <f t="shared" ref="G563" si="103">IF(C563&gt;0,10*C563/E563,0)</f>
        <v>0</v>
      </c>
      <c r="J563" s="86"/>
      <c r="K563" s="87"/>
    </row>
    <row r="564" spans="1:11" x14ac:dyDescent="0.2">
      <c r="A564" s="121" t="s">
        <v>242</v>
      </c>
      <c r="B564" s="121">
        <f>_xlfn.XLOOKUP(D564,MACROS!$R:$R,MACROS!$K:$K,0)</f>
        <v>0</v>
      </c>
      <c r="C564" s="121"/>
      <c r="D564" s="121" t="s">
        <v>74</v>
      </c>
      <c r="E564" s="121">
        <f t="shared" ref="E564:E600" si="104">SUM(B564:C564)</f>
        <v>0</v>
      </c>
      <c r="F564" s="121">
        <v>10094</v>
      </c>
      <c r="G564" s="121">
        <f t="shared" si="98"/>
        <v>0</v>
      </c>
      <c r="J564" s="1"/>
      <c r="K564" s="87"/>
    </row>
    <row r="565" spans="1:11" x14ac:dyDescent="0.2">
      <c r="A565" s="90" t="s">
        <v>242</v>
      </c>
      <c r="B565" s="90">
        <f>_xlfn.XLOOKUP(D565,MACROS!R:R,MACROS!K:K,0)</f>
        <v>0</v>
      </c>
      <c r="D565" s="90" t="s">
        <v>75</v>
      </c>
      <c r="E565" s="90">
        <f t="shared" si="104"/>
        <v>0</v>
      </c>
      <c r="F565" s="90">
        <v>10094</v>
      </c>
      <c r="G565" s="90">
        <f t="shared" si="98"/>
        <v>0</v>
      </c>
      <c r="J565" s="86"/>
      <c r="K565" s="87"/>
    </row>
    <row r="566" spans="1:11" x14ac:dyDescent="0.2">
      <c r="A566" s="90" t="s">
        <v>242</v>
      </c>
      <c r="B566" s="90">
        <f>_xlfn.XLOOKUP(D566,MACROS!R:R,MACROS!K:K,0)</f>
        <v>0</v>
      </c>
      <c r="D566" s="90" t="s">
        <v>76</v>
      </c>
      <c r="E566" s="90">
        <f t="shared" si="104"/>
        <v>0</v>
      </c>
      <c r="F566" s="90">
        <v>10094</v>
      </c>
      <c r="G566" s="90">
        <f t="shared" si="98"/>
        <v>0</v>
      </c>
      <c r="J566" s="86"/>
      <c r="K566" s="87"/>
    </row>
    <row r="567" spans="1:11" x14ac:dyDescent="0.2">
      <c r="A567" s="90" t="s">
        <v>242</v>
      </c>
      <c r="B567" s="90">
        <f>_xlfn.XLOOKUP(D567,MACROS!R:R,MACROS!K:K,0)</f>
        <v>0</v>
      </c>
      <c r="D567" s="90" t="s">
        <v>77</v>
      </c>
      <c r="E567" s="90">
        <f t="shared" si="104"/>
        <v>0</v>
      </c>
      <c r="F567" s="90">
        <v>10094</v>
      </c>
      <c r="G567" s="90">
        <f t="shared" si="98"/>
        <v>0</v>
      </c>
      <c r="J567" s="86"/>
      <c r="K567" s="87"/>
    </row>
    <row r="568" spans="1:11" x14ac:dyDescent="0.2">
      <c r="A568" s="90" t="s">
        <v>242</v>
      </c>
      <c r="B568" s="90">
        <f>_xlfn.XLOOKUP(D568,MACROS!R:R,MACROS!K:K,0)</f>
        <v>0</v>
      </c>
      <c r="D568" s="90" t="s">
        <v>78</v>
      </c>
      <c r="E568" s="90">
        <f t="shared" si="104"/>
        <v>0</v>
      </c>
      <c r="F568" s="90">
        <v>10094</v>
      </c>
      <c r="G568" s="90">
        <f t="shared" si="98"/>
        <v>0</v>
      </c>
      <c r="J568" s="86"/>
      <c r="K568" s="87"/>
    </row>
    <row r="569" spans="1:11" x14ac:dyDescent="0.2">
      <c r="A569" s="90" t="s">
        <v>242</v>
      </c>
      <c r="B569" s="90">
        <f>_xlfn.XLOOKUP(D569,MACROS!R:R,MACROS!K:K,0)</f>
        <v>0</v>
      </c>
      <c r="D569" s="90" t="s">
        <v>84</v>
      </c>
      <c r="E569" s="90">
        <f t="shared" si="104"/>
        <v>0</v>
      </c>
      <c r="F569" s="90">
        <v>10094</v>
      </c>
      <c r="G569" s="90">
        <f t="shared" si="98"/>
        <v>0</v>
      </c>
      <c r="J569" s="86"/>
      <c r="K569" s="87"/>
    </row>
    <row r="570" spans="1:11" x14ac:dyDescent="0.2">
      <c r="A570" s="90" t="s">
        <v>242</v>
      </c>
      <c r="B570" s="90">
        <f>_xlfn.XLOOKUP(D570,MACROS!R:R,MACROS!K:K,0)</f>
        <v>0</v>
      </c>
      <c r="D570" s="90" t="s">
        <v>85</v>
      </c>
      <c r="E570" s="90">
        <f t="shared" si="104"/>
        <v>0</v>
      </c>
      <c r="F570" s="90">
        <v>10094</v>
      </c>
      <c r="G570" s="90">
        <f t="shared" si="98"/>
        <v>0</v>
      </c>
      <c r="J570" s="86"/>
      <c r="K570" s="87"/>
    </row>
    <row r="571" spans="1:11" x14ac:dyDescent="0.2">
      <c r="A571" s="90" t="s">
        <v>242</v>
      </c>
      <c r="B571" s="90">
        <f>_xlfn.XLOOKUP(D571,MACROS!R:R,MACROS!K:K,0)</f>
        <v>0</v>
      </c>
      <c r="D571" s="90" t="s">
        <v>86</v>
      </c>
      <c r="E571" s="90">
        <f t="shared" si="104"/>
        <v>0</v>
      </c>
      <c r="F571" s="90">
        <v>10094</v>
      </c>
      <c r="G571" s="90">
        <f t="shared" si="98"/>
        <v>0</v>
      </c>
      <c r="J571" s="86"/>
      <c r="K571" s="87"/>
    </row>
    <row r="572" spans="1:11" x14ac:dyDescent="0.2">
      <c r="A572" s="90" t="s">
        <v>242</v>
      </c>
      <c r="B572" s="90">
        <f>_xlfn.XLOOKUP(D572,MACROS!R:R,MACROS!K:K,0)</f>
        <v>0</v>
      </c>
      <c r="D572" s="90" t="s">
        <v>87</v>
      </c>
      <c r="E572" s="90">
        <f t="shared" si="104"/>
        <v>0</v>
      </c>
      <c r="F572" s="90">
        <v>10094</v>
      </c>
      <c r="G572" s="90">
        <f t="shared" si="98"/>
        <v>0</v>
      </c>
      <c r="J572" s="86"/>
      <c r="K572" s="87"/>
    </row>
    <row r="573" spans="1:11" x14ac:dyDescent="0.2">
      <c r="A573" s="90" t="s">
        <v>242</v>
      </c>
      <c r="B573" s="90">
        <f>_xlfn.XLOOKUP(D573,MACROS!R:R,MACROS!K:K,0)</f>
        <v>0</v>
      </c>
      <c r="D573" s="90" t="s">
        <v>88</v>
      </c>
      <c r="E573" s="90">
        <f t="shared" si="104"/>
        <v>0</v>
      </c>
      <c r="F573" s="90">
        <v>10094</v>
      </c>
      <c r="G573" s="90">
        <f t="shared" si="98"/>
        <v>0</v>
      </c>
      <c r="J573" s="86"/>
      <c r="K573" s="87"/>
    </row>
    <row r="574" spans="1:11" x14ac:dyDescent="0.2">
      <c r="A574" s="90" t="s">
        <v>242</v>
      </c>
      <c r="B574" s="90">
        <f>_xlfn.XLOOKUP(D574,MACROS!R:R,MACROS!K:K,0)</f>
        <v>0</v>
      </c>
      <c r="D574" s="90" t="s">
        <v>89</v>
      </c>
      <c r="E574" s="90">
        <f t="shared" si="104"/>
        <v>0</v>
      </c>
      <c r="F574" s="90">
        <v>10094</v>
      </c>
      <c r="G574" s="90">
        <f t="shared" si="98"/>
        <v>0</v>
      </c>
      <c r="J574" s="86"/>
      <c r="K574" s="87"/>
    </row>
    <row r="575" spans="1:11" x14ac:dyDescent="0.2">
      <c r="A575" s="90" t="s">
        <v>242</v>
      </c>
      <c r="B575" s="90">
        <f>_xlfn.XLOOKUP(D575,MACROS!R:R,MACROS!K:K,0)</f>
        <v>0</v>
      </c>
      <c r="D575" s="90" t="s">
        <v>90</v>
      </c>
      <c r="E575" s="90">
        <f t="shared" si="104"/>
        <v>0</v>
      </c>
      <c r="F575" s="90">
        <v>10094</v>
      </c>
      <c r="G575" s="90">
        <f t="shared" si="98"/>
        <v>0</v>
      </c>
      <c r="J575" s="86"/>
      <c r="K575" s="87"/>
    </row>
    <row r="576" spans="1:11" x14ac:dyDescent="0.2">
      <c r="A576" s="90" t="s">
        <v>242</v>
      </c>
      <c r="B576" s="90">
        <f>_xlfn.XLOOKUP(D576,MACROS!R:R,MACROS!K:K,0)</f>
        <v>0</v>
      </c>
      <c r="D576" s="90" t="s">
        <v>91</v>
      </c>
      <c r="E576" s="90">
        <f t="shared" si="104"/>
        <v>0</v>
      </c>
      <c r="F576" s="90">
        <v>10094</v>
      </c>
      <c r="G576" s="90">
        <f t="shared" si="98"/>
        <v>0</v>
      </c>
      <c r="J576" s="86"/>
      <c r="K576" s="87"/>
    </row>
    <row r="577" spans="1:11" x14ac:dyDescent="0.2">
      <c r="A577" s="90" t="s">
        <v>242</v>
      </c>
      <c r="B577" s="90">
        <f>_xlfn.XLOOKUP(D577,MACROS!R:R,MACROS!K:K,0)</f>
        <v>0</v>
      </c>
      <c r="D577" s="90" t="s">
        <v>92</v>
      </c>
      <c r="E577" s="90">
        <f t="shared" si="104"/>
        <v>0</v>
      </c>
      <c r="F577" s="90">
        <v>10094</v>
      </c>
      <c r="G577" s="90">
        <f t="shared" si="98"/>
        <v>0</v>
      </c>
      <c r="J577" s="86"/>
      <c r="K577" s="87"/>
    </row>
    <row r="578" spans="1:11" x14ac:dyDescent="0.2">
      <c r="A578" s="90" t="s">
        <v>242</v>
      </c>
      <c r="B578" s="90">
        <f>_xlfn.XLOOKUP(D578,MACROS!R:R,MACROS!K:K,0)</f>
        <v>0</v>
      </c>
      <c r="D578" s="90" t="s">
        <v>93</v>
      </c>
      <c r="E578" s="90">
        <f t="shared" si="104"/>
        <v>0</v>
      </c>
      <c r="F578" s="90">
        <v>10094</v>
      </c>
      <c r="G578" s="90">
        <f t="shared" si="98"/>
        <v>0</v>
      </c>
      <c r="J578" s="1"/>
      <c r="K578" s="87"/>
    </row>
    <row r="579" spans="1:11" x14ac:dyDescent="0.2">
      <c r="A579" s="90" t="s">
        <v>242</v>
      </c>
      <c r="B579" s="90">
        <f>_xlfn.XLOOKUP(D579,MACROS!R:R,MACROS!K:K,0)</f>
        <v>0</v>
      </c>
      <c r="D579" s="90" t="s">
        <v>236</v>
      </c>
      <c r="E579" s="90">
        <f t="shared" ref="E579" si="105">SUM(B579:C579)</f>
        <v>0</v>
      </c>
      <c r="F579" s="90">
        <v>10094</v>
      </c>
      <c r="G579" s="90">
        <f t="shared" ref="G579" si="106">IF(C579&gt;0,10*C579/E579,0)</f>
        <v>0</v>
      </c>
      <c r="J579" s="86"/>
      <c r="K579" s="87"/>
    </row>
    <row r="580" spans="1:11" x14ac:dyDescent="0.2">
      <c r="A580" s="121" t="s">
        <v>242</v>
      </c>
      <c r="B580" s="121">
        <f>_xlfn.XLOOKUP(D580,MACROS!$R:$R,MACROS!$L:$L,0)</f>
        <v>0</v>
      </c>
      <c r="C580" s="121"/>
      <c r="D580" s="121" t="s">
        <v>144</v>
      </c>
      <c r="E580" s="121">
        <f t="shared" si="104"/>
        <v>0</v>
      </c>
      <c r="F580" s="121">
        <v>10095</v>
      </c>
      <c r="G580" s="121">
        <f t="shared" si="98"/>
        <v>0</v>
      </c>
      <c r="J580" s="1"/>
      <c r="K580" s="87"/>
    </row>
    <row r="581" spans="1:11" x14ac:dyDescent="0.2">
      <c r="A581" s="90" t="s">
        <v>242</v>
      </c>
      <c r="B581" s="90">
        <f>_xlfn.XLOOKUP(D581,MACROS!R:R,MACROS!L:L,0)</f>
        <v>0</v>
      </c>
      <c r="D581" s="90" t="s">
        <v>145</v>
      </c>
      <c r="E581" s="90">
        <f t="shared" si="104"/>
        <v>0</v>
      </c>
      <c r="F581" s="90">
        <v>10095</v>
      </c>
      <c r="G581" s="90">
        <f t="shared" si="98"/>
        <v>0</v>
      </c>
      <c r="J581" s="87"/>
      <c r="K581" s="87"/>
    </row>
    <row r="582" spans="1:11" x14ac:dyDescent="0.2">
      <c r="A582" s="90" t="s">
        <v>242</v>
      </c>
      <c r="B582" s="90">
        <f>_xlfn.XLOOKUP(D582,MACROS!R:R,MACROS!L:L,0)</f>
        <v>0</v>
      </c>
      <c r="D582" s="90" t="s">
        <v>146</v>
      </c>
      <c r="E582" s="90">
        <f t="shared" si="104"/>
        <v>0</v>
      </c>
      <c r="F582" s="90">
        <v>10095</v>
      </c>
      <c r="G582" s="90">
        <f t="shared" si="98"/>
        <v>0</v>
      </c>
      <c r="J582" s="87"/>
      <c r="K582" s="87"/>
    </row>
    <row r="583" spans="1:11" x14ac:dyDescent="0.2">
      <c r="A583" s="90" t="s">
        <v>242</v>
      </c>
      <c r="B583" s="90">
        <f>_xlfn.XLOOKUP(D583,MACROS!R:R,MACROS!L:L,0)</f>
        <v>0</v>
      </c>
      <c r="D583" s="90" t="s">
        <v>147</v>
      </c>
      <c r="E583" s="90">
        <f t="shared" si="104"/>
        <v>0</v>
      </c>
      <c r="F583" s="90">
        <v>10095</v>
      </c>
      <c r="G583" s="90">
        <f t="shared" si="98"/>
        <v>0</v>
      </c>
      <c r="J583" s="87"/>
      <c r="K583" s="87"/>
    </row>
    <row r="584" spans="1:11" x14ac:dyDescent="0.2">
      <c r="A584" s="90" t="s">
        <v>242</v>
      </c>
      <c r="B584" s="90">
        <f>_xlfn.XLOOKUP(D584,MACROS!R:R,MACROS!L:L,0)</f>
        <v>0</v>
      </c>
      <c r="D584" s="90" t="s">
        <v>148</v>
      </c>
      <c r="E584" s="90">
        <f t="shared" si="104"/>
        <v>0</v>
      </c>
      <c r="F584" s="90">
        <v>10095</v>
      </c>
      <c r="G584" s="90">
        <f t="shared" si="98"/>
        <v>0</v>
      </c>
      <c r="J584" s="87"/>
      <c r="K584" s="87"/>
    </row>
    <row r="585" spans="1:11" x14ac:dyDescent="0.2">
      <c r="A585" s="90" t="s">
        <v>242</v>
      </c>
      <c r="B585" s="90">
        <f>_xlfn.XLOOKUP(D585,MACROS!R:R,MACROS!L:L,0)</f>
        <v>0</v>
      </c>
      <c r="D585" s="90" t="s">
        <v>149</v>
      </c>
      <c r="E585" s="90">
        <f t="shared" si="104"/>
        <v>0</v>
      </c>
      <c r="F585" s="90">
        <v>10095</v>
      </c>
      <c r="G585" s="90">
        <f t="shared" si="98"/>
        <v>0</v>
      </c>
      <c r="J585" s="87"/>
      <c r="K585" s="87"/>
    </row>
    <row r="586" spans="1:11" x14ac:dyDescent="0.2">
      <c r="A586" s="90" t="s">
        <v>242</v>
      </c>
      <c r="B586" s="90">
        <f>_xlfn.XLOOKUP(D586,MACROS!R:R,MACROS!L:L,0)</f>
        <v>0</v>
      </c>
      <c r="D586" s="90" t="s">
        <v>309</v>
      </c>
      <c r="E586" s="90">
        <f t="shared" si="104"/>
        <v>0</v>
      </c>
      <c r="F586" s="90">
        <v>10095</v>
      </c>
      <c r="G586" s="90">
        <f t="shared" si="98"/>
        <v>0</v>
      </c>
      <c r="J586" s="87"/>
      <c r="K586" s="87"/>
    </row>
    <row r="587" spans="1:11" x14ac:dyDescent="0.2">
      <c r="A587" s="90" t="s">
        <v>242</v>
      </c>
      <c r="B587" s="90">
        <f>_xlfn.XLOOKUP(D587,MACROS!R:R,MACROS!L:L,0)</f>
        <v>0</v>
      </c>
      <c r="D587" s="90" t="s">
        <v>310</v>
      </c>
      <c r="E587" s="90">
        <f t="shared" si="104"/>
        <v>0</v>
      </c>
      <c r="F587" s="90">
        <v>10095</v>
      </c>
      <c r="G587" s="90">
        <f t="shared" si="98"/>
        <v>0</v>
      </c>
      <c r="J587" s="87"/>
      <c r="K587" s="87"/>
    </row>
    <row r="588" spans="1:11" x14ac:dyDescent="0.2">
      <c r="A588" s="90" t="s">
        <v>242</v>
      </c>
      <c r="B588" s="90">
        <f>_xlfn.XLOOKUP(D588,MACROS!R:R,MACROS!L:L,0)</f>
        <v>0</v>
      </c>
      <c r="D588" s="90" t="s">
        <v>311</v>
      </c>
      <c r="E588" s="90">
        <f t="shared" si="104"/>
        <v>0</v>
      </c>
      <c r="F588" s="90">
        <v>10095</v>
      </c>
      <c r="G588" s="90">
        <f t="shared" si="98"/>
        <v>0</v>
      </c>
      <c r="J588" s="87"/>
      <c r="K588" s="87"/>
    </row>
    <row r="589" spans="1:11" x14ac:dyDescent="0.2">
      <c r="A589" s="90" t="s">
        <v>242</v>
      </c>
      <c r="B589" s="90">
        <f>_xlfn.XLOOKUP(D589,MACROS!R:R,MACROS!L:L,0)</f>
        <v>0</v>
      </c>
      <c r="D589" s="90" t="s">
        <v>312</v>
      </c>
      <c r="E589" s="90">
        <f t="shared" si="104"/>
        <v>0</v>
      </c>
      <c r="F589" s="90">
        <v>10095</v>
      </c>
      <c r="G589" s="90">
        <f t="shared" si="98"/>
        <v>0</v>
      </c>
      <c r="J589" s="87"/>
      <c r="K589" s="87"/>
    </row>
    <row r="590" spans="1:11" x14ac:dyDescent="0.2">
      <c r="A590" s="90" t="s">
        <v>242</v>
      </c>
      <c r="B590" s="90">
        <f>_xlfn.XLOOKUP(D590,MACROS!R:R,MACROS!L:L,0)</f>
        <v>0</v>
      </c>
      <c r="D590" s="90" t="s">
        <v>313</v>
      </c>
      <c r="E590" s="90">
        <f t="shared" si="104"/>
        <v>0</v>
      </c>
      <c r="F590" s="90">
        <v>10095</v>
      </c>
      <c r="G590" s="90">
        <f t="shared" si="98"/>
        <v>0</v>
      </c>
      <c r="J590" s="87"/>
      <c r="K590" s="87"/>
    </row>
    <row r="591" spans="1:11" x14ac:dyDescent="0.2">
      <c r="A591" s="90" t="s">
        <v>242</v>
      </c>
      <c r="B591" s="90">
        <f>_xlfn.XLOOKUP(D591,MACROS!R:R,MACROS!L:L,0)</f>
        <v>0</v>
      </c>
      <c r="D591" s="90" t="s">
        <v>314</v>
      </c>
      <c r="E591" s="90">
        <f t="shared" si="104"/>
        <v>0</v>
      </c>
      <c r="F591" s="90">
        <v>10095</v>
      </c>
      <c r="G591" s="90">
        <f t="shared" si="98"/>
        <v>0</v>
      </c>
      <c r="J591" s="87"/>
      <c r="K591" s="87"/>
    </row>
    <row r="592" spans="1:11" x14ac:dyDescent="0.2">
      <c r="A592" s="90" t="s">
        <v>242</v>
      </c>
      <c r="B592" s="90">
        <f>_xlfn.XLOOKUP(D592,MACROS!R:R,MACROS!L:L,0)</f>
        <v>0</v>
      </c>
      <c r="D592" s="90" t="s">
        <v>315</v>
      </c>
      <c r="E592" s="90">
        <f t="shared" si="104"/>
        <v>0</v>
      </c>
      <c r="F592" s="90">
        <v>10095</v>
      </c>
      <c r="G592" s="90">
        <f t="shared" si="98"/>
        <v>0</v>
      </c>
      <c r="J592" s="87"/>
      <c r="K592" s="87"/>
    </row>
    <row r="593" spans="1:11" x14ac:dyDescent="0.2">
      <c r="A593" s="90" t="s">
        <v>242</v>
      </c>
      <c r="B593" s="90">
        <f>_xlfn.XLOOKUP(D593,MACROS!R:R,MACROS!L:L,0)</f>
        <v>0</v>
      </c>
      <c r="D593" s="90" t="s">
        <v>316</v>
      </c>
      <c r="E593" s="90">
        <f t="shared" si="104"/>
        <v>0</v>
      </c>
      <c r="F593" s="90">
        <v>10095</v>
      </c>
      <c r="G593" s="90">
        <f t="shared" si="98"/>
        <v>0</v>
      </c>
      <c r="J593" s="87"/>
      <c r="K593" s="87"/>
    </row>
    <row r="594" spans="1:11" x14ac:dyDescent="0.2">
      <c r="A594" s="90" t="s">
        <v>242</v>
      </c>
      <c r="B594" s="90">
        <f>_xlfn.XLOOKUP(D594,MACROS!R:R,MACROS!L:L,0)</f>
        <v>0</v>
      </c>
      <c r="D594" s="90" t="s">
        <v>317</v>
      </c>
      <c r="E594" s="90">
        <f t="shared" si="104"/>
        <v>0</v>
      </c>
      <c r="F594" s="90">
        <v>10095</v>
      </c>
      <c r="G594" s="90">
        <f t="shared" si="98"/>
        <v>0</v>
      </c>
      <c r="J594" s="1"/>
      <c r="K594" s="87"/>
    </row>
    <row r="595" spans="1:11" x14ac:dyDescent="0.2">
      <c r="A595" s="90" t="s">
        <v>242</v>
      </c>
      <c r="B595" s="90">
        <f>_xlfn.XLOOKUP(D595,MACROS!R:R,MACROS!L:L,0)</f>
        <v>0</v>
      </c>
      <c r="D595" s="90" t="s">
        <v>234</v>
      </c>
      <c r="E595" s="90">
        <f t="shared" ref="E595" si="107">SUM(B595:C595)</f>
        <v>0</v>
      </c>
      <c r="F595" s="90">
        <v>10095</v>
      </c>
      <c r="G595" s="90">
        <f t="shared" ref="G595" si="108">IF(C595&gt;0,10*C595/E595,0)</f>
        <v>0</v>
      </c>
      <c r="J595" s="87"/>
      <c r="K595" s="87"/>
    </row>
    <row r="596" spans="1:11" x14ac:dyDescent="0.2">
      <c r="A596" s="121" t="s">
        <v>242</v>
      </c>
      <c r="B596" s="121">
        <f>_xlfn.XLOOKUP(D596,MACROS!$R:$R,MACROS!$L:$L,0)</f>
        <v>0</v>
      </c>
      <c r="C596" s="121"/>
      <c r="D596" s="121" t="s">
        <v>79</v>
      </c>
      <c r="E596" s="121">
        <f t="shared" si="104"/>
        <v>0</v>
      </c>
      <c r="F596" s="121">
        <v>10095</v>
      </c>
      <c r="G596" s="121">
        <f t="shared" si="98"/>
        <v>0</v>
      </c>
      <c r="J596" s="1"/>
      <c r="K596" s="87"/>
    </row>
    <row r="597" spans="1:11" x14ac:dyDescent="0.2">
      <c r="A597" s="90" t="s">
        <v>242</v>
      </c>
      <c r="B597" s="90">
        <f>_xlfn.XLOOKUP(D597,MACROS!R:R,MACROS!L:L,0)</f>
        <v>0</v>
      </c>
      <c r="D597" s="90" t="s">
        <v>80</v>
      </c>
      <c r="E597" s="90">
        <f t="shared" si="104"/>
        <v>0</v>
      </c>
      <c r="F597" s="90">
        <v>10095</v>
      </c>
      <c r="G597" s="90">
        <f t="shared" si="98"/>
        <v>0</v>
      </c>
      <c r="J597" s="86"/>
      <c r="K597" s="87"/>
    </row>
    <row r="598" spans="1:11" x14ac:dyDescent="0.2">
      <c r="A598" s="90" t="s">
        <v>242</v>
      </c>
      <c r="B598" s="90">
        <f>_xlfn.XLOOKUP(D598,MACROS!R:R,MACROS!L:L,0)</f>
        <v>0</v>
      </c>
      <c r="D598" s="90" t="s">
        <v>81</v>
      </c>
      <c r="E598" s="90">
        <f t="shared" si="104"/>
        <v>0</v>
      </c>
      <c r="F598" s="90">
        <v>10095</v>
      </c>
      <c r="G598" s="90">
        <f t="shared" si="98"/>
        <v>0</v>
      </c>
      <c r="J598" s="86"/>
      <c r="K598" s="87"/>
    </row>
    <row r="599" spans="1:11" x14ac:dyDescent="0.2">
      <c r="A599" s="90" t="s">
        <v>242</v>
      </c>
      <c r="B599" s="90">
        <f>_xlfn.XLOOKUP(D599,MACROS!R:R,MACROS!L:L,0)</f>
        <v>0</v>
      </c>
      <c r="D599" s="90" t="s">
        <v>82</v>
      </c>
      <c r="E599" s="90">
        <f t="shared" si="104"/>
        <v>0</v>
      </c>
      <c r="F599" s="90">
        <v>10095</v>
      </c>
      <c r="G599" s="90">
        <f t="shared" si="98"/>
        <v>0</v>
      </c>
      <c r="J599" s="86"/>
      <c r="K599" s="87"/>
    </row>
    <row r="600" spans="1:11" x14ac:dyDescent="0.2">
      <c r="A600" s="90" t="s">
        <v>242</v>
      </c>
      <c r="B600" s="90">
        <f>_xlfn.XLOOKUP(D600,MACROS!R:R,MACROS!L:L,0)</f>
        <v>0</v>
      </c>
      <c r="D600" s="90" t="s">
        <v>83</v>
      </c>
      <c r="E600" s="90">
        <f t="shared" si="104"/>
        <v>0</v>
      </c>
      <c r="F600" s="90">
        <v>10095</v>
      </c>
      <c r="G600" s="90">
        <f t="shared" si="98"/>
        <v>0</v>
      </c>
      <c r="J600" s="86"/>
      <c r="K600" s="87"/>
    </row>
    <row r="601" spans="1:11" x14ac:dyDescent="0.2">
      <c r="A601" s="90" t="s">
        <v>242</v>
      </c>
      <c r="B601" s="90">
        <f>_xlfn.XLOOKUP(D601,MACROS!R:R,MACROS!L:L,0)</f>
        <v>0</v>
      </c>
      <c r="D601" s="90" t="s">
        <v>322</v>
      </c>
      <c r="E601" s="90">
        <f t="shared" ref="E601:E604" si="109">SUM(B601:C601)</f>
        <v>0</v>
      </c>
      <c r="F601" s="90">
        <v>10095</v>
      </c>
      <c r="G601" s="90">
        <f t="shared" si="98"/>
        <v>0</v>
      </c>
      <c r="J601" s="86"/>
      <c r="K601" s="87"/>
    </row>
    <row r="602" spans="1:11" x14ac:dyDescent="0.2">
      <c r="A602" s="90" t="s">
        <v>242</v>
      </c>
      <c r="B602" s="90">
        <f>_xlfn.XLOOKUP(D602,MACROS!R:R,MACROS!L:L,0)</f>
        <v>0</v>
      </c>
      <c r="D602" s="90" t="s">
        <v>323</v>
      </c>
      <c r="E602" s="90">
        <f t="shared" si="109"/>
        <v>0</v>
      </c>
      <c r="F602" s="90">
        <v>10095</v>
      </c>
      <c r="G602" s="90">
        <f t="shared" si="98"/>
        <v>0</v>
      </c>
      <c r="J602" s="86"/>
      <c r="K602" s="87"/>
    </row>
    <row r="603" spans="1:11" x14ac:dyDescent="0.2">
      <c r="A603" s="90" t="s">
        <v>242</v>
      </c>
      <c r="B603" s="90">
        <f>_xlfn.XLOOKUP(D603,MACROS!R:R,MACROS!L:L,0)</f>
        <v>0</v>
      </c>
      <c r="D603" s="90" t="s">
        <v>324</v>
      </c>
      <c r="E603" s="90">
        <f t="shared" si="109"/>
        <v>0</v>
      </c>
      <c r="F603" s="90">
        <v>10095</v>
      </c>
      <c r="G603" s="90">
        <f t="shared" si="98"/>
        <v>0</v>
      </c>
      <c r="J603" s="86"/>
      <c r="K603" s="87"/>
    </row>
    <row r="604" spans="1:11" x14ac:dyDescent="0.2">
      <c r="A604" s="90" t="s">
        <v>242</v>
      </c>
      <c r="B604" s="90">
        <f>_xlfn.XLOOKUP(D604,MACROS!R:R,MACROS!L:L,0)</f>
        <v>0</v>
      </c>
      <c r="D604" s="90" t="s">
        <v>325</v>
      </c>
      <c r="E604" s="90">
        <f t="shared" si="109"/>
        <v>0</v>
      </c>
      <c r="F604" s="90">
        <v>10095</v>
      </c>
      <c r="G604" s="90">
        <f t="shared" si="98"/>
        <v>0</v>
      </c>
      <c r="J604" s="1"/>
      <c r="K604" s="87"/>
    </row>
    <row r="605" spans="1:11" x14ac:dyDescent="0.2">
      <c r="A605" s="90" t="s">
        <v>242</v>
      </c>
      <c r="B605" s="90">
        <f>_xlfn.XLOOKUP(D605,MACROS!R:R,MACROS!L:L,0)</f>
        <v>0</v>
      </c>
      <c r="D605" s="90" t="s">
        <v>235</v>
      </c>
      <c r="E605" s="90">
        <f t="shared" ref="E605" si="110">SUM(B605:C605)</f>
        <v>0</v>
      </c>
      <c r="F605" s="90">
        <v>10095</v>
      </c>
      <c r="G605" s="90">
        <f t="shared" ref="G605" si="111">IF(C605&gt;0,10*C605/E605,0)</f>
        <v>0</v>
      </c>
      <c r="J605" s="86"/>
      <c r="K605" s="87"/>
    </row>
    <row r="606" spans="1:11" x14ac:dyDescent="0.2">
      <c r="A606" s="121" t="s">
        <v>242</v>
      </c>
      <c r="B606" s="121">
        <f>_xlfn.XLOOKUP(D606,MACROS!$R:$R,MACROS!$L:$L,0)</f>
        <v>0</v>
      </c>
      <c r="C606" s="121"/>
      <c r="D606" s="121" t="s">
        <v>74</v>
      </c>
      <c r="E606" s="121">
        <f t="shared" ref="E606:E642" si="112">SUM(B606:C606)</f>
        <v>0</v>
      </c>
      <c r="F606" s="121">
        <v>10095</v>
      </c>
      <c r="G606" s="121">
        <f t="shared" si="98"/>
        <v>0</v>
      </c>
      <c r="J606" s="1"/>
      <c r="K606" s="87"/>
    </row>
    <row r="607" spans="1:11" x14ac:dyDescent="0.2">
      <c r="A607" s="90" t="s">
        <v>242</v>
      </c>
      <c r="B607" s="90">
        <f>_xlfn.XLOOKUP(D607,MACROS!R:R,MACROS!L:L,0)</f>
        <v>0</v>
      </c>
      <c r="D607" s="90" t="s">
        <v>75</v>
      </c>
      <c r="E607" s="90">
        <f t="shared" si="112"/>
        <v>0</v>
      </c>
      <c r="F607" s="90">
        <v>10095</v>
      </c>
      <c r="G607" s="90">
        <f t="shared" ref="G607:G674" si="113">IF(C607&gt;0,10*C607/E607,0)</f>
        <v>0</v>
      </c>
      <c r="J607" s="86"/>
      <c r="K607" s="87"/>
    </row>
    <row r="608" spans="1:11" x14ac:dyDescent="0.2">
      <c r="A608" s="90" t="s">
        <v>242</v>
      </c>
      <c r="B608" s="90">
        <f>_xlfn.XLOOKUP(D608,MACROS!R:R,MACROS!L:L,0)</f>
        <v>0</v>
      </c>
      <c r="D608" s="90" t="s">
        <v>76</v>
      </c>
      <c r="E608" s="90">
        <f t="shared" si="112"/>
        <v>0</v>
      </c>
      <c r="F608" s="90">
        <v>10095</v>
      </c>
      <c r="G608" s="90">
        <f t="shared" si="113"/>
        <v>0</v>
      </c>
      <c r="J608" s="86"/>
      <c r="K608" s="87"/>
    </row>
    <row r="609" spans="1:11" x14ac:dyDescent="0.2">
      <c r="A609" s="90" t="s">
        <v>242</v>
      </c>
      <c r="B609" s="90">
        <f>_xlfn.XLOOKUP(D609,MACROS!R:R,MACROS!L:L,0)</f>
        <v>0</v>
      </c>
      <c r="D609" s="90" t="s">
        <v>77</v>
      </c>
      <c r="E609" s="90">
        <f t="shared" si="112"/>
        <v>0</v>
      </c>
      <c r="F609" s="90">
        <v>10095</v>
      </c>
      <c r="G609" s="90">
        <f t="shared" si="113"/>
        <v>0</v>
      </c>
      <c r="J609" s="86"/>
      <c r="K609" s="87"/>
    </row>
    <row r="610" spans="1:11" x14ac:dyDescent="0.2">
      <c r="A610" s="90" t="s">
        <v>242</v>
      </c>
      <c r="B610" s="90">
        <f>_xlfn.XLOOKUP(D610,MACROS!R:R,MACROS!L:L,0)</f>
        <v>0</v>
      </c>
      <c r="D610" s="90" t="s">
        <v>78</v>
      </c>
      <c r="E610" s="90">
        <f t="shared" si="112"/>
        <v>0</v>
      </c>
      <c r="F610" s="90">
        <v>10095</v>
      </c>
      <c r="G610" s="90">
        <f t="shared" si="113"/>
        <v>0</v>
      </c>
      <c r="J610" s="86"/>
      <c r="K610" s="87"/>
    </row>
    <row r="611" spans="1:11" x14ac:dyDescent="0.2">
      <c r="A611" s="90" t="s">
        <v>242</v>
      </c>
      <c r="B611" s="90">
        <f>_xlfn.XLOOKUP(D611,MACROS!R:R,MACROS!L:L,0)</f>
        <v>0</v>
      </c>
      <c r="D611" s="90" t="s">
        <v>84</v>
      </c>
      <c r="E611" s="90">
        <f t="shared" si="112"/>
        <v>0</v>
      </c>
      <c r="F611" s="90">
        <v>10095</v>
      </c>
      <c r="G611" s="90">
        <f t="shared" si="113"/>
        <v>0</v>
      </c>
      <c r="J611" s="86"/>
      <c r="K611" s="87"/>
    </row>
    <row r="612" spans="1:11" x14ac:dyDescent="0.2">
      <c r="A612" s="90" t="s">
        <v>242</v>
      </c>
      <c r="B612" s="90">
        <f>_xlfn.XLOOKUP(D612,MACROS!R:R,MACROS!L:L,0)</f>
        <v>0</v>
      </c>
      <c r="D612" s="90" t="s">
        <v>85</v>
      </c>
      <c r="E612" s="90">
        <f t="shared" si="112"/>
        <v>0</v>
      </c>
      <c r="F612" s="90">
        <v>10095</v>
      </c>
      <c r="G612" s="90">
        <f t="shared" si="113"/>
        <v>0</v>
      </c>
      <c r="J612" s="86"/>
      <c r="K612" s="87"/>
    </row>
    <row r="613" spans="1:11" x14ac:dyDescent="0.2">
      <c r="A613" s="90" t="s">
        <v>242</v>
      </c>
      <c r="B613" s="90">
        <f>_xlfn.XLOOKUP(D613,MACROS!R:R,MACROS!L:L,0)</f>
        <v>0</v>
      </c>
      <c r="D613" s="90" t="s">
        <v>86</v>
      </c>
      <c r="E613" s="90">
        <f t="shared" si="112"/>
        <v>0</v>
      </c>
      <c r="F613" s="90">
        <v>10095</v>
      </c>
      <c r="G613" s="90">
        <f t="shared" si="113"/>
        <v>0</v>
      </c>
      <c r="J613" s="86"/>
      <c r="K613" s="87"/>
    </row>
    <row r="614" spans="1:11" x14ac:dyDescent="0.2">
      <c r="A614" s="90" t="s">
        <v>242</v>
      </c>
      <c r="B614" s="90">
        <f>_xlfn.XLOOKUP(D614,MACROS!R:R,MACROS!L:L,0)</f>
        <v>0</v>
      </c>
      <c r="D614" s="90" t="s">
        <v>87</v>
      </c>
      <c r="E614" s="90">
        <f t="shared" si="112"/>
        <v>0</v>
      </c>
      <c r="F614" s="90">
        <v>10095</v>
      </c>
      <c r="G614" s="90">
        <f t="shared" si="113"/>
        <v>0</v>
      </c>
      <c r="J614" s="86"/>
      <c r="K614" s="87"/>
    </row>
    <row r="615" spans="1:11" x14ac:dyDescent="0.2">
      <c r="A615" s="90" t="s">
        <v>242</v>
      </c>
      <c r="B615" s="90">
        <f>_xlfn.XLOOKUP(D615,MACROS!R:R,MACROS!L:L,0)</f>
        <v>0</v>
      </c>
      <c r="D615" s="90" t="s">
        <v>88</v>
      </c>
      <c r="E615" s="90">
        <f t="shared" si="112"/>
        <v>0</v>
      </c>
      <c r="F615" s="90">
        <v>10095</v>
      </c>
      <c r="G615" s="90">
        <f t="shared" si="113"/>
        <v>0</v>
      </c>
      <c r="J615" s="86"/>
      <c r="K615" s="87"/>
    </row>
    <row r="616" spans="1:11" x14ac:dyDescent="0.2">
      <c r="A616" s="90" t="s">
        <v>242</v>
      </c>
      <c r="B616" s="90">
        <f>_xlfn.XLOOKUP(D616,MACROS!R:R,MACROS!L:L,0)</f>
        <v>0</v>
      </c>
      <c r="D616" s="90" t="s">
        <v>89</v>
      </c>
      <c r="E616" s="90">
        <f t="shared" si="112"/>
        <v>0</v>
      </c>
      <c r="F616" s="90">
        <v>10095</v>
      </c>
      <c r="G616" s="90">
        <f t="shared" si="113"/>
        <v>0</v>
      </c>
      <c r="J616" s="86"/>
      <c r="K616" s="87"/>
    </row>
    <row r="617" spans="1:11" x14ac:dyDescent="0.2">
      <c r="A617" s="90" t="s">
        <v>242</v>
      </c>
      <c r="B617" s="90">
        <f>_xlfn.XLOOKUP(D617,MACROS!R:R,MACROS!L:L,0)</f>
        <v>0</v>
      </c>
      <c r="D617" s="90" t="s">
        <v>90</v>
      </c>
      <c r="E617" s="90">
        <f t="shared" si="112"/>
        <v>0</v>
      </c>
      <c r="F617" s="90">
        <v>10095</v>
      </c>
      <c r="G617" s="90">
        <f t="shared" si="113"/>
        <v>0</v>
      </c>
      <c r="J617" s="86"/>
      <c r="K617" s="87"/>
    </row>
    <row r="618" spans="1:11" x14ac:dyDescent="0.2">
      <c r="A618" s="90" t="s">
        <v>242</v>
      </c>
      <c r="B618" s="90">
        <f>_xlfn.XLOOKUP(D618,MACROS!R:R,MACROS!L:L,0)</f>
        <v>0</v>
      </c>
      <c r="D618" s="90" t="s">
        <v>91</v>
      </c>
      <c r="E618" s="90">
        <f t="shared" si="112"/>
        <v>0</v>
      </c>
      <c r="F618" s="90">
        <v>10095</v>
      </c>
      <c r="G618" s="90">
        <f t="shared" si="113"/>
        <v>0</v>
      </c>
      <c r="J618" s="86"/>
      <c r="K618" s="87"/>
    </row>
    <row r="619" spans="1:11" x14ac:dyDescent="0.2">
      <c r="A619" s="90" t="s">
        <v>242</v>
      </c>
      <c r="B619" s="90">
        <f>_xlfn.XLOOKUP(D619,MACROS!R:R,MACROS!L:L,0)</f>
        <v>0</v>
      </c>
      <c r="D619" s="90" t="s">
        <v>92</v>
      </c>
      <c r="E619" s="90">
        <f t="shared" si="112"/>
        <v>0</v>
      </c>
      <c r="F619" s="90">
        <v>10095</v>
      </c>
      <c r="G619" s="90">
        <f t="shared" si="113"/>
        <v>0</v>
      </c>
      <c r="J619" s="86"/>
      <c r="K619" s="87"/>
    </row>
    <row r="620" spans="1:11" x14ac:dyDescent="0.2">
      <c r="A620" s="90" t="s">
        <v>242</v>
      </c>
      <c r="B620" s="90">
        <f>_xlfn.XLOOKUP(D620,MACROS!R:R,MACROS!L:L,0)</f>
        <v>0</v>
      </c>
      <c r="D620" s="90" t="s">
        <v>93</v>
      </c>
      <c r="E620" s="90">
        <f t="shared" si="112"/>
        <v>0</v>
      </c>
      <c r="F620" s="90">
        <v>10095</v>
      </c>
      <c r="G620" s="90">
        <f t="shared" si="113"/>
        <v>0</v>
      </c>
      <c r="J620" s="1"/>
      <c r="K620" s="87"/>
    </row>
    <row r="621" spans="1:11" x14ac:dyDescent="0.2">
      <c r="A621" s="90" t="s">
        <v>242</v>
      </c>
      <c r="B621" s="90">
        <f>_xlfn.XLOOKUP(D621,MACROS!R:R,MACROS!L:L,0)</f>
        <v>0</v>
      </c>
      <c r="D621" s="90" t="s">
        <v>236</v>
      </c>
      <c r="E621" s="90">
        <f t="shared" ref="E621" si="114">SUM(B621:C621)</f>
        <v>0</v>
      </c>
      <c r="F621" s="90">
        <v>10095</v>
      </c>
      <c r="G621" s="90">
        <f t="shared" ref="G621" si="115">IF(C621&gt;0,10*C621/E621,0)</f>
        <v>0</v>
      </c>
      <c r="J621" s="86"/>
      <c r="K621" s="87"/>
    </row>
    <row r="622" spans="1:11" x14ac:dyDescent="0.2">
      <c r="A622" s="121" t="s">
        <v>242</v>
      </c>
      <c r="B622" s="121">
        <f>_xlfn.XLOOKUP(D622,MACROS!$R:$R,MACROS!$N:$N,0)</f>
        <v>0</v>
      </c>
      <c r="C622" s="121"/>
      <c r="D622" s="121" t="s">
        <v>144</v>
      </c>
      <c r="E622" s="121">
        <f t="shared" si="112"/>
        <v>0</v>
      </c>
      <c r="F622" s="121">
        <v>10083</v>
      </c>
      <c r="G622" s="121">
        <f t="shared" si="113"/>
        <v>0</v>
      </c>
      <c r="J622" s="1"/>
      <c r="K622" s="87"/>
    </row>
    <row r="623" spans="1:11" x14ac:dyDescent="0.2">
      <c r="A623" s="90" t="s">
        <v>242</v>
      </c>
      <c r="B623" s="90">
        <f>_xlfn.XLOOKUP(D623,MACROS!R:R,MACROS!N:N,0)</f>
        <v>0</v>
      </c>
      <c r="D623" s="90" t="s">
        <v>145</v>
      </c>
      <c r="E623" s="90">
        <f t="shared" si="112"/>
        <v>0</v>
      </c>
      <c r="F623" s="90">
        <v>10083</v>
      </c>
      <c r="G623" s="90">
        <f t="shared" si="113"/>
        <v>0</v>
      </c>
      <c r="J623" s="87"/>
      <c r="K623" s="87"/>
    </row>
    <row r="624" spans="1:11" x14ac:dyDescent="0.2">
      <c r="A624" s="90" t="s">
        <v>242</v>
      </c>
      <c r="B624" s="90">
        <f>_xlfn.XLOOKUP(D624,MACROS!R:R,MACROS!N:N,0)</f>
        <v>0</v>
      </c>
      <c r="D624" s="90" t="s">
        <v>146</v>
      </c>
      <c r="E624" s="90">
        <f t="shared" si="112"/>
        <v>0</v>
      </c>
      <c r="F624" s="90">
        <v>10083</v>
      </c>
      <c r="G624" s="90">
        <f t="shared" si="113"/>
        <v>0</v>
      </c>
      <c r="J624" s="87"/>
      <c r="K624" s="87"/>
    </row>
    <row r="625" spans="1:11" x14ac:dyDescent="0.2">
      <c r="A625" s="90" t="s">
        <v>242</v>
      </c>
      <c r="B625" s="90">
        <f>_xlfn.XLOOKUP(D625,MACROS!R:R,MACROS!N:N,0)</f>
        <v>0</v>
      </c>
      <c r="D625" s="90" t="s">
        <v>147</v>
      </c>
      <c r="E625" s="90">
        <f t="shared" si="112"/>
        <v>0</v>
      </c>
      <c r="F625" s="90">
        <v>10083</v>
      </c>
      <c r="G625" s="90">
        <f t="shared" si="113"/>
        <v>0</v>
      </c>
      <c r="J625" s="87"/>
      <c r="K625" s="87"/>
    </row>
    <row r="626" spans="1:11" x14ac:dyDescent="0.2">
      <c r="A626" s="90" t="s">
        <v>242</v>
      </c>
      <c r="B626" s="90">
        <f>_xlfn.XLOOKUP(D626,MACROS!R:R,MACROS!N:N,0)</f>
        <v>0</v>
      </c>
      <c r="D626" s="90" t="s">
        <v>148</v>
      </c>
      <c r="E626" s="90">
        <f t="shared" si="112"/>
        <v>0</v>
      </c>
      <c r="F626" s="90">
        <v>10083</v>
      </c>
      <c r="G626" s="90">
        <f t="shared" si="113"/>
        <v>0</v>
      </c>
      <c r="J626" s="87"/>
      <c r="K626" s="87"/>
    </row>
    <row r="627" spans="1:11" x14ac:dyDescent="0.2">
      <c r="A627" s="90" t="s">
        <v>242</v>
      </c>
      <c r="B627" s="90">
        <f>_xlfn.XLOOKUP(D627,MACROS!R:R,MACROS!N:N,0)</f>
        <v>0</v>
      </c>
      <c r="D627" s="90" t="s">
        <v>149</v>
      </c>
      <c r="E627" s="90">
        <f t="shared" si="112"/>
        <v>0</v>
      </c>
      <c r="F627" s="90">
        <v>10083</v>
      </c>
      <c r="G627" s="90">
        <f t="shared" si="113"/>
        <v>0</v>
      </c>
      <c r="J627" s="87"/>
      <c r="K627" s="87"/>
    </row>
    <row r="628" spans="1:11" x14ac:dyDescent="0.2">
      <c r="A628" s="90" t="s">
        <v>242</v>
      </c>
      <c r="B628" s="90">
        <f>_xlfn.XLOOKUP(D628,MACROS!R:R,MACROS!N:N,0)</f>
        <v>0</v>
      </c>
      <c r="D628" s="90" t="s">
        <v>309</v>
      </c>
      <c r="E628" s="90">
        <f t="shared" si="112"/>
        <v>0</v>
      </c>
      <c r="F628" s="90">
        <v>10083</v>
      </c>
      <c r="G628" s="90">
        <f t="shared" si="113"/>
        <v>0</v>
      </c>
      <c r="J628" s="87"/>
      <c r="K628" s="87"/>
    </row>
    <row r="629" spans="1:11" x14ac:dyDescent="0.2">
      <c r="A629" s="90" t="s">
        <v>242</v>
      </c>
      <c r="B629" s="90">
        <f>_xlfn.XLOOKUP(D629,MACROS!R:R,MACROS!N:N,0)</f>
        <v>0</v>
      </c>
      <c r="D629" s="90" t="s">
        <v>310</v>
      </c>
      <c r="E629" s="90">
        <f t="shared" si="112"/>
        <v>0</v>
      </c>
      <c r="F629" s="90">
        <v>10083</v>
      </c>
      <c r="G629" s="90">
        <f t="shared" si="113"/>
        <v>0</v>
      </c>
      <c r="J629" s="87"/>
      <c r="K629" s="87"/>
    </row>
    <row r="630" spans="1:11" x14ac:dyDescent="0.2">
      <c r="A630" s="90" t="s">
        <v>242</v>
      </c>
      <c r="B630" s="90">
        <f>_xlfn.XLOOKUP(D630,MACROS!R:R,MACROS!N:N,0)</f>
        <v>0</v>
      </c>
      <c r="D630" s="90" t="s">
        <v>311</v>
      </c>
      <c r="E630" s="90">
        <f t="shared" si="112"/>
        <v>0</v>
      </c>
      <c r="F630" s="90">
        <v>10083</v>
      </c>
      <c r="G630" s="90">
        <f t="shared" si="113"/>
        <v>0</v>
      </c>
      <c r="J630" s="87"/>
      <c r="K630" s="87"/>
    </row>
    <row r="631" spans="1:11" x14ac:dyDescent="0.2">
      <c r="A631" s="90" t="s">
        <v>242</v>
      </c>
      <c r="B631" s="90">
        <f>_xlfn.XLOOKUP(D631,MACROS!R:R,MACROS!N:N,0)</f>
        <v>0</v>
      </c>
      <c r="D631" s="90" t="s">
        <v>312</v>
      </c>
      <c r="E631" s="90">
        <f t="shared" si="112"/>
        <v>0</v>
      </c>
      <c r="F631" s="90">
        <v>10083</v>
      </c>
      <c r="G631" s="90">
        <f t="shared" si="113"/>
        <v>0</v>
      </c>
      <c r="J631" s="87"/>
      <c r="K631" s="87"/>
    </row>
    <row r="632" spans="1:11" x14ac:dyDescent="0.2">
      <c r="A632" s="90" t="s">
        <v>242</v>
      </c>
      <c r="B632" s="90">
        <f>_xlfn.XLOOKUP(D632,MACROS!R:R,MACROS!N:N,0)</f>
        <v>0</v>
      </c>
      <c r="D632" s="90" t="s">
        <v>313</v>
      </c>
      <c r="E632" s="90">
        <f t="shared" si="112"/>
        <v>0</v>
      </c>
      <c r="F632" s="90">
        <v>10083</v>
      </c>
      <c r="G632" s="90">
        <f t="shared" si="113"/>
        <v>0</v>
      </c>
      <c r="J632" s="87"/>
      <c r="K632" s="87"/>
    </row>
    <row r="633" spans="1:11" x14ac:dyDescent="0.2">
      <c r="A633" s="90" t="s">
        <v>242</v>
      </c>
      <c r="B633" s="90">
        <f>_xlfn.XLOOKUP(D633,MACROS!R:R,MACROS!N:N,0)</f>
        <v>0</v>
      </c>
      <c r="D633" s="90" t="s">
        <v>314</v>
      </c>
      <c r="E633" s="90">
        <f t="shared" si="112"/>
        <v>0</v>
      </c>
      <c r="F633" s="90">
        <v>10083</v>
      </c>
      <c r="G633" s="90">
        <f t="shared" si="113"/>
        <v>0</v>
      </c>
      <c r="J633" s="87"/>
      <c r="K633" s="87"/>
    </row>
    <row r="634" spans="1:11" x14ac:dyDescent="0.2">
      <c r="A634" s="90" t="s">
        <v>242</v>
      </c>
      <c r="B634" s="90">
        <f>_xlfn.XLOOKUP(D634,MACROS!R:R,MACROS!N:N,0)</f>
        <v>0</v>
      </c>
      <c r="D634" s="90" t="s">
        <v>315</v>
      </c>
      <c r="E634" s="90">
        <f t="shared" si="112"/>
        <v>0</v>
      </c>
      <c r="F634" s="90">
        <v>10083</v>
      </c>
      <c r="G634" s="90">
        <f t="shared" si="113"/>
        <v>0</v>
      </c>
      <c r="J634" s="87"/>
      <c r="K634" s="87"/>
    </row>
    <row r="635" spans="1:11" x14ac:dyDescent="0.2">
      <c r="A635" s="90" t="s">
        <v>242</v>
      </c>
      <c r="B635" s="90">
        <f>_xlfn.XLOOKUP(D635,MACROS!R:R,MACROS!N:N,0)</f>
        <v>0</v>
      </c>
      <c r="D635" s="90" t="s">
        <v>316</v>
      </c>
      <c r="E635" s="90">
        <f t="shared" si="112"/>
        <v>0</v>
      </c>
      <c r="F635" s="90">
        <v>10083</v>
      </c>
      <c r="G635" s="90">
        <f t="shared" si="113"/>
        <v>0</v>
      </c>
      <c r="J635" s="87"/>
      <c r="K635" s="87"/>
    </row>
    <row r="636" spans="1:11" x14ac:dyDescent="0.2">
      <c r="A636" s="90" t="s">
        <v>242</v>
      </c>
      <c r="B636" s="90">
        <f>_xlfn.XLOOKUP(D636,MACROS!R:R,MACROS!N:N,0)</f>
        <v>0</v>
      </c>
      <c r="D636" s="90" t="s">
        <v>317</v>
      </c>
      <c r="E636" s="90">
        <f t="shared" si="112"/>
        <v>0</v>
      </c>
      <c r="F636" s="90">
        <v>10083</v>
      </c>
      <c r="G636" s="90">
        <f t="shared" si="113"/>
        <v>0</v>
      </c>
      <c r="J636" s="1"/>
      <c r="K636" s="87"/>
    </row>
    <row r="637" spans="1:11" x14ac:dyDescent="0.2">
      <c r="A637" s="90" t="s">
        <v>242</v>
      </c>
      <c r="B637" s="90">
        <f>_xlfn.XLOOKUP(D637,MACROS!R:R,MACROS!N:N,0)</f>
        <v>0</v>
      </c>
      <c r="D637" s="90" t="s">
        <v>234</v>
      </c>
      <c r="E637" s="90">
        <f t="shared" ref="E637" si="116">SUM(B637:C637)</f>
        <v>0</v>
      </c>
      <c r="F637" s="90">
        <v>10083</v>
      </c>
      <c r="G637" s="90">
        <f t="shared" ref="G637" si="117">IF(C637&gt;0,10*C637/E637,0)</f>
        <v>0</v>
      </c>
      <c r="J637" s="87"/>
      <c r="K637" s="87"/>
    </row>
    <row r="638" spans="1:11" x14ac:dyDescent="0.2">
      <c r="A638" s="121" t="s">
        <v>242</v>
      </c>
      <c r="B638" s="121">
        <f>_xlfn.XLOOKUP(D638,MACROS!$R:$R,MACROS!$N:$N,0)</f>
        <v>0</v>
      </c>
      <c r="C638" s="121"/>
      <c r="D638" s="121" t="s">
        <v>79</v>
      </c>
      <c r="E638" s="121">
        <f t="shared" si="112"/>
        <v>0</v>
      </c>
      <c r="F638" s="121">
        <v>10083</v>
      </c>
      <c r="G638" s="121">
        <f t="shared" si="113"/>
        <v>0</v>
      </c>
      <c r="J638" s="1"/>
      <c r="K638" s="87"/>
    </row>
    <row r="639" spans="1:11" x14ac:dyDescent="0.2">
      <c r="A639" s="90" t="s">
        <v>242</v>
      </c>
      <c r="B639" s="90">
        <f>_xlfn.XLOOKUP(D639,MACROS!R:R,MACROS!N:N,0)</f>
        <v>0</v>
      </c>
      <c r="D639" s="90" t="s">
        <v>80</v>
      </c>
      <c r="E639" s="90">
        <f t="shared" si="112"/>
        <v>0</v>
      </c>
      <c r="F639" s="90">
        <v>10083</v>
      </c>
      <c r="G639" s="90">
        <f t="shared" si="113"/>
        <v>0</v>
      </c>
      <c r="J639" s="86"/>
      <c r="K639" s="87"/>
    </row>
    <row r="640" spans="1:11" x14ac:dyDescent="0.2">
      <c r="A640" s="90" t="s">
        <v>242</v>
      </c>
      <c r="B640" s="90">
        <f>_xlfn.XLOOKUP(D640,MACROS!R:R,MACROS!N:N,0)</f>
        <v>0</v>
      </c>
      <c r="D640" s="90" t="s">
        <v>81</v>
      </c>
      <c r="E640" s="90">
        <f t="shared" si="112"/>
        <v>0</v>
      </c>
      <c r="F640" s="90">
        <v>10083</v>
      </c>
      <c r="G640" s="90">
        <f t="shared" si="113"/>
        <v>0</v>
      </c>
      <c r="J640" s="86"/>
      <c r="K640" s="87"/>
    </row>
    <row r="641" spans="1:11" x14ac:dyDescent="0.2">
      <c r="A641" s="90" t="s">
        <v>242</v>
      </c>
      <c r="B641" s="90">
        <f>_xlfn.XLOOKUP(D641,MACROS!R:R,MACROS!N:N,0)</f>
        <v>0</v>
      </c>
      <c r="D641" s="90" t="s">
        <v>82</v>
      </c>
      <c r="E641" s="90">
        <f t="shared" si="112"/>
        <v>0</v>
      </c>
      <c r="F641" s="90">
        <v>10083</v>
      </c>
      <c r="G641" s="90">
        <f t="shared" si="113"/>
        <v>0</v>
      </c>
      <c r="J641" s="86"/>
      <c r="K641" s="87"/>
    </row>
    <row r="642" spans="1:11" x14ac:dyDescent="0.2">
      <c r="A642" s="90" t="s">
        <v>242</v>
      </c>
      <c r="B642" s="90">
        <f>_xlfn.XLOOKUP(D642,MACROS!R:R,MACROS!N:N,0)</f>
        <v>0</v>
      </c>
      <c r="D642" s="90" t="s">
        <v>83</v>
      </c>
      <c r="E642" s="90">
        <f t="shared" si="112"/>
        <v>0</v>
      </c>
      <c r="F642" s="90">
        <v>10083</v>
      </c>
      <c r="G642" s="90">
        <f t="shared" si="113"/>
        <v>0</v>
      </c>
      <c r="J642" s="86"/>
      <c r="K642" s="87"/>
    </row>
    <row r="643" spans="1:11" x14ac:dyDescent="0.2">
      <c r="A643" s="90" t="s">
        <v>242</v>
      </c>
      <c r="B643" s="90">
        <f>_xlfn.XLOOKUP(D643,MACROS!R:R,MACROS!N:N,0)</f>
        <v>0</v>
      </c>
      <c r="D643" s="90" t="s">
        <v>322</v>
      </c>
      <c r="E643" s="90">
        <f t="shared" ref="E643:E646" si="118">SUM(B643:C643)</f>
        <v>0</v>
      </c>
      <c r="F643" s="90">
        <v>10083</v>
      </c>
      <c r="G643" s="90">
        <f t="shared" si="113"/>
        <v>0</v>
      </c>
      <c r="J643" s="86"/>
      <c r="K643" s="87"/>
    </row>
    <row r="644" spans="1:11" x14ac:dyDescent="0.2">
      <c r="A644" s="90" t="s">
        <v>242</v>
      </c>
      <c r="B644" s="90">
        <f>_xlfn.XLOOKUP(D644,MACROS!R:R,MACROS!N:N,0)</f>
        <v>0</v>
      </c>
      <c r="D644" s="90" t="s">
        <v>323</v>
      </c>
      <c r="E644" s="90">
        <f t="shared" si="118"/>
        <v>0</v>
      </c>
      <c r="F644" s="90">
        <v>10083</v>
      </c>
      <c r="G644" s="90">
        <f t="shared" si="113"/>
        <v>0</v>
      </c>
      <c r="J644" s="86"/>
      <c r="K644" s="87"/>
    </row>
    <row r="645" spans="1:11" x14ac:dyDescent="0.2">
      <c r="A645" s="90" t="s">
        <v>242</v>
      </c>
      <c r="B645" s="90">
        <f>_xlfn.XLOOKUP(D645,MACROS!R:R,MACROS!N:N,0)</f>
        <v>0</v>
      </c>
      <c r="D645" s="90" t="s">
        <v>324</v>
      </c>
      <c r="E645" s="90">
        <f t="shared" si="118"/>
        <v>0</v>
      </c>
      <c r="F645" s="90">
        <v>10083</v>
      </c>
      <c r="G645" s="90">
        <f t="shared" si="113"/>
        <v>0</v>
      </c>
      <c r="J645" s="86"/>
      <c r="K645" s="87"/>
    </row>
    <row r="646" spans="1:11" x14ac:dyDescent="0.2">
      <c r="A646" s="90" t="s">
        <v>242</v>
      </c>
      <c r="B646" s="90">
        <f>_xlfn.XLOOKUP(D646,MACROS!R:R,MACROS!N:N,0)</f>
        <v>0</v>
      </c>
      <c r="D646" s="90" t="s">
        <v>325</v>
      </c>
      <c r="E646" s="90">
        <f t="shared" si="118"/>
        <v>0</v>
      </c>
      <c r="F646" s="90">
        <v>10083</v>
      </c>
      <c r="G646" s="90">
        <f t="shared" si="113"/>
        <v>0</v>
      </c>
      <c r="J646" s="1"/>
      <c r="K646" s="87"/>
    </row>
    <row r="647" spans="1:11" x14ac:dyDescent="0.2">
      <c r="A647" s="90" t="s">
        <v>242</v>
      </c>
      <c r="B647" s="90">
        <f>_xlfn.XLOOKUP(D647,MACROS!R:R,MACROS!N:N,0)</f>
        <v>0</v>
      </c>
      <c r="D647" s="90" t="s">
        <v>235</v>
      </c>
      <c r="E647" s="90">
        <f t="shared" ref="E647" si="119">SUM(B647:C647)</f>
        <v>0</v>
      </c>
      <c r="F647" s="90">
        <v>10083</v>
      </c>
      <c r="G647" s="90">
        <f t="shared" ref="G647" si="120">IF(C647&gt;0,10*C647/E647,0)</f>
        <v>0</v>
      </c>
      <c r="J647" s="86"/>
      <c r="K647" s="87"/>
    </row>
    <row r="648" spans="1:11" x14ac:dyDescent="0.2">
      <c r="A648" s="121" t="s">
        <v>242</v>
      </c>
      <c r="B648" s="121">
        <f>_xlfn.XLOOKUP(D648,MACROS!$R:$R,MACROS!$N:$N,0)</f>
        <v>0</v>
      </c>
      <c r="C648" s="121"/>
      <c r="D648" s="121" t="s">
        <v>74</v>
      </c>
      <c r="E648" s="121">
        <f t="shared" ref="E648:E684" si="121">SUM(B648:C648)</f>
        <v>0</v>
      </c>
      <c r="F648" s="121">
        <v>10083</v>
      </c>
      <c r="G648" s="121">
        <f t="shared" si="113"/>
        <v>0</v>
      </c>
      <c r="J648" s="1"/>
      <c r="K648" s="87"/>
    </row>
    <row r="649" spans="1:11" x14ac:dyDescent="0.2">
      <c r="A649" s="90" t="s">
        <v>242</v>
      </c>
      <c r="B649" s="90">
        <f>_xlfn.XLOOKUP(D649,MACROS!R:R,MACROS!N:N,0)</f>
        <v>0</v>
      </c>
      <c r="D649" s="90" t="s">
        <v>75</v>
      </c>
      <c r="E649" s="90">
        <f t="shared" si="121"/>
        <v>0</v>
      </c>
      <c r="F649" s="90">
        <v>10083</v>
      </c>
      <c r="G649" s="90">
        <f t="shared" si="113"/>
        <v>0</v>
      </c>
      <c r="J649" s="86"/>
      <c r="K649" s="87"/>
    </row>
    <row r="650" spans="1:11" x14ac:dyDescent="0.2">
      <c r="A650" s="90" t="s">
        <v>242</v>
      </c>
      <c r="B650" s="90">
        <f>_xlfn.XLOOKUP(D650,MACROS!R:R,MACROS!N:N,0)</f>
        <v>0</v>
      </c>
      <c r="D650" s="90" t="s">
        <v>76</v>
      </c>
      <c r="E650" s="90">
        <f t="shared" si="121"/>
        <v>0</v>
      </c>
      <c r="F650" s="90">
        <v>10083</v>
      </c>
      <c r="G650" s="90">
        <f t="shared" si="113"/>
        <v>0</v>
      </c>
      <c r="J650" s="86"/>
      <c r="K650" s="87"/>
    </row>
    <row r="651" spans="1:11" x14ac:dyDescent="0.2">
      <c r="A651" s="90" t="s">
        <v>242</v>
      </c>
      <c r="B651" s="90">
        <f>_xlfn.XLOOKUP(D651,MACROS!R:R,MACROS!N:N,0)</f>
        <v>0</v>
      </c>
      <c r="D651" s="90" t="s">
        <v>77</v>
      </c>
      <c r="E651" s="90">
        <f t="shared" si="121"/>
        <v>0</v>
      </c>
      <c r="F651" s="90">
        <v>10083</v>
      </c>
      <c r="G651" s="90">
        <f t="shared" si="113"/>
        <v>0</v>
      </c>
      <c r="J651" s="86"/>
      <c r="K651" s="87"/>
    </row>
    <row r="652" spans="1:11" x14ac:dyDescent="0.2">
      <c r="A652" s="90" t="s">
        <v>242</v>
      </c>
      <c r="B652" s="90">
        <f>_xlfn.XLOOKUP(D652,MACROS!R:R,MACROS!N:N,0)</f>
        <v>0</v>
      </c>
      <c r="D652" s="90" t="s">
        <v>78</v>
      </c>
      <c r="E652" s="90">
        <f t="shared" si="121"/>
        <v>0</v>
      </c>
      <c r="F652" s="90">
        <v>10083</v>
      </c>
      <c r="G652" s="90">
        <f t="shared" si="113"/>
        <v>0</v>
      </c>
      <c r="J652" s="86"/>
      <c r="K652" s="87"/>
    </row>
    <row r="653" spans="1:11" x14ac:dyDescent="0.2">
      <c r="A653" s="90" t="s">
        <v>242</v>
      </c>
      <c r="B653" s="90">
        <f>_xlfn.XLOOKUP(D653,MACROS!R:R,MACROS!N:N,0)</f>
        <v>0</v>
      </c>
      <c r="D653" s="90" t="s">
        <v>84</v>
      </c>
      <c r="E653" s="90">
        <f t="shared" si="121"/>
        <v>0</v>
      </c>
      <c r="F653" s="90">
        <v>10083</v>
      </c>
      <c r="G653" s="90">
        <f t="shared" si="113"/>
        <v>0</v>
      </c>
      <c r="J653" s="86"/>
      <c r="K653" s="87"/>
    </row>
    <row r="654" spans="1:11" x14ac:dyDescent="0.2">
      <c r="A654" s="90" t="s">
        <v>242</v>
      </c>
      <c r="B654" s="90">
        <f>_xlfn.XLOOKUP(D654,MACROS!R:R,MACROS!N:N,0)</f>
        <v>0</v>
      </c>
      <c r="D654" s="90" t="s">
        <v>85</v>
      </c>
      <c r="E654" s="90">
        <f t="shared" si="121"/>
        <v>0</v>
      </c>
      <c r="F654" s="90">
        <v>10083</v>
      </c>
      <c r="G654" s="90">
        <f t="shared" si="113"/>
        <v>0</v>
      </c>
      <c r="J654" s="86"/>
      <c r="K654" s="87"/>
    </row>
    <row r="655" spans="1:11" x14ac:dyDescent="0.2">
      <c r="A655" s="90" t="s">
        <v>242</v>
      </c>
      <c r="B655" s="90">
        <f>_xlfn.XLOOKUP(D655,MACROS!R:R,MACROS!N:N,0)</f>
        <v>0</v>
      </c>
      <c r="D655" s="90" t="s">
        <v>86</v>
      </c>
      <c r="E655" s="90">
        <f t="shared" si="121"/>
        <v>0</v>
      </c>
      <c r="F655" s="90">
        <v>10083</v>
      </c>
      <c r="G655" s="90">
        <f t="shared" si="113"/>
        <v>0</v>
      </c>
      <c r="J655" s="86"/>
      <c r="K655" s="87"/>
    </row>
    <row r="656" spans="1:11" x14ac:dyDescent="0.2">
      <c r="A656" s="90" t="s">
        <v>242</v>
      </c>
      <c r="B656" s="90">
        <f>_xlfn.XLOOKUP(D656,MACROS!R:R,MACROS!N:N,0)</f>
        <v>0</v>
      </c>
      <c r="D656" s="90" t="s">
        <v>87</v>
      </c>
      <c r="E656" s="90">
        <f t="shared" si="121"/>
        <v>0</v>
      </c>
      <c r="F656" s="90">
        <v>10083</v>
      </c>
      <c r="G656" s="90">
        <f t="shared" si="113"/>
        <v>0</v>
      </c>
      <c r="J656" s="86"/>
      <c r="K656" s="87"/>
    </row>
    <row r="657" spans="1:11" x14ac:dyDescent="0.2">
      <c r="A657" s="90" t="s">
        <v>242</v>
      </c>
      <c r="B657" s="90">
        <f>_xlfn.XLOOKUP(D657,MACROS!R:R,MACROS!N:N,0)</f>
        <v>0</v>
      </c>
      <c r="D657" s="90" t="s">
        <v>88</v>
      </c>
      <c r="E657" s="90">
        <f t="shared" si="121"/>
        <v>0</v>
      </c>
      <c r="F657" s="90">
        <v>10083</v>
      </c>
      <c r="G657" s="90">
        <f t="shared" si="113"/>
        <v>0</v>
      </c>
      <c r="J657" s="86"/>
      <c r="K657" s="87"/>
    </row>
    <row r="658" spans="1:11" x14ac:dyDescent="0.2">
      <c r="A658" s="90" t="s">
        <v>242</v>
      </c>
      <c r="B658" s="90">
        <f>_xlfn.XLOOKUP(D658,MACROS!R:R,MACROS!N:N,0)</f>
        <v>0</v>
      </c>
      <c r="D658" s="90" t="s">
        <v>89</v>
      </c>
      <c r="E658" s="90">
        <f t="shared" si="121"/>
        <v>0</v>
      </c>
      <c r="F658" s="90">
        <v>10083</v>
      </c>
      <c r="G658" s="90">
        <f t="shared" si="113"/>
        <v>0</v>
      </c>
      <c r="J658" s="86"/>
      <c r="K658" s="87"/>
    </row>
    <row r="659" spans="1:11" x14ac:dyDescent="0.2">
      <c r="A659" s="90" t="s">
        <v>242</v>
      </c>
      <c r="B659" s="90">
        <f>_xlfn.XLOOKUP(D659,MACROS!R:R,MACROS!N:N,0)</f>
        <v>0</v>
      </c>
      <c r="D659" s="90" t="s">
        <v>90</v>
      </c>
      <c r="E659" s="90">
        <f t="shared" si="121"/>
        <v>0</v>
      </c>
      <c r="F659" s="90">
        <v>10083</v>
      </c>
      <c r="G659" s="90">
        <f t="shared" si="113"/>
        <v>0</v>
      </c>
      <c r="J659" s="86"/>
      <c r="K659" s="87"/>
    </row>
    <row r="660" spans="1:11" x14ac:dyDescent="0.2">
      <c r="A660" s="90" t="s">
        <v>242</v>
      </c>
      <c r="B660" s="90">
        <f>_xlfn.XLOOKUP(D660,MACROS!R:R,MACROS!N:N,0)</f>
        <v>0</v>
      </c>
      <c r="D660" s="90" t="s">
        <v>91</v>
      </c>
      <c r="E660" s="90">
        <f t="shared" si="121"/>
        <v>0</v>
      </c>
      <c r="F660" s="90">
        <v>10083</v>
      </c>
      <c r="G660" s="90">
        <f t="shared" si="113"/>
        <v>0</v>
      </c>
      <c r="J660" s="86"/>
      <c r="K660" s="87"/>
    </row>
    <row r="661" spans="1:11" x14ac:dyDescent="0.2">
      <c r="A661" s="90" t="s">
        <v>242</v>
      </c>
      <c r="B661" s="90">
        <f>_xlfn.XLOOKUP(D661,MACROS!R:R,MACROS!N:N,0)</f>
        <v>0</v>
      </c>
      <c r="D661" s="90" t="s">
        <v>92</v>
      </c>
      <c r="E661" s="90">
        <f t="shared" si="121"/>
        <v>0</v>
      </c>
      <c r="F661" s="90">
        <v>10083</v>
      </c>
      <c r="G661" s="90">
        <f t="shared" si="113"/>
        <v>0</v>
      </c>
      <c r="J661" s="86"/>
      <c r="K661" s="87"/>
    </row>
    <row r="662" spans="1:11" x14ac:dyDescent="0.2">
      <c r="A662" s="90" t="s">
        <v>242</v>
      </c>
      <c r="B662" s="90">
        <f>_xlfn.XLOOKUP(D662,MACROS!R:R,MACROS!N:N,0)</f>
        <v>0</v>
      </c>
      <c r="D662" s="90" t="s">
        <v>93</v>
      </c>
      <c r="E662" s="90">
        <f t="shared" si="121"/>
        <v>0</v>
      </c>
      <c r="F662" s="90">
        <v>10083</v>
      </c>
      <c r="G662" s="90">
        <f t="shared" si="113"/>
        <v>0</v>
      </c>
      <c r="J662" s="1"/>
      <c r="K662" s="87"/>
    </row>
    <row r="663" spans="1:11" x14ac:dyDescent="0.2">
      <c r="A663" s="90" t="s">
        <v>242</v>
      </c>
      <c r="B663" s="90">
        <f>_xlfn.XLOOKUP(D663,MACROS!R:R,MACROS!N:N,0)</f>
        <v>0</v>
      </c>
      <c r="D663" s="90" t="s">
        <v>236</v>
      </c>
      <c r="E663" s="90">
        <f t="shared" ref="E663" si="122">SUM(B663:C663)</f>
        <v>0</v>
      </c>
      <c r="F663" s="90">
        <v>10083</v>
      </c>
      <c r="G663" s="90">
        <f t="shared" ref="G663" si="123">IF(C663&gt;0,10*C663/E663,0)</f>
        <v>0</v>
      </c>
      <c r="J663" s="86"/>
      <c r="K663" s="87"/>
    </row>
    <row r="664" spans="1:11" x14ac:dyDescent="0.2">
      <c r="A664" s="121" t="s">
        <v>242</v>
      </c>
      <c r="B664" s="121">
        <f>_xlfn.XLOOKUP(D664,MACROS!$R:$R,MACROS!$O:$O,0)</f>
        <v>0</v>
      </c>
      <c r="C664" s="121"/>
      <c r="D664" s="121" t="s">
        <v>144</v>
      </c>
      <c r="E664" s="121">
        <f t="shared" si="121"/>
        <v>0</v>
      </c>
      <c r="F664" s="121">
        <v>10082</v>
      </c>
      <c r="G664" s="121">
        <f t="shared" si="113"/>
        <v>0</v>
      </c>
      <c r="J664" s="1"/>
      <c r="K664" s="87"/>
    </row>
    <row r="665" spans="1:11" x14ac:dyDescent="0.2">
      <c r="A665" s="90" t="s">
        <v>242</v>
      </c>
      <c r="B665" s="90">
        <f>_xlfn.XLOOKUP(D665,MACROS!R:R,MACROS!O:O,0)</f>
        <v>0</v>
      </c>
      <c r="D665" s="90" t="s">
        <v>145</v>
      </c>
      <c r="E665" s="90">
        <f t="shared" si="121"/>
        <v>0</v>
      </c>
      <c r="F665" s="90">
        <v>10082</v>
      </c>
      <c r="G665" s="90">
        <f t="shared" si="113"/>
        <v>0</v>
      </c>
      <c r="J665" s="87"/>
      <c r="K665" s="87"/>
    </row>
    <row r="666" spans="1:11" x14ac:dyDescent="0.2">
      <c r="A666" s="90" t="s">
        <v>242</v>
      </c>
      <c r="B666" s="90">
        <f>_xlfn.XLOOKUP(D666,MACROS!R:R,MACROS!O:O,0)</f>
        <v>0</v>
      </c>
      <c r="D666" s="90" t="s">
        <v>146</v>
      </c>
      <c r="E666" s="90">
        <f t="shared" si="121"/>
        <v>0</v>
      </c>
      <c r="F666" s="90">
        <v>10082</v>
      </c>
      <c r="G666" s="90">
        <f t="shared" si="113"/>
        <v>0</v>
      </c>
      <c r="J666" s="87"/>
      <c r="K666" s="87"/>
    </row>
    <row r="667" spans="1:11" x14ac:dyDescent="0.2">
      <c r="A667" s="90" t="s">
        <v>242</v>
      </c>
      <c r="B667" s="90">
        <f>_xlfn.XLOOKUP(D667,MACROS!R:R,MACROS!O:O,0)</f>
        <v>0</v>
      </c>
      <c r="D667" s="90" t="s">
        <v>147</v>
      </c>
      <c r="E667" s="90">
        <f t="shared" si="121"/>
        <v>0</v>
      </c>
      <c r="F667" s="90">
        <v>10082</v>
      </c>
      <c r="G667" s="90">
        <f t="shared" si="113"/>
        <v>0</v>
      </c>
      <c r="J667" s="87"/>
      <c r="K667" s="87"/>
    </row>
    <row r="668" spans="1:11" x14ac:dyDescent="0.2">
      <c r="A668" s="90" t="s">
        <v>242</v>
      </c>
      <c r="B668" s="90">
        <f>_xlfn.XLOOKUP(D668,MACROS!R:R,MACROS!O:O,0)</f>
        <v>0</v>
      </c>
      <c r="D668" s="90" t="s">
        <v>148</v>
      </c>
      <c r="E668" s="90">
        <f t="shared" si="121"/>
        <v>0</v>
      </c>
      <c r="F668" s="90">
        <v>10082</v>
      </c>
      <c r="G668" s="90">
        <f t="shared" si="113"/>
        <v>0</v>
      </c>
      <c r="J668" s="87"/>
      <c r="K668" s="87"/>
    </row>
    <row r="669" spans="1:11" x14ac:dyDescent="0.2">
      <c r="A669" s="90" t="s">
        <v>242</v>
      </c>
      <c r="B669" s="90">
        <f>_xlfn.XLOOKUP(D669,MACROS!R:R,MACROS!O:O,0)</f>
        <v>0</v>
      </c>
      <c r="D669" s="90" t="s">
        <v>149</v>
      </c>
      <c r="E669" s="90">
        <f t="shared" si="121"/>
        <v>0</v>
      </c>
      <c r="F669" s="90">
        <v>10082</v>
      </c>
      <c r="G669" s="90">
        <f t="shared" si="113"/>
        <v>0</v>
      </c>
      <c r="J669" s="87"/>
      <c r="K669" s="87"/>
    </row>
    <row r="670" spans="1:11" x14ac:dyDescent="0.2">
      <c r="A670" s="90" t="s">
        <v>242</v>
      </c>
      <c r="B670" s="90">
        <f>_xlfn.XLOOKUP(D670,MACROS!R:R,MACROS!O:O,0)</f>
        <v>0</v>
      </c>
      <c r="D670" s="90" t="s">
        <v>309</v>
      </c>
      <c r="E670" s="90">
        <f t="shared" si="121"/>
        <v>0</v>
      </c>
      <c r="F670" s="90">
        <v>10082</v>
      </c>
      <c r="G670" s="90">
        <f t="shared" si="113"/>
        <v>0</v>
      </c>
      <c r="J670" s="87"/>
      <c r="K670" s="87"/>
    </row>
    <row r="671" spans="1:11" x14ac:dyDescent="0.2">
      <c r="A671" s="90" t="s">
        <v>242</v>
      </c>
      <c r="B671" s="90">
        <f>_xlfn.XLOOKUP(D671,MACROS!R:R,MACROS!O:O,0)</f>
        <v>0</v>
      </c>
      <c r="D671" s="90" t="s">
        <v>310</v>
      </c>
      <c r="E671" s="90">
        <f t="shared" si="121"/>
        <v>0</v>
      </c>
      <c r="F671" s="90">
        <v>10082</v>
      </c>
      <c r="G671" s="90">
        <f t="shared" si="113"/>
        <v>0</v>
      </c>
      <c r="J671" s="87"/>
      <c r="K671" s="87"/>
    </row>
    <row r="672" spans="1:11" x14ac:dyDescent="0.2">
      <c r="A672" s="90" t="s">
        <v>242</v>
      </c>
      <c r="B672" s="90">
        <f>_xlfn.XLOOKUP(D672,MACROS!R:R,MACROS!O:O,0)</f>
        <v>0</v>
      </c>
      <c r="D672" s="90" t="s">
        <v>311</v>
      </c>
      <c r="E672" s="90">
        <f t="shared" si="121"/>
        <v>0</v>
      </c>
      <c r="F672" s="90">
        <v>10082</v>
      </c>
      <c r="G672" s="90">
        <f t="shared" si="113"/>
        <v>0</v>
      </c>
      <c r="J672" s="87"/>
      <c r="K672" s="87"/>
    </row>
    <row r="673" spans="1:11" x14ac:dyDescent="0.2">
      <c r="A673" s="90" t="s">
        <v>242</v>
      </c>
      <c r="B673" s="90">
        <f>_xlfn.XLOOKUP(D673,MACROS!R:R,MACROS!O:O,0)</f>
        <v>0</v>
      </c>
      <c r="D673" s="90" t="s">
        <v>312</v>
      </c>
      <c r="E673" s="90">
        <f t="shared" si="121"/>
        <v>0</v>
      </c>
      <c r="F673" s="90">
        <v>10082</v>
      </c>
      <c r="G673" s="90">
        <f t="shared" si="113"/>
        <v>0</v>
      </c>
      <c r="J673" s="87"/>
      <c r="K673" s="87"/>
    </row>
    <row r="674" spans="1:11" x14ac:dyDescent="0.2">
      <c r="A674" s="90" t="s">
        <v>242</v>
      </c>
      <c r="B674" s="90">
        <f>_xlfn.XLOOKUP(D674,MACROS!R:R,MACROS!O:O,0)</f>
        <v>0</v>
      </c>
      <c r="D674" s="90" t="s">
        <v>313</v>
      </c>
      <c r="E674" s="90">
        <f t="shared" si="121"/>
        <v>0</v>
      </c>
      <c r="F674" s="90">
        <v>10082</v>
      </c>
      <c r="G674" s="90">
        <f t="shared" si="113"/>
        <v>0</v>
      </c>
      <c r="J674" s="87"/>
      <c r="K674" s="87"/>
    </row>
    <row r="675" spans="1:11" x14ac:dyDescent="0.2">
      <c r="A675" s="90" t="s">
        <v>242</v>
      </c>
      <c r="B675" s="90">
        <f>_xlfn.XLOOKUP(D675,MACROS!R:R,MACROS!O:O,0)</f>
        <v>0</v>
      </c>
      <c r="D675" s="90" t="s">
        <v>314</v>
      </c>
      <c r="E675" s="90">
        <f t="shared" si="121"/>
        <v>0</v>
      </c>
      <c r="F675" s="90">
        <v>10082</v>
      </c>
      <c r="G675" s="90">
        <f t="shared" ref="G675:G744" si="124">IF(C675&gt;0,10*C675/E675,0)</f>
        <v>0</v>
      </c>
      <c r="J675" s="87"/>
      <c r="K675" s="87"/>
    </row>
    <row r="676" spans="1:11" x14ac:dyDescent="0.2">
      <c r="A676" s="90" t="s">
        <v>242</v>
      </c>
      <c r="B676" s="90">
        <f>_xlfn.XLOOKUP(D676,MACROS!R:R,MACROS!O:O,0)</f>
        <v>0</v>
      </c>
      <c r="D676" s="90" t="s">
        <v>315</v>
      </c>
      <c r="E676" s="90">
        <f t="shared" si="121"/>
        <v>0</v>
      </c>
      <c r="F676" s="90">
        <v>10082</v>
      </c>
      <c r="G676" s="90">
        <f t="shared" si="124"/>
        <v>0</v>
      </c>
      <c r="J676" s="87"/>
      <c r="K676" s="87"/>
    </row>
    <row r="677" spans="1:11" x14ac:dyDescent="0.2">
      <c r="A677" s="90" t="s">
        <v>242</v>
      </c>
      <c r="B677" s="90">
        <f>_xlfn.XLOOKUP(D677,MACROS!R:R,MACROS!O:O,0)</f>
        <v>0</v>
      </c>
      <c r="D677" s="90" t="s">
        <v>316</v>
      </c>
      <c r="E677" s="90">
        <f t="shared" si="121"/>
        <v>0</v>
      </c>
      <c r="F677" s="90">
        <v>10082</v>
      </c>
      <c r="G677" s="90">
        <f t="shared" si="124"/>
        <v>0</v>
      </c>
      <c r="J677" s="87"/>
      <c r="K677" s="87"/>
    </row>
    <row r="678" spans="1:11" x14ac:dyDescent="0.2">
      <c r="A678" s="90" t="s">
        <v>242</v>
      </c>
      <c r="B678" s="90">
        <f>_xlfn.XLOOKUP(D678,MACROS!R:R,MACROS!O:O,0)</f>
        <v>0</v>
      </c>
      <c r="D678" s="90" t="s">
        <v>317</v>
      </c>
      <c r="E678" s="90">
        <f t="shared" si="121"/>
        <v>0</v>
      </c>
      <c r="F678" s="90">
        <v>10082</v>
      </c>
      <c r="G678" s="90">
        <f t="shared" si="124"/>
        <v>0</v>
      </c>
      <c r="J678" s="1"/>
      <c r="K678" s="87"/>
    </row>
    <row r="679" spans="1:11" x14ac:dyDescent="0.2">
      <c r="A679" s="90" t="s">
        <v>242</v>
      </c>
      <c r="B679" s="90">
        <f>_xlfn.XLOOKUP(D679,MACROS!R:R,MACROS!O:O,0)</f>
        <v>0</v>
      </c>
      <c r="D679" s="90" t="s">
        <v>234</v>
      </c>
      <c r="E679" s="90">
        <f t="shared" ref="E679" si="125">SUM(B679:C679)</f>
        <v>0</v>
      </c>
      <c r="F679" s="90">
        <v>10082</v>
      </c>
      <c r="G679" s="90">
        <f t="shared" ref="G679" si="126">IF(C679&gt;0,10*C679/E679,0)</f>
        <v>0</v>
      </c>
      <c r="J679" s="87"/>
      <c r="K679" s="87"/>
    </row>
    <row r="680" spans="1:11" x14ac:dyDescent="0.2">
      <c r="A680" s="121" t="s">
        <v>242</v>
      </c>
      <c r="B680" s="121">
        <f>_xlfn.XLOOKUP(D680,MACROS!$R:$R,MACROS!$O:$O,0)</f>
        <v>0</v>
      </c>
      <c r="C680" s="121"/>
      <c r="D680" s="121" t="s">
        <v>79</v>
      </c>
      <c r="E680" s="121">
        <f t="shared" si="121"/>
        <v>0</v>
      </c>
      <c r="F680" s="121">
        <v>10082</v>
      </c>
      <c r="G680" s="121">
        <f t="shared" si="124"/>
        <v>0</v>
      </c>
      <c r="J680" s="1"/>
      <c r="K680" s="87"/>
    </row>
    <row r="681" spans="1:11" x14ac:dyDescent="0.2">
      <c r="A681" s="90" t="s">
        <v>242</v>
      </c>
      <c r="B681" s="90">
        <f>_xlfn.XLOOKUP(D681,MACROS!R:R,MACROS!O:O,0)</f>
        <v>0</v>
      </c>
      <c r="D681" s="90" t="s">
        <v>80</v>
      </c>
      <c r="E681" s="90">
        <f t="shared" si="121"/>
        <v>0</v>
      </c>
      <c r="F681" s="90">
        <v>10082</v>
      </c>
      <c r="G681" s="90">
        <f t="shared" si="124"/>
        <v>0</v>
      </c>
      <c r="J681" s="86"/>
      <c r="K681" s="87"/>
    </row>
    <row r="682" spans="1:11" x14ac:dyDescent="0.2">
      <c r="A682" s="90" t="s">
        <v>242</v>
      </c>
      <c r="B682" s="90">
        <f>_xlfn.XLOOKUP(D682,MACROS!R:R,MACROS!O:O,0)</f>
        <v>0</v>
      </c>
      <c r="D682" s="90" t="s">
        <v>81</v>
      </c>
      <c r="E682" s="90">
        <f t="shared" si="121"/>
        <v>0</v>
      </c>
      <c r="F682" s="90">
        <v>10082</v>
      </c>
      <c r="G682" s="90">
        <f t="shared" si="124"/>
        <v>0</v>
      </c>
      <c r="J682" s="86"/>
      <c r="K682" s="87"/>
    </row>
    <row r="683" spans="1:11" x14ac:dyDescent="0.2">
      <c r="A683" s="90" t="s">
        <v>242</v>
      </c>
      <c r="B683" s="90">
        <f>_xlfn.XLOOKUP(D683,MACROS!R:R,MACROS!O:O,0)</f>
        <v>0</v>
      </c>
      <c r="D683" s="90" t="s">
        <v>82</v>
      </c>
      <c r="E683" s="90">
        <f t="shared" si="121"/>
        <v>0</v>
      </c>
      <c r="F683" s="90">
        <v>10082</v>
      </c>
      <c r="G683" s="90">
        <f t="shared" si="124"/>
        <v>0</v>
      </c>
      <c r="J683" s="86"/>
      <c r="K683" s="87"/>
    </row>
    <row r="684" spans="1:11" x14ac:dyDescent="0.2">
      <c r="A684" s="90" t="s">
        <v>242</v>
      </c>
      <c r="B684" s="90">
        <f>_xlfn.XLOOKUP(D684,MACROS!R:R,MACROS!O:O,0)</f>
        <v>0</v>
      </c>
      <c r="D684" s="90" t="s">
        <v>83</v>
      </c>
      <c r="E684" s="90">
        <f t="shared" si="121"/>
        <v>0</v>
      </c>
      <c r="F684" s="90">
        <v>10082</v>
      </c>
      <c r="G684" s="90">
        <f t="shared" si="124"/>
        <v>0</v>
      </c>
      <c r="J684" s="86"/>
      <c r="K684" s="87"/>
    </row>
    <row r="685" spans="1:11" x14ac:dyDescent="0.2">
      <c r="A685" s="90" t="s">
        <v>242</v>
      </c>
      <c r="B685" s="90">
        <f>_xlfn.XLOOKUP(D685,MACROS!R:R,MACROS!O:O,0)</f>
        <v>0</v>
      </c>
      <c r="D685" s="90" t="s">
        <v>322</v>
      </c>
      <c r="E685" s="90">
        <f t="shared" ref="E685:E688" si="127">SUM(B685:C685)</f>
        <v>0</v>
      </c>
      <c r="F685" s="90">
        <v>10082</v>
      </c>
      <c r="G685" s="90">
        <f t="shared" si="124"/>
        <v>0</v>
      </c>
      <c r="J685" s="86"/>
      <c r="K685" s="87"/>
    </row>
    <row r="686" spans="1:11" x14ac:dyDescent="0.2">
      <c r="A686" s="90" t="s">
        <v>242</v>
      </c>
      <c r="B686" s="90">
        <f>_xlfn.XLOOKUP(D686,MACROS!R:R,MACROS!O:O,0)</f>
        <v>0</v>
      </c>
      <c r="D686" s="90" t="s">
        <v>323</v>
      </c>
      <c r="E686" s="90">
        <f t="shared" si="127"/>
        <v>0</v>
      </c>
      <c r="F686" s="90">
        <v>10082</v>
      </c>
      <c r="G686" s="90">
        <f t="shared" si="124"/>
        <v>0</v>
      </c>
      <c r="J686" s="86"/>
      <c r="K686" s="87"/>
    </row>
    <row r="687" spans="1:11" x14ac:dyDescent="0.2">
      <c r="A687" s="90" t="s">
        <v>242</v>
      </c>
      <c r="B687" s="90">
        <f>_xlfn.XLOOKUP(D687,MACROS!R:R,MACROS!O:O,0)</f>
        <v>0</v>
      </c>
      <c r="D687" s="90" t="s">
        <v>324</v>
      </c>
      <c r="E687" s="90">
        <f t="shared" si="127"/>
        <v>0</v>
      </c>
      <c r="F687" s="90">
        <v>10082</v>
      </c>
      <c r="G687" s="90">
        <f t="shared" si="124"/>
        <v>0</v>
      </c>
      <c r="J687" s="86"/>
      <c r="K687" s="87"/>
    </row>
    <row r="688" spans="1:11" x14ac:dyDescent="0.2">
      <c r="A688" s="90" t="s">
        <v>242</v>
      </c>
      <c r="B688" s="90">
        <f>_xlfn.XLOOKUP(D688,MACROS!R:R,MACROS!O:O,0)</f>
        <v>0</v>
      </c>
      <c r="D688" s="90" t="s">
        <v>325</v>
      </c>
      <c r="E688" s="90">
        <f t="shared" si="127"/>
        <v>0</v>
      </c>
      <c r="F688" s="90">
        <v>10082</v>
      </c>
      <c r="G688" s="90">
        <f t="shared" si="124"/>
        <v>0</v>
      </c>
      <c r="J688" s="1"/>
      <c r="K688" s="87"/>
    </row>
    <row r="689" spans="1:11" x14ac:dyDescent="0.2">
      <c r="A689" s="90" t="s">
        <v>242</v>
      </c>
      <c r="B689" s="90">
        <f>_xlfn.XLOOKUP(D689,MACROS!R:R,MACROS!O:O,0)</f>
        <v>0</v>
      </c>
      <c r="D689" s="90" t="s">
        <v>235</v>
      </c>
      <c r="E689" s="90">
        <f t="shared" ref="E689" si="128">SUM(B689:C689)</f>
        <v>0</v>
      </c>
      <c r="F689" s="90">
        <v>10082</v>
      </c>
      <c r="G689" s="90">
        <f t="shared" ref="G689" si="129">IF(C689&gt;0,10*C689/E689,0)</f>
        <v>0</v>
      </c>
      <c r="J689" s="86"/>
      <c r="K689" s="87"/>
    </row>
    <row r="690" spans="1:11" x14ac:dyDescent="0.2">
      <c r="A690" s="121" t="s">
        <v>242</v>
      </c>
      <c r="B690" s="121">
        <f>_xlfn.XLOOKUP(D690,MACROS!$R:$R,MACROS!$O:$O,0)</f>
        <v>0</v>
      </c>
      <c r="C690" s="121"/>
      <c r="D690" s="121" t="s">
        <v>74</v>
      </c>
      <c r="E690" s="121">
        <f t="shared" ref="E690:E710" si="130">SUM(B690:C690)</f>
        <v>0</v>
      </c>
      <c r="F690" s="121">
        <v>10082</v>
      </c>
      <c r="G690" s="121">
        <f t="shared" si="124"/>
        <v>0</v>
      </c>
      <c r="J690" s="1"/>
      <c r="K690" s="87"/>
    </row>
    <row r="691" spans="1:11" x14ac:dyDescent="0.2">
      <c r="A691" s="90" t="s">
        <v>242</v>
      </c>
      <c r="B691" s="90">
        <f>_xlfn.XLOOKUP(D691,MACROS!R:R,MACROS!O:O,0)</f>
        <v>0</v>
      </c>
      <c r="D691" s="90" t="s">
        <v>75</v>
      </c>
      <c r="E691" s="90">
        <f t="shared" si="130"/>
        <v>0</v>
      </c>
      <c r="F691" s="90">
        <v>10082</v>
      </c>
      <c r="G691" s="90">
        <f t="shared" si="124"/>
        <v>0</v>
      </c>
      <c r="J691" s="86"/>
      <c r="K691" s="87"/>
    </row>
    <row r="692" spans="1:11" x14ac:dyDescent="0.2">
      <c r="A692" s="90" t="s">
        <v>242</v>
      </c>
      <c r="B692" s="90">
        <f>_xlfn.XLOOKUP(D692,MACROS!R:R,MACROS!O:O,0)</f>
        <v>0</v>
      </c>
      <c r="D692" s="90" t="s">
        <v>76</v>
      </c>
      <c r="E692" s="90">
        <f t="shared" si="130"/>
        <v>0</v>
      </c>
      <c r="F692" s="90">
        <v>10082</v>
      </c>
      <c r="G692" s="90">
        <f t="shared" si="124"/>
        <v>0</v>
      </c>
      <c r="J692" s="86"/>
      <c r="K692" s="87"/>
    </row>
    <row r="693" spans="1:11" x14ac:dyDescent="0.2">
      <c r="A693" s="90" t="s">
        <v>242</v>
      </c>
      <c r="B693" s="90">
        <f>_xlfn.XLOOKUP(D693,MACROS!R:R,MACROS!O:O,0)</f>
        <v>0</v>
      </c>
      <c r="D693" s="90" t="s">
        <v>77</v>
      </c>
      <c r="E693" s="90">
        <f t="shared" si="130"/>
        <v>0</v>
      </c>
      <c r="F693" s="90">
        <v>10082</v>
      </c>
      <c r="G693" s="90">
        <f t="shared" si="124"/>
        <v>0</v>
      </c>
      <c r="J693" s="86"/>
      <c r="K693" s="87"/>
    </row>
    <row r="694" spans="1:11" x14ac:dyDescent="0.2">
      <c r="A694" s="90" t="s">
        <v>242</v>
      </c>
      <c r="B694" s="90">
        <f>_xlfn.XLOOKUP(D694,MACROS!R:R,MACROS!O:O,0)</f>
        <v>0</v>
      </c>
      <c r="D694" s="90" t="s">
        <v>78</v>
      </c>
      <c r="E694" s="90">
        <f t="shared" si="130"/>
        <v>0</v>
      </c>
      <c r="F694" s="90">
        <v>10082</v>
      </c>
      <c r="G694" s="90">
        <f t="shared" si="124"/>
        <v>0</v>
      </c>
      <c r="J694" s="86"/>
      <c r="K694" s="87"/>
    </row>
    <row r="695" spans="1:11" x14ac:dyDescent="0.2">
      <c r="A695" s="90" t="s">
        <v>242</v>
      </c>
      <c r="B695" s="90">
        <f>_xlfn.XLOOKUP(D695,MACROS!R:R,MACROS!O:O,0)</f>
        <v>0</v>
      </c>
      <c r="D695" s="90" t="s">
        <v>84</v>
      </c>
      <c r="E695" s="90">
        <f t="shared" si="130"/>
        <v>0</v>
      </c>
      <c r="F695" s="90">
        <v>10082</v>
      </c>
      <c r="G695" s="90">
        <f t="shared" si="124"/>
        <v>0</v>
      </c>
      <c r="J695" s="86"/>
      <c r="K695" s="87"/>
    </row>
    <row r="696" spans="1:11" x14ac:dyDescent="0.2">
      <c r="A696" s="90" t="s">
        <v>242</v>
      </c>
      <c r="B696" s="90">
        <f>_xlfn.XLOOKUP(D696,MACROS!R:R,MACROS!O:O,0)</f>
        <v>0</v>
      </c>
      <c r="D696" s="90" t="s">
        <v>85</v>
      </c>
      <c r="E696" s="90">
        <f t="shared" si="130"/>
        <v>0</v>
      </c>
      <c r="F696" s="90">
        <v>10082</v>
      </c>
      <c r="G696" s="90">
        <f t="shared" si="124"/>
        <v>0</v>
      </c>
      <c r="J696" s="86"/>
      <c r="K696" s="87"/>
    </row>
    <row r="697" spans="1:11" x14ac:dyDescent="0.2">
      <c r="A697" s="90" t="s">
        <v>242</v>
      </c>
      <c r="B697" s="90">
        <f>_xlfn.XLOOKUP(D697,MACROS!R:R,MACROS!O:O,0)</f>
        <v>0</v>
      </c>
      <c r="D697" s="90" t="s">
        <v>86</v>
      </c>
      <c r="E697" s="90">
        <f t="shared" si="130"/>
        <v>0</v>
      </c>
      <c r="F697" s="90">
        <v>10082</v>
      </c>
      <c r="G697" s="90">
        <f t="shared" si="124"/>
        <v>0</v>
      </c>
      <c r="J697" s="86"/>
      <c r="K697" s="87"/>
    </row>
    <row r="698" spans="1:11" x14ac:dyDescent="0.2">
      <c r="A698" s="90" t="s">
        <v>242</v>
      </c>
      <c r="B698" s="90">
        <f>_xlfn.XLOOKUP(D698,MACROS!R:R,MACROS!O:O,0)</f>
        <v>0</v>
      </c>
      <c r="D698" s="90" t="s">
        <v>87</v>
      </c>
      <c r="E698" s="90">
        <f t="shared" si="130"/>
        <v>0</v>
      </c>
      <c r="F698" s="90">
        <v>10082</v>
      </c>
      <c r="G698" s="90">
        <f t="shared" si="124"/>
        <v>0</v>
      </c>
      <c r="J698" s="86"/>
      <c r="K698" s="87"/>
    </row>
    <row r="699" spans="1:11" x14ac:dyDescent="0.2">
      <c r="A699" s="90" t="s">
        <v>242</v>
      </c>
      <c r="B699" s="90">
        <f>_xlfn.XLOOKUP(D699,MACROS!R:R,MACROS!O:O,0)</f>
        <v>0</v>
      </c>
      <c r="D699" s="90" t="s">
        <v>88</v>
      </c>
      <c r="E699" s="90">
        <f t="shared" si="130"/>
        <v>0</v>
      </c>
      <c r="F699" s="90">
        <v>10082</v>
      </c>
      <c r="G699" s="90">
        <f t="shared" si="124"/>
        <v>0</v>
      </c>
      <c r="J699" s="86"/>
      <c r="K699" s="87"/>
    </row>
    <row r="700" spans="1:11" x14ac:dyDescent="0.2">
      <c r="A700" s="90" t="s">
        <v>242</v>
      </c>
      <c r="B700" s="90">
        <f>_xlfn.XLOOKUP(D700,MACROS!R:R,MACROS!O:O,0)</f>
        <v>0</v>
      </c>
      <c r="D700" s="90" t="s">
        <v>89</v>
      </c>
      <c r="E700" s="90">
        <f t="shared" si="130"/>
        <v>0</v>
      </c>
      <c r="F700" s="90">
        <v>10082</v>
      </c>
      <c r="G700" s="90">
        <f t="shared" si="124"/>
        <v>0</v>
      </c>
      <c r="J700" s="86"/>
      <c r="K700" s="87"/>
    </row>
    <row r="701" spans="1:11" x14ac:dyDescent="0.2">
      <c r="A701" s="90" t="s">
        <v>242</v>
      </c>
      <c r="B701" s="90">
        <f>_xlfn.XLOOKUP(D701,MACROS!R:R,MACROS!O:O,0)</f>
        <v>0</v>
      </c>
      <c r="D701" s="90" t="s">
        <v>90</v>
      </c>
      <c r="E701" s="90">
        <f t="shared" si="130"/>
        <v>0</v>
      </c>
      <c r="F701" s="90">
        <v>10082</v>
      </c>
      <c r="G701" s="90">
        <f t="shared" si="124"/>
        <v>0</v>
      </c>
      <c r="J701" s="86"/>
      <c r="K701" s="87"/>
    </row>
    <row r="702" spans="1:11" x14ac:dyDescent="0.2">
      <c r="A702" s="90" t="s">
        <v>242</v>
      </c>
      <c r="B702" s="90">
        <f>_xlfn.XLOOKUP(D702,MACROS!R:R,MACROS!O:O,0)</f>
        <v>0</v>
      </c>
      <c r="D702" s="90" t="s">
        <v>91</v>
      </c>
      <c r="E702" s="90">
        <f t="shared" si="130"/>
        <v>0</v>
      </c>
      <c r="F702" s="90">
        <v>10082</v>
      </c>
      <c r="G702" s="90">
        <f t="shared" si="124"/>
        <v>0</v>
      </c>
      <c r="J702" s="86"/>
      <c r="K702" s="87"/>
    </row>
    <row r="703" spans="1:11" x14ac:dyDescent="0.2">
      <c r="A703" s="90" t="s">
        <v>242</v>
      </c>
      <c r="B703" s="90">
        <f>_xlfn.XLOOKUP(D703,MACROS!R:R,MACROS!O:O,0)</f>
        <v>0</v>
      </c>
      <c r="D703" s="90" t="s">
        <v>92</v>
      </c>
      <c r="E703" s="90">
        <f t="shared" si="130"/>
        <v>0</v>
      </c>
      <c r="F703" s="90">
        <v>10082</v>
      </c>
      <c r="G703" s="90">
        <f t="shared" si="124"/>
        <v>0</v>
      </c>
      <c r="J703" s="86"/>
      <c r="K703" s="87"/>
    </row>
    <row r="704" spans="1:11" x14ac:dyDescent="0.2">
      <c r="A704" s="90" t="s">
        <v>242</v>
      </c>
      <c r="B704" s="90">
        <f>_xlfn.XLOOKUP(D704,MACROS!R:R,MACROS!O:O,0)</f>
        <v>0</v>
      </c>
      <c r="D704" s="90" t="s">
        <v>93</v>
      </c>
      <c r="E704" s="90">
        <f t="shared" si="130"/>
        <v>0</v>
      </c>
      <c r="F704" s="90">
        <v>10082</v>
      </c>
      <c r="G704" s="90">
        <f t="shared" si="124"/>
        <v>0</v>
      </c>
      <c r="J704" s="1"/>
      <c r="K704" s="87"/>
    </row>
    <row r="705" spans="1:11" x14ac:dyDescent="0.2">
      <c r="A705" s="90" t="s">
        <v>242</v>
      </c>
      <c r="B705" s="90">
        <f>_xlfn.XLOOKUP(D705,MACROS!R:R,MACROS!O:O,0)</f>
        <v>0</v>
      </c>
      <c r="D705" s="90" t="s">
        <v>236</v>
      </c>
      <c r="E705" s="90">
        <f t="shared" ref="E705" si="131">SUM(B705:C705)</f>
        <v>0</v>
      </c>
      <c r="F705" s="90">
        <v>10082</v>
      </c>
      <c r="G705" s="90">
        <f t="shared" ref="G705" si="132">IF(C705&gt;0,10*C705/E705,0)</f>
        <v>0</v>
      </c>
      <c r="J705" s="86"/>
      <c r="K705" s="87"/>
    </row>
    <row r="706" spans="1:11" x14ac:dyDescent="0.2">
      <c r="A706" s="121" t="s">
        <v>242</v>
      </c>
      <c r="B706" s="121">
        <f>_xlfn.XLOOKUP(D706,MACROS!$R:$R,MACROS!$D:$D,0)</f>
        <v>0</v>
      </c>
      <c r="C706" s="121"/>
      <c r="D706" s="121" t="s">
        <v>94</v>
      </c>
      <c r="E706" s="121">
        <f t="shared" si="130"/>
        <v>0</v>
      </c>
      <c r="F706" s="121">
        <v>10124</v>
      </c>
      <c r="G706" s="121">
        <f t="shared" si="124"/>
        <v>0</v>
      </c>
      <c r="J706" s="1"/>
      <c r="K706" s="87"/>
    </row>
    <row r="707" spans="1:11" x14ac:dyDescent="0.2">
      <c r="A707" s="90" t="s">
        <v>242</v>
      </c>
      <c r="B707" s="90">
        <f>_xlfn.XLOOKUP(D707,MACROS!R:R,MACROS!D:D,0)</f>
        <v>0</v>
      </c>
      <c r="D707" s="90" t="s">
        <v>95</v>
      </c>
      <c r="E707" s="90">
        <f t="shared" si="130"/>
        <v>0</v>
      </c>
      <c r="F707" s="90">
        <v>10124</v>
      </c>
      <c r="G707" s="90">
        <f t="shared" si="124"/>
        <v>0</v>
      </c>
      <c r="J707" s="87"/>
      <c r="K707" s="87"/>
    </row>
    <row r="708" spans="1:11" x14ac:dyDescent="0.2">
      <c r="A708" s="90" t="s">
        <v>242</v>
      </c>
      <c r="B708" s="90">
        <f>_xlfn.XLOOKUP(D708,MACROS!R:R,MACROS!D:D,0)</f>
        <v>0</v>
      </c>
      <c r="D708" s="90" t="s">
        <v>96</v>
      </c>
      <c r="E708" s="90">
        <f t="shared" si="130"/>
        <v>0</v>
      </c>
      <c r="F708" s="90">
        <v>10124</v>
      </c>
      <c r="G708" s="90">
        <f t="shared" si="124"/>
        <v>0</v>
      </c>
      <c r="J708" s="87"/>
      <c r="K708" s="87"/>
    </row>
    <row r="709" spans="1:11" x14ac:dyDescent="0.2">
      <c r="A709" s="90" t="s">
        <v>242</v>
      </c>
      <c r="B709" s="90">
        <f>_xlfn.XLOOKUP(D709,MACROS!R:R,MACROS!D:D,0)</f>
        <v>0</v>
      </c>
      <c r="D709" s="90" t="s">
        <v>97</v>
      </c>
      <c r="E709" s="90">
        <f t="shared" si="130"/>
        <v>0</v>
      </c>
      <c r="F709" s="90">
        <v>10124</v>
      </c>
      <c r="G709" s="90">
        <f t="shared" si="124"/>
        <v>0</v>
      </c>
      <c r="J709" s="87"/>
      <c r="K709" s="87"/>
    </row>
    <row r="710" spans="1:11" x14ac:dyDescent="0.2">
      <c r="A710" s="90" t="s">
        <v>242</v>
      </c>
      <c r="B710" s="90">
        <f>_xlfn.XLOOKUP(D710,MACROS!R:R,MACROS!D:D,0)</f>
        <v>0</v>
      </c>
      <c r="D710" s="90" t="s">
        <v>98</v>
      </c>
      <c r="E710" s="90">
        <f t="shared" si="130"/>
        <v>0</v>
      </c>
      <c r="F710" s="90">
        <v>10124</v>
      </c>
      <c r="G710" s="90">
        <f t="shared" si="124"/>
        <v>0</v>
      </c>
      <c r="J710" s="87"/>
      <c r="K710" s="87"/>
    </row>
    <row r="711" spans="1:11" x14ac:dyDescent="0.2">
      <c r="A711" s="90" t="s">
        <v>242</v>
      </c>
      <c r="B711" s="90">
        <f>_xlfn.XLOOKUP(D711,MACROS!R:R,MACROS!D:D,0)</f>
        <v>0</v>
      </c>
      <c r="D711" s="90" t="s">
        <v>318</v>
      </c>
      <c r="E711" s="90">
        <f>SUM(B711:C711)</f>
        <v>0</v>
      </c>
      <c r="F711" s="90">
        <v>10124</v>
      </c>
      <c r="G711" s="90">
        <f t="shared" si="124"/>
        <v>0</v>
      </c>
      <c r="J711" s="87"/>
      <c r="K711" s="87"/>
    </row>
    <row r="712" spans="1:11" x14ac:dyDescent="0.2">
      <c r="A712" s="90" t="s">
        <v>242</v>
      </c>
      <c r="B712" s="90">
        <f>_xlfn.XLOOKUP(D712,MACROS!R:R,MACROS!D:D,0)</f>
        <v>0</v>
      </c>
      <c r="D712" s="90" t="s">
        <v>319</v>
      </c>
      <c r="E712" s="90">
        <f t="shared" ref="E712:E714" si="133">SUM(B712:C712)</f>
        <v>0</v>
      </c>
      <c r="F712" s="90">
        <v>10124</v>
      </c>
      <c r="G712" s="90">
        <f t="shared" si="124"/>
        <v>0</v>
      </c>
      <c r="J712" s="87"/>
      <c r="K712" s="87"/>
    </row>
    <row r="713" spans="1:11" x14ac:dyDescent="0.2">
      <c r="A713" s="90" t="s">
        <v>242</v>
      </c>
      <c r="B713" s="90">
        <f>_xlfn.XLOOKUP(D713,MACROS!R:R,MACROS!D:D,0)</f>
        <v>0</v>
      </c>
      <c r="D713" s="90" t="s">
        <v>320</v>
      </c>
      <c r="E713" s="90">
        <f t="shared" si="133"/>
        <v>0</v>
      </c>
      <c r="F713" s="90">
        <v>10124</v>
      </c>
      <c r="G713" s="90">
        <f t="shared" si="124"/>
        <v>0</v>
      </c>
      <c r="J713" s="87"/>
      <c r="K713" s="87"/>
    </row>
    <row r="714" spans="1:11" x14ac:dyDescent="0.2">
      <c r="A714" s="90" t="s">
        <v>242</v>
      </c>
      <c r="B714" s="90">
        <f>_xlfn.XLOOKUP(D714,MACROS!R:R,MACROS!D:D,0)</f>
        <v>0</v>
      </c>
      <c r="D714" s="90" t="s">
        <v>321</v>
      </c>
      <c r="E714" s="90">
        <f t="shared" si="133"/>
        <v>0</v>
      </c>
      <c r="F714" s="90">
        <v>10124</v>
      </c>
      <c r="G714" s="90">
        <f t="shared" si="124"/>
        <v>0</v>
      </c>
      <c r="J714" s="87"/>
      <c r="K714" s="87"/>
    </row>
    <row r="715" spans="1:11" x14ac:dyDescent="0.2">
      <c r="A715" s="90" t="s">
        <v>242</v>
      </c>
      <c r="B715" s="90">
        <f>_xlfn.XLOOKUP(D715,MACROS!R:R,MACROS!D:D,0)</f>
        <v>0</v>
      </c>
      <c r="D715" s="90" t="s">
        <v>587</v>
      </c>
      <c r="E715" s="90">
        <f t="shared" ref="E715" si="134">SUM(B715:C715)</f>
        <v>0</v>
      </c>
      <c r="F715" s="90">
        <v>10124</v>
      </c>
      <c r="G715" s="90">
        <f t="shared" ref="G715" si="135">IF(C715&gt;0,10*C715/E715,0)</f>
        <v>0</v>
      </c>
      <c r="J715" s="87"/>
      <c r="K715" s="87"/>
    </row>
    <row r="716" spans="1:11" x14ac:dyDescent="0.2">
      <c r="A716" s="121" t="s">
        <v>242</v>
      </c>
      <c r="B716" s="121">
        <f>_xlfn.XLOOKUP(D716,MACROS!$R:$R,MACROS!$D:$D,0)</f>
        <v>0</v>
      </c>
      <c r="C716" s="121"/>
      <c r="D716" s="121" t="s">
        <v>150</v>
      </c>
      <c r="E716" s="121">
        <f t="shared" ref="E716:E736" si="136">SUM(B716:C716)</f>
        <v>0</v>
      </c>
      <c r="F716" s="121">
        <v>10124</v>
      </c>
      <c r="G716" s="121">
        <f t="shared" si="124"/>
        <v>0</v>
      </c>
      <c r="J716" s="1"/>
      <c r="K716" s="87"/>
    </row>
    <row r="717" spans="1:11" x14ac:dyDescent="0.2">
      <c r="A717" s="90" t="s">
        <v>242</v>
      </c>
      <c r="B717" s="90">
        <f>_xlfn.XLOOKUP(D717,MACROS!R:R,MACROS!D:D,0)</f>
        <v>0</v>
      </c>
      <c r="D717" s="90" t="s">
        <v>151</v>
      </c>
      <c r="E717" s="90">
        <f t="shared" si="136"/>
        <v>0</v>
      </c>
      <c r="F717" s="90">
        <v>10124</v>
      </c>
      <c r="G717" s="90">
        <f t="shared" si="124"/>
        <v>0</v>
      </c>
      <c r="J717" s="87"/>
      <c r="K717" s="87"/>
    </row>
    <row r="718" spans="1:11" x14ac:dyDescent="0.2">
      <c r="A718" s="90" t="s">
        <v>242</v>
      </c>
      <c r="B718" s="90">
        <f>_xlfn.XLOOKUP(D718,MACROS!R:R,MACROS!D:D,0)</f>
        <v>0</v>
      </c>
      <c r="D718" s="90" t="s">
        <v>152</v>
      </c>
      <c r="E718" s="90">
        <f t="shared" si="136"/>
        <v>0</v>
      </c>
      <c r="F718" s="90">
        <v>10124</v>
      </c>
      <c r="G718" s="90">
        <f t="shared" si="124"/>
        <v>0</v>
      </c>
      <c r="J718" s="87"/>
      <c r="K718" s="87"/>
    </row>
    <row r="719" spans="1:11" x14ac:dyDescent="0.2">
      <c r="A719" s="90" t="s">
        <v>242</v>
      </c>
      <c r="B719" s="90">
        <f>_xlfn.XLOOKUP(D719,MACROS!R:R,MACROS!D:D,0)</f>
        <v>0</v>
      </c>
      <c r="D719" s="90" t="s">
        <v>153</v>
      </c>
      <c r="E719" s="90">
        <f t="shared" si="136"/>
        <v>0</v>
      </c>
      <c r="F719" s="90">
        <v>10124</v>
      </c>
      <c r="G719" s="90">
        <f t="shared" si="124"/>
        <v>0</v>
      </c>
      <c r="J719" s="87"/>
      <c r="K719" s="87"/>
    </row>
    <row r="720" spans="1:11" x14ac:dyDescent="0.2">
      <c r="A720" s="90" t="s">
        <v>242</v>
      </c>
      <c r="B720" s="90">
        <f>_xlfn.XLOOKUP(D720,MACROS!R:R,MACROS!D:D,0)</f>
        <v>0</v>
      </c>
      <c r="D720" s="90" t="s">
        <v>154</v>
      </c>
      <c r="E720" s="90">
        <f t="shared" si="136"/>
        <v>0</v>
      </c>
      <c r="F720" s="90">
        <v>10124</v>
      </c>
      <c r="G720" s="90">
        <f t="shared" si="124"/>
        <v>0</v>
      </c>
      <c r="J720" s="87"/>
      <c r="K720" s="87"/>
    </row>
    <row r="721" spans="1:11" x14ac:dyDescent="0.2">
      <c r="A721" s="90" t="s">
        <v>242</v>
      </c>
      <c r="B721" s="90">
        <f>_xlfn.XLOOKUP(D721,MACROS!R:R,MACROS!D:D,0)</f>
        <v>0</v>
      </c>
      <c r="D721" s="90" t="s">
        <v>155</v>
      </c>
      <c r="E721" s="90">
        <f t="shared" si="136"/>
        <v>0</v>
      </c>
      <c r="F721" s="90">
        <v>10124</v>
      </c>
      <c r="G721" s="90">
        <f t="shared" si="124"/>
        <v>0</v>
      </c>
      <c r="J721" s="87"/>
      <c r="K721" s="87"/>
    </row>
    <row r="722" spans="1:11" x14ac:dyDescent="0.2">
      <c r="A722" s="90" t="s">
        <v>242</v>
      </c>
      <c r="B722" s="90">
        <f>_xlfn.XLOOKUP(D722,MACROS!R:R,MACROS!D:D,0)</f>
        <v>0</v>
      </c>
      <c r="D722" s="90" t="s">
        <v>156</v>
      </c>
      <c r="E722" s="90">
        <f t="shared" si="136"/>
        <v>0</v>
      </c>
      <c r="F722" s="90">
        <v>10124</v>
      </c>
      <c r="G722" s="90">
        <f t="shared" si="124"/>
        <v>0</v>
      </c>
      <c r="J722" s="87"/>
      <c r="K722" s="87"/>
    </row>
    <row r="723" spans="1:11" x14ac:dyDescent="0.2">
      <c r="A723" s="90" t="s">
        <v>242</v>
      </c>
      <c r="B723" s="90">
        <f>_xlfn.XLOOKUP(D723,MACROS!R:R,MACROS!D:D,0)</f>
        <v>0</v>
      </c>
      <c r="D723" s="90" t="s">
        <v>157</v>
      </c>
      <c r="E723" s="90">
        <f t="shared" si="136"/>
        <v>0</v>
      </c>
      <c r="F723" s="90">
        <v>10124</v>
      </c>
      <c r="G723" s="90">
        <f t="shared" si="124"/>
        <v>0</v>
      </c>
      <c r="J723" s="87"/>
      <c r="K723" s="87"/>
    </row>
    <row r="724" spans="1:11" x14ac:dyDescent="0.2">
      <c r="A724" s="90" t="s">
        <v>242</v>
      </c>
      <c r="B724" s="90">
        <f>_xlfn.XLOOKUP(D724,MACROS!R:R,MACROS!D:D,0)</f>
        <v>0</v>
      </c>
      <c r="D724" s="90" t="s">
        <v>158</v>
      </c>
      <c r="E724" s="90">
        <f t="shared" si="136"/>
        <v>0</v>
      </c>
      <c r="F724" s="90">
        <v>10124</v>
      </c>
      <c r="G724" s="90">
        <f t="shared" si="124"/>
        <v>0</v>
      </c>
      <c r="J724" s="87"/>
      <c r="K724" s="87"/>
    </row>
    <row r="725" spans="1:11" x14ac:dyDescent="0.2">
      <c r="A725" s="90" t="s">
        <v>242</v>
      </c>
      <c r="B725" s="90">
        <f>_xlfn.XLOOKUP(D725,MACROS!R:R,MACROS!D:D,0)</f>
        <v>0</v>
      </c>
      <c r="D725" s="90" t="s">
        <v>159</v>
      </c>
      <c r="E725" s="90">
        <f t="shared" si="136"/>
        <v>0</v>
      </c>
      <c r="F725" s="90">
        <v>10124</v>
      </c>
      <c r="G725" s="90">
        <f t="shared" si="124"/>
        <v>0</v>
      </c>
      <c r="J725" s="87"/>
      <c r="K725" s="87"/>
    </row>
    <row r="726" spans="1:11" x14ac:dyDescent="0.2">
      <c r="A726" s="90" t="s">
        <v>242</v>
      </c>
      <c r="B726" s="90">
        <f>_xlfn.XLOOKUP(D726,MACROS!R:R,MACROS!D:D,0)</f>
        <v>0</v>
      </c>
      <c r="D726" s="90" t="s">
        <v>160</v>
      </c>
      <c r="E726" s="90">
        <f t="shared" si="136"/>
        <v>0</v>
      </c>
      <c r="F726" s="90">
        <v>10124</v>
      </c>
      <c r="G726" s="90">
        <f t="shared" si="124"/>
        <v>0</v>
      </c>
      <c r="J726" s="87"/>
      <c r="K726" s="87"/>
    </row>
    <row r="727" spans="1:11" x14ac:dyDescent="0.2">
      <c r="A727" s="90" t="s">
        <v>242</v>
      </c>
      <c r="B727" s="90">
        <f>_xlfn.XLOOKUP(D727,MACROS!R:R,MACROS!D:D,0)</f>
        <v>0</v>
      </c>
      <c r="D727" s="90" t="s">
        <v>161</v>
      </c>
      <c r="E727" s="90">
        <f t="shared" si="136"/>
        <v>0</v>
      </c>
      <c r="F727" s="90">
        <v>10124</v>
      </c>
      <c r="G727" s="90">
        <f t="shared" si="124"/>
        <v>0</v>
      </c>
      <c r="J727" s="87"/>
      <c r="K727" s="87"/>
    </row>
    <row r="728" spans="1:11" x14ac:dyDescent="0.2">
      <c r="A728" s="90" t="s">
        <v>242</v>
      </c>
      <c r="B728" s="90">
        <f>_xlfn.XLOOKUP(D728,MACROS!R:R,MACROS!D:D,0)</f>
        <v>0</v>
      </c>
      <c r="D728" s="90" t="s">
        <v>162</v>
      </c>
      <c r="E728" s="90">
        <f t="shared" si="136"/>
        <v>0</v>
      </c>
      <c r="F728" s="90">
        <v>10124</v>
      </c>
      <c r="G728" s="90">
        <f t="shared" si="124"/>
        <v>0</v>
      </c>
      <c r="J728" s="87"/>
      <c r="K728" s="87"/>
    </row>
    <row r="729" spans="1:11" x14ac:dyDescent="0.2">
      <c r="A729" s="90" t="s">
        <v>242</v>
      </c>
      <c r="B729" s="90">
        <f>_xlfn.XLOOKUP(D729,MACROS!R:R,MACROS!D:D,0)</f>
        <v>0</v>
      </c>
      <c r="D729" s="90" t="s">
        <v>163</v>
      </c>
      <c r="E729" s="90">
        <f t="shared" si="136"/>
        <v>0</v>
      </c>
      <c r="F729" s="90">
        <v>10124</v>
      </c>
      <c r="G729" s="90">
        <f t="shared" si="124"/>
        <v>0</v>
      </c>
      <c r="J729" s="87"/>
      <c r="K729" s="87"/>
    </row>
    <row r="730" spans="1:11" x14ac:dyDescent="0.2">
      <c r="A730" s="90" t="s">
        <v>242</v>
      </c>
      <c r="B730" s="90">
        <f>_xlfn.XLOOKUP(D730,MACROS!R:R,MACROS!D:D,0)</f>
        <v>0</v>
      </c>
      <c r="D730" s="90" t="s">
        <v>164</v>
      </c>
      <c r="E730" s="90">
        <f t="shared" si="136"/>
        <v>0</v>
      </c>
      <c r="F730" s="90">
        <v>10124</v>
      </c>
      <c r="G730" s="90">
        <f t="shared" si="124"/>
        <v>0</v>
      </c>
      <c r="J730" s="1"/>
      <c r="K730" s="87"/>
    </row>
    <row r="731" spans="1:11" x14ac:dyDescent="0.2">
      <c r="A731" s="90" t="s">
        <v>242</v>
      </c>
      <c r="B731" s="90">
        <f>_xlfn.XLOOKUP(D731,MACROS!R:R,MACROS!D:D,0)</f>
        <v>0</v>
      </c>
      <c r="D731" s="90" t="s">
        <v>588</v>
      </c>
      <c r="E731" s="90">
        <f t="shared" ref="E731" si="137">SUM(B731:C731)</f>
        <v>0</v>
      </c>
      <c r="F731" s="90">
        <v>10124</v>
      </c>
      <c r="G731" s="90">
        <f t="shared" ref="G731" si="138">IF(C731&gt;0,10*C731/E731,0)</f>
        <v>0</v>
      </c>
      <c r="J731" s="87"/>
      <c r="K731" s="87"/>
    </row>
    <row r="732" spans="1:11" x14ac:dyDescent="0.2">
      <c r="A732" s="121" t="s">
        <v>242</v>
      </c>
      <c r="B732" s="121">
        <f>_xlfn.XLOOKUP(D732,MACROS!$R:$R,MACROS!$E:$E,0)</f>
        <v>0</v>
      </c>
      <c r="C732" s="121"/>
      <c r="D732" s="121" t="s">
        <v>94</v>
      </c>
      <c r="E732" s="121">
        <f t="shared" si="136"/>
        <v>0</v>
      </c>
      <c r="F732" s="121">
        <v>10125</v>
      </c>
      <c r="G732" s="121">
        <f t="shared" si="124"/>
        <v>0</v>
      </c>
      <c r="J732" s="1"/>
      <c r="K732" s="87"/>
    </row>
    <row r="733" spans="1:11" x14ac:dyDescent="0.2">
      <c r="A733" s="90" t="s">
        <v>242</v>
      </c>
      <c r="B733" s="90">
        <f>_xlfn.XLOOKUP(D733,MACROS!R:R,MACROS!E:E,0)</f>
        <v>0</v>
      </c>
      <c r="D733" s="90" t="s">
        <v>95</v>
      </c>
      <c r="E733" s="90">
        <f t="shared" si="136"/>
        <v>0</v>
      </c>
      <c r="F733" s="90">
        <v>10125</v>
      </c>
      <c r="G733" s="90">
        <f t="shared" si="124"/>
        <v>0</v>
      </c>
      <c r="J733" s="87"/>
      <c r="K733" s="87"/>
    </row>
    <row r="734" spans="1:11" x14ac:dyDescent="0.2">
      <c r="A734" s="90" t="s">
        <v>242</v>
      </c>
      <c r="B734" s="90">
        <f>_xlfn.XLOOKUP(D734,MACROS!R:R,MACROS!E:E,0)</f>
        <v>0</v>
      </c>
      <c r="D734" s="90" t="s">
        <v>96</v>
      </c>
      <c r="E734" s="90">
        <f t="shared" si="136"/>
        <v>0</v>
      </c>
      <c r="F734" s="90">
        <v>10125</v>
      </c>
      <c r="G734" s="90">
        <f t="shared" si="124"/>
        <v>0</v>
      </c>
      <c r="J734" s="87"/>
      <c r="K734" s="87"/>
    </row>
    <row r="735" spans="1:11" x14ac:dyDescent="0.2">
      <c r="A735" s="90" t="s">
        <v>242</v>
      </c>
      <c r="B735" s="90">
        <f>_xlfn.XLOOKUP(D735,MACROS!R:R,MACROS!E:E,0)</f>
        <v>0</v>
      </c>
      <c r="D735" s="90" t="s">
        <v>97</v>
      </c>
      <c r="E735" s="90">
        <f t="shared" si="136"/>
        <v>0</v>
      </c>
      <c r="F735" s="90">
        <v>10125</v>
      </c>
      <c r="G735" s="90">
        <f t="shared" si="124"/>
        <v>0</v>
      </c>
      <c r="J735" s="87"/>
      <c r="K735" s="87"/>
    </row>
    <row r="736" spans="1:11" x14ac:dyDescent="0.2">
      <c r="A736" s="90" t="s">
        <v>242</v>
      </c>
      <c r="B736" s="90">
        <f>_xlfn.XLOOKUP(D736,MACROS!R:R,MACROS!E:E,0)</f>
        <v>0</v>
      </c>
      <c r="D736" s="90" t="s">
        <v>98</v>
      </c>
      <c r="E736" s="90">
        <f t="shared" si="136"/>
        <v>0</v>
      </c>
      <c r="F736" s="90">
        <v>10125</v>
      </c>
      <c r="G736" s="90">
        <f t="shared" si="124"/>
        <v>0</v>
      </c>
      <c r="J736" s="87"/>
      <c r="K736" s="87"/>
    </row>
    <row r="737" spans="1:11" x14ac:dyDescent="0.2">
      <c r="A737" s="90" t="s">
        <v>242</v>
      </c>
      <c r="B737" s="90">
        <f>_xlfn.XLOOKUP(D737,MACROS!R:R,MACROS!E:E,0)</f>
        <v>0</v>
      </c>
      <c r="D737" s="90" t="s">
        <v>318</v>
      </c>
      <c r="E737" s="90">
        <f t="shared" ref="E737:E740" si="139">SUM(B737:C737)</f>
        <v>0</v>
      </c>
      <c r="F737" s="90">
        <v>10125</v>
      </c>
      <c r="G737" s="90">
        <f t="shared" si="124"/>
        <v>0</v>
      </c>
      <c r="J737" s="87"/>
      <c r="K737" s="87"/>
    </row>
    <row r="738" spans="1:11" x14ac:dyDescent="0.2">
      <c r="A738" s="90" t="s">
        <v>242</v>
      </c>
      <c r="B738" s="90">
        <f>_xlfn.XLOOKUP(D738,MACROS!R:R,MACROS!E:E,0)</f>
        <v>0</v>
      </c>
      <c r="D738" s="90" t="s">
        <v>319</v>
      </c>
      <c r="E738" s="90">
        <f t="shared" si="139"/>
        <v>0</v>
      </c>
      <c r="F738" s="90">
        <v>10125</v>
      </c>
      <c r="G738" s="90">
        <f t="shared" si="124"/>
        <v>0</v>
      </c>
      <c r="J738" s="87"/>
      <c r="K738" s="87"/>
    </row>
    <row r="739" spans="1:11" x14ac:dyDescent="0.2">
      <c r="A739" s="90" t="s">
        <v>242</v>
      </c>
      <c r="B739" s="90">
        <f>_xlfn.XLOOKUP(D739,MACROS!R:R,MACROS!E:E,0)</f>
        <v>0</v>
      </c>
      <c r="D739" s="90" t="s">
        <v>320</v>
      </c>
      <c r="E739" s="90">
        <f t="shared" si="139"/>
        <v>0</v>
      </c>
      <c r="F739" s="90">
        <v>10125</v>
      </c>
      <c r="G739" s="90">
        <f t="shared" si="124"/>
        <v>0</v>
      </c>
      <c r="J739" s="87"/>
      <c r="K739" s="87"/>
    </row>
    <row r="740" spans="1:11" x14ac:dyDescent="0.2">
      <c r="A740" s="90" t="s">
        <v>242</v>
      </c>
      <c r="B740" s="90">
        <f>_xlfn.XLOOKUP(D740,MACROS!R:R,MACROS!E:E,0)</f>
        <v>0</v>
      </c>
      <c r="D740" s="90" t="s">
        <v>321</v>
      </c>
      <c r="E740" s="90">
        <f t="shared" si="139"/>
        <v>0</v>
      </c>
      <c r="F740" s="90">
        <v>10125</v>
      </c>
      <c r="G740" s="90">
        <f t="shared" si="124"/>
        <v>0</v>
      </c>
      <c r="J740" s="87"/>
      <c r="K740" s="87"/>
    </row>
    <row r="741" spans="1:11" x14ac:dyDescent="0.2">
      <c r="A741" s="90" t="s">
        <v>242</v>
      </c>
      <c r="B741" s="90">
        <f>_xlfn.XLOOKUP(D741,MACROS!R:R,MACROS!E:E,0)</f>
        <v>0</v>
      </c>
      <c r="D741" s="90" t="s">
        <v>587</v>
      </c>
      <c r="E741" s="90">
        <f t="shared" ref="E741" si="140">SUM(B741:C741)</f>
        <v>0</v>
      </c>
      <c r="F741" s="90">
        <v>10125</v>
      </c>
      <c r="G741" s="90">
        <f t="shared" ref="G741" si="141">IF(C741&gt;0,10*C741/E741,0)</f>
        <v>0</v>
      </c>
      <c r="J741" s="87"/>
      <c r="K741" s="87"/>
    </row>
    <row r="742" spans="1:11" x14ac:dyDescent="0.2">
      <c r="A742" s="121" t="s">
        <v>242</v>
      </c>
      <c r="B742" s="121">
        <f>_xlfn.XLOOKUP(D742,MACROS!$R:$R,MACROS!$E:$E,0)</f>
        <v>0</v>
      </c>
      <c r="C742" s="121"/>
      <c r="D742" s="121" t="s">
        <v>150</v>
      </c>
      <c r="E742" s="121">
        <f t="shared" ref="E742:E762" si="142">SUM(B742:C742)</f>
        <v>0</v>
      </c>
      <c r="F742" s="121">
        <v>10125</v>
      </c>
      <c r="G742" s="121">
        <f t="shared" si="124"/>
        <v>0</v>
      </c>
      <c r="J742" s="1"/>
      <c r="K742" s="87"/>
    </row>
    <row r="743" spans="1:11" x14ac:dyDescent="0.2">
      <c r="A743" s="90" t="s">
        <v>242</v>
      </c>
      <c r="B743" s="90">
        <f>_xlfn.XLOOKUP(D743,MACROS!R:R,MACROS!E:E,0)</f>
        <v>0</v>
      </c>
      <c r="D743" s="90" t="s">
        <v>151</v>
      </c>
      <c r="E743" s="90">
        <f t="shared" si="142"/>
        <v>0</v>
      </c>
      <c r="F743" s="90">
        <v>10125</v>
      </c>
      <c r="G743" s="90">
        <f t="shared" si="124"/>
        <v>0</v>
      </c>
      <c r="J743" s="87"/>
      <c r="K743" s="87"/>
    </row>
    <row r="744" spans="1:11" x14ac:dyDescent="0.2">
      <c r="A744" s="90" t="s">
        <v>242</v>
      </c>
      <c r="B744" s="90">
        <f>_xlfn.XLOOKUP(D744,MACROS!R:R,MACROS!E:E,0)</f>
        <v>0</v>
      </c>
      <c r="D744" s="90" t="s">
        <v>152</v>
      </c>
      <c r="E744" s="90">
        <f t="shared" si="142"/>
        <v>0</v>
      </c>
      <c r="F744" s="90">
        <v>10125</v>
      </c>
      <c r="G744" s="90">
        <f t="shared" si="124"/>
        <v>0</v>
      </c>
      <c r="J744" s="87"/>
      <c r="K744" s="87"/>
    </row>
    <row r="745" spans="1:11" x14ac:dyDescent="0.2">
      <c r="A745" s="90" t="s">
        <v>242</v>
      </c>
      <c r="B745" s="90">
        <f>_xlfn.XLOOKUP(D745,MACROS!R:R,MACROS!E:E,0)</f>
        <v>0</v>
      </c>
      <c r="D745" s="90" t="s">
        <v>153</v>
      </c>
      <c r="E745" s="90">
        <f t="shared" si="142"/>
        <v>0</v>
      </c>
      <c r="F745" s="90">
        <v>10125</v>
      </c>
      <c r="G745" s="90">
        <f t="shared" ref="G745:G813" si="143">IF(C745&gt;0,10*C745/E745,0)</f>
        <v>0</v>
      </c>
      <c r="J745" s="87"/>
      <c r="K745" s="87"/>
    </row>
    <row r="746" spans="1:11" x14ac:dyDescent="0.2">
      <c r="A746" s="90" t="s">
        <v>242</v>
      </c>
      <c r="B746" s="90">
        <f>_xlfn.XLOOKUP(D746,MACROS!R:R,MACROS!E:E,0)</f>
        <v>0</v>
      </c>
      <c r="D746" s="90" t="s">
        <v>154</v>
      </c>
      <c r="E746" s="90">
        <f t="shared" si="142"/>
        <v>0</v>
      </c>
      <c r="F746" s="90">
        <v>10125</v>
      </c>
      <c r="G746" s="90">
        <f t="shared" si="143"/>
        <v>0</v>
      </c>
      <c r="J746" s="87"/>
      <c r="K746" s="87"/>
    </row>
    <row r="747" spans="1:11" x14ac:dyDescent="0.2">
      <c r="A747" s="90" t="s">
        <v>242</v>
      </c>
      <c r="B747" s="90">
        <f>_xlfn.XLOOKUP(D747,MACROS!R:R,MACROS!E:E,0)</f>
        <v>0</v>
      </c>
      <c r="D747" s="90" t="s">
        <v>155</v>
      </c>
      <c r="E747" s="90">
        <f t="shared" si="142"/>
        <v>0</v>
      </c>
      <c r="F747" s="90">
        <v>10125</v>
      </c>
      <c r="G747" s="90">
        <f t="shared" si="143"/>
        <v>0</v>
      </c>
      <c r="J747" s="87"/>
      <c r="K747" s="87"/>
    </row>
    <row r="748" spans="1:11" x14ac:dyDescent="0.2">
      <c r="A748" s="90" t="s">
        <v>242</v>
      </c>
      <c r="B748" s="90">
        <f>_xlfn.XLOOKUP(D748,MACROS!R:R,MACROS!E:E,0)</f>
        <v>0</v>
      </c>
      <c r="D748" s="90" t="s">
        <v>156</v>
      </c>
      <c r="E748" s="90">
        <f t="shared" si="142"/>
        <v>0</v>
      </c>
      <c r="F748" s="90">
        <v>10125</v>
      </c>
      <c r="G748" s="90">
        <f t="shared" si="143"/>
        <v>0</v>
      </c>
      <c r="J748" s="87"/>
      <c r="K748" s="87"/>
    </row>
    <row r="749" spans="1:11" x14ac:dyDescent="0.2">
      <c r="A749" s="90" t="s">
        <v>242</v>
      </c>
      <c r="B749" s="90">
        <f>_xlfn.XLOOKUP(D749,MACROS!R:R,MACROS!E:E,0)</f>
        <v>0</v>
      </c>
      <c r="D749" s="90" t="s">
        <v>157</v>
      </c>
      <c r="E749" s="90">
        <f t="shared" si="142"/>
        <v>0</v>
      </c>
      <c r="F749" s="90">
        <v>10125</v>
      </c>
      <c r="G749" s="90">
        <f t="shared" si="143"/>
        <v>0</v>
      </c>
      <c r="J749" s="87"/>
      <c r="K749" s="87"/>
    </row>
    <row r="750" spans="1:11" x14ac:dyDescent="0.2">
      <c r="A750" s="90" t="s">
        <v>242</v>
      </c>
      <c r="B750" s="90">
        <f>_xlfn.XLOOKUP(D750,MACROS!R:R,MACROS!E:E,0)</f>
        <v>0</v>
      </c>
      <c r="D750" s="90" t="s">
        <v>158</v>
      </c>
      <c r="E750" s="90">
        <f t="shared" si="142"/>
        <v>0</v>
      </c>
      <c r="F750" s="90">
        <v>10125</v>
      </c>
      <c r="G750" s="90">
        <f t="shared" si="143"/>
        <v>0</v>
      </c>
      <c r="J750" s="87"/>
      <c r="K750" s="87"/>
    </row>
    <row r="751" spans="1:11" x14ac:dyDescent="0.2">
      <c r="A751" s="90" t="s">
        <v>242</v>
      </c>
      <c r="B751" s="90">
        <f>_xlfn.XLOOKUP(D751,MACROS!R:R,MACROS!E:E,0)</f>
        <v>0</v>
      </c>
      <c r="D751" s="90" t="s">
        <v>159</v>
      </c>
      <c r="E751" s="90">
        <f t="shared" si="142"/>
        <v>0</v>
      </c>
      <c r="F751" s="90">
        <v>10125</v>
      </c>
      <c r="G751" s="90">
        <f t="shared" si="143"/>
        <v>0</v>
      </c>
      <c r="J751" s="87"/>
      <c r="K751" s="87"/>
    </row>
    <row r="752" spans="1:11" x14ac:dyDescent="0.2">
      <c r="A752" s="90" t="s">
        <v>242</v>
      </c>
      <c r="B752" s="90">
        <f>_xlfn.XLOOKUP(D752,MACROS!R:R,MACROS!E:E,0)</f>
        <v>0</v>
      </c>
      <c r="D752" s="90" t="s">
        <v>160</v>
      </c>
      <c r="E752" s="90">
        <f t="shared" si="142"/>
        <v>0</v>
      </c>
      <c r="F752" s="90">
        <v>10125</v>
      </c>
      <c r="G752" s="90">
        <f t="shared" si="143"/>
        <v>0</v>
      </c>
      <c r="J752" s="87"/>
      <c r="K752" s="87"/>
    </row>
    <row r="753" spans="1:11" x14ac:dyDescent="0.2">
      <c r="A753" s="90" t="s">
        <v>242</v>
      </c>
      <c r="B753" s="90">
        <f>_xlfn.XLOOKUP(D753,MACROS!R:R,MACROS!E:E,0)</f>
        <v>0</v>
      </c>
      <c r="D753" s="90" t="s">
        <v>161</v>
      </c>
      <c r="E753" s="90">
        <f t="shared" si="142"/>
        <v>0</v>
      </c>
      <c r="F753" s="90">
        <v>10125</v>
      </c>
      <c r="G753" s="90">
        <f t="shared" si="143"/>
        <v>0</v>
      </c>
      <c r="J753" s="87"/>
      <c r="K753" s="87"/>
    </row>
    <row r="754" spans="1:11" x14ac:dyDescent="0.2">
      <c r="A754" s="90" t="s">
        <v>242</v>
      </c>
      <c r="B754" s="90">
        <f>_xlfn.XLOOKUP(D754,MACROS!R:R,MACROS!E:E,0)</f>
        <v>0</v>
      </c>
      <c r="D754" s="90" t="s">
        <v>162</v>
      </c>
      <c r="E754" s="90">
        <f t="shared" si="142"/>
        <v>0</v>
      </c>
      <c r="F754" s="90">
        <v>10125</v>
      </c>
      <c r="G754" s="90">
        <f t="shared" si="143"/>
        <v>0</v>
      </c>
      <c r="J754" s="87"/>
      <c r="K754" s="87"/>
    </row>
    <row r="755" spans="1:11" x14ac:dyDescent="0.2">
      <c r="A755" s="90" t="s">
        <v>242</v>
      </c>
      <c r="B755" s="90">
        <f>_xlfn.XLOOKUP(D755,MACROS!R:R,MACROS!E:E,0)</f>
        <v>0</v>
      </c>
      <c r="D755" s="90" t="s">
        <v>163</v>
      </c>
      <c r="E755" s="90">
        <f t="shared" si="142"/>
        <v>0</v>
      </c>
      <c r="F755" s="90">
        <v>10125</v>
      </c>
      <c r="G755" s="90">
        <f t="shared" si="143"/>
        <v>0</v>
      </c>
      <c r="J755" s="87"/>
      <c r="K755" s="87"/>
    </row>
    <row r="756" spans="1:11" x14ac:dyDescent="0.2">
      <c r="A756" s="90" t="s">
        <v>242</v>
      </c>
      <c r="B756" s="90">
        <f>_xlfn.XLOOKUP(D756,MACROS!R:R,MACROS!E:E,0)</f>
        <v>0</v>
      </c>
      <c r="D756" s="90" t="s">
        <v>164</v>
      </c>
      <c r="E756" s="90">
        <f t="shared" si="142"/>
        <v>0</v>
      </c>
      <c r="F756" s="90">
        <v>10125</v>
      </c>
      <c r="G756" s="90">
        <f t="shared" si="143"/>
        <v>0</v>
      </c>
      <c r="J756" s="1"/>
      <c r="K756" s="87"/>
    </row>
    <row r="757" spans="1:11" x14ac:dyDescent="0.2">
      <c r="A757" s="90" t="s">
        <v>242</v>
      </c>
      <c r="B757" s="90">
        <f>_xlfn.XLOOKUP(D757,MACROS!R:R,MACROS!E:E,0)</f>
        <v>0</v>
      </c>
      <c r="D757" s="90" t="s">
        <v>588</v>
      </c>
      <c r="E757" s="90">
        <f t="shared" ref="E757" si="144">SUM(B757:C757)</f>
        <v>0</v>
      </c>
      <c r="F757" s="90">
        <v>10125</v>
      </c>
      <c r="G757" s="90">
        <f t="shared" ref="G757" si="145">IF(C757&gt;0,10*C757/E757,0)</f>
        <v>0</v>
      </c>
      <c r="J757" s="87"/>
      <c r="K757" s="87"/>
    </row>
    <row r="758" spans="1:11" x14ac:dyDescent="0.2">
      <c r="A758" s="121" t="s">
        <v>242</v>
      </c>
      <c r="B758" s="121">
        <f>_xlfn.XLOOKUP(D758,MACROS!$R:$R,MACROS!$F:$F,0)</f>
        <v>0</v>
      </c>
      <c r="C758" s="121"/>
      <c r="D758" s="121" t="s">
        <v>94</v>
      </c>
      <c r="E758" s="121">
        <f t="shared" si="142"/>
        <v>0</v>
      </c>
      <c r="F758" s="121">
        <v>10127</v>
      </c>
      <c r="G758" s="121">
        <f t="shared" si="143"/>
        <v>0</v>
      </c>
      <c r="J758" s="1"/>
      <c r="K758" s="87"/>
    </row>
    <row r="759" spans="1:11" x14ac:dyDescent="0.2">
      <c r="A759" s="90" t="s">
        <v>242</v>
      </c>
      <c r="B759" s="90">
        <f>_xlfn.XLOOKUP(D759,MACROS!R:R,MACROS!F:F,0)</f>
        <v>0</v>
      </c>
      <c r="D759" s="90" t="s">
        <v>95</v>
      </c>
      <c r="E759" s="90">
        <f t="shared" si="142"/>
        <v>0</v>
      </c>
      <c r="F759" s="90">
        <v>10127</v>
      </c>
      <c r="G759" s="90">
        <f t="shared" si="143"/>
        <v>0</v>
      </c>
      <c r="J759" s="87"/>
      <c r="K759" s="87"/>
    </row>
    <row r="760" spans="1:11" x14ac:dyDescent="0.2">
      <c r="A760" s="90" t="s">
        <v>242</v>
      </c>
      <c r="B760" s="90">
        <f>_xlfn.XLOOKUP(D760,MACROS!R:R,MACROS!F:F,0)</f>
        <v>0</v>
      </c>
      <c r="D760" s="90" t="s">
        <v>96</v>
      </c>
      <c r="E760" s="90">
        <f t="shared" si="142"/>
        <v>0</v>
      </c>
      <c r="F760" s="90">
        <v>10127</v>
      </c>
      <c r="G760" s="90">
        <f t="shared" si="143"/>
        <v>0</v>
      </c>
      <c r="J760" s="87"/>
      <c r="K760" s="87"/>
    </row>
    <row r="761" spans="1:11" x14ac:dyDescent="0.2">
      <c r="A761" s="90" t="s">
        <v>242</v>
      </c>
      <c r="B761" s="90">
        <f>_xlfn.XLOOKUP(D761,MACROS!R:R,MACROS!F:F,0)</f>
        <v>0</v>
      </c>
      <c r="D761" s="90" t="s">
        <v>97</v>
      </c>
      <c r="E761" s="90">
        <f t="shared" si="142"/>
        <v>0</v>
      </c>
      <c r="F761" s="90">
        <v>10127</v>
      </c>
      <c r="G761" s="90">
        <f t="shared" si="143"/>
        <v>0</v>
      </c>
      <c r="J761" s="87"/>
      <c r="K761" s="87"/>
    </row>
    <row r="762" spans="1:11" x14ac:dyDescent="0.2">
      <c r="A762" s="90" t="s">
        <v>242</v>
      </c>
      <c r="B762" s="90">
        <f>_xlfn.XLOOKUP(D762,MACROS!R:R,MACROS!F:F,0)</f>
        <v>0</v>
      </c>
      <c r="D762" s="90" t="s">
        <v>98</v>
      </c>
      <c r="E762" s="90">
        <f t="shared" si="142"/>
        <v>0</v>
      </c>
      <c r="F762" s="90">
        <v>10127</v>
      </c>
      <c r="G762" s="90">
        <f t="shared" si="143"/>
        <v>0</v>
      </c>
      <c r="J762" s="87"/>
      <c r="K762" s="87"/>
    </row>
    <row r="763" spans="1:11" x14ac:dyDescent="0.2">
      <c r="A763" s="90" t="s">
        <v>242</v>
      </c>
      <c r="B763" s="90">
        <f>_xlfn.XLOOKUP(D763,MACROS!R:R,MACROS!F:F,0)</f>
        <v>0</v>
      </c>
      <c r="D763" s="90" t="s">
        <v>318</v>
      </c>
      <c r="E763" s="90">
        <f t="shared" ref="E763:E766" si="146">SUM(B763:C763)</f>
        <v>0</v>
      </c>
      <c r="F763" s="90">
        <v>10127</v>
      </c>
      <c r="G763" s="90">
        <f t="shared" si="143"/>
        <v>0</v>
      </c>
      <c r="J763" s="87"/>
      <c r="K763" s="87"/>
    </row>
    <row r="764" spans="1:11" x14ac:dyDescent="0.2">
      <c r="A764" s="90" t="s">
        <v>242</v>
      </c>
      <c r="B764" s="90">
        <f>_xlfn.XLOOKUP(D764,MACROS!R:R,MACROS!F:F,0)</f>
        <v>0</v>
      </c>
      <c r="D764" s="90" t="s">
        <v>319</v>
      </c>
      <c r="E764" s="90">
        <f t="shared" si="146"/>
        <v>0</v>
      </c>
      <c r="F764" s="90">
        <v>10127</v>
      </c>
      <c r="G764" s="90">
        <f t="shared" si="143"/>
        <v>0</v>
      </c>
      <c r="J764" s="87"/>
      <c r="K764" s="87"/>
    </row>
    <row r="765" spans="1:11" x14ac:dyDescent="0.2">
      <c r="A765" s="90" t="s">
        <v>242</v>
      </c>
      <c r="B765" s="90">
        <f>_xlfn.XLOOKUP(D765,MACROS!R:R,MACROS!F:F,0)</f>
        <v>0</v>
      </c>
      <c r="D765" s="90" t="s">
        <v>320</v>
      </c>
      <c r="E765" s="90">
        <f t="shared" si="146"/>
        <v>0</v>
      </c>
      <c r="F765" s="90">
        <v>10127</v>
      </c>
      <c r="G765" s="90">
        <f t="shared" si="143"/>
        <v>0</v>
      </c>
      <c r="J765" s="87"/>
      <c r="K765" s="87"/>
    </row>
    <row r="766" spans="1:11" x14ac:dyDescent="0.2">
      <c r="A766" s="90" t="s">
        <v>242</v>
      </c>
      <c r="B766" s="90">
        <f>_xlfn.XLOOKUP(D766,MACROS!R:R,MACROS!F:F,0)</f>
        <v>0</v>
      </c>
      <c r="D766" s="90" t="s">
        <v>321</v>
      </c>
      <c r="E766" s="90">
        <f t="shared" si="146"/>
        <v>0</v>
      </c>
      <c r="F766" s="90">
        <v>10127</v>
      </c>
      <c r="G766" s="90">
        <f t="shared" si="143"/>
        <v>0</v>
      </c>
      <c r="J766" s="1"/>
      <c r="K766" s="87"/>
    </row>
    <row r="767" spans="1:11" x14ac:dyDescent="0.2">
      <c r="A767" s="90" t="s">
        <v>242</v>
      </c>
      <c r="B767" s="90">
        <f>_xlfn.XLOOKUP(D767,MACROS!R:R,MACROS!F:F,0)</f>
        <v>0</v>
      </c>
      <c r="D767" s="90" t="s">
        <v>587</v>
      </c>
      <c r="E767" s="90">
        <f t="shared" ref="E767" si="147">SUM(B767:C767)</f>
        <v>0</v>
      </c>
      <c r="F767" s="90">
        <v>10127</v>
      </c>
      <c r="G767" s="90">
        <f t="shared" ref="G767" si="148">IF(C767&gt;0,10*C767/E767,0)</f>
        <v>0</v>
      </c>
      <c r="J767" s="87"/>
      <c r="K767" s="87"/>
    </row>
    <row r="768" spans="1:11" x14ac:dyDescent="0.2">
      <c r="A768" s="121" t="s">
        <v>242</v>
      </c>
      <c r="B768" s="121">
        <f>_xlfn.XLOOKUP(D768,MACROS!$R:$R,MACROS!$F:$F,0)</f>
        <v>0</v>
      </c>
      <c r="C768" s="121"/>
      <c r="D768" s="121" t="s">
        <v>150</v>
      </c>
      <c r="E768" s="121">
        <f t="shared" ref="E768:E788" si="149">SUM(B768:C768)</f>
        <v>0</v>
      </c>
      <c r="F768" s="121">
        <v>10127</v>
      </c>
      <c r="G768" s="121">
        <f t="shared" si="143"/>
        <v>0</v>
      </c>
      <c r="J768" s="1"/>
      <c r="K768" s="87"/>
    </row>
    <row r="769" spans="1:11" x14ac:dyDescent="0.2">
      <c r="A769" s="90" t="s">
        <v>242</v>
      </c>
      <c r="B769" s="90">
        <f>_xlfn.XLOOKUP(D769,MACROS!R:R,MACROS!F:F,0)</f>
        <v>0</v>
      </c>
      <c r="D769" s="90" t="s">
        <v>151</v>
      </c>
      <c r="E769" s="90">
        <f t="shared" si="149"/>
        <v>0</v>
      </c>
      <c r="F769" s="90">
        <v>10127</v>
      </c>
      <c r="G769" s="90">
        <f t="shared" si="143"/>
        <v>0</v>
      </c>
      <c r="J769" s="87"/>
      <c r="K769" s="87"/>
    </row>
    <row r="770" spans="1:11" x14ac:dyDescent="0.2">
      <c r="A770" s="90" t="s">
        <v>242</v>
      </c>
      <c r="B770" s="90">
        <f>_xlfn.XLOOKUP(D770,MACROS!R:R,MACROS!F:F,0)</f>
        <v>0</v>
      </c>
      <c r="D770" s="90" t="s">
        <v>152</v>
      </c>
      <c r="E770" s="90">
        <f t="shared" si="149"/>
        <v>0</v>
      </c>
      <c r="F770" s="90">
        <v>10127</v>
      </c>
      <c r="G770" s="90">
        <f t="shared" si="143"/>
        <v>0</v>
      </c>
      <c r="J770" s="87"/>
      <c r="K770" s="87"/>
    </row>
    <row r="771" spans="1:11" x14ac:dyDescent="0.2">
      <c r="A771" s="90" t="s">
        <v>242</v>
      </c>
      <c r="B771" s="90">
        <f>_xlfn.XLOOKUP(D771,MACROS!R:R,MACROS!F:F,0)</f>
        <v>0</v>
      </c>
      <c r="D771" s="90" t="s">
        <v>153</v>
      </c>
      <c r="E771" s="90">
        <f t="shared" si="149"/>
        <v>0</v>
      </c>
      <c r="F771" s="90">
        <v>10127</v>
      </c>
      <c r="G771" s="90">
        <f t="shared" si="143"/>
        <v>0</v>
      </c>
      <c r="J771" s="87"/>
      <c r="K771" s="87"/>
    </row>
    <row r="772" spans="1:11" x14ac:dyDescent="0.2">
      <c r="A772" s="90" t="s">
        <v>242</v>
      </c>
      <c r="B772" s="90">
        <f>_xlfn.XLOOKUP(D772,MACROS!R:R,MACROS!F:F,0)</f>
        <v>0</v>
      </c>
      <c r="D772" s="90" t="s">
        <v>154</v>
      </c>
      <c r="E772" s="90">
        <f t="shared" si="149"/>
        <v>0</v>
      </c>
      <c r="F772" s="90">
        <v>10127</v>
      </c>
      <c r="G772" s="90">
        <f t="shared" si="143"/>
        <v>0</v>
      </c>
      <c r="J772" s="87"/>
      <c r="K772" s="87"/>
    </row>
    <row r="773" spans="1:11" x14ac:dyDescent="0.2">
      <c r="A773" s="90" t="s">
        <v>242</v>
      </c>
      <c r="B773" s="90">
        <f>_xlfn.XLOOKUP(D773,MACROS!R:R,MACROS!F:F,0)</f>
        <v>0</v>
      </c>
      <c r="D773" s="90" t="s">
        <v>155</v>
      </c>
      <c r="E773" s="90">
        <f t="shared" si="149"/>
        <v>0</v>
      </c>
      <c r="F773" s="90">
        <v>10127</v>
      </c>
      <c r="G773" s="90">
        <f t="shared" si="143"/>
        <v>0</v>
      </c>
      <c r="J773" s="87"/>
      <c r="K773" s="87"/>
    </row>
    <row r="774" spans="1:11" x14ac:dyDescent="0.2">
      <c r="A774" s="90" t="s">
        <v>242</v>
      </c>
      <c r="B774" s="90">
        <f>_xlfn.XLOOKUP(D774,MACROS!R:R,MACROS!F:F,0)</f>
        <v>0</v>
      </c>
      <c r="D774" s="90" t="s">
        <v>156</v>
      </c>
      <c r="E774" s="90">
        <f t="shared" si="149"/>
        <v>0</v>
      </c>
      <c r="F774" s="90">
        <v>10127</v>
      </c>
      <c r="G774" s="90">
        <f t="shared" si="143"/>
        <v>0</v>
      </c>
      <c r="J774" s="87"/>
      <c r="K774" s="87"/>
    </row>
    <row r="775" spans="1:11" x14ac:dyDescent="0.2">
      <c r="A775" s="90" t="s">
        <v>242</v>
      </c>
      <c r="B775" s="90">
        <f>_xlfn.XLOOKUP(D775,MACROS!R:R,MACROS!F:F,0)</f>
        <v>0</v>
      </c>
      <c r="D775" s="90" t="s">
        <v>157</v>
      </c>
      <c r="E775" s="90">
        <f t="shared" si="149"/>
        <v>0</v>
      </c>
      <c r="F775" s="90">
        <v>10127</v>
      </c>
      <c r="G775" s="90">
        <f t="shared" si="143"/>
        <v>0</v>
      </c>
      <c r="J775" s="87"/>
      <c r="K775" s="87"/>
    </row>
    <row r="776" spans="1:11" x14ac:dyDescent="0.2">
      <c r="A776" s="90" t="s">
        <v>242</v>
      </c>
      <c r="B776" s="90">
        <f>_xlfn.XLOOKUP(D776,MACROS!R:R,MACROS!F:F,0)</f>
        <v>0</v>
      </c>
      <c r="D776" s="90" t="s">
        <v>158</v>
      </c>
      <c r="E776" s="90">
        <f t="shared" si="149"/>
        <v>0</v>
      </c>
      <c r="F776" s="90">
        <v>10127</v>
      </c>
      <c r="G776" s="90">
        <f t="shared" si="143"/>
        <v>0</v>
      </c>
      <c r="J776" s="87"/>
      <c r="K776" s="87"/>
    </row>
    <row r="777" spans="1:11" x14ac:dyDescent="0.2">
      <c r="A777" s="90" t="s">
        <v>242</v>
      </c>
      <c r="B777" s="90">
        <f>_xlfn.XLOOKUP(D777,MACROS!R:R,MACROS!F:F,0)</f>
        <v>0</v>
      </c>
      <c r="D777" s="90" t="s">
        <v>159</v>
      </c>
      <c r="E777" s="90">
        <f t="shared" si="149"/>
        <v>0</v>
      </c>
      <c r="F777" s="90">
        <v>10127</v>
      </c>
      <c r="G777" s="90">
        <f t="shared" si="143"/>
        <v>0</v>
      </c>
      <c r="J777" s="87"/>
      <c r="K777" s="87"/>
    </row>
    <row r="778" spans="1:11" x14ac:dyDescent="0.2">
      <c r="A778" s="90" t="s">
        <v>242</v>
      </c>
      <c r="B778" s="90">
        <f>_xlfn.XLOOKUP(D778,MACROS!R:R,MACROS!F:F,0)</f>
        <v>0</v>
      </c>
      <c r="D778" s="90" t="s">
        <v>160</v>
      </c>
      <c r="E778" s="90">
        <f t="shared" si="149"/>
        <v>0</v>
      </c>
      <c r="F778" s="90">
        <v>10127</v>
      </c>
      <c r="G778" s="90">
        <f t="shared" si="143"/>
        <v>0</v>
      </c>
      <c r="J778" s="87"/>
      <c r="K778" s="87"/>
    </row>
    <row r="779" spans="1:11" x14ac:dyDescent="0.2">
      <c r="A779" s="90" t="s">
        <v>242</v>
      </c>
      <c r="B779" s="90">
        <f>_xlfn.XLOOKUP(D779,MACROS!R:R,MACROS!F:F,0)</f>
        <v>0</v>
      </c>
      <c r="D779" s="90" t="s">
        <v>161</v>
      </c>
      <c r="E779" s="90">
        <f t="shared" si="149"/>
        <v>0</v>
      </c>
      <c r="F779" s="90">
        <v>10127</v>
      </c>
      <c r="G779" s="90">
        <f t="shared" si="143"/>
        <v>0</v>
      </c>
      <c r="J779" s="87"/>
      <c r="K779" s="87"/>
    </row>
    <row r="780" spans="1:11" x14ac:dyDescent="0.2">
      <c r="A780" s="90" t="s">
        <v>242</v>
      </c>
      <c r="B780" s="90">
        <f>_xlfn.XLOOKUP(D780,MACROS!R:R,MACROS!F:F,0)</f>
        <v>0</v>
      </c>
      <c r="D780" s="90" t="s">
        <v>162</v>
      </c>
      <c r="E780" s="90">
        <f t="shared" si="149"/>
        <v>0</v>
      </c>
      <c r="F780" s="90">
        <v>10127</v>
      </c>
      <c r="G780" s="90">
        <f t="shared" si="143"/>
        <v>0</v>
      </c>
      <c r="J780" s="87"/>
      <c r="K780" s="87"/>
    </row>
    <row r="781" spans="1:11" x14ac:dyDescent="0.2">
      <c r="A781" s="90" t="s">
        <v>242</v>
      </c>
      <c r="B781" s="90">
        <f>_xlfn.XLOOKUP(D781,MACROS!R:R,MACROS!F:F,0)</f>
        <v>0</v>
      </c>
      <c r="D781" s="90" t="s">
        <v>163</v>
      </c>
      <c r="E781" s="90">
        <f t="shared" si="149"/>
        <v>0</v>
      </c>
      <c r="F781" s="90">
        <v>10127</v>
      </c>
      <c r="G781" s="90">
        <f t="shared" si="143"/>
        <v>0</v>
      </c>
      <c r="J781" s="87"/>
      <c r="K781" s="87"/>
    </row>
    <row r="782" spans="1:11" x14ac:dyDescent="0.2">
      <c r="A782" s="90" t="s">
        <v>242</v>
      </c>
      <c r="B782" s="90">
        <f>_xlfn.XLOOKUP(D782,MACROS!R:R,MACROS!F:F,0)</f>
        <v>0</v>
      </c>
      <c r="D782" s="90" t="s">
        <v>164</v>
      </c>
      <c r="E782" s="90">
        <f t="shared" si="149"/>
        <v>0</v>
      </c>
      <c r="F782" s="90">
        <v>10127</v>
      </c>
      <c r="G782" s="90">
        <f t="shared" si="143"/>
        <v>0</v>
      </c>
      <c r="J782" s="1"/>
      <c r="K782" s="87"/>
    </row>
    <row r="783" spans="1:11" x14ac:dyDescent="0.2">
      <c r="A783" s="90" t="s">
        <v>242</v>
      </c>
      <c r="B783" s="90">
        <f>_xlfn.XLOOKUP(D783,MACROS!R:R,MACROS!F:F,0)</f>
        <v>0</v>
      </c>
      <c r="D783" s="90" t="s">
        <v>588</v>
      </c>
      <c r="E783" s="90">
        <f t="shared" ref="E783" si="150">SUM(B783:C783)</f>
        <v>0</v>
      </c>
      <c r="F783" s="90">
        <v>10127</v>
      </c>
      <c r="G783" s="90">
        <f t="shared" ref="G783" si="151">IF(C783&gt;0,10*C783/E783,0)</f>
        <v>0</v>
      </c>
      <c r="J783" s="87"/>
      <c r="K783" s="87"/>
    </row>
    <row r="784" spans="1:11" x14ac:dyDescent="0.2">
      <c r="A784" s="121" t="s">
        <v>242</v>
      </c>
      <c r="B784" s="121">
        <f>_xlfn.XLOOKUP(D784,MACROS!$R:$R,MACROS!$G:$G,0)</f>
        <v>0</v>
      </c>
      <c r="C784" s="121"/>
      <c r="D784" s="121" t="s">
        <v>94</v>
      </c>
      <c r="E784" s="121">
        <f t="shared" si="149"/>
        <v>0</v>
      </c>
      <c r="F784" s="121">
        <v>10129</v>
      </c>
      <c r="G784" s="121">
        <f t="shared" si="143"/>
        <v>0</v>
      </c>
      <c r="J784" s="1"/>
      <c r="K784" s="87"/>
    </row>
    <row r="785" spans="1:11" x14ac:dyDescent="0.2">
      <c r="A785" s="90" t="s">
        <v>242</v>
      </c>
      <c r="B785" s="90">
        <f>_xlfn.XLOOKUP(D785,MACROS!R:R,MACROS!G:G,0)</f>
        <v>0</v>
      </c>
      <c r="D785" s="90" t="s">
        <v>95</v>
      </c>
      <c r="E785" s="90">
        <f t="shared" si="149"/>
        <v>0</v>
      </c>
      <c r="F785" s="90">
        <v>10129</v>
      </c>
      <c r="G785" s="90">
        <f t="shared" si="143"/>
        <v>0</v>
      </c>
      <c r="J785" s="87"/>
      <c r="K785" s="87"/>
    </row>
    <row r="786" spans="1:11" x14ac:dyDescent="0.2">
      <c r="A786" s="90" t="s">
        <v>242</v>
      </c>
      <c r="B786" s="90">
        <f>_xlfn.XLOOKUP(D786,MACROS!R:R,MACROS!G:G,0)</f>
        <v>0</v>
      </c>
      <c r="D786" s="90" t="s">
        <v>96</v>
      </c>
      <c r="E786" s="90">
        <f t="shared" si="149"/>
        <v>0</v>
      </c>
      <c r="F786" s="90">
        <v>10129</v>
      </c>
      <c r="G786" s="90">
        <f t="shared" si="143"/>
        <v>0</v>
      </c>
      <c r="J786" s="87"/>
      <c r="K786" s="87"/>
    </row>
    <row r="787" spans="1:11" x14ac:dyDescent="0.2">
      <c r="A787" s="90" t="s">
        <v>242</v>
      </c>
      <c r="B787" s="90">
        <f>_xlfn.XLOOKUP(D787,MACROS!R:R,MACROS!G:G,0)</f>
        <v>0</v>
      </c>
      <c r="D787" s="90" t="s">
        <v>97</v>
      </c>
      <c r="E787" s="90">
        <f t="shared" si="149"/>
        <v>0</v>
      </c>
      <c r="F787" s="90">
        <v>10129</v>
      </c>
      <c r="G787" s="90">
        <f t="shared" si="143"/>
        <v>0</v>
      </c>
      <c r="J787" s="87"/>
      <c r="K787" s="87"/>
    </row>
    <row r="788" spans="1:11" x14ac:dyDescent="0.2">
      <c r="A788" s="90" t="s">
        <v>242</v>
      </c>
      <c r="B788" s="90">
        <f>_xlfn.XLOOKUP(D788,MACROS!R:R,MACROS!G:G,0)</f>
        <v>0</v>
      </c>
      <c r="D788" s="90" t="s">
        <v>98</v>
      </c>
      <c r="E788" s="90">
        <f t="shared" si="149"/>
        <v>0</v>
      </c>
      <c r="F788" s="90">
        <v>10129</v>
      </c>
      <c r="G788" s="90">
        <f t="shared" si="143"/>
        <v>0</v>
      </c>
      <c r="J788" s="87"/>
      <c r="K788" s="87"/>
    </row>
    <row r="789" spans="1:11" x14ac:dyDescent="0.2">
      <c r="A789" s="90" t="s">
        <v>242</v>
      </c>
      <c r="B789" s="90">
        <f>_xlfn.XLOOKUP(D789,MACROS!R:R,MACROS!G:G,0)</f>
        <v>0</v>
      </c>
      <c r="D789" s="90" t="s">
        <v>318</v>
      </c>
      <c r="E789" s="90">
        <f t="shared" ref="E789:E792" si="152">SUM(B789:C789)</f>
        <v>0</v>
      </c>
      <c r="F789" s="90">
        <v>10129</v>
      </c>
      <c r="G789" s="90">
        <f t="shared" si="143"/>
        <v>0</v>
      </c>
      <c r="J789" s="87"/>
      <c r="K789" s="87"/>
    </row>
    <row r="790" spans="1:11" x14ac:dyDescent="0.2">
      <c r="A790" s="90" t="s">
        <v>242</v>
      </c>
      <c r="B790" s="90">
        <f>_xlfn.XLOOKUP(D790,MACROS!R:R,MACROS!G:G,0)</f>
        <v>0</v>
      </c>
      <c r="D790" s="90" t="s">
        <v>319</v>
      </c>
      <c r="E790" s="90">
        <f t="shared" si="152"/>
        <v>0</v>
      </c>
      <c r="F790" s="90">
        <v>10129</v>
      </c>
      <c r="G790" s="90">
        <f t="shared" si="143"/>
        <v>0</v>
      </c>
      <c r="J790" s="87"/>
      <c r="K790" s="87"/>
    </row>
    <row r="791" spans="1:11" x14ac:dyDescent="0.2">
      <c r="A791" s="90" t="s">
        <v>242</v>
      </c>
      <c r="B791" s="90">
        <f>_xlfn.XLOOKUP(D791,MACROS!R:R,MACROS!G:G,0)</f>
        <v>0</v>
      </c>
      <c r="D791" s="90" t="s">
        <v>320</v>
      </c>
      <c r="E791" s="90">
        <f t="shared" si="152"/>
        <v>0</v>
      </c>
      <c r="F791" s="90">
        <v>10129</v>
      </c>
      <c r="G791" s="90">
        <f t="shared" si="143"/>
        <v>0</v>
      </c>
      <c r="J791" s="87"/>
      <c r="K791" s="87"/>
    </row>
    <row r="792" spans="1:11" x14ac:dyDescent="0.2">
      <c r="A792" s="90" t="s">
        <v>242</v>
      </c>
      <c r="B792" s="90">
        <f>_xlfn.XLOOKUP(D792,MACROS!R:R,MACROS!G:G,0)</f>
        <v>0</v>
      </c>
      <c r="D792" s="90" t="s">
        <v>321</v>
      </c>
      <c r="E792" s="90">
        <f t="shared" si="152"/>
        <v>0</v>
      </c>
      <c r="F792" s="90">
        <v>10129</v>
      </c>
      <c r="G792" s="90">
        <f t="shared" si="143"/>
        <v>0</v>
      </c>
      <c r="J792" s="1"/>
      <c r="K792" s="87"/>
    </row>
    <row r="793" spans="1:11" x14ac:dyDescent="0.2">
      <c r="A793" s="90" t="s">
        <v>242</v>
      </c>
      <c r="B793" s="90">
        <f>_xlfn.XLOOKUP(D793,MACROS!R:R,MACROS!G:G,0)</f>
        <v>0</v>
      </c>
      <c r="D793" s="90" t="s">
        <v>587</v>
      </c>
      <c r="E793" s="90">
        <f t="shared" ref="E793" si="153">SUM(B793:C793)</f>
        <v>0</v>
      </c>
      <c r="F793" s="90">
        <v>10129</v>
      </c>
      <c r="G793" s="90">
        <f t="shared" ref="G793" si="154">IF(C793&gt;0,10*C793/E793,0)</f>
        <v>0</v>
      </c>
      <c r="J793" s="87"/>
      <c r="K793" s="87"/>
    </row>
    <row r="794" spans="1:11" x14ac:dyDescent="0.2">
      <c r="A794" s="121" t="s">
        <v>242</v>
      </c>
      <c r="B794" s="121">
        <f>_xlfn.XLOOKUP(D794,MACROS!$R:$R,MACROS!$G:$G,0)</f>
        <v>0</v>
      </c>
      <c r="C794" s="121"/>
      <c r="D794" s="121" t="s">
        <v>150</v>
      </c>
      <c r="E794" s="121">
        <f t="shared" ref="E794:E814" si="155">SUM(B794:C794)</f>
        <v>0</v>
      </c>
      <c r="F794" s="121">
        <v>10129</v>
      </c>
      <c r="G794" s="121">
        <f t="shared" si="143"/>
        <v>0</v>
      </c>
      <c r="J794" s="1"/>
      <c r="K794" s="87"/>
    </row>
    <row r="795" spans="1:11" x14ac:dyDescent="0.2">
      <c r="A795" s="90" t="s">
        <v>242</v>
      </c>
      <c r="B795" s="90">
        <f>_xlfn.XLOOKUP(D795,MACROS!R:R,MACROS!G:G,0)</f>
        <v>0</v>
      </c>
      <c r="D795" s="90" t="s">
        <v>151</v>
      </c>
      <c r="E795" s="90">
        <f t="shared" si="155"/>
        <v>0</v>
      </c>
      <c r="F795" s="90">
        <v>10129</v>
      </c>
      <c r="G795" s="90">
        <f t="shared" si="143"/>
        <v>0</v>
      </c>
      <c r="J795" s="87"/>
      <c r="K795" s="87"/>
    </row>
    <row r="796" spans="1:11" x14ac:dyDescent="0.2">
      <c r="A796" s="90" t="s">
        <v>242</v>
      </c>
      <c r="B796" s="90">
        <f>_xlfn.XLOOKUP(D796,MACROS!R:R,MACROS!G:G,0)</f>
        <v>0</v>
      </c>
      <c r="D796" s="90" t="s">
        <v>152</v>
      </c>
      <c r="E796" s="90">
        <f t="shared" si="155"/>
        <v>0</v>
      </c>
      <c r="F796" s="90">
        <v>10129</v>
      </c>
      <c r="G796" s="90">
        <f t="shared" si="143"/>
        <v>0</v>
      </c>
      <c r="J796" s="87"/>
      <c r="K796" s="87"/>
    </row>
    <row r="797" spans="1:11" x14ac:dyDescent="0.2">
      <c r="A797" s="90" t="s">
        <v>242</v>
      </c>
      <c r="B797" s="90">
        <f>_xlfn.XLOOKUP(D797,MACROS!R:R,MACROS!G:G,0)</f>
        <v>0</v>
      </c>
      <c r="D797" s="90" t="s">
        <v>153</v>
      </c>
      <c r="E797" s="90">
        <f t="shared" si="155"/>
        <v>0</v>
      </c>
      <c r="F797" s="90">
        <v>10129</v>
      </c>
      <c r="G797" s="90">
        <f t="shared" si="143"/>
        <v>0</v>
      </c>
      <c r="J797" s="87"/>
      <c r="K797" s="87"/>
    </row>
    <row r="798" spans="1:11" x14ac:dyDescent="0.2">
      <c r="A798" s="90" t="s">
        <v>242</v>
      </c>
      <c r="B798" s="90">
        <f>_xlfn.XLOOKUP(D798,MACROS!R:R,MACROS!G:G,0)</f>
        <v>0</v>
      </c>
      <c r="D798" s="90" t="s">
        <v>154</v>
      </c>
      <c r="E798" s="90">
        <f t="shared" si="155"/>
        <v>0</v>
      </c>
      <c r="F798" s="90">
        <v>10129</v>
      </c>
      <c r="G798" s="90">
        <f t="shared" si="143"/>
        <v>0</v>
      </c>
      <c r="J798" s="87"/>
      <c r="K798" s="87"/>
    </row>
    <row r="799" spans="1:11" x14ac:dyDescent="0.2">
      <c r="A799" s="90" t="s">
        <v>242</v>
      </c>
      <c r="B799" s="90">
        <f>_xlfn.XLOOKUP(D799,MACROS!R:R,MACROS!G:G,0)</f>
        <v>0</v>
      </c>
      <c r="D799" s="90" t="s">
        <v>155</v>
      </c>
      <c r="E799" s="90">
        <f t="shared" si="155"/>
        <v>0</v>
      </c>
      <c r="F799" s="90">
        <v>10129</v>
      </c>
      <c r="G799" s="90">
        <f t="shared" si="143"/>
        <v>0</v>
      </c>
      <c r="J799" s="87"/>
      <c r="K799" s="87"/>
    </row>
    <row r="800" spans="1:11" x14ac:dyDescent="0.2">
      <c r="A800" s="90" t="s">
        <v>242</v>
      </c>
      <c r="B800" s="90">
        <f>_xlfn.XLOOKUP(D800,MACROS!R:R,MACROS!G:G,0)</f>
        <v>0</v>
      </c>
      <c r="D800" s="90" t="s">
        <v>156</v>
      </c>
      <c r="E800" s="90">
        <f t="shared" si="155"/>
        <v>0</v>
      </c>
      <c r="F800" s="90">
        <v>10129</v>
      </c>
      <c r="G800" s="90">
        <f t="shared" si="143"/>
        <v>0</v>
      </c>
      <c r="J800" s="87"/>
      <c r="K800" s="87"/>
    </row>
    <row r="801" spans="1:11" x14ac:dyDescent="0.2">
      <c r="A801" s="90" t="s">
        <v>242</v>
      </c>
      <c r="B801" s="90">
        <f>_xlfn.XLOOKUP(D801,MACROS!R:R,MACROS!G:G,0)</f>
        <v>0</v>
      </c>
      <c r="D801" s="90" t="s">
        <v>157</v>
      </c>
      <c r="E801" s="90">
        <f t="shared" si="155"/>
        <v>0</v>
      </c>
      <c r="F801" s="90">
        <v>10129</v>
      </c>
      <c r="G801" s="90">
        <f t="shared" si="143"/>
        <v>0</v>
      </c>
      <c r="J801" s="87"/>
      <c r="K801" s="87"/>
    </row>
    <row r="802" spans="1:11" x14ac:dyDescent="0.2">
      <c r="A802" s="90" t="s">
        <v>242</v>
      </c>
      <c r="B802" s="90">
        <f>_xlfn.XLOOKUP(D802,MACROS!R:R,MACROS!G:G,0)</f>
        <v>0</v>
      </c>
      <c r="D802" s="90" t="s">
        <v>158</v>
      </c>
      <c r="E802" s="90">
        <f t="shared" si="155"/>
        <v>0</v>
      </c>
      <c r="F802" s="90">
        <v>10129</v>
      </c>
      <c r="G802" s="90">
        <f t="shared" si="143"/>
        <v>0</v>
      </c>
      <c r="J802" s="87"/>
      <c r="K802" s="87"/>
    </row>
    <row r="803" spans="1:11" x14ac:dyDescent="0.2">
      <c r="A803" s="90" t="s">
        <v>242</v>
      </c>
      <c r="B803" s="90">
        <f>_xlfn.XLOOKUP(D803,MACROS!R:R,MACROS!G:G,0)</f>
        <v>0</v>
      </c>
      <c r="D803" s="90" t="s">
        <v>159</v>
      </c>
      <c r="E803" s="90">
        <f t="shared" si="155"/>
        <v>0</v>
      </c>
      <c r="F803" s="90">
        <v>10129</v>
      </c>
      <c r="G803" s="90">
        <f t="shared" si="143"/>
        <v>0</v>
      </c>
      <c r="J803" s="87"/>
      <c r="K803" s="87"/>
    </row>
    <row r="804" spans="1:11" x14ac:dyDescent="0.2">
      <c r="A804" s="90" t="s">
        <v>242</v>
      </c>
      <c r="B804" s="90">
        <f>_xlfn.XLOOKUP(D804,MACROS!R:R,MACROS!G:G,0)</f>
        <v>0</v>
      </c>
      <c r="D804" s="90" t="s">
        <v>160</v>
      </c>
      <c r="E804" s="90">
        <f t="shared" si="155"/>
        <v>0</v>
      </c>
      <c r="F804" s="90">
        <v>10129</v>
      </c>
      <c r="G804" s="90">
        <f t="shared" si="143"/>
        <v>0</v>
      </c>
      <c r="J804" s="87"/>
      <c r="K804" s="87"/>
    </row>
    <row r="805" spans="1:11" x14ac:dyDescent="0.2">
      <c r="A805" s="90" t="s">
        <v>242</v>
      </c>
      <c r="B805" s="90">
        <f>_xlfn.XLOOKUP(D805,MACROS!R:R,MACROS!G:G,0)</f>
        <v>0</v>
      </c>
      <c r="D805" s="90" t="s">
        <v>161</v>
      </c>
      <c r="E805" s="90">
        <f t="shared" si="155"/>
        <v>0</v>
      </c>
      <c r="F805" s="90">
        <v>10129</v>
      </c>
      <c r="G805" s="90">
        <f t="shared" si="143"/>
        <v>0</v>
      </c>
      <c r="J805" s="87"/>
      <c r="K805" s="87"/>
    </row>
    <row r="806" spans="1:11" x14ac:dyDescent="0.2">
      <c r="A806" s="90" t="s">
        <v>242</v>
      </c>
      <c r="B806" s="90">
        <f>_xlfn.XLOOKUP(D806,MACROS!R:R,MACROS!G:G,0)</f>
        <v>0</v>
      </c>
      <c r="D806" s="90" t="s">
        <v>162</v>
      </c>
      <c r="E806" s="90">
        <f t="shared" si="155"/>
        <v>0</v>
      </c>
      <c r="F806" s="90">
        <v>10129</v>
      </c>
      <c r="G806" s="90">
        <f t="shared" si="143"/>
        <v>0</v>
      </c>
      <c r="J806" s="87"/>
      <c r="K806" s="87"/>
    </row>
    <row r="807" spans="1:11" x14ac:dyDescent="0.2">
      <c r="A807" s="90" t="s">
        <v>242</v>
      </c>
      <c r="B807" s="90">
        <f>_xlfn.XLOOKUP(D807,MACROS!R:R,MACROS!G:G,0)</f>
        <v>0</v>
      </c>
      <c r="D807" s="90" t="s">
        <v>163</v>
      </c>
      <c r="E807" s="90">
        <f t="shared" si="155"/>
        <v>0</v>
      </c>
      <c r="F807" s="90">
        <v>10129</v>
      </c>
      <c r="G807" s="90">
        <f t="shared" si="143"/>
        <v>0</v>
      </c>
      <c r="J807" s="87"/>
      <c r="K807" s="87"/>
    </row>
    <row r="808" spans="1:11" x14ac:dyDescent="0.2">
      <c r="A808" s="90" t="s">
        <v>242</v>
      </c>
      <c r="B808" s="90">
        <f>_xlfn.XLOOKUP(D808,MACROS!R:R,MACROS!G:G,0)</f>
        <v>0</v>
      </c>
      <c r="D808" s="90" t="s">
        <v>164</v>
      </c>
      <c r="E808" s="90">
        <f t="shared" si="155"/>
        <v>0</v>
      </c>
      <c r="F808" s="90">
        <v>10129</v>
      </c>
      <c r="G808" s="90">
        <f t="shared" si="143"/>
        <v>0</v>
      </c>
      <c r="J808" s="1"/>
      <c r="K808" s="87"/>
    </row>
    <row r="809" spans="1:11" x14ac:dyDescent="0.2">
      <c r="A809" s="90" t="s">
        <v>242</v>
      </c>
      <c r="B809" s="90">
        <f>_xlfn.XLOOKUP(D809,MACROS!R:R,MACROS!G:G,0)</f>
        <v>0</v>
      </c>
      <c r="D809" s="90" t="s">
        <v>588</v>
      </c>
      <c r="E809" s="90">
        <f t="shared" ref="E809" si="156">SUM(B809:C809)</f>
        <v>0</v>
      </c>
      <c r="F809" s="90">
        <v>10129</v>
      </c>
      <c r="G809" s="90">
        <f t="shared" ref="G809" si="157">IF(C809&gt;0,10*C809/E809,0)</f>
        <v>0</v>
      </c>
      <c r="J809" s="87"/>
      <c r="K809" s="87"/>
    </row>
    <row r="810" spans="1:11" x14ac:dyDescent="0.2">
      <c r="A810" s="121" t="s">
        <v>242</v>
      </c>
      <c r="B810" s="121">
        <f>_xlfn.XLOOKUP(D810,MACROS!$R:$R,MACROS!$H:$H,0)</f>
        <v>0</v>
      </c>
      <c r="C810" s="121"/>
      <c r="D810" s="121" t="s">
        <v>94</v>
      </c>
      <c r="E810" s="121">
        <f t="shared" si="155"/>
        <v>0</v>
      </c>
      <c r="F810" s="121">
        <v>10130</v>
      </c>
      <c r="G810" s="121">
        <f t="shared" si="143"/>
        <v>0</v>
      </c>
      <c r="J810" s="1"/>
      <c r="K810" s="87"/>
    </row>
    <row r="811" spans="1:11" x14ac:dyDescent="0.2">
      <c r="A811" s="90" t="s">
        <v>242</v>
      </c>
      <c r="B811" s="90">
        <f>_xlfn.XLOOKUP(D811,MACROS!R:R,MACROS!H:H,0)</f>
        <v>0</v>
      </c>
      <c r="D811" s="90" t="s">
        <v>95</v>
      </c>
      <c r="E811" s="90">
        <f t="shared" si="155"/>
        <v>0</v>
      </c>
      <c r="F811" s="90">
        <v>10130</v>
      </c>
      <c r="G811" s="90">
        <f t="shared" si="143"/>
        <v>0</v>
      </c>
      <c r="J811" s="87"/>
      <c r="K811" s="87"/>
    </row>
    <row r="812" spans="1:11" x14ac:dyDescent="0.2">
      <c r="A812" s="90" t="s">
        <v>242</v>
      </c>
      <c r="B812" s="90">
        <f>_xlfn.XLOOKUP(D812,MACROS!R:R,MACROS!H:H,0)</f>
        <v>0</v>
      </c>
      <c r="D812" s="90" t="s">
        <v>96</v>
      </c>
      <c r="E812" s="90">
        <f t="shared" si="155"/>
        <v>0</v>
      </c>
      <c r="F812" s="90">
        <v>10130</v>
      </c>
      <c r="G812" s="90">
        <f t="shared" si="143"/>
        <v>0</v>
      </c>
      <c r="J812" s="87"/>
      <c r="K812" s="87"/>
    </row>
    <row r="813" spans="1:11" x14ac:dyDescent="0.2">
      <c r="A813" s="90" t="s">
        <v>242</v>
      </c>
      <c r="B813" s="90">
        <f>_xlfn.XLOOKUP(D813,MACROS!R:R,MACROS!H:H,0)</f>
        <v>0</v>
      </c>
      <c r="D813" s="90" t="s">
        <v>97</v>
      </c>
      <c r="E813" s="90">
        <f t="shared" si="155"/>
        <v>0</v>
      </c>
      <c r="F813" s="90">
        <v>10130</v>
      </c>
      <c r="G813" s="90">
        <f t="shared" si="143"/>
        <v>0</v>
      </c>
      <c r="J813" s="87"/>
      <c r="K813" s="87"/>
    </row>
    <row r="814" spans="1:11" x14ac:dyDescent="0.2">
      <c r="A814" s="90" t="s">
        <v>242</v>
      </c>
      <c r="B814" s="90">
        <f>_xlfn.XLOOKUP(D814,MACROS!R:R,MACROS!H:H,0)</f>
        <v>0</v>
      </c>
      <c r="D814" s="90" t="s">
        <v>98</v>
      </c>
      <c r="E814" s="90">
        <f t="shared" si="155"/>
        <v>0</v>
      </c>
      <c r="F814" s="90">
        <v>10130</v>
      </c>
      <c r="G814" s="90">
        <f t="shared" ref="G814:G882" si="158">IF(C814&gt;0,10*C814/E814,0)</f>
        <v>0</v>
      </c>
      <c r="J814" s="87"/>
      <c r="K814" s="87"/>
    </row>
    <row r="815" spans="1:11" x14ac:dyDescent="0.2">
      <c r="A815" s="90" t="s">
        <v>242</v>
      </c>
      <c r="B815" s="90">
        <f>_xlfn.XLOOKUP(D815,MACROS!R:R,MACROS!H:H,0)</f>
        <v>0</v>
      </c>
      <c r="D815" s="90" t="s">
        <v>318</v>
      </c>
      <c r="E815" s="90">
        <f t="shared" ref="E815:E818" si="159">SUM(B815:C815)</f>
        <v>0</v>
      </c>
      <c r="F815" s="90">
        <v>10130</v>
      </c>
      <c r="G815" s="90">
        <f t="shared" si="158"/>
        <v>0</v>
      </c>
      <c r="J815" s="87"/>
      <c r="K815" s="87"/>
    </row>
    <row r="816" spans="1:11" x14ac:dyDescent="0.2">
      <c r="A816" s="90" t="s">
        <v>242</v>
      </c>
      <c r="B816" s="90">
        <f>_xlfn.XLOOKUP(D816,MACROS!R:R,MACROS!H:H,0)</f>
        <v>0</v>
      </c>
      <c r="D816" s="90" t="s">
        <v>319</v>
      </c>
      <c r="E816" s="90">
        <f t="shared" si="159"/>
        <v>0</v>
      </c>
      <c r="F816" s="90">
        <v>10130</v>
      </c>
      <c r="G816" s="90">
        <f t="shared" si="158"/>
        <v>0</v>
      </c>
      <c r="J816" s="87"/>
      <c r="K816" s="87"/>
    </row>
    <row r="817" spans="1:11" x14ac:dyDescent="0.2">
      <c r="A817" s="90" t="s">
        <v>242</v>
      </c>
      <c r="B817" s="90">
        <f>_xlfn.XLOOKUP(D817,MACROS!R:R,MACROS!H:H,0)</f>
        <v>0</v>
      </c>
      <c r="D817" s="90" t="s">
        <v>320</v>
      </c>
      <c r="E817" s="90">
        <f t="shared" si="159"/>
        <v>0</v>
      </c>
      <c r="F817" s="90">
        <v>10130</v>
      </c>
      <c r="G817" s="90">
        <f t="shared" si="158"/>
        <v>0</v>
      </c>
      <c r="J817" s="87"/>
      <c r="K817" s="87"/>
    </row>
    <row r="818" spans="1:11" x14ac:dyDescent="0.2">
      <c r="A818" s="90" t="s">
        <v>242</v>
      </c>
      <c r="B818" s="90">
        <f>_xlfn.XLOOKUP(D818,MACROS!R:R,MACROS!H:H,0)</f>
        <v>0</v>
      </c>
      <c r="D818" s="90" t="s">
        <v>321</v>
      </c>
      <c r="E818" s="90">
        <f t="shared" si="159"/>
        <v>0</v>
      </c>
      <c r="F818" s="90">
        <v>10130</v>
      </c>
      <c r="G818" s="90">
        <f t="shared" si="158"/>
        <v>0</v>
      </c>
      <c r="J818" s="1"/>
      <c r="K818" s="87"/>
    </row>
    <row r="819" spans="1:11" x14ac:dyDescent="0.2">
      <c r="A819" s="90" t="s">
        <v>242</v>
      </c>
      <c r="B819" s="90">
        <f>_xlfn.XLOOKUP(D819,MACROS!R:R,MACROS!H:H,0)</f>
        <v>0</v>
      </c>
      <c r="D819" s="90" t="s">
        <v>587</v>
      </c>
      <c r="E819" s="90">
        <f t="shared" ref="E819" si="160">SUM(B819:C819)</f>
        <v>0</v>
      </c>
      <c r="F819" s="90">
        <v>10130</v>
      </c>
      <c r="G819" s="90">
        <f t="shared" ref="G819" si="161">IF(C819&gt;0,10*C819/E819,0)</f>
        <v>0</v>
      </c>
      <c r="J819" s="87"/>
      <c r="K819" s="87"/>
    </row>
    <row r="820" spans="1:11" x14ac:dyDescent="0.2">
      <c r="A820" s="121" t="s">
        <v>242</v>
      </c>
      <c r="B820" s="121">
        <f>_xlfn.XLOOKUP(D820,MACROS!$R:$R,MACROS!$H:$H,0)</f>
        <v>0</v>
      </c>
      <c r="C820" s="121"/>
      <c r="D820" s="121" t="s">
        <v>150</v>
      </c>
      <c r="E820" s="121">
        <f t="shared" ref="E820:E840" si="162">SUM(B820:C820)</f>
        <v>0</v>
      </c>
      <c r="F820" s="121">
        <v>10130</v>
      </c>
      <c r="G820" s="121">
        <f t="shared" si="158"/>
        <v>0</v>
      </c>
      <c r="J820" s="1"/>
      <c r="K820" s="87"/>
    </row>
    <row r="821" spans="1:11" x14ac:dyDescent="0.2">
      <c r="A821" s="90" t="s">
        <v>242</v>
      </c>
      <c r="B821" s="90">
        <f>_xlfn.XLOOKUP(D821,MACROS!R:R,MACROS!H:H,0)</f>
        <v>0</v>
      </c>
      <c r="D821" s="90" t="s">
        <v>151</v>
      </c>
      <c r="E821" s="90">
        <f t="shared" si="162"/>
        <v>0</v>
      </c>
      <c r="F821" s="90">
        <v>10130</v>
      </c>
      <c r="G821" s="90">
        <f t="shared" si="158"/>
        <v>0</v>
      </c>
      <c r="J821" s="87"/>
      <c r="K821" s="87"/>
    </row>
    <row r="822" spans="1:11" x14ac:dyDescent="0.2">
      <c r="A822" s="90" t="s">
        <v>242</v>
      </c>
      <c r="B822" s="90">
        <f>_xlfn.XLOOKUP(D822,MACROS!R:R,MACROS!H:H,0)</f>
        <v>0</v>
      </c>
      <c r="D822" s="90" t="s">
        <v>152</v>
      </c>
      <c r="E822" s="90">
        <f t="shared" si="162"/>
        <v>0</v>
      </c>
      <c r="F822" s="90">
        <v>10130</v>
      </c>
      <c r="G822" s="90">
        <f t="shared" si="158"/>
        <v>0</v>
      </c>
      <c r="J822" s="87"/>
      <c r="K822" s="87"/>
    </row>
    <row r="823" spans="1:11" x14ac:dyDescent="0.2">
      <c r="A823" s="90" t="s">
        <v>242</v>
      </c>
      <c r="B823" s="90">
        <f>_xlfn.XLOOKUP(D823,MACROS!R:R,MACROS!H:H,0)</f>
        <v>0</v>
      </c>
      <c r="D823" s="90" t="s">
        <v>153</v>
      </c>
      <c r="E823" s="90">
        <f t="shared" si="162"/>
        <v>0</v>
      </c>
      <c r="F823" s="90">
        <v>10130</v>
      </c>
      <c r="G823" s="90">
        <f t="shared" si="158"/>
        <v>0</v>
      </c>
      <c r="J823" s="87"/>
      <c r="K823" s="87"/>
    </row>
    <row r="824" spans="1:11" x14ac:dyDescent="0.2">
      <c r="A824" s="90" t="s">
        <v>242</v>
      </c>
      <c r="B824" s="90">
        <f>_xlfn.XLOOKUP(D824,MACROS!R:R,MACROS!H:H,0)</f>
        <v>0</v>
      </c>
      <c r="D824" s="90" t="s">
        <v>154</v>
      </c>
      <c r="E824" s="90">
        <f t="shared" si="162"/>
        <v>0</v>
      </c>
      <c r="F824" s="90">
        <v>10130</v>
      </c>
      <c r="G824" s="90">
        <f t="shared" si="158"/>
        <v>0</v>
      </c>
      <c r="J824" s="87"/>
      <c r="K824" s="87"/>
    </row>
    <row r="825" spans="1:11" x14ac:dyDescent="0.2">
      <c r="A825" s="90" t="s">
        <v>242</v>
      </c>
      <c r="B825" s="90">
        <f>_xlfn.XLOOKUP(D825,MACROS!R:R,MACROS!H:H,0)</f>
        <v>0</v>
      </c>
      <c r="D825" s="90" t="s">
        <v>155</v>
      </c>
      <c r="E825" s="90">
        <f t="shared" si="162"/>
        <v>0</v>
      </c>
      <c r="F825" s="90">
        <v>10130</v>
      </c>
      <c r="G825" s="90">
        <f t="shared" si="158"/>
        <v>0</v>
      </c>
      <c r="J825" s="87"/>
      <c r="K825" s="87"/>
    </row>
    <row r="826" spans="1:11" x14ac:dyDescent="0.2">
      <c r="A826" s="90" t="s">
        <v>242</v>
      </c>
      <c r="B826" s="90">
        <f>_xlfn.XLOOKUP(D826,MACROS!R:R,MACROS!H:H,0)</f>
        <v>0</v>
      </c>
      <c r="D826" s="90" t="s">
        <v>156</v>
      </c>
      <c r="E826" s="90">
        <f t="shared" si="162"/>
        <v>0</v>
      </c>
      <c r="F826" s="90">
        <v>10130</v>
      </c>
      <c r="G826" s="90">
        <f t="shared" si="158"/>
        <v>0</v>
      </c>
      <c r="J826" s="87"/>
      <c r="K826" s="87"/>
    </row>
    <row r="827" spans="1:11" x14ac:dyDescent="0.2">
      <c r="A827" s="90" t="s">
        <v>242</v>
      </c>
      <c r="B827" s="90">
        <f>_xlfn.XLOOKUP(D827,MACROS!R:R,MACROS!H:H,0)</f>
        <v>0</v>
      </c>
      <c r="D827" s="90" t="s">
        <v>157</v>
      </c>
      <c r="E827" s="90">
        <f t="shared" si="162"/>
        <v>0</v>
      </c>
      <c r="F827" s="90">
        <v>10130</v>
      </c>
      <c r="G827" s="90">
        <f t="shared" si="158"/>
        <v>0</v>
      </c>
      <c r="J827" s="87"/>
      <c r="K827" s="87"/>
    </row>
    <row r="828" spans="1:11" x14ac:dyDescent="0.2">
      <c r="A828" s="90" t="s">
        <v>242</v>
      </c>
      <c r="B828" s="90">
        <f>_xlfn.XLOOKUP(D828,MACROS!R:R,MACROS!H:H,0)</f>
        <v>0</v>
      </c>
      <c r="D828" s="90" t="s">
        <v>158</v>
      </c>
      <c r="E828" s="90">
        <f t="shared" si="162"/>
        <v>0</v>
      </c>
      <c r="F828" s="90">
        <v>10130</v>
      </c>
      <c r="G828" s="90">
        <f t="shared" si="158"/>
        <v>0</v>
      </c>
      <c r="J828" s="87"/>
      <c r="K828" s="87"/>
    </row>
    <row r="829" spans="1:11" x14ac:dyDescent="0.2">
      <c r="A829" s="90" t="s">
        <v>242</v>
      </c>
      <c r="B829" s="90">
        <f>_xlfn.XLOOKUP(D829,MACROS!R:R,MACROS!H:H,0)</f>
        <v>0</v>
      </c>
      <c r="D829" s="90" t="s">
        <v>159</v>
      </c>
      <c r="E829" s="90">
        <f t="shared" si="162"/>
        <v>0</v>
      </c>
      <c r="F829" s="90">
        <v>10130</v>
      </c>
      <c r="G829" s="90">
        <f t="shared" si="158"/>
        <v>0</v>
      </c>
      <c r="J829" s="87"/>
      <c r="K829" s="87"/>
    </row>
    <row r="830" spans="1:11" x14ac:dyDescent="0.2">
      <c r="A830" s="90" t="s">
        <v>242</v>
      </c>
      <c r="B830" s="90">
        <f>_xlfn.XLOOKUP(D830,MACROS!R:R,MACROS!H:H,0)</f>
        <v>0</v>
      </c>
      <c r="D830" s="90" t="s">
        <v>160</v>
      </c>
      <c r="E830" s="90">
        <f t="shared" si="162"/>
        <v>0</v>
      </c>
      <c r="F830" s="90">
        <v>10130</v>
      </c>
      <c r="G830" s="90">
        <f t="shared" si="158"/>
        <v>0</v>
      </c>
      <c r="J830" s="87"/>
      <c r="K830" s="87"/>
    </row>
    <row r="831" spans="1:11" x14ac:dyDescent="0.2">
      <c r="A831" s="90" t="s">
        <v>242</v>
      </c>
      <c r="B831" s="90">
        <f>_xlfn.XLOOKUP(D831,MACROS!R:R,MACROS!H:H,0)</f>
        <v>0</v>
      </c>
      <c r="D831" s="90" t="s">
        <v>161</v>
      </c>
      <c r="E831" s="90">
        <f t="shared" si="162"/>
        <v>0</v>
      </c>
      <c r="F831" s="90">
        <v>10130</v>
      </c>
      <c r="G831" s="90">
        <f t="shared" si="158"/>
        <v>0</v>
      </c>
      <c r="J831" s="87"/>
      <c r="K831" s="87"/>
    </row>
    <row r="832" spans="1:11" x14ac:dyDescent="0.2">
      <c r="A832" s="90" t="s">
        <v>242</v>
      </c>
      <c r="B832" s="90">
        <f>_xlfn.XLOOKUP(D832,MACROS!R:R,MACROS!H:H,0)</f>
        <v>0</v>
      </c>
      <c r="D832" s="90" t="s">
        <v>162</v>
      </c>
      <c r="E832" s="90">
        <f t="shared" si="162"/>
        <v>0</v>
      </c>
      <c r="F832" s="90">
        <v>10130</v>
      </c>
      <c r="G832" s="90">
        <f t="shared" si="158"/>
        <v>0</v>
      </c>
      <c r="J832" s="87"/>
      <c r="K832" s="87"/>
    </row>
    <row r="833" spans="1:11" x14ac:dyDescent="0.2">
      <c r="A833" s="90" t="s">
        <v>242</v>
      </c>
      <c r="B833" s="90">
        <f>_xlfn.XLOOKUP(D833,MACROS!R:R,MACROS!H:H,0)</f>
        <v>0</v>
      </c>
      <c r="D833" s="90" t="s">
        <v>163</v>
      </c>
      <c r="E833" s="90">
        <f t="shared" si="162"/>
        <v>0</v>
      </c>
      <c r="F833" s="90">
        <v>10130</v>
      </c>
      <c r="G833" s="90">
        <f t="shared" si="158"/>
        <v>0</v>
      </c>
      <c r="J833" s="87"/>
      <c r="K833" s="87"/>
    </row>
    <row r="834" spans="1:11" x14ac:dyDescent="0.2">
      <c r="A834" s="90" t="s">
        <v>242</v>
      </c>
      <c r="B834" s="90">
        <f>_xlfn.XLOOKUP(D834,MACROS!R:R,MACROS!H:H,0)</f>
        <v>0</v>
      </c>
      <c r="D834" s="90" t="s">
        <v>164</v>
      </c>
      <c r="E834" s="90">
        <f t="shared" si="162"/>
        <v>0</v>
      </c>
      <c r="F834" s="90">
        <v>10130</v>
      </c>
      <c r="G834" s="90">
        <f t="shared" si="158"/>
        <v>0</v>
      </c>
      <c r="J834" s="1"/>
      <c r="K834" s="87"/>
    </row>
    <row r="835" spans="1:11" x14ac:dyDescent="0.2">
      <c r="A835" s="90" t="s">
        <v>242</v>
      </c>
      <c r="B835" s="90">
        <f>_xlfn.XLOOKUP(D835,MACROS!R:R,MACROS!H:H,0)</f>
        <v>0</v>
      </c>
      <c r="D835" s="90" t="s">
        <v>588</v>
      </c>
      <c r="E835" s="90">
        <f t="shared" ref="E835" si="163">SUM(B835:C835)</f>
        <v>0</v>
      </c>
      <c r="F835" s="90">
        <v>10130</v>
      </c>
      <c r="G835" s="90">
        <f t="shared" ref="G835" si="164">IF(C835&gt;0,10*C835/E835,0)</f>
        <v>0</v>
      </c>
      <c r="J835" s="87"/>
      <c r="K835" s="87"/>
    </row>
    <row r="836" spans="1:11" x14ac:dyDescent="0.2">
      <c r="A836" s="121" t="s">
        <v>242</v>
      </c>
      <c r="B836" s="121">
        <f>_xlfn.XLOOKUP(D836,MACROS!$R:$R,MACROS!$I:$I,0)</f>
        <v>0</v>
      </c>
      <c r="C836" s="121"/>
      <c r="D836" s="121" t="s">
        <v>94</v>
      </c>
      <c r="E836" s="121">
        <f t="shared" si="162"/>
        <v>0</v>
      </c>
      <c r="F836" s="121">
        <v>10139</v>
      </c>
      <c r="G836" s="121">
        <f t="shared" si="158"/>
        <v>0</v>
      </c>
      <c r="J836" s="1"/>
      <c r="K836" s="87"/>
    </row>
    <row r="837" spans="1:11" x14ac:dyDescent="0.2">
      <c r="A837" s="90" t="s">
        <v>242</v>
      </c>
      <c r="B837" s="90">
        <f>_xlfn.XLOOKUP(D837,MACROS!R:R,MACROS!I:I,0)</f>
        <v>0</v>
      </c>
      <c r="D837" s="90" t="s">
        <v>95</v>
      </c>
      <c r="E837" s="90">
        <f t="shared" si="162"/>
        <v>0</v>
      </c>
      <c r="F837" s="90">
        <v>10139</v>
      </c>
      <c r="G837" s="90">
        <f t="shared" si="158"/>
        <v>0</v>
      </c>
      <c r="J837" s="87"/>
      <c r="K837" s="87"/>
    </row>
    <row r="838" spans="1:11" x14ac:dyDescent="0.2">
      <c r="A838" s="90" t="s">
        <v>242</v>
      </c>
      <c r="B838" s="90">
        <f>_xlfn.XLOOKUP(D838,MACROS!R:R,MACROS!I:I,0)</f>
        <v>0</v>
      </c>
      <c r="D838" s="90" t="s">
        <v>96</v>
      </c>
      <c r="E838" s="90">
        <f t="shared" si="162"/>
        <v>0</v>
      </c>
      <c r="F838" s="90">
        <v>10139</v>
      </c>
      <c r="G838" s="90">
        <f t="shared" si="158"/>
        <v>0</v>
      </c>
      <c r="J838" s="87"/>
      <c r="K838" s="87"/>
    </row>
    <row r="839" spans="1:11" x14ac:dyDescent="0.2">
      <c r="A839" s="90" t="s">
        <v>242</v>
      </c>
      <c r="B839" s="90">
        <f>_xlfn.XLOOKUP(D839,MACROS!R:R,MACROS!I:I,0)</f>
        <v>0</v>
      </c>
      <c r="D839" s="90" t="s">
        <v>97</v>
      </c>
      <c r="E839" s="90">
        <f t="shared" si="162"/>
        <v>0</v>
      </c>
      <c r="F839" s="90">
        <v>10139</v>
      </c>
      <c r="G839" s="90">
        <f t="shared" si="158"/>
        <v>0</v>
      </c>
      <c r="J839" s="87"/>
      <c r="K839" s="87"/>
    </row>
    <row r="840" spans="1:11" x14ac:dyDescent="0.2">
      <c r="A840" s="90" t="s">
        <v>242</v>
      </c>
      <c r="B840" s="90">
        <f>_xlfn.XLOOKUP(D840,MACROS!R:R,MACROS!I:I,0)</f>
        <v>0</v>
      </c>
      <c r="D840" s="90" t="s">
        <v>98</v>
      </c>
      <c r="E840" s="90">
        <f t="shared" si="162"/>
        <v>0</v>
      </c>
      <c r="F840" s="90">
        <v>10139</v>
      </c>
      <c r="G840" s="90">
        <f t="shared" si="158"/>
        <v>0</v>
      </c>
      <c r="J840" s="87"/>
      <c r="K840" s="87"/>
    </row>
    <row r="841" spans="1:11" x14ac:dyDescent="0.2">
      <c r="A841" s="90" t="s">
        <v>242</v>
      </c>
      <c r="B841" s="90">
        <f>_xlfn.XLOOKUP(D841,MACROS!R:R,MACROS!I:I,0)</f>
        <v>0</v>
      </c>
      <c r="D841" s="90" t="s">
        <v>318</v>
      </c>
      <c r="E841" s="90">
        <f t="shared" ref="E841:E844" si="165">SUM(B841:C841)</f>
        <v>0</v>
      </c>
      <c r="F841" s="90">
        <v>10139</v>
      </c>
      <c r="G841" s="90">
        <f t="shared" si="158"/>
        <v>0</v>
      </c>
      <c r="J841" s="87"/>
      <c r="K841" s="87"/>
    </row>
    <row r="842" spans="1:11" x14ac:dyDescent="0.2">
      <c r="A842" s="90" t="s">
        <v>242</v>
      </c>
      <c r="B842" s="90">
        <f>_xlfn.XLOOKUP(D842,MACROS!R:R,MACROS!I:I,0)</f>
        <v>0</v>
      </c>
      <c r="D842" s="90" t="s">
        <v>319</v>
      </c>
      <c r="E842" s="90">
        <f t="shared" si="165"/>
        <v>0</v>
      </c>
      <c r="F842" s="90">
        <v>10139</v>
      </c>
      <c r="G842" s="90">
        <f t="shared" si="158"/>
        <v>0</v>
      </c>
      <c r="J842" s="87"/>
      <c r="K842" s="87"/>
    </row>
    <row r="843" spans="1:11" x14ac:dyDescent="0.2">
      <c r="A843" s="90" t="s">
        <v>242</v>
      </c>
      <c r="B843" s="90">
        <f>_xlfn.XLOOKUP(D843,MACROS!R:R,MACROS!I:I,0)</f>
        <v>0</v>
      </c>
      <c r="D843" s="90" t="s">
        <v>320</v>
      </c>
      <c r="E843" s="90">
        <f t="shared" si="165"/>
        <v>0</v>
      </c>
      <c r="F843" s="90">
        <v>10139</v>
      </c>
      <c r="G843" s="90">
        <f t="shared" si="158"/>
        <v>0</v>
      </c>
      <c r="J843" s="87"/>
      <c r="K843" s="87"/>
    </row>
    <row r="844" spans="1:11" x14ac:dyDescent="0.2">
      <c r="A844" s="90" t="s">
        <v>242</v>
      </c>
      <c r="B844" s="90">
        <f>_xlfn.XLOOKUP(D844,MACROS!R:R,MACROS!I:I,0)</f>
        <v>0</v>
      </c>
      <c r="D844" s="90" t="s">
        <v>321</v>
      </c>
      <c r="E844" s="90">
        <f t="shared" si="165"/>
        <v>0</v>
      </c>
      <c r="F844" s="90">
        <v>10139</v>
      </c>
      <c r="G844" s="90">
        <f t="shared" si="158"/>
        <v>0</v>
      </c>
      <c r="J844" s="1"/>
      <c r="K844" s="87"/>
    </row>
    <row r="845" spans="1:11" x14ac:dyDescent="0.2">
      <c r="A845" s="90" t="s">
        <v>242</v>
      </c>
      <c r="B845" s="90">
        <f>_xlfn.XLOOKUP(D845,MACROS!R:R,MACROS!I:I,0)</f>
        <v>0</v>
      </c>
      <c r="D845" s="90" t="s">
        <v>587</v>
      </c>
      <c r="E845" s="90">
        <f t="shared" ref="E845" si="166">SUM(B845:C845)</f>
        <v>0</v>
      </c>
      <c r="F845" s="90">
        <v>10139</v>
      </c>
      <c r="G845" s="90">
        <f t="shared" ref="G845" si="167">IF(C845&gt;0,10*C845/E845,0)</f>
        <v>0</v>
      </c>
      <c r="J845" s="87"/>
      <c r="K845" s="87"/>
    </row>
    <row r="846" spans="1:11" x14ac:dyDescent="0.2">
      <c r="A846" s="121" t="s">
        <v>242</v>
      </c>
      <c r="B846" s="121">
        <f>_xlfn.XLOOKUP(D846,MACROS!$R:$R,MACROS!$I:$I,0)</f>
        <v>0</v>
      </c>
      <c r="C846" s="121"/>
      <c r="D846" s="121" t="s">
        <v>150</v>
      </c>
      <c r="E846" s="121">
        <f t="shared" ref="E846:E866" si="168">SUM(B846:C846)</f>
        <v>0</v>
      </c>
      <c r="F846" s="121">
        <v>10139</v>
      </c>
      <c r="G846" s="121">
        <f t="shared" si="158"/>
        <v>0</v>
      </c>
      <c r="J846" s="1"/>
      <c r="K846" s="87"/>
    </row>
    <row r="847" spans="1:11" x14ac:dyDescent="0.2">
      <c r="A847" s="90" t="s">
        <v>242</v>
      </c>
      <c r="B847" s="90">
        <f>_xlfn.XLOOKUP(D847,MACROS!R:R,MACROS!I:I,0)</f>
        <v>0</v>
      </c>
      <c r="D847" s="90" t="s">
        <v>151</v>
      </c>
      <c r="E847" s="90">
        <f t="shared" si="168"/>
        <v>0</v>
      </c>
      <c r="F847" s="90">
        <v>10139</v>
      </c>
      <c r="G847" s="90">
        <f t="shared" si="158"/>
        <v>0</v>
      </c>
      <c r="J847" s="87"/>
      <c r="K847" s="87"/>
    </row>
    <row r="848" spans="1:11" x14ac:dyDescent="0.2">
      <c r="A848" s="90" t="s">
        <v>242</v>
      </c>
      <c r="B848" s="90">
        <f>_xlfn.XLOOKUP(D848,MACROS!R:R,MACROS!I:I,0)</f>
        <v>0</v>
      </c>
      <c r="D848" s="90" t="s">
        <v>152</v>
      </c>
      <c r="E848" s="90">
        <f t="shared" si="168"/>
        <v>0</v>
      </c>
      <c r="F848" s="90">
        <v>10139</v>
      </c>
      <c r="G848" s="90">
        <f t="shared" si="158"/>
        <v>0</v>
      </c>
      <c r="J848" s="87"/>
      <c r="K848" s="87"/>
    </row>
    <row r="849" spans="1:11" x14ac:dyDescent="0.2">
      <c r="A849" s="90" t="s">
        <v>242</v>
      </c>
      <c r="B849" s="90">
        <f>_xlfn.XLOOKUP(D849,MACROS!R:R,MACROS!I:I,0)</f>
        <v>0</v>
      </c>
      <c r="D849" s="90" t="s">
        <v>153</v>
      </c>
      <c r="E849" s="90">
        <f t="shared" si="168"/>
        <v>0</v>
      </c>
      <c r="F849" s="90">
        <v>10139</v>
      </c>
      <c r="G849" s="90">
        <f t="shared" si="158"/>
        <v>0</v>
      </c>
      <c r="J849" s="87"/>
      <c r="K849" s="87"/>
    </row>
    <row r="850" spans="1:11" x14ac:dyDescent="0.2">
      <c r="A850" s="90" t="s">
        <v>242</v>
      </c>
      <c r="B850" s="90">
        <f>_xlfn.XLOOKUP(D850,MACROS!R:R,MACROS!I:I,0)</f>
        <v>0</v>
      </c>
      <c r="D850" s="90" t="s">
        <v>154</v>
      </c>
      <c r="E850" s="90">
        <f t="shared" si="168"/>
        <v>0</v>
      </c>
      <c r="F850" s="90">
        <v>10139</v>
      </c>
      <c r="G850" s="90">
        <f t="shared" si="158"/>
        <v>0</v>
      </c>
      <c r="J850" s="87"/>
      <c r="K850" s="87"/>
    </row>
    <row r="851" spans="1:11" x14ac:dyDescent="0.2">
      <c r="A851" s="90" t="s">
        <v>242</v>
      </c>
      <c r="B851" s="90">
        <f>_xlfn.XLOOKUP(D851,MACROS!R:R,MACROS!I:I,0)</f>
        <v>0</v>
      </c>
      <c r="D851" s="90" t="s">
        <v>155</v>
      </c>
      <c r="E851" s="90">
        <f t="shared" si="168"/>
        <v>0</v>
      </c>
      <c r="F851" s="90">
        <v>10139</v>
      </c>
      <c r="G851" s="90">
        <f t="shared" si="158"/>
        <v>0</v>
      </c>
      <c r="J851" s="87"/>
      <c r="K851" s="87"/>
    </row>
    <row r="852" spans="1:11" x14ac:dyDescent="0.2">
      <c r="A852" s="90" t="s">
        <v>242</v>
      </c>
      <c r="B852" s="90">
        <f>_xlfn.XLOOKUP(D852,MACROS!R:R,MACROS!I:I,0)</f>
        <v>0</v>
      </c>
      <c r="D852" s="90" t="s">
        <v>156</v>
      </c>
      <c r="E852" s="90">
        <f t="shared" si="168"/>
        <v>0</v>
      </c>
      <c r="F852" s="90">
        <v>10139</v>
      </c>
      <c r="G852" s="90">
        <f t="shared" si="158"/>
        <v>0</v>
      </c>
      <c r="J852" s="87"/>
      <c r="K852" s="87"/>
    </row>
    <row r="853" spans="1:11" x14ac:dyDescent="0.2">
      <c r="A853" s="90" t="s">
        <v>242</v>
      </c>
      <c r="B853" s="90">
        <f>_xlfn.XLOOKUP(D853,MACROS!R:R,MACROS!I:I,0)</f>
        <v>0</v>
      </c>
      <c r="D853" s="90" t="s">
        <v>157</v>
      </c>
      <c r="E853" s="90">
        <f t="shared" si="168"/>
        <v>0</v>
      </c>
      <c r="F853" s="90">
        <v>10139</v>
      </c>
      <c r="G853" s="90">
        <f t="shared" si="158"/>
        <v>0</v>
      </c>
      <c r="J853" s="87"/>
      <c r="K853" s="87"/>
    </row>
    <row r="854" spans="1:11" x14ac:dyDescent="0.2">
      <c r="A854" s="90" t="s">
        <v>242</v>
      </c>
      <c r="B854" s="90">
        <f>_xlfn.XLOOKUP(D854,MACROS!R:R,MACROS!I:I,0)</f>
        <v>0</v>
      </c>
      <c r="D854" s="90" t="s">
        <v>158</v>
      </c>
      <c r="E854" s="90">
        <f t="shared" si="168"/>
        <v>0</v>
      </c>
      <c r="F854" s="90">
        <v>10139</v>
      </c>
      <c r="G854" s="90">
        <f t="shared" si="158"/>
        <v>0</v>
      </c>
      <c r="J854" s="87"/>
      <c r="K854" s="87"/>
    </row>
    <row r="855" spans="1:11" x14ac:dyDescent="0.2">
      <c r="A855" s="90" t="s">
        <v>242</v>
      </c>
      <c r="B855" s="90">
        <f>_xlfn.XLOOKUP(D855,MACROS!R:R,MACROS!I:I,0)</f>
        <v>0</v>
      </c>
      <c r="D855" s="90" t="s">
        <v>159</v>
      </c>
      <c r="E855" s="90">
        <f t="shared" si="168"/>
        <v>0</v>
      </c>
      <c r="F855" s="90">
        <v>10139</v>
      </c>
      <c r="G855" s="90">
        <f t="shared" si="158"/>
        <v>0</v>
      </c>
      <c r="J855" s="87"/>
      <c r="K855" s="87"/>
    </row>
    <row r="856" spans="1:11" x14ac:dyDescent="0.2">
      <c r="A856" s="90" t="s">
        <v>242</v>
      </c>
      <c r="B856" s="90">
        <f>_xlfn.XLOOKUP(D856,MACROS!R:R,MACROS!I:I,0)</f>
        <v>0</v>
      </c>
      <c r="D856" s="90" t="s">
        <v>160</v>
      </c>
      <c r="E856" s="90">
        <f t="shared" si="168"/>
        <v>0</v>
      </c>
      <c r="F856" s="90">
        <v>10139</v>
      </c>
      <c r="G856" s="90">
        <f t="shared" si="158"/>
        <v>0</v>
      </c>
      <c r="J856" s="87"/>
      <c r="K856" s="87"/>
    </row>
    <row r="857" spans="1:11" x14ac:dyDescent="0.2">
      <c r="A857" s="90" t="s">
        <v>242</v>
      </c>
      <c r="B857" s="90">
        <f>_xlfn.XLOOKUP(D857,MACROS!R:R,MACROS!I:I,0)</f>
        <v>0</v>
      </c>
      <c r="D857" s="90" t="s">
        <v>161</v>
      </c>
      <c r="E857" s="90">
        <f t="shared" si="168"/>
        <v>0</v>
      </c>
      <c r="F857" s="90">
        <v>10139</v>
      </c>
      <c r="G857" s="90">
        <f t="shared" si="158"/>
        <v>0</v>
      </c>
      <c r="J857" s="87"/>
      <c r="K857" s="87"/>
    </row>
    <row r="858" spans="1:11" x14ac:dyDescent="0.2">
      <c r="A858" s="90" t="s">
        <v>242</v>
      </c>
      <c r="B858" s="90">
        <f>_xlfn.XLOOKUP(D858,MACROS!R:R,MACROS!I:I,0)</f>
        <v>0</v>
      </c>
      <c r="D858" s="90" t="s">
        <v>162</v>
      </c>
      <c r="E858" s="90">
        <f t="shared" si="168"/>
        <v>0</v>
      </c>
      <c r="F858" s="90">
        <v>10139</v>
      </c>
      <c r="G858" s="90">
        <f t="shared" si="158"/>
        <v>0</v>
      </c>
      <c r="J858" s="87"/>
      <c r="K858" s="87"/>
    </row>
    <row r="859" spans="1:11" x14ac:dyDescent="0.2">
      <c r="A859" s="90" t="s">
        <v>242</v>
      </c>
      <c r="B859" s="90">
        <f>_xlfn.XLOOKUP(D859,MACROS!R:R,MACROS!I:I,0)</f>
        <v>0</v>
      </c>
      <c r="D859" s="90" t="s">
        <v>163</v>
      </c>
      <c r="E859" s="90">
        <f t="shared" si="168"/>
        <v>0</v>
      </c>
      <c r="F859" s="90">
        <v>10139</v>
      </c>
      <c r="G859" s="90">
        <f t="shared" si="158"/>
        <v>0</v>
      </c>
      <c r="J859" s="87"/>
      <c r="K859" s="87"/>
    </row>
    <row r="860" spans="1:11" x14ac:dyDescent="0.2">
      <c r="A860" s="90" t="s">
        <v>242</v>
      </c>
      <c r="B860" s="90">
        <f>_xlfn.XLOOKUP(D860,MACROS!R:R,MACROS!I:I,0)</f>
        <v>0</v>
      </c>
      <c r="D860" s="90" t="s">
        <v>164</v>
      </c>
      <c r="E860" s="90">
        <f t="shared" si="168"/>
        <v>0</v>
      </c>
      <c r="F860" s="90">
        <v>10139</v>
      </c>
      <c r="G860" s="90">
        <f t="shared" si="158"/>
        <v>0</v>
      </c>
      <c r="J860" s="1"/>
      <c r="K860" s="87"/>
    </row>
    <row r="861" spans="1:11" x14ac:dyDescent="0.2">
      <c r="A861" s="90" t="s">
        <v>242</v>
      </c>
      <c r="B861" s="90">
        <f>_xlfn.XLOOKUP(D861,MACROS!R:R,MACROS!I:I,0)</f>
        <v>0</v>
      </c>
      <c r="D861" s="90" t="s">
        <v>588</v>
      </c>
      <c r="E861" s="90">
        <f t="shared" ref="E861" si="169">SUM(B861:C861)</f>
        <v>0</v>
      </c>
      <c r="F861" s="90">
        <v>10139</v>
      </c>
      <c r="G861" s="90">
        <f t="shared" ref="G861" si="170">IF(C861&gt;0,10*C861/E861,0)</f>
        <v>0</v>
      </c>
      <c r="J861" s="87"/>
      <c r="K861" s="87"/>
    </row>
    <row r="862" spans="1:11" x14ac:dyDescent="0.2">
      <c r="A862" s="121" t="s">
        <v>242</v>
      </c>
      <c r="B862" s="121">
        <f>_xlfn.XLOOKUP(D862,MACROS!$R:$R,MACROS!$J:$J,0)</f>
        <v>0</v>
      </c>
      <c r="C862" s="121"/>
      <c r="D862" s="121" t="s">
        <v>94</v>
      </c>
      <c r="E862" s="121">
        <f t="shared" si="168"/>
        <v>0</v>
      </c>
      <c r="F862" s="121">
        <v>10131</v>
      </c>
      <c r="G862" s="121">
        <f t="shared" si="158"/>
        <v>0</v>
      </c>
      <c r="J862" s="1"/>
      <c r="K862" s="87"/>
    </row>
    <row r="863" spans="1:11" x14ac:dyDescent="0.2">
      <c r="A863" s="90" t="s">
        <v>242</v>
      </c>
      <c r="B863" s="90">
        <f>_xlfn.XLOOKUP(D863,MACROS!R:R,MACROS!J:J,0)</f>
        <v>0</v>
      </c>
      <c r="D863" s="90" t="s">
        <v>95</v>
      </c>
      <c r="E863" s="90">
        <f t="shared" si="168"/>
        <v>0</v>
      </c>
      <c r="F863" s="90">
        <v>10131</v>
      </c>
      <c r="G863" s="90">
        <f t="shared" si="158"/>
        <v>0</v>
      </c>
      <c r="J863" s="87"/>
      <c r="K863" s="87"/>
    </row>
    <row r="864" spans="1:11" x14ac:dyDescent="0.2">
      <c r="A864" s="90" t="s">
        <v>242</v>
      </c>
      <c r="B864" s="90">
        <f>_xlfn.XLOOKUP(D864,MACROS!R:R,MACROS!J:J,0)</f>
        <v>0</v>
      </c>
      <c r="D864" s="90" t="s">
        <v>96</v>
      </c>
      <c r="E864" s="90">
        <f t="shared" si="168"/>
        <v>0</v>
      </c>
      <c r="F864" s="90">
        <v>10131</v>
      </c>
      <c r="G864" s="90">
        <f t="shared" si="158"/>
        <v>0</v>
      </c>
      <c r="J864" s="87"/>
      <c r="K864" s="87"/>
    </row>
    <row r="865" spans="1:11" x14ac:dyDescent="0.2">
      <c r="A865" s="90" t="s">
        <v>242</v>
      </c>
      <c r="B865" s="90">
        <f>_xlfn.XLOOKUP(D865,MACROS!R:R,MACROS!J:J,0)</f>
        <v>0</v>
      </c>
      <c r="D865" s="90" t="s">
        <v>97</v>
      </c>
      <c r="E865" s="90">
        <f t="shared" si="168"/>
        <v>0</v>
      </c>
      <c r="F865" s="90">
        <v>10131</v>
      </c>
      <c r="G865" s="90">
        <f t="shared" si="158"/>
        <v>0</v>
      </c>
      <c r="J865" s="87"/>
      <c r="K865" s="87"/>
    </row>
    <row r="866" spans="1:11" x14ac:dyDescent="0.2">
      <c r="A866" s="90" t="s">
        <v>242</v>
      </c>
      <c r="B866" s="90">
        <f>_xlfn.XLOOKUP(D866,MACROS!R:R,MACROS!J:J,0)</f>
        <v>0</v>
      </c>
      <c r="D866" s="90" t="s">
        <v>98</v>
      </c>
      <c r="E866" s="90">
        <f t="shared" si="168"/>
        <v>0</v>
      </c>
      <c r="F866" s="90">
        <v>10131</v>
      </c>
      <c r="G866" s="90">
        <f t="shared" si="158"/>
        <v>0</v>
      </c>
      <c r="J866" s="87"/>
      <c r="K866" s="87"/>
    </row>
    <row r="867" spans="1:11" x14ac:dyDescent="0.2">
      <c r="A867" s="90" t="s">
        <v>242</v>
      </c>
      <c r="B867" s="90">
        <f>_xlfn.XLOOKUP(D867,MACROS!R:R,MACROS!J:J,0)</f>
        <v>0</v>
      </c>
      <c r="D867" s="90" t="s">
        <v>318</v>
      </c>
      <c r="E867" s="90">
        <f t="shared" ref="E867:E870" si="171">SUM(B867:C867)</f>
        <v>0</v>
      </c>
      <c r="F867" s="90">
        <v>10131</v>
      </c>
      <c r="G867" s="90">
        <f t="shared" si="158"/>
        <v>0</v>
      </c>
      <c r="J867" s="87"/>
      <c r="K867" s="87"/>
    </row>
    <row r="868" spans="1:11" x14ac:dyDescent="0.2">
      <c r="A868" s="90" t="s">
        <v>242</v>
      </c>
      <c r="B868" s="90">
        <f>_xlfn.XLOOKUP(D868,MACROS!R:R,MACROS!J:J,0)</f>
        <v>0</v>
      </c>
      <c r="D868" s="90" t="s">
        <v>319</v>
      </c>
      <c r="E868" s="90">
        <f t="shared" si="171"/>
        <v>0</v>
      </c>
      <c r="F868" s="90">
        <v>10131</v>
      </c>
      <c r="G868" s="90">
        <f t="shared" si="158"/>
        <v>0</v>
      </c>
      <c r="J868" s="87"/>
      <c r="K868" s="87"/>
    </row>
    <row r="869" spans="1:11" x14ac:dyDescent="0.2">
      <c r="A869" s="90" t="s">
        <v>242</v>
      </c>
      <c r="B869" s="90">
        <f>_xlfn.XLOOKUP(D869,MACROS!R:R,MACROS!J:J,0)</f>
        <v>0</v>
      </c>
      <c r="D869" s="90" t="s">
        <v>320</v>
      </c>
      <c r="E869" s="90">
        <f t="shared" si="171"/>
        <v>0</v>
      </c>
      <c r="F869" s="90">
        <v>10131</v>
      </c>
      <c r="G869" s="90">
        <f t="shared" si="158"/>
        <v>0</v>
      </c>
      <c r="J869" s="87"/>
      <c r="K869" s="87"/>
    </row>
    <row r="870" spans="1:11" x14ac:dyDescent="0.2">
      <c r="A870" s="90" t="s">
        <v>242</v>
      </c>
      <c r="B870" s="90">
        <f>_xlfn.XLOOKUP(D870,MACROS!R:R,MACROS!J:J,0)</f>
        <v>0</v>
      </c>
      <c r="D870" s="90" t="s">
        <v>321</v>
      </c>
      <c r="E870" s="90">
        <f t="shared" si="171"/>
        <v>0</v>
      </c>
      <c r="F870" s="90">
        <v>10131</v>
      </c>
      <c r="G870" s="90">
        <f t="shared" si="158"/>
        <v>0</v>
      </c>
      <c r="J870" s="87"/>
      <c r="K870" s="87"/>
    </row>
    <row r="871" spans="1:11" x14ac:dyDescent="0.2">
      <c r="A871" s="90" t="s">
        <v>242</v>
      </c>
      <c r="B871" s="90">
        <f>_xlfn.XLOOKUP(D871,MACROS!R:R,MACROS!D:D,0)</f>
        <v>0</v>
      </c>
      <c r="D871" s="90" t="s">
        <v>587</v>
      </c>
      <c r="E871" s="90">
        <f t="shared" ref="E871" si="172">SUM(B871:C871)</f>
        <v>0</v>
      </c>
      <c r="F871" s="90">
        <v>10131</v>
      </c>
      <c r="G871" s="90">
        <f t="shared" ref="G871" si="173">IF(C871&gt;0,10*C871/E871,0)</f>
        <v>0</v>
      </c>
      <c r="J871" s="87"/>
      <c r="K871" s="87"/>
    </row>
    <row r="872" spans="1:11" x14ac:dyDescent="0.2">
      <c r="A872" s="121" t="s">
        <v>242</v>
      </c>
      <c r="B872" s="121">
        <f>_xlfn.XLOOKUP(D872,MACROS!$R:$R,MACROS!$J:$J,0)</f>
        <v>0</v>
      </c>
      <c r="C872" s="121"/>
      <c r="D872" s="121" t="s">
        <v>150</v>
      </c>
      <c r="E872" s="121">
        <f t="shared" ref="E872:E892" si="174">SUM(B872:C872)</f>
        <v>0</v>
      </c>
      <c r="F872" s="121">
        <v>10131</v>
      </c>
      <c r="G872" s="121">
        <f t="shared" si="158"/>
        <v>0</v>
      </c>
      <c r="J872" s="1"/>
      <c r="K872" s="87"/>
    </row>
    <row r="873" spans="1:11" x14ac:dyDescent="0.2">
      <c r="A873" s="90" t="s">
        <v>242</v>
      </c>
      <c r="B873" s="90">
        <f>_xlfn.XLOOKUP(D873,MACROS!R:R,MACROS!J:J,0)</f>
        <v>0</v>
      </c>
      <c r="D873" s="90" t="s">
        <v>151</v>
      </c>
      <c r="E873" s="90">
        <f t="shared" si="174"/>
        <v>0</v>
      </c>
      <c r="F873" s="90">
        <v>10131</v>
      </c>
      <c r="G873" s="90">
        <f t="shared" si="158"/>
        <v>0</v>
      </c>
      <c r="J873" s="87"/>
      <c r="K873" s="87"/>
    </row>
    <row r="874" spans="1:11" x14ac:dyDescent="0.2">
      <c r="A874" s="90" t="s">
        <v>242</v>
      </c>
      <c r="B874" s="90">
        <f>_xlfn.XLOOKUP(D874,MACROS!R:R,MACROS!J:J,0)</f>
        <v>0</v>
      </c>
      <c r="D874" s="90" t="s">
        <v>152</v>
      </c>
      <c r="E874" s="90">
        <f t="shared" si="174"/>
        <v>0</v>
      </c>
      <c r="F874" s="90">
        <v>10131</v>
      </c>
      <c r="G874" s="90">
        <f t="shared" si="158"/>
        <v>0</v>
      </c>
      <c r="J874" s="87"/>
      <c r="K874" s="87"/>
    </row>
    <row r="875" spans="1:11" x14ac:dyDescent="0.2">
      <c r="A875" s="90" t="s">
        <v>242</v>
      </c>
      <c r="B875" s="90">
        <f>_xlfn.XLOOKUP(D875,MACROS!R:R,MACROS!J:J,0)</f>
        <v>0</v>
      </c>
      <c r="D875" s="90" t="s">
        <v>153</v>
      </c>
      <c r="E875" s="90">
        <f t="shared" si="174"/>
        <v>0</v>
      </c>
      <c r="F875" s="90">
        <v>10131</v>
      </c>
      <c r="G875" s="90">
        <f t="shared" si="158"/>
        <v>0</v>
      </c>
      <c r="J875" s="87"/>
      <c r="K875" s="87"/>
    </row>
    <row r="876" spans="1:11" x14ac:dyDescent="0.2">
      <c r="A876" s="90" t="s">
        <v>242</v>
      </c>
      <c r="B876" s="90">
        <f>_xlfn.XLOOKUP(D876,MACROS!R:R,MACROS!J:J,0)</f>
        <v>0</v>
      </c>
      <c r="D876" s="90" t="s">
        <v>154</v>
      </c>
      <c r="E876" s="90">
        <f t="shared" si="174"/>
        <v>0</v>
      </c>
      <c r="F876" s="90">
        <v>10131</v>
      </c>
      <c r="G876" s="90">
        <f t="shared" si="158"/>
        <v>0</v>
      </c>
      <c r="J876" s="87"/>
      <c r="K876" s="87"/>
    </row>
    <row r="877" spans="1:11" x14ac:dyDescent="0.2">
      <c r="A877" s="90" t="s">
        <v>242</v>
      </c>
      <c r="B877" s="90">
        <f>_xlfn.XLOOKUP(D877,MACROS!R:R,MACROS!J:J,0)</f>
        <v>0</v>
      </c>
      <c r="D877" s="90" t="s">
        <v>155</v>
      </c>
      <c r="E877" s="90">
        <f t="shared" si="174"/>
        <v>0</v>
      </c>
      <c r="F877" s="90">
        <v>10131</v>
      </c>
      <c r="G877" s="90">
        <f t="shared" si="158"/>
        <v>0</v>
      </c>
      <c r="J877" s="87"/>
      <c r="K877" s="87"/>
    </row>
    <row r="878" spans="1:11" x14ac:dyDescent="0.2">
      <c r="A878" s="90" t="s">
        <v>242</v>
      </c>
      <c r="B878" s="90">
        <f>_xlfn.XLOOKUP(D878,MACROS!R:R,MACROS!J:J,0)</f>
        <v>0</v>
      </c>
      <c r="D878" s="90" t="s">
        <v>156</v>
      </c>
      <c r="E878" s="90">
        <f t="shared" si="174"/>
        <v>0</v>
      </c>
      <c r="F878" s="90">
        <v>10131</v>
      </c>
      <c r="G878" s="90">
        <f t="shared" si="158"/>
        <v>0</v>
      </c>
      <c r="J878" s="87"/>
      <c r="K878" s="87"/>
    </row>
    <row r="879" spans="1:11" x14ac:dyDescent="0.2">
      <c r="A879" s="90" t="s">
        <v>242</v>
      </c>
      <c r="B879" s="90">
        <f>_xlfn.XLOOKUP(D879,MACROS!R:R,MACROS!J:J,0)</f>
        <v>0</v>
      </c>
      <c r="D879" s="90" t="s">
        <v>157</v>
      </c>
      <c r="E879" s="90">
        <f t="shared" si="174"/>
        <v>0</v>
      </c>
      <c r="F879" s="90">
        <v>10131</v>
      </c>
      <c r="G879" s="90">
        <f t="shared" si="158"/>
        <v>0</v>
      </c>
      <c r="J879" s="87"/>
      <c r="K879" s="87"/>
    </row>
    <row r="880" spans="1:11" x14ac:dyDescent="0.2">
      <c r="A880" s="90" t="s">
        <v>242</v>
      </c>
      <c r="B880" s="90">
        <f>_xlfn.XLOOKUP(D880,MACROS!R:R,MACROS!J:J,0)</f>
        <v>0</v>
      </c>
      <c r="D880" s="90" t="s">
        <v>158</v>
      </c>
      <c r="E880" s="90">
        <f t="shared" si="174"/>
        <v>0</v>
      </c>
      <c r="F880" s="90">
        <v>10131</v>
      </c>
      <c r="G880" s="90">
        <f t="shared" si="158"/>
        <v>0</v>
      </c>
      <c r="J880" s="87"/>
      <c r="K880" s="87"/>
    </row>
    <row r="881" spans="1:11" x14ac:dyDescent="0.2">
      <c r="A881" s="90" t="s">
        <v>242</v>
      </c>
      <c r="B881" s="90">
        <f>_xlfn.XLOOKUP(D881,MACROS!R:R,MACROS!J:J,0)</f>
        <v>0</v>
      </c>
      <c r="D881" s="90" t="s">
        <v>159</v>
      </c>
      <c r="E881" s="90">
        <f t="shared" si="174"/>
        <v>0</v>
      </c>
      <c r="F881" s="90">
        <v>10131</v>
      </c>
      <c r="G881" s="90">
        <f t="shared" si="158"/>
        <v>0</v>
      </c>
      <c r="J881" s="87"/>
      <c r="K881" s="87"/>
    </row>
    <row r="882" spans="1:11" x14ac:dyDescent="0.2">
      <c r="A882" s="90" t="s">
        <v>242</v>
      </c>
      <c r="B882" s="90">
        <f>_xlfn.XLOOKUP(D882,MACROS!R:R,MACROS!J:J,0)</f>
        <v>0</v>
      </c>
      <c r="D882" s="90" t="s">
        <v>160</v>
      </c>
      <c r="E882" s="90">
        <f t="shared" si="174"/>
        <v>0</v>
      </c>
      <c r="F882" s="90">
        <v>10131</v>
      </c>
      <c r="G882" s="90">
        <f t="shared" si="158"/>
        <v>0</v>
      </c>
      <c r="J882" s="87"/>
      <c r="K882" s="87"/>
    </row>
    <row r="883" spans="1:11" x14ac:dyDescent="0.2">
      <c r="A883" s="90" t="s">
        <v>242</v>
      </c>
      <c r="B883" s="90">
        <f>_xlfn.XLOOKUP(D883,MACROS!R:R,MACROS!J:J,0)</f>
        <v>0</v>
      </c>
      <c r="D883" s="90" t="s">
        <v>161</v>
      </c>
      <c r="E883" s="90">
        <f t="shared" si="174"/>
        <v>0</v>
      </c>
      <c r="F883" s="90">
        <v>10131</v>
      </c>
      <c r="G883" s="90">
        <f t="shared" ref="G883:G952" si="175">IF(C883&gt;0,10*C883/E883,0)</f>
        <v>0</v>
      </c>
      <c r="J883" s="87"/>
      <c r="K883" s="87"/>
    </row>
    <row r="884" spans="1:11" x14ac:dyDescent="0.2">
      <c r="A884" s="90" t="s">
        <v>242</v>
      </c>
      <c r="B884" s="90">
        <f>_xlfn.XLOOKUP(D884,MACROS!R:R,MACROS!J:J,0)</f>
        <v>0</v>
      </c>
      <c r="D884" s="90" t="s">
        <v>162</v>
      </c>
      <c r="E884" s="90">
        <f t="shared" si="174"/>
        <v>0</v>
      </c>
      <c r="F884" s="90">
        <v>10131</v>
      </c>
      <c r="G884" s="90">
        <f t="shared" si="175"/>
        <v>0</v>
      </c>
      <c r="J884" s="87"/>
      <c r="K884" s="87"/>
    </row>
    <row r="885" spans="1:11" x14ac:dyDescent="0.2">
      <c r="A885" s="90" t="s">
        <v>242</v>
      </c>
      <c r="B885" s="90">
        <f>_xlfn.XLOOKUP(D885,MACROS!R:R,MACROS!J:J,0)</f>
        <v>0</v>
      </c>
      <c r="D885" s="90" t="s">
        <v>163</v>
      </c>
      <c r="E885" s="90">
        <f t="shared" si="174"/>
        <v>0</v>
      </c>
      <c r="F885" s="90">
        <v>10131</v>
      </c>
      <c r="G885" s="90">
        <f t="shared" si="175"/>
        <v>0</v>
      </c>
      <c r="J885" s="87"/>
      <c r="K885" s="87"/>
    </row>
    <row r="886" spans="1:11" x14ac:dyDescent="0.2">
      <c r="A886" s="90" t="s">
        <v>242</v>
      </c>
      <c r="B886" s="90">
        <f>_xlfn.XLOOKUP(D886,MACROS!R:R,MACROS!J:J,0)</f>
        <v>0</v>
      </c>
      <c r="D886" s="90" t="s">
        <v>164</v>
      </c>
      <c r="E886" s="90">
        <f t="shared" si="174"/>
        <v>0</v>
      </c>
      <c r="F886" s="90">
        <v>10131</v>
      </c>
      <c r="G886" s="90">
        <f t="shared" si="175"/>
        <v>0</v>
      </c>
      <c r="J886" s="1"/>
      <c r="K886" s="87"/>
    </row>
    <row r="887" spans="1:11" x14ac:dyDescent="0.2">
      <c r="A887" s="90" t="s">
        <v>242</v>
      </c>
      <c r="B887" s="90">
        <f>_xlfn.XLOOKUP(D887,MACROS!R:R,MACROS!D:D,0)</f>
        <v>0</v>
      </c>
      <c r="D887" s="90" t="s">
        <v>588</v>
      </c>
      <c r="E887" s="90">
        <f t="shared" ref="E887" si="176">SUM(B887:C887)</f>
        <v>0</v>
      </c>
      <c r="F887" s="90">
        <v>10131</v>
      </c>
      <c r="G887" s="90">
        <f t="shared" ref="G887" si="177">IF(C887&gt;0,10*C887/E887,0)</f>
        <v>0</v>
      </c>
      <c r="J887" s="87"/>
      <c r="K887" s="87"/>
    </row>
    <row r="888" spans="1:11" x14ac:dyDescent="0.2">
      <c r="A888" s="121" t="s">
        <v>242</v>
      </c>
      <c r="B888" s="121">
        <f>_xlfn.XLOOKUP(D888,MACROS!$R:$R,MACROS!$K:$K,0)</f>
        <v>0</v>
      </c>
      <c r="C888" s="121"/>
      <c r="D888" s="121" t="s">
        <v>94</v>
      </c>
      <c r="E888" s="121">
        <f t="shared" si="174"/>
        <v>0</v>
      </c>
      <c r="F888" s="121">
        <v>10133</v>
      </c>
      <c r="G888" s="121">
        <f t="shared" si="175"/>
        <v>0</v>
      </c>
      <c r="J888" s="1"/>
      <c r="K888" s="87"/>
    </row>
    <row r="889" spans="1:11" x14ac:dyDescent="0.2">
      <c r="A889" s="90" t="s">
        <v>242</v>
      </c>
      <c r="B889" s="90">
        <f>_xlfn.XLOOKUP(D889,MACROS!R:R,MACROS!K:K,0)</f>
        <v>0</v>
      </c>
      <c r="D889" s="90" t="s">
        <v>95</v>
      </c>
      <c r="E889" s="90">
        <f t="shared" si="174"/>
        <v>0</v>
      </c>
      <c r="F889" s="90">
        <v>10133</v>
      </c>
      <c r="G889" s="90">
        <f t="shared" si="175"/>
        <v>0</v>
      </c>
      <c r="J889" s="87"/>
      <c r="K889" s="87"/>
    </row>
    <row r="890" spans="1:11" x14ac:dyDescent="0.2">
      <c r="A890" s="90" t="s">
        <v>242</v>
      </c>
      <c r="B890" s="90">
        <f>_xlfn.XLOOKUP(D890,MACROS!R:R,MACROS!K:K,0)</f>
        <v>0</v>
      </c>
      <c r="D890" s="90" t="s">
        <v>96</v>
      </c>
      <c r="E890" s="90">
        <f t="shared" si="174"/>
        <v>0</v>
      </c>
      <c r="F890" s="90">
        <v>10133</v>
      </c>
      <c r="G890" s="90">
        <f t="shared" si="175"/>
        <v>0</v>
      </c>
      <c r="J890" s="87"/>
      <c r="K890" s="87"/>
    </row>
    <row r="891" spans="1:11" x14ac:dyDescent="0.2">
      <c r="A891" s="90" t="s">
        <v>242</v>
      </c>
      <c r="B891" s="90">
        <f>_xlfn.XLOOKUP(D891,MACROS!R:R,MACROS!K:K,0)</f>
        <v>0</v>
      </c>
      <c r="D891" s="90" t="s">
        <v>97</v>
      </c>
      <c r="E891" s="90">
        <f t="shared" si="174"/>
        <v>0</v>
      </c>
      <c r="F891" s="90">
        <v>10133</v>
      </c>
      <c r="G891" s="90">
        <f t="shared" si="175"/>
        <v>0</v>
      </c>
      <c r="J891" s="87"/>
      <c r="K891" s="87"/>
    </row>
    <row r="892" spans="1:11" x14ac:dyDescent="0.2">
      <c r="A892" s="90" t="s">
        <v>242</v>
      </c>
      <c r="B892" s="90">
        <f>_xlfn.XLOOKUP(D892,MACROS!R:R,MACROS!K:K,0)</f>
        <v>0</v>
      </c>
      <c r="D892" s="90" t="s">
        <v>98</v>
      </c>
      <c r="E892" s="90">
        <f t="shared" si="174"/>
        <v>0</v>
      </c>
      <c r="F892" s="90">
        <v>10133</v>
      </c>
      <c r="G892" s="90">
        <f t="shared" si="175"/>
        <v>0</v>
      </c>
      <c r="J892" s="87"/>
      <c r="K892" s="87"/>
    </row>
    <row r="893" spans="1:11" x14ac:dyDescent="0.2">
      <c r="A893" s="90" t="s">
        <v>242</v>
      </c>
      <c r="B893" s="90">
        <f>_xlfn.XLOOKUP(D893,MACROS!R:R,MACROS!K:K,0)</f>
        <v>0</v>
      </c>
      <c r="D893" s="90" t="s">
        <v>318</v>
      </c>
      <c r="E893" s="90">
        <f t="shared" ref="E893:E896" si="178">SUM(B893:C893)</f>
        <v>0</v>
      </c>
      <c r="F893" s="90">
        <v>10133</v>
      </c>
      <c r="G893" s="90">
        <f t="shared" si="175"/>
        <v>0</v>
      </c>
      <c r="J893" s="87"/>
      <c r="K893" s="87"/>
    </row>
    <row r="894" spans="1:11" x14ac:dyDescent="0.2">
      <c r="A894" s="90" t="s">
        <v>242</v>
      </c>
      <c r="B894" s="90">
        <f>_xlfn.XLOOKUP(D894,MACROS!R:R,MACROS!K:K,0)</f>
        <v>0</v>
      </c>
      <c r="D894" s="90" t="s">
        <v>319</v>
      </c>
      <c r="E894" s="90">
        <f t="shared" si="178"/>
        <v>0</v>
      </c>
      <c r="F894" s="90">
        <v>10133</v>
      </c>
      <c r="G894" s="90">
        <f t="shared" si="175"/>
        <v>0</v>
      </c>
      <c r="J894" s="87"/>
      <c r="K894" s="87"/>
    </row>
    <row r="895" spans="1:11" x14ac:dyDescent="0.2">
      <c r="A895" s="90" t="s">
        <v>242</v>
      </c>
      <c r="B895" s="90">
        <f>_xlfn.XLOOKUP(D895,MACROS!R:R,MACROS!K:K,0)</f>
        <v>0</v>
      </c>
      <c r="D895" s="90" t="s">
        <v>320</v>
      </c>
      <c r="E895" s="90">
        <f t="shared" si="178"/>
        <v>0</v>
      </c>
      <c r="F895" s="90">
        <v>10133</v>
      </c>
      <c r="G895" s="90">
        <f t="shared" si="175"/>
        <v>0</v>
      </c>
      <c r="J895" s="87"/>
      <c r="K895" s="87"/>
    </row>
    <row r="896" spans="1:11" x14ac:dyDescent="0.2">
      <c r="A896" s="90" t="s">
        <v>242</v>
      </c>
      <c r="B896" s="90">
        <f>_xlfn.XLOOKUP(D896,MACROS!R:R,MACROS!K:K,0)</f>
        <v>0</v>
      </c>
      <c r="D896" s="90" t="s">
        <v>321</v>
      </c>
      <c r="E896" s="90">
        <f t="shared" si="178"/>
        <v>0</v>
      </c>
      <c r="F896" s="90">
        <v>10133</v>
      </c>
      <c r="G896" s="90">
        <f t="shared" si="175"/>
        <v>0</v>
      </c>
      <c r="J896" s="1"/>
      <c r="K896" s="87"/>
    </row>
    <row r="897" spans="1:11" x14ac:dyDescent="0.2">
      <c r="A897" s="90" t="s">
        <v>242</v>
      </c>
      <c r="B897" s="90">
        <f>_xlfn.XLOOKUP(D897,MACROS!R:R,MACROS!K:K,0)</f>
        <v>0</v>
      </c>
      <c r="D897" s="90" t="s">
        <v>587</v>
      </c>
      <c r="E897" s="90">
        <f t="shared" ref="E897" si="179">SUM(B897:C897)</f>
        <v>0</v>
      </c>
      <c r="F897" s="90">
        <v>10133</v>
      </c>
      <c r="G897" s="90">
        <f t="shared" ref="G897" si="180">IF(C897&gt;0,10*C897/E897,0)</f>
        <v>0</v>
      </c>
      <c r="J897" s="87"/>
      <c r="K897" s="87"/>
    </row>
    <row r="898" spans="1:11" x14ac:dyDescent="0.2">
      <c r="A898" s="121" t="s">
        <v>242</v>
      </c>
      <c r="B898" s="121">
        <f>_xlfn.XLOOKUP(D898,MACROS!$R:$R,MACROS!$K:$K,0)</f>
        <v>0</v>
      </c>
      <c r="C898" s="121"/>
      <c r="D898" s="121" t="s">
        <v>150</v>
      </c>
      <c r="E898" s="121">
        <f t="shared" ref="E898:E918" si="181">SUM(B898:C898)</f>
        <v>0</v>
      </c>
      <c r="F898" s="121">
        <v>10133</v>
      </c>
      <c r="G898" s="121">
        <f t="shared" si="175"/>
        <v>0</v>
      </c>
      <c r="J898" s="1"/>
      <c r="K898" s="87"/>
    </row>
    <row r="899" spans="1:11" x14ac:dyDescent="0.2">
      <c r="A899" s="90" t="s">
        <v>242</v>
      </c>
      <c r="B899" s="90">
        <f>_xlfn.XLOOKUP(D899,MACROS!R:R,MACROS!K:K,0)</f>
        <v>0</v>
      </c>
      <c r="D899" s="90" t="s">
        <v>151</v>
      </c>
      <c r="E899" s="90">
        <f t="shared" si="181"/>
        <v>0</v>
      </c>
      <c r="F899" s="90">
        <v>10133</v>
      </c>
      <c r="G899" s="90">
        <f t="shared" si="175"/>
        <v>0</v>
      </c>
      <c r="J899" s="87"/>
      <c r="K899" s="87"/>
    </row>
    <row r="900" spans="1:11" x14ac:dyDescent="0.2">
      <c r="A900" s="90" t="s">
        <v>242</v>
      </c>
      <c r="B900" s="90">
        <f>_xlfn.XLOOKUP(D900,MACROS!R:R,MACROS!K:K,0)</f>
        <v>0</v>
      </c>
      <c r="D900" s="90" t="s">
        <v>152</v>
      </c>
      <c r="E900" s="90">
        <f t="shared" si="181"/>
        <v>0</v>
      </c>
      <c r="F900" s="90">
        <v>10133</v>
      </c>
      <c r="G900" s="90">
        <f t="shared" si="175"/>
        <v>0</v>
      </c>
      <c r="J900" s="87"/>
      <c r="K900" s="87"/>
    </row>
    <row r="901" spans="1:11" x14ac:dyDescent="0.2">
      <c r="A901" s="90" t="s">
        <v>242</v>
      </c>
      <c r="B901" s="90">
        <f>_xlfn.XLOOKUP(D901,MACROS!R:R,MACROS!K:K,0)</f>
        <v>0</v>
      </c>
      <c r="D901" s="90" t="s">
        <v>153</v>
      </c>
      <c r="E901" s="90">
        <f t="shared" si="181"/>
        <v>0</v>
      </c>
      <c r="F901" s="90">
        <v>10133</v>
      </c>
      <c r="G901" s="90">
        <f t="shared" si="175"/>
        <v>0</v>
      </c>
      <c r="J901" s="87"/>
      <c r="K901" s="87"/>
    </row>
    <row r="902" spans="1:11" x14ac:dyDescent="0.2">
      <c r="A902" s="90" t="s">
        <v>242</v>
      </c>
      <c r="B902" s="90">
        <f>_xlfn.XLOOKUP(D902,MACROS!R:R,MACROS!K:K,0)</f>
        <v>0</v>
      </c>
      <c r="D902" s="90" t="s">
        <v>154</v>
      </c>
      <c r="E902" s="90">
        <f t="shared" si="181"/>
        <v>0</v>
      </c>
      <c r="F902" s="90">
        <v>10133</v>
      </c>
      <c r="G902" s="90">
        <f t="shared" si="175"/>
        <v>0</v>
      </c>
      <c r="J902" s="87"/>
      <c r="K902" s="87"/>
    </row>
    <row r="903" spans="1:11" x14ac:dyDescent="0.2">
      <c r="A903" s="90" t="s">
        <v>242</v>
      </c>
      <c r="B903" s="90">
        <f>_xlfn.XLOOKUP(D903,MACROS!R:R,MACROS!K:K,0)</f>
        <v>0</v>
      </c>
      <c r="D903" s="90" t="s">
        <v>155</v>
      </c>
      <c r="E903" s="90">
        <f t="shared" si="181"/>
        <v>0</v>
      </c>
      <c r="F903" s="90">
        <v>10133</v>
      </c>
      <c r="G903" s="90">
        <f t="shared" si="175"/>
        <v>0</v>
      </c>
      <c r="J903" s="87"/>
      <c r="K903" s="87"/>
    </row>
    <row r="904" spans="1:11" x14ac:dyDescent="0.2">
      <c r="A904" s="90" t="s">
        <v>242</v>
      </c>
      <c r="B904" s="90">
        <f>_xlfn.XLOOKUP(D904,MACROS!R:R,MACROS!K:K,0)</f>
        <v>0</v>
      </c>
      <c r="D904" s="90" t="s">
        <v>156</v>
      </c>
      <c r="E904" s="90">
        <f t="shared" si="181"/>
        <v>0</v>
      </c>
      <c r="F904" s="90">
        <v>10133</v>
      </c>
      <c r="G904" s="90">
        <f t="shared" si="175"/>
        <v>0</v>
      </c>
      <c r="J904" s="87"/>
      <c r="K904" s="87"/>
    </row>
    <row r="905" spans="1:11" x14ac:dyDescent="0.2">
      <c r="A905" s="90" t="s">
        <v>242</v>
      </c>
      <c r="B905" s="90">
        <f>_xlfn.XLOOKUP(D905,MACROS!R:R,MACROS!K:K,0)</f>
        <v>0</v>
      </c>
      <c r="D905" s="90" t="s">
        <v>157</v>
      </c>
      <c r="E905" s="90">
        <f t="shared" si="181"/>
        <v>0</v>
      </c>
      <c r="F905" s="90">
        <v>10133</v>
      </c>
      <c r="G905" s="90">
        <f t="shared" si="175"/>
        <v>0</v>
      </c>
      <c r="J905" s="87"/>
      <c r="K905" s="87"/>
    </row>
    <row r="906" spans="1:11" x14ac:dyDescent="0.2">
      <c r="A906" s="90" t="s">
        <v>242</v>
      </c>
      <c r="B906" s="90">
        <f>_xlfn.XLOOKUP(D906,MACROS!R:R,MACROS!K:K,0)</f>
        <v>0</v>
      </c>
      <c r="D906" s="90" t="s">
        <v>158</v>
      </c>
      <c r="E906" s="90">
        <f t="shared" si="181"/>
        <v>0</v>
      </c>
      <c r="F906" s="90">
        <v>10133</v>
      </c>
      <c r="G906" s="90">
        <f t="shared" si="175"/>
        <v>0</v>
      </c>
      <c r="J906" s="87"/>
      <c r="K906" s="87"/>
    </row>
    <row r="907" spans="1:11" x14ac:dyDescent="0.2">
      <c r="A907" s="90" t="s">
        <v>242</v>
      </c>
      <c r="B907" s="90">
        <f>_xlfn.XLOOKUP(D907,MACROS!R:R,MACROS!K:K,0)</f>
        <v>0</v>
      </c>
      <c r="D907" s="90" t="s">
        <v>159</v>
      </c>
      <c r="E907" s="90">
        <f t="shared" si="181"/>
        <v>0</v>
      </c>
      <c r="F907" s="90">
        <v>10133</v>
      </c>
      <c r="G907" s="90">
        <f t="shared" si="175"/>
        <v>0</v>
      </c>
      <c r="J907" s="87"/>
      <c r="K907" s="87"/>
    </row>
    <row r="908" spans="1:11" x14ac:dyDescent="0.2">
      <c r="A908" s="90" t="s">
        <v>242</v>
      </c>
      <c r="B908" s="90">
        <f>_xlfn.XLOOKUP(D908,MACROS!R:R,MACROS!K:K,0)</f>
        <v>0</v>
      </c>
      <c r="D908" s="90" t="s">
        <v>160</v>
      </c>
      <c r="E908" s="90">
        <f t="shared" si="181"/>
        <v>0</v>
      </c>
      <c r="F908" s="90">
        <v>10133</v>
      </c>
      <c r="G908" s="90">
        <f t="shared" si="175"/>
        <v>0</v>
      </c>
      <c r="J908" s="87"/>
      <c r="K908" s="87"/>
    </row>
    <row r="909" spans="1:11" x14ac:dyDescent="0.2">
      <c r="A909" s="90" t="s">
        <v>242</v>
      </c>
      <c r="B909" s="90">
        <f>_xlfn.XLOOKUP(D909,MACROS!R:R,MACROS!K:K,0)</f>
        <v>0</v>
      </c>
      <c r="D909" s="90" t="s">
        <v>161</v>
      </c>
      <c r="E909" s="90">
        <f t="shared" si="181"/>
        <v>0</v>
      </c>
      <c r="F909" s="90">
        <v>10133</v>
      </c>
      <c r="G909" s="90">
        <f t="shared" si="175"/>
        <v>0</v>
      </c>
      <c r="J909" s="87"/>
      <c r="K909" s="87"/>
    </row>
    <row r="910" spans="1:11" x14ac:dyDescent="0.2">
      <c r="A910" s="90" t="s">
        <v>242</v>
      </c>
      <c r="B910" s="90">
        <f>_xlfn.XLOOKUP(D910,MACROS!R:R,MACROS!K:K,0)</f>
        <v>0</v>
      </c>
      <c r="D910" s="90" t="s">
        <v>162</v>
      </c>
      <c r="E910" s="90">
        <f t="shared" si="181"/>
        <v>0</v>
      </c>
      <c r="F910" s="90">
        <v>10133</v>
      </c>
      <c r="G910" s="90">
        <f t="shared" si="175"/>
        <v>0</v>
      </c>
      <c r="J910" s="87"/>
      <c r="K910" s="87"/>
    </row>
    <row r="911" spans="1:11" x14ac:dyDescent="0.2">
      <c r="A911" s="90" t="s">
        <v>242</v>
      </c>
      <c r="B911" s="90">
        <f>_xlfn.XLOOKUP(D911,MACROS!R:R,MACROS!K:K,0)</f>
        <v>0</v>
      </c>
      <c r="D911" s="90" t="s">
        <v>163</v>
      </c>
      <c r="E911" s="90">
        <f t="shared" si="181"/>
        <v>0</v>
      </c>
      <c r="F911" s="90">
        <v>10133</v>
      </c>
      <c r="G911" s="90">
        <f t="shared" si="175"/>
        <v>0</v>
      </c>
      <c r="J911" s="87"/>
      <c r="K911" s="87"/>
    </row>
    <row r="912" spans="1:11" x14ac:dyDescent="0.2">
      <c r="A912" s="90" t="s">
        <v>242</v>
      </c>
      <c r="B912" s="90">
        <f>_xlfn.XLOOKUP(D912,MACROS!R:R,MACROS!K:K,0)</f>
        <v>0</v>
      </c>
      <c r="D912" s="90" t="s">
        <v>164</v>
      </c>
      <c r="E912" s="90">
        <f t="shared" si="181"/>
        <v>0</v>
      </c>
      <c r="F912" s="90">
        <v>10133</v>
      </c>
      <c r="G912" s="90">
        <f t="shared" si="175"/>
        <v>0</v>
      </c>
      <c r="J912" s="87"/>
      <c r="K912" s="87"/>
    </row>
    <row r="913" spans="1:11" x14ac:dyDescent="0.2">
      <c r="A913" s="90" t="s">
        <v>242</v>
      </c>
      <c r="B913" s="90">
        <f>_xlfn.XLOOKUP(D913,MACROS!R:R,MACROS!K:K,0)</f>
        <v>0</v>
      </c>
      <c r="D913" s="90" t="s">
        <v>588</v>
      </c>
      <c r="E913" s="90">
        <f t="shared" ref="E913" si="182">SUM(B913:C913)</f>
        <v>0</v>
      </c>
      <c r="F913" s="90">
        <v>10133</v>
      </c>
      <c r="G913" s="90">
        <f t="shared" ref="G913" si="183">IF(C913&gt;0,10*C913/E913,0)</f>
        <v>0</v>
      </c>
      <c r="J913" s="87"/>
      <c r="K913" s="87"/>
    </row>
    <row r="914" spans="1:11" x14ac:dyDescent="0.2">
      <c r="A914" s="121" t="s">
        <v>242</v>
      </c>
      <c r="B914" s="121">
        <f>_xlfn.XLOOKUP(D914,MACROS!$R:$R,MACROS!$L:$L,0)</f>
        <v>0</v>
      </c>
      <c r="C914" s="121"/>
      <c r="D914" s="121" t="s">
        <v>94</v>
      </c>
      <c r="E914" s="121">
        <f t="shared" si="181"/>
        <v>0</v>
      </c>
      <c r="F914" s="121">
        <v>10134</v>
      </c>
      <c r="G914" s="121">
        <f t="shared" si="175"/>
        <v>0</v>
      </c>
      <c r="J914" s="1"/>
      <c r="K914" s="87"/>
    </row>
    <row r="915" spans="1:11" x14ac:dyDescent="0.2">
      <c r="A915" s="90" t="s">
        <v>242</v>
      </c>
      <c r="B915" s="90">
        <f>_xlfn.XLOOKUP(D915,MACROS!R:R,MACROS!L:L,0)</f>
        <v>0</v>
      </c>
      <c r="D915" s="90" t="s">
        <v>95</v>
      </c>
      <c r="E915" s="90">
        <f t="shared" si="181"/>
        <v>0</v>
      </c>
      <c r="F915" s="90">
        <v>10134</v>
      </c>
      <c r="G915" s="90">
        <f t="shared" si="175"/>
        <v>0</v>
      </c>
      <c r="J915" s="87"/>
      <c r="K915" s="87"/>
    </row>
    <row r="916" spans="1:11" x14ac:dyDescent="0.2">
      <c r="A916" s="90" t="s">
        <v>242</v>
      </c>
      <c r="B916" s="90">
        <f>_xlfn.XLOOKUP(D916,MACROS!R:R,MACROS!L:L,0)</f>
        <v>0</v>
      </c>
      <c r="D916" s="90" t="s">
        <v>96</v>
      </c>
      <c r="E916" s="90">
        <f t="shared" si="181"/>
        <v>0</v>
      </c>
      <c r="F916" s="90">
        <v>10134</v>
      </c>
      <c r="G916" s="90">
        <f t="shared" si="175"/>
        <v>0</v>
      </c>
      <c r="J916" s="87"/>
      <c r="K916" s="87"/>
    </row>
    <row r="917" spans="1:11" x14ac:dyDescent="0.2">
      <c r="A917" s="90" t="s">
        <v>242</v>
      </c>
      <c r="B917" s="90">
        <f>_xlfn.XLOOKUP(D917,MACROS!R:R,MACROS!L:L,0)</f>
        <v>0</v>
      </c>
      <c r="D917" s="90" t="s">
        <v>97</v>
      </c>
      <c r="E917" s="90">
        <f t="shared" si="181"/>
        <v>0</v>
      </c>
      <c r="F917" s="90">
        <v>10134</v>
      </c>
      <c r="G917" s="90">
        <f t="shared" si="175"/>
        <v>0</v>
      </c>
      <c r="J917" s="87"/>
      <c r="K917" s="87"/>
    </row>
    <row r="918" spans="1:11" x14ac:dyDescent="0.2">
      <c r="A918" s="90" t="s">
        <v>242</v>
      </c>
      <c r="B918" s="90">
        <f>_xlfn.XLOOKUP(D918,MACROS!R:R,MACROS!L:L,0)</f>
        <v>0</v>
      </c>
      <c r="D918" s="90" t="s">
        <v>98</v>
      </c>
      <c r="E918" s="90">
        <f t="shared" si="181"/>
        <v>0</v>
      </c>
      <c r="F918" s="90">
        <v>10134</v>
      </c>
      <c r="G918" s="90">
        <f t="shared" si="175"/>
        <v>0</v>
      </c>
      <c r="J918" s="87"/>
      <c r="K918" s="87"/>
    </row>
    <row r="919" spans="1:11" x14ac:dyDescent="0.2">
      <c r="A919" s="90" t="s">
        <v>242</v>
      </c>
      <c r="B919" s="90">
        <f>_xlfn.XLOOKUP(D919,MACROS!R:R,MACROS!L:L,0)</f>
        <v>0</v>
      </c>
      <c r="D919" s="90" t="s">
        <v>318</v>
      </c>
      <c r="E919" s="90">
        <f t="shared" ref="E919:E922" si="184">SUM(B919:C919)</f>
        <v>0</v>
      </c>
      <c r="F919" s="90">
        <v>10134</v>
      </c>
      <c r="G919" s="90">
        <f t="shared" si="175"/>
        <v>0</v>
      </c>
      <c r="J919" s="87"/>
      <c r="K919" s="87"/>
    </row>
    <row r="920" spans="1:11" x14ac:dyDescent="0.2">
      <c r="A920" s="90" t="s">
        <v>242</v>
      </c>
      <c r="B920" s="90">
        <f>_xlfn.XLOOKUP(D920,MACROS!R:R,MACROS!L:L,0)</f>
        <v>0</v>
      </c>
      <c r="D920" s="90" t="s">
        <v>319</v>
      </c>
      <c r="E920" s="90">
        <f t="shared" si="184"/>
        <v>0</v>
      </c>
      <c r="F920" s="90">
        <v>10134</v>
      </c>
      <c r="G920" s="90">
        <f t="shared" si="175"/>
        <v>0</v>
      </c>
      <c r="J920" s="87"/>
      <c r="K920" s="87"/>
    </row>
    <row r="921" spans="1:11" x14ac:dyDescent="0.2">
      <c r="A921" s="90" t="s">
        <v>242</v>
      </c>
      <c r="B921" s="90">
        <f>_xlfn.XLOOKUP(D921,MACROS!R:R,MACROS!L:L,0)</f>
        <v>0</v>
      </c>
      <c r="D921" s="90" t="s">
        <v>320</v>
      </c>
      <c r="E921" s="90">
        <f t="shared" si="184"/>
        <v>0</v>
      </c>
      <c r="F921" s="90">
        <v>10134</v>
      </c>
      <c r="G921" s="90">
        <f t="shared" si="175"/>
        <v>0</v>
      </c>
      <c r="J921" s="87"/>
      <c r="K921" s="87"/>
    </row>
    <row r="922" spans="1:11" x14ac:dyDescent="0.2">
      <c r="A922" s="90" t="s">
        <v>242</v>
      </c>
      <c r="B922" s="90">
        <f>_xlfn.XLOOKUP(D922,MACROS!R:R,MACROS!L:L,0)</f>
        <v>0</v>
      </c>
      <c r="D922" s="90" t="s">
        <v>321</v>
      </c>
      <c r="E922" s="90">
        <f t="shared" si="184"/>
        <v>0</v>
      </c>
      <c r="F922" s="90">
        <v>10134</v>
      </c>
      <c r="G922" s="90">
        <f t="shared" si="175"/>
        <v>0</v>
      </c>
      <c r="J922" s="1"/>
      <c r="K922" s="87"/>
    </row>
    <row r="923" spans="1:11" x14ac:dyDescent="0.2">
      <c r="A923" s="90" t="s">
        <v>242</v>
      </c>
      <c r="B923" s="90">
        <f>_xlfn.XLOOKUP(D923,MACROS!R:R,MACROS!L:L,0)</f>
        <v>0</v>
      </c>
      <c r="D923" s="90" t="s">
        <v>587</v>
      </c>
      <c r="E923" s="90">
        <f t="shared" ref="E923" si="185">SUM(B923:C923)</f>
        <v>0</v>
      </c>
      <c r="F923" s="90">
        <v>10134</v>
      </c>
      <c r="G923" s="90">
        <f t="shared" ref="G923" si="186">IF(C923&gt;0,10*C923/E923,0)</f>
        <v>0</v>
      </c>
      <c r="J923" s="87"/>
      <c r="K923" s="87"/>
    </row>
    <row r="924" spans="1:11" x14ac:dyDescent="0.2">
      <c r="A924" s="121" t="s">
        <v>242</v>
      </c>
      <c r="B924" s="121">
        <f>_xlfn.XLOOKUP(D924,MACROS!$R:$R,MACROS!$L:$L,0)</f>
        <v>0</v>
      </c>
      <c r="C924" s="121"/>
      <c r="D924" s="121" t="s">
        <v>150</v>
      </c>
      <c r="E924" s="121">
        <f t="shared" ref="E924:E944" si="187">SUM(B924:C924)</f>
        <v>0</v>
      </c>
      <c r="F924" s="121">
        <v>10134</v>
      </c>
      <c r="G924" s="121">
        <f t="shared" si="175"/>
        <v>0</v>
      </c>
      <c r="J924" s="1"/>
      <c r="K924" s="87"/>
    </row>
    <row r="925" spans="1:11" x14ac:dyDescent="0.2">
      <c r="A925" s="90" t="s">
        <v>242</v>
      </c>
      <c r="B925" s="90">
        <f>_xlfn.XLOOKUP(D925,MACROS!R:R,MACROS!L:L,0)</f>
        <v>0</v>
      </c>
      <c r="D925" s="90" t="s">
        <v>151</v>
      </c>
      <c r="E925" s="90">
        <f t="shared" si="187"/>
        <v>0</v>
      </c>
      <c r="F925" s="90">
        <v>10134</v>
      </c>
      <c r="G925" s="90">
        <f t="shared" si="175"/>
        <v>0</v>
      </c>
      <c r="J925" s="87"/>
      <c r="K925" s="87"/>
    </row>
    <row r="926" spans="1:11" x14ac:dyDescent="0.2">
      <c r="A926" s="90" t="s">
        <v>242</v>
      </c>
      <c r="B926" s="90">
        <f>_xlfn.XLOOKUP(D926,MACROS!R:R,MACROS!L:L,0)</f>
        <v>0</v>
      </c>
      <c r="D926" s="90" t="s">
        <v>152</v>
      </c>
      <c r="E926" s="90">
        <f t="shared" si="187"/>
        <v>0</v>
      </c>
      <c r="F926" s="90">
        <v>10134</v>
      </c>
      <c r="G926" s="90">
        <f t="shared" si="175"/>
        <v>0</v>
      </c>
      <c r="J926" s="87"/>
      <c r="K926" s="87"/>
    </row>
    <row r="927" spans="1:11" x14ac:dyDescent="0.2">
      <c r="A927" s="90" t="s">
        <v>242</v>
      </c>
      <c r="B927" s="90">
        <f>_xlfn.XLOOKUP(D927,MACROS!R:R,MACROS!L:L,0)</f>
        <v>0</v>
      </c>
      <c r="D927" s="90" t="s">
        <v>153</v>
      </c>
      <c r="E927" s="90">
        <f t="shared" si="187"/>
        <v>0</v>
      </c>
      <c r="F927" s="90">
        <v>10134</v>
      </c>
      <c r="G927" s="90">
        <f t="shared" si="175"/>
        <v>0</v>
      </c>
      <c r="J927" s="87"/>
      <c r="K927" s="87"/>
    </row>
    <row r="928" spans="1:11" x14ac:dyDescent="0.2">
      <c r="A928" s="90" t="s">
        <v>242</v>
      </c>
      <c r="B928" s="90">
        <f>_xlfn.XLOOKUP(D928,MACROS!R:R,MACROS!L:L,0)</f>
        <v>0</v>
      </c>
      <c r="D928" s="90" t="s">
        <v>154</v>
      </c>
      <c r="E928" s="90">
        <f t="shared" si="187"/>
        <v>0</v>
      </c>
      <c r="F928" s="90">
        <v>10134</v>
      </c>
      <c r="G928" s="90">
        <f t="shared" si="175"/>
        <v>0</v>
      </c>
      <c r="J928" s="87"/>
      <c r="K928" s="87"/>
    </row>
    <row r="929" spans="1:11" x14ac:dyDescent="0.2">
      <c r="A929" s="90" t="s">
        <v>242</v>
      </c>
      <c r="B929" s="90">
        <f>_xlfn.XLOOKUP(D929,MACROS!R:R,MACROS!L:L,0)</f>
        <v>0</v>
      </c>
      <c r="D929" s="90" t="s">
        <v>155</v>
      </c>
      <c r="E929" s="90">
        <f t="shared" si="187"/>
        <v>0</v>
      </c>
      <c r="F929" s="90">
        <v>10134</v>
      </c>
      <c r="G929" s="90">
        <f t="shared" si="175"/>
        <v>0</v>
      </c>
      <c r="J929" s="87"/>
      <c r="K929" s="87"/>
    </row>
    <row r="930" spans="1:11" x14ac:dyDescent="0.2">
      <c r="A930" s="90" t="s">
        <v>242</v>
      </c>
      <c r="B930" s="90">
        <f>_xlfn.XLOOKUP(D930,MACROS!R:R,MACROS!L:L,0)</f>
        <v>0</v>
      </c>
      <c r="D930" s="90" t="s">
        <v>156</v>
      </c>
      <c r="E930" s="90">
        <f t="shared" si="187"/>
        <v>0</v>
      </c>
      <c r="F930" s="90">
        <v>10134</v>
      </c>
      <c r="G930" s="90">
        <f t="shared" si="175"/>
        <v>0</v>
      </c>
      <c r="J930" s="87"/>
      <c r="K930" s="87"/>
    </row>
    <row r="931" spans="1:11" x14ac:dyDescent="0.2">
      <c r="A931" s="90" t="s">
        <v>242</v>
      </c>
      <c r="B931" s="90">
        <f>_xlfn.XLOOKUP(D931,MACROS!R:R,MACROS!L:L,0)</f>
        <v>0</v>
      </c>
      <c r="D931" s="90" t="s">
        <v>157</v>
      </c>
      <c r="E931" s="90">
        <f t="shared" si="187"/>
        <v>0</v>
      </c>
      <c r="F931" s="90">
        <v>10134</v>
      </c>
      <c r="G931" s="90">
        <f t="shared" si="175"/>
        <v>0</v>
      </c>
      <c r="J931" s="87"/>
      <c r="K931" s="87"/>
    </row>
    <row r="932" spans="1:11" x14ac:dyDescent="0.2">
      <c r="A932" s="90" t="s">
        <v>242</v>
      </c>
      <c r="B932" s="90">
        <f>_xlfn.XLOOKUP(D932,MACROS!R:R,MACROS!L:L,0)</f>
        <v>0</v>
      </c>
      <c r="D932" s="90" t="s">
        <v>158</v>
      </c>
      <c r="E932" s="90">
        <f t="shared" si="187"/>
        <v>0</v>
      </c>
      <c r="F932" s="90">
        <v>10134</v>
      </c>
      <c r="G932" s="90">
        <f t="shared" si="175"/>
        <v>0</v>
      </c>
      <c r="J932" s="87"/>
      <c r="K932" s="87"/>
    </row>
    <row r="933" spans="1:11" x14ac:dyDescent="0.2">
      <c r="A933" s="90" t="s">
        <v>242</v>
      </c>
      <c r="B933" s="90">
        <f>_xlfn.XLOOKUP(D933,MACROS!R:R,MACROS!L:L,0)</f>
        <v>0</v>
      </c>
      <c r="D933" s="90" t="s">
        <v>159</v>
      </c>
      <c r="E933" s="90">
        <f t="shared" si="187"/>
        <v>0</v>
      </c>
      <c r="F933" s="90">
        <v>10134</v>
      </c>
      <c r="G933" s="90">
        <f t="shared" si="175"/>
        <v>0</v>
      </c>
      <c r="J933" s="87"/>
      <c r="K933" s="87"/>
    </row>
    <row r="934" spans="1:11" x14ac:dyDescent="0.2">
      <c r="A934" s="90" t="s">
        <v>242</v>
      </c>
      <c r="B934" s="90">
        <f>_xlfn.XLOOKUP(D934,MACROS!R:R,MACROS!L:L,0)</f>
        <v>0</v>
      </c>
      <c r="D934" s="90" t="s">
        <v>160</v>
      </c>
      <c r="E934" s="90">
        <f t="shared" si="187"/>
        <v>0</v>
      </c>
      <c r="F934" s="90">
        <v>10134</v>
      </c>
      <c r="G934" s="90">
        <f t="shared" si="175"/>
        <v>0</v>
      </c>
      <c r="J934" s="87"/>
      <c r="K934" s="87"/>
    </row>
    <row r="935" spans="1:11" x14ac:dyDescent="0.2">
      <c r="A935" s="90" t="s">
        <v>242</v>
      </c>
      <c r="B935" s="90">
        <f>_xlfn.XLOOKUP(D935,MACROS!R:R,MACROS!L:L,0)</f>
        <v>0</v>
      </c>
      <c r="D935" s="90" t="s">
        <v>161</v>
      </c>
      <c r="E935" s="90">
        <f t="shared" si="187"/>
        <v>0</v>
      </c>
      <c r="F935" s="90">
        <v>10134</v>
      </c>
      <c r="G935" s="90">
        <f t="shared" si="175"/>
        <v>0</v>
      </c>
      <c r="J935" s="87"/>
      <c r="K935" s="87"/>
    </row>
    <row r="936" spans="1:11" x14ac:dyDescent="0.2">
      <c r="A936" s="90" t="s">
        <v>242</v>
      </c>
      <c r="B936" s="90">
        <f>_xlfn.XLOOKUP(D936,MACROS!R:R,MACROS!L:L,0)</f>
        <v>0</v>
      </c>
      <c r="D936" s="90" t="s">
        <v>162</v>
      </c>
      <c r="E936" s="90">
        <f t="shared" si="187"/>
        <v>0</v>
      </c>
      <c r="F936" s="90">
        <v>10134</v>
      </c>
      <c r="G936" s="90">
        <f t="shared" si="175"/>
        <v>0</v>
      </c>
      <c r="J936" s="87"/>
      <c r="K936" s="87"/>
    </row>
    <row r="937" spans="1:11" x14ac:dyDescent="0.2">
      <c r="A937" s="90" t="s">
        <v>242</v>
      </c>
      <c r="B937" s="90">
        <f>_xlfn.XLOOKUP(D937,MACROS!R:R,MACROS!L:L,0)</f>
        <v>0</v>
      </c>
      <c r="D937" s="90" t="s">
        <v>163</v>
      </c>
      <c r="E937" s="90">
        <f t="shared" si="187"/>
        <v>0</v>
      </c>
      <c r="F937" s="90">
        <v>10134</v>
      </c>
      <c r="G937" s="90">
        <f t="shared" si="175"/>
        <v>0</v>
      </c>
      <c r="J937" s="87"/>
      <c r="K937" s="87"/>
    </row>
    <row r="938" spans="1:11" x14ac:dyDescent="0.2">
      <c r="A938" s="90" t="s">
        <v>242</v>
      </c>
      <c r="B938" s="90">
        <f>_xlfn.XLOOKUP(D938,MACROS!R:R,MACROS!L:L,0)</f>
        <v>0</v>
      </c>
      <c r="D938" s="90" t="s">
        <v>164</v>
      </c>
      <c r="E938" s="90">
        <f t="shared" si="187"/>
        <v>0</v>
      </c>
      <c r="F938" s="90">
        <v>10134</v>
      </c>
      <c r="G938" s="90">
        <f t="shared" si="175"/>
        <v>0</v>
      </c>
      <c r="J938" s="1"/>
      <c r="K938" s="87"/>
    </row>
    <row r="939" spans="1:11" x14ac:dyDescent="0.2">
      <c r="A939" s="90" t="s">
        <v>242</v>
      </c>
      <c r="B939" s="90">
        <f>_xlfn.XLOOKUP(D939,MACROS!R:R,MACROS!L:L,0)</f>
        <v>0</v>
      </c>
      <c r="D939" s="90" t="s">
        <v>588</v>
      </c>
      <c r="E939" s="90">
        <f t="shared" ref="E939" si="188">SUM(B939:C939)</f>
        <v>0</v>
      </c>
      <c r="F939" s="90">
        <v>10134</v>
      </c>
      <c r="G939" s="90">
        <f t="shared" ref="G939" si="189">IF(C939&gt;0,10*C939/E939,0)</f>
        <v>0</v>
      </c>
      <c r="J939" s="87"/>
      <c r="K939" s="87"/>
    </row>
    <row r="940" spans="1:11" x14ac:dyDescent="0.2">
      <c r="A940" s="121" t="s">
        <v>242</v>
      </c>
      <c r="B940" s="121">
        <f>_xlfn.XLOOKUP(D940,MACROS!$R:$R,MACROS!$N:$N,0)</f>
        <v>0</v>
      </c>
      <c r="C940" s="121"/>
      <c r="D940" s="121" t="s">
        <v>94</v>
      </c>
      <c r="E940" s="121">
        <f t="shared" si="187"/>
        <v>0</v>
      </c>
      <c r="F940" s="121">
        <v>10137</v>
      </c>
      <c r="G940" s="121">
        <f t="shared" si="175"/>
        <v>0</v>
      </c>
      <c r="J940" s="1"/>
      <c r="K940" s="87"/>
    </row>
    <row r="941" spans="1:11" x14ac:dyDescent="0.2">
      <c r="A941" s="90" t="s">
        <v>242</v>
      </c>
      <c r="B941" s="90">
        <f>_xlfn.XLOOKUP(D941,MACROS!R:R,MACROS!N:N,0)</f>
        <v>0</v>
      </c>
      <c r="D941" s="90" t="s">
        <v>95</v>
      </c>
      <c r="E941" s="90">
        <f t="shared" si="187"/>
        <v>0</v>
      </c>
      <c r="F941" s="90">
        <v>10137</v>
      </c>
      <c r="G941" s="90">
        <f t="shared" si="175"/>
        <v>0</v>
      </c>
      <c r="J941" s="87"/>
      <c r="K941" s="87"/>
    </row>
    <row r="942" spans="1:11" x14ac:dyDescent="0.2">
      <c r="A942" s="90" t="s">
        <v>242</v>
      </c>
      <c r="B942" s="90">
        <f>_xlfn.XLOOKUP(D942,MACROS!R:R,MACROS!N:N,0)</f>
        <v>0</v>
      </c>
      <c r="D942" s="90" t="s">
        <v>96</v>
      </c>
      <c r="E942" s="90">
        <f t="shared" si="187"/>
        <v>0</v>
      </c>
      <c r="F942" s="90">
        <v>10137</v>
      </c>
      <c r="G942" s="90">
        <f t="shared" si="175"/>
        <v>0</v>
      </c>
      <c r="J942" s="87"/>
      <c r="K942" s="87"/>
    </row>
    <row r="943" spans="1:11" x14ac:dyDescent="0.2">
      <c r="A943" s="90" t="s">
        <v>242</v>
      </c>
      <c r="B943" s="90">
        <f>_xlfn.XLOOKUP(D943,MACROS!R:R,MACROS!N:N,0)</f>
        <v>0</v>
      </c>
      <c r="D943" s="90" t="s">
        <v>97</v>
      </c>
      <c r="E943" s="90">
        <f t="shared" si="187"/>
        <v>0</v>
      </c>
      <c r="F943" s="90">
        <v>10137</v>
      </c>
      <c r="G943" s="90">
        <f t="shared" si="175"/>
        <v>0</v>
      </c>
      <c r="J943" s="87"/>
      <c r="K943" s="87"/>
    </row>
    <row r="944" spans="1:11" x14ac:dyDescent="0.2">
      <c r="A944" s="90" t="s">
        <v>242</v>
      </c>
      <c r="B944" s="90">
        <f>_xlfn.XLOOKUP(D944,MACROS!R:R,MACROS!N:N,0)</f>
        <v>0</v>
      </c>
      <c r="D944" s="90" t="s">
        <v>98</v>
      </c>
      <c r="E944" s="90">
        <f t="shared" si="187"/>
        <v>0</v>
      </c>
      <c r="F944" s="90">
        <v>10137</v>
      </c>
      <c r="G944" s="90">
        <f t="shared" si="175"/>
        <v>0</v>
      </c>
      <c r="J944" s="87"/>
      <c r="K944" s="87"/>
    </row>
    <row r="945" spans="1:11" x14ac:dyDescent="0.2">
      <c r="A945" s="90" t="s">
        <v>242</v>
      </c>
      <c r="B945" s="90">
        <f>_xlfn.XLOOKUP(D945,MACROS!R:R,MACROS!N:N,0)</f>
        <v>0</v>
      </c>
      <c r="D945" s="90" t="s">
        <v>318</v>
      </c>
      <c r="E945" s="90">
        <f t="shared" ref="E945:E948" si="190">SUM(B945:C945)</f>
        <v>0</v>
      </c>
      <c r="F945" s="90">
        <v>10137</v>
      </c>
      <c r="G945" s="90">
        <f t="shared" si="175"/>
        <v>0</v>
      </c>
      <c r="J945" s="87"/>
      <c r="K945" s="87"/>
    </row>
    <row r="946" spans="1:11" x14ac:dyDescent="0.2">
      <c r="A946" s="90" t="s">
        <v>242</v>
      </c>
      <c r="B946" s="90">
        <f>_xlfn.XLOOKUP(D946,MACROS!R:R,MACROS!N:N,0)</f>
        <v>0</v>
      </c>
      <c r="D946" s="90" t="s">
        <v>319</v>
      </c>
      <c r="E946" s="90">
        <f t="shared" si="190"/>
        <v>0</v>
      </c>
      <c r="F946" s="90">
        <v>10137</v>
      </c>
      <c r="G946" s="90">
        <f t="shared" si="175"/>
        <v>0</v>
      </c>
      <c r="J946" s="87"/>
      <c r="K946" s="87"/>
    </row>
    <row r="947" spans="1:11" x14ac:dyDescent="0.2">
      <c r="A947" s="90" t="s">
        <v>242</v>
      </c>
      <c r="B947" s="90">
        <f>_xlfn.XLOOKUP(D947,MACROS!R:R,MACROS!N:N,0)</f>
        <v>0</v>
      </c>
      <c r="D947" s="90" t="s">
        <v>320</v>
      </c>
      <c r="E947" s="90">
        <f t="shared" si="190"/>
        <v>0</v>
      </c>
      <c r="F947" s="90">
        <v>10137</v>
      </c>
      <c r="G947" s="90">
        <f t="shared" si="175"/>
        <v>0</v>
      </c>
      <c r="J947" s="87"/>
      <c r="K947" s="87"/>
    </row>
    <row r="948" spans="1:11" x14ac:dyDescent="0.2">
      <c r="A948" s="90" t="s">
        <v>242</v>
      </c>
      <c r="B948" s="90">
        <f>_xlfn.XLOOKUP(D948,MACROS!R:R,MACROS!N:N,0)</f>
        <v>0</v>
      </c>
      <c r="D948" s="90" t="s">
        <v>321</v>
      </c>
      <c r="E948" s="90">
        <f t="shared" si="190"/>
        <v>0</v>
      </c>
      <c r="F948" s="90">
        <v>10137</v>
      </c>
      <c r="G948" s="90">
        <f t="shared" si="175"/>
        <v>0</v>
      </c>
      <c r="J948" s="1"/>
      <c r="K948" s="87"/>
    </row>
    <row r="949" spans="1:11" x14ac:dyDescent="0.2">
      <c r="A949" s="90" t="s">
        <v>242</v>
      </c>
      <c r="B949" s="90">
        <f>_xlfn.XLOOKUP(D949,MACROS!R:R,MACROS!N:N,0)</f>
        <v>0</v>
      </c>
      <c r="D949" s="90" t="s">
        <v>587</v>
      </c>
      <c r="E949" s="90">
        <f t="shared" ref="E949" si="191">SUM(B949:C949)</f>
        <v>0</v>
      </c>
      <c r="F949" s="90">
        <v>10137</v>
      </c>
      <c r="G949" s="90">
        <f t="shared" ref="G949" si="192">IF(C949&gt;0,10*C949/E949,0)</f>
        <v>0</v>
      </c>
      <c r="J949" s="87"/>
      <c r="K949" s="87"/>
    </row>
    <row r="950" spans="1:11" x14ac:dyDescent="0.2">
      <c r="A950" s="121" t="s">
        <v>242</v>
      </c>
      <c r="B950" s="121">
        <f>_xlfn.XLOOKUP(D950,MACROS!$R:$R,MACROS!$N:$N,0)</f>
        <v>0</v>
      </c>
      <c r="C950" s="121"/>
      <c r="D950" s="121" t="s">
        <v>150</v>
      </c>
      <c r="E950" s="121">
        <f t="shared" ref="E950:E970" si="193">SUM(B950:C950)</f>
        <v>0</v>
      </c>
      <c r="F950" s="121">
        <v>10137</v>
      </c>
      <c r="G950" s="121">
        <f t="shared" si="175"/>
        <v>0</v>
      </c>
      <c r="J950" s="1"/>
      <c r="K950" s="87"/>
    </row>
    <row r="951" spans="1:11" x14ac:dyDescent="0.2">
      <c r="A951" s="90" t="s">
        <v>242</v>
      </c>
      <c r="B951" s="90">
        <f>_xlfn.XLOOKUP(D951,MACROS!R:R,MACROS!N:N,0)</f>
        <v>0</v>
      </c>
      <c r="D951" s="90" t="s">
        <v>151</v>
      </c>
      <c r="E951" s="90">
        <f t="shared" si="193"/>
        <v>0</v>
      </c>
      <c r="F951" s="90">
        <v>10137</v>
      </c>
      <c r="G951" s="90">
        <f t="shared" si="175"/>
        <v>0</v>
      </c>
      <c r="J951" s="87"/>
      <c r="K951" s="87"/>
    </row>
    <row r="952" spans="1:11" x14ac:dyDescent="0.2">
      <c r="A952" s="90" t="s">
        <v>242</v>
      </c>
      <c r="B952" s="90">
        <f>_xlfn.XLOOKUP(D952,MACROS!R:R,MACROS!N:N,0)</f>
        <v>0</v>
      </c>
      <c r="D952" s="90" t="s">
        <v>152</v>
      </c>
      <c r="E952" s="90">
        <f t="shared" si="193"/>
        <v>0</v>
      </c>
      <c r="F952" s="90">
        <v>10137</v>
      </c>
      <c r="G952" s="90">
        <f t="shared" si="175"/>
        <v>0</v>
      </c>
      <c r="J952" s="87"/>
      <c r="K952" s="87"/>
    </row>
    <row r="953" spans="1:11" x14ac:dyDescent="0.2">
      <c r="A953" s="90" t="s">
        <v>242</v>
      </c>
      <c r="B953" s="90">
        <f>_xlfn.XLOOKUP(D953,MACROS!R:R,MACROS!N:N,0)</f>
        <v>0</v>
      </c>
      <c r="D953" s="90" t="s">
        <v>153</v>
      </c>
      <c r="E953" s="90">
        <f t="shared" si="193"/>
        <v>0</v>
      </c>
      <c r="F953" s="90">
        <v>10137</v>
      </c>
      <c r="G953" s="90">
        <f t="shared" ref="G953:G991" si="194">IF(C953&gt;0,10*C953/E953,0)</f>
        <v>0</v>
      </c>
      <c r="J953" s="87"/>
      <c r="K953" s="87"/>
    </row>
    <row r="954" spans="1:11" x14ac:dyDescent="0.2">
      <c r="A954" s="90" t="s">
        <v>242</v>
      </c>
      <c r="B954" s="90">
        <f>_xlfn.XLOOKUP(D954,MACROS!R:R,MACROS!N:N,0)</f>
        <v>0</v>
      </c>
      <c r="D954" s="90" t="s">
        <v>154</v>
      </c>
      <c r="E954" s="90">
        <f t="shared" si="193"/>
        <v>0</v>
      </c>
      <c r="F954" s="90">
        <v>10137</v>
      </c>
      <c r="G954" s="90">
        <f t="shared" si="194"/>
        <v>0</v>
      </c>
      <c r="J954" s="87"/>
      <c r="K954" s="87"/>
    </row>
    <row r="955" spans="1:11" x14ac:dyDescent="0.2">
      <c r="A955" s="90" t="s">
        <v>242</v>
      </c>
      <c r="B955" s="90">
        <f>_xlfn.XLOOKUP(D955,MACROS!R:R,MACROS!N:N,0)</f>
        <v>0</v>
      </c>
      <c r="D955" s="90" t="s">
        <v>155</v>
      </c>
      <c r="E955" s="90">
        <f t="shared" si="193"/>
        <v>0</v>
      </c>
      <c r="F955" s="90">
        <v>10137</v>
      </c>
      <c r="G955" s="90">
        <f t="shared" si="194"/>
        <v>0</v>
      </c>
      <c r="J955" s="87"/>
      <c r="K955" s="87"/>
    </row>
    <row r="956" spans="1:11" x14ac:dyDescent="0.2">
      <c r="A956" s="90" t="s">
        <v>242</v>
      </c>
      <c r="B956" s="90">
        <f>_xlfn.XLOOKUP(D956,MACROS!R:R,MACROS!N:N,0)</f>
        <v>0</v>
      </c>
      <c r="D956" s="90" t="s">
        <v>156</v>
      </c>
      <c r="E956" s="90">
        <f t="shared" si="193"/>
        <v>0</v>
      </c>
      <c r="F956" s="90">
        <v>10137</v>
      </c>
      <c r="G956" s="90">
        <f t="shared" si="194"/>
        <v>0</v>
      </c>
      <c r="J956" s="87"/>
      <c r="K956" s="87"/>
    </row>
    <row r="957" spans="1:11" x14ac:dyDescent="0.2">
      <c r="A957" s="90" t="s">
        <v>242</v>
      </c>
      <c r="B957" s="90">
        <f>_xlfn.XLOOKUP(D957,MACROS!R:R,MACROS!N:N,0)</f>
        <v>0</v>
      </c>
      <c r="D957" s="90" t="s">
        <v>157</v>
      </c>
      <c r="E957" s="90">
        <f t="shared" si="193"/>
        <v>0</v>
      </c>
      <c r="F957" s="90">
        <v>10137</v>
      </c>
      <c r="G957" s="90">
        <f t="shared" si="194"/>
        <v>0</v>
      </c>
      <c r="J957" s="87"/>
      <c r="K957" s="87"/>
    </row>
    <row r="958" spans="1:11" x14ac:dyDescent="0.2">
      <c r="A958" s="90" t="s">
        <v>242</v>
      </c>
      <c r="B958" s="90">
        <f>_xlfn.XLOOKUP(D958,MACROS!R:R,MACROS!N:N,0)</f>
        <v>0</v>
      </c>
      <c r="D958" s="90" t="s">
        <v>158</v>
      </c>
      <c r="E958" s="90">
        <f t="shared" si="193"/>
        <v>0</v>
      </c>
      <c r="F958" s="90">
        <v>10137</v>
      </c>
      <c r="G958" s="90">
        <f t="shared" si="194"/>
        <v>0</v>
      </c>
      <c r="J958" s="87"/>
      <c r="K958" s="87"/>
    </row>
    <row r="959" spans="1:11" x14ac:dyDescent="0.2">
      <c r="A959" s="90" t="s">
        <v>242</v>
      </c>
      <c r="B959" s="90">
        <f>_xlfn.XLOOKUP(D959,MACROS!R:R,MACROS!N:N,0)</f>
        <v>0</v>
      </c>
      <c r="D959" s="90" t="s">
        <v>159</v>
      </c>
      <c r="E959" s="90">
        <f t="shared" si="193"/>
        <v>0</v>
      </c>
      <c r="F959" s="90">
        <v>10137</v>
      </c>
      <c r="G959" s="90">
        <f t="shared" si="194"/>
        <v>0</v>
      </c>
      <c r="J959" s="87"/>
      <c r="K959" s="87"/>
    </row>
    <row r="960" spans="1:11" x14ac:dyDescent="0.2">
      <c r="A960" s="90" t="s">
        <v>242</v>
      </c>
      <c r="B960" s="90">
        <f>_xlfn.XLOOKUP(D960,MACROS!R:R,MACROS!N:N,0)</f>
        <v>0</v>
      </c>
      <c r="D960" s="90" t="s">
        <v>160</v>
      </c>
      <c r="E960" s="90">
        <f t="shared" si="193"/>
        <v>0</v>
      </c>
      <c r="F960" s="90">
        <v>10137</v>
      </c>
      <c r="G960" s="90">
        <f t="shared" si="194"/>
        <v>0</v>
      </c>
      <c r="J960" s="87"/>
      <c r="K960" s="87"/>
    </row>
    <row r="961" spans="1:11" x14ac:dyDescent="0.2">
      <c r="A961" s="90" t="s">
        <v>242</v>
      </c>
      <c r="B961" s="90">
        <f>_xlfn.XLOOKUP(D961,MACROS!R:R,MACROS!N:N,0)</f>
        <v>0</v>
      </c>
      <c r="D961" s="90" t="s">
        <v>161</v>
      </c>
      <c r="E961" s="90">
        <f t="shared" si="193"/>
        <v>0</v>
      </c>
      <c r="F961" s="90">
        <v>10137</v>
      </c>
      <c r="G961" s="90">
        <f t="shared" si="194"/>
        <v>0</v>
      </c>
      <c r="J961" s="87"/>
      <c r="K961" s="87"/>
    </row>
    <row r="962" spans="1:11" x14ac:dyDescent="0.2">
      <c r="A962" s="90" t="s">
        <v>242</v>
      </c>
      <c r="B962" s="90">
        <f>_xlfn.XLOOKUP(D962,MACROS!R:R,MACROS!N:N,0)</f>
        <v>0</v>
      </c>
      <c r="D962" s="90" t="s">
        <v>162</v>
      </c>
      <c r="E962" s="90">
        <f t="shared" si="193"/>
        <v>0</v>
      </c>
      <c r="F962" s="90">
        <v>10137</v>
      </c>
      <c r="G962" s="90">
        <f t="shared" si="194"/>
        <v>0</v>
      </c>
      <c r="J962" s="87"/>
      <c r="K962" s="87"/>
    </row>
    <row r="963" spans="1:11" x14ac:dyDescent="0.2">
      <c r="A963" s="90" t="s">
        <v>242</v>
      </c>
      <c r="B963" s="90">
        <f>_xlfn.XLOOKUP(D963,MACROS!R:R,MACROS!N:N,0)</f>
        <v>0</v>
      </c>
      <c r="D963" s="90" t="s">
        <v>163</v>
      </c>
      <c r="E963" s="90">
        <f t="shared" si="193"/>
        <v>0</v>
      </c>
      <c r="F963" s="90">
        <v>10137</v>
      </c>
      <c r="G963" s="90">
        <f t="shared" si="194"/>
        <v>0</v>
      </c>
      <c r="J963" s="87"/>
      <c r="K963" s="87"/>
    </row>
    <row r="964" spans="1:11" x14ac:dyDescent="0.2">
      <c r="A964" s="90" t="s">
        <v>242</v>
      </c>
      <c r="B964" s="90">
        <f>_xlfn.XLOOKUP(D964,MACROS!R:R,MACROS!N:N,0)</f>
        <v>0</v>
      </c>
      <c r="D964" s="90" t="s">
        <v>164</v>
      </c>
      <c r="E964" s="90">
        <f t="shared" si="193"/>
        <v>0</v>
      </c>
      <c r="F964" s="90">
        <v>10137</v>
      </c>
      <c r="G964" s="90">
        <f t="shared" si="194"/>
        <v>0</v>
      </c>
      <c r="J964" s="1"/>
      <c r="K964" s="87"/>
    </row>
    <row r="965" spans="1:11" x14ac:dyDescent="0.2">
      <c r="A965" s="90" t="s">
        <v>242</v>
      </c>
      <c r="B965" s="90">
        <f>_xlfn.XLOOKUP(D965,MACROS!R:R,MACROS!N:N,0)</f>
        <v>0</v>
      </c>
      <c r="D965" s="90" t="s">
        <v>588</v>
      </c>
      <c r="E965" s="90">
        <f t="shared" ref="E965" si="195">SUM(B965:C965)</f>
        <v>0</v>
      </c>
      <c r="F965" s="90">
        <v>10137</v>
      </c>
      <c r="G965" s="90">
        <f t="shared" ref="G965" si="196">IF(C965&gt;0,10*C965/E965,0)</f>
        <v>0</v>
      </c>
      <c r="J965" s="87"/>
      <c r="K965" s="87"/>
    </row>
    <row r="966" spans="1:11" x14ac:dyDescent="0.2">
      <c r="A966" s="121" t="s">
        <v>242</v>
      </c>
      <c r="B966" s="121">
        <f>_xlfn.XLOOKUP(D966,MACROS!$R:$R,MACROS!$O:$O,0)</f>
        <v>0</v>
      </c>
      <c r="C966" s="121"/>
      <c r="D966" s="121" t="s">
        <v>94</v>
      </c>
      <c r="E966" s="121">
        <f t="shared" si="193"/>
        <v>0</v>
      </c>
      <c r="F966" s="121">
        <v>10138</v>
      </c>
      <c r="G966" s="121">
        <f t="shared" si="194"/>
        <v>0</v>
      </c>
      <c r="J966" s="1"/>
      <c r="K966" s="87"/>
    </row>
    <row r="967" spans="1:11" x14ac:dyDescent="0.2">
      <c r="A967" s="90" t="s">
        <v>242</v>
      </c>
      <c r="B967" s="90">
        <f>_xlfn.XLOOKUP(D967,MACROS!R:R,MACROS!O:O,0)</f>
        <v>0</v>
      </c>
      <c r="D967" s="90" t="s">
        <v>95</v>
      </c>
      <c r="E967" s="90">
        <f t="shared" si="193"/>
        <v>0</v>
      </c>
      <c r="F967" s="90">
        <v>10138</v>
      </c>
      <c r="G967" s="90">
        <f t="shared" si="194"/>
        <v>0</v>
      </c>
      <c r="J967" s="87"/>
      <c r="K967" s="87"/>
    </row>
    <row r="968" spans="1:11" x14ac:dyDescent="0.2">
      <c r="A968" s="90" t="s">
        <v>242</v>
      </c>
      <c r="B968" s="90">
        <f>_xlfn.XLOOKUP(D968,MACROS!R:R,MACROS!O:O,0)</f>
        <v>0</v>
      </c>
      <c r="D968" s="90" t="s">
        <v>96</v>
      </c>
      <c r="E968" s="90">
        <f t="shared" si="193"/>
        <v>0</v>
      </c>
      <c r="F968" s="90">
        <v>10138</v>
      </c>
      <c r="G968" s="90">
        <f t="shared" si="194"/>
        <v>0</v>
      </c>
      <c r="J968" s="87"/>
      <c r="K968" s="87"/>
    </row>
    <row r="969" spans="1:11" x14ac:dyDescent="0.2">
      <c r="A969" s="90" t="s">
        <v>242</v>
      </c>
      <c r="B969" s="90">
        <f>_xlfn.XLOOKUP(D969,MACROS!R:R,MACROS!O:O,0)</f>
        <v>0</v>
      </c>
      <c r="D969" s="90" t="s">
        <v>97</v>
      </c>
      <c r="E969" s="90">
        <f t="shared" si="193"/>
        <v>0</v>
      </c>
      <c r="F969" s="90">
        <v>10138</v>
      </c>
      <c r="G969" s="90">
        <f t="shared" si="194"/>
        <v>0</v>
      </c>
      <c r="J969" s="87"/>
      <c r="K969" s="87"/>
    </row>
    <row r="970" spans="1:11" x14ac:dyDescent="0.2">
      <c r="A970" s="90" t="s">
        <v>242</v>
      </c>
      <c r="B970" s="90">
        <f>_xlfn.XLOOKUP(D970,MACROS!R:R,MACROS!O:O,0)</f>
        <v>0</v>
      </c>
      <c r="D970" s="90" t="s">
        <v>98</v>
      </c>
      <c r="E970" s="90">
        <f t="shared" si="193"/>
        <v>0</v>
      </c>
      <c r="F970" s="90">
        <v>10138</v>
      </c>
      <c r="G970" s="90">
        <f t="shared" si="194"/>
        <v>0</v>
      </c>
      <c r="J970" s="87"/>
      <c r="K970" s="87"/>
    </row>
    <row r="971" spans="1:11" x14ac:dyDescent="0.2">
      <c r="A971" s="90" t="s">
        <v>242</v>
      </c>
      <c r="B971" s="90">
        <f>_xlfn.XLOOKUP(D971,MACROS!R:R,MACROS!O:O,0)</f>
        <v>0</v>
      </c>
      <c r="D971" s="90" t="s">
        <v>318</v>
      </c>
      <c r="E971" s="90">
        <f t="shared" ref="E971:E974" si="197">SUM(B971:C971)</f>
        <v>0</v>
      </c>
      <c r="F971" s="90">
        <v>10138</v>
      </c>
      <c r="G971" s="90">
        <f t="shared" si="194"/>
        <v>0</v>
      </c>
      <c r="J971" s="87"/>
      <c r="K971" s="87"/>
    </row>
    <row r="972" spans="1:11" x14ac:dyDescent="0.2">
      <c r="A972" s="90" t="s">
        <v>242</v>
      </c>
      <c r="B972" s="90">
        <f>_xlfn.XLOOKUP(D972,MACROS!R:R,MACROS!O:O,0)</f>
        <v>0</v>
      </c>
      <c r="D972" s="90" t="s">
        <v>319</v>
      </c>
      <c r="E972" s="90">
        <f t="shared" si="197"/>
        <v>0</v>
      </c>
      <c r="F972" s="90">
        <v>10138</v>
      </c>
      <c r="G972" s="90">
        <f t="shared" si="194"/>
        <v>0</v>
      </c>
      <c r="J972" s="87"/>
      <c r="K972" s="87"/>
    </row>
    <row r="973" spans="1:11" x14ac:dyDescent="0.2">
      <c r="A973" s="90" t="s">
        <v>242</v>
      </c>
      <c r="B973" s="90">
        <f>_xlfn.XLOOKUP(D973,MACROS!R:R,MACROS!O:O,0)</f>
        <v>0</v>
      </c>
      <c r="D973" s="90" t="s">
        <v>320</v>
      </c>
      <c r="E973" s="90">
        <f t="shared" si="197"/>
        <v>0</v>
      </c>
      <c r="F973" s="90">
        <v>10138</v>
      </c>
      <c r="G973" s="90">
        <f t="shared" si="194"/>
        <v>0</v>
      </c>
      <c r="J973" s="87"/>
      <c r="K973" s="87"/>
    </row>
    <row r="974" spans="1:11" x14ac:dyDescent="0.2">
      <c r="A974" s="90" t="s">
        <v>242</v>
      </c>
      <c r="B974" s="90">
        <f>_xlfn.XLOOKUP(D974,MACROS!R:R,MACROS!O:O,0)</f>
        <v>0</v>
      </c>
      <c r="D974" s="90" t="s">
        <v>321</v>
      </c>
      <c r="E974" s="90">
        <f t="shared" si="197"/>
        <v>0</v>
      </c>
      <c r="F974" s="90">
        <v>10138</v>
      </c>
      <c r="G974" s="90">
        <f t="shared" si="194"/>
        <v>0</v>
      </c>
      <c r="J974" s="1"/>
      <c r="K974" s="87"/>
    </row>
    <row r="975" spans="1:11" x14ac:dyDescent="0.2">
      <c r="A975" s="90" t="s">
        <v>242</v>
      </c>
      <c r="B975" s="90">
        <f>_xlfn.XLOOKUP(D975,MACROS!R:R,MACROS!O:O,0)</f>
        <v>0</v>
      </c>
      <c r="D975" s="90" t="s">
        <v>587</v>
      </c>
      <c r="E975" s="90">
        <f t="shared" ref="E975" si="198">SUM(B975:C975)</f>
        <v>0</v>
      </c>
      <c r="F975" s="90">
        <v>10138</v>
      </c>
      <c r="G975" s="90">
        <f t="shared" ref="G975" si="199">IF(C975&gt;0,10*C975/E975,0)</f>
        <v>0</v>
      </c>
      <c r="J975" s="87"/>
      <c r="K975" s="87"/>
    </row>
    <row r="976" spans="1:11" x14ac:dyDescent="0.2">
      <c r="A976" s="121" t="s">
        <v>242</v>
      </c>
      <c r="B976" s="121">
        <f>_xlfn.XLOOKUP(D976,MACROS!$R:$R,MACROS!$O:$O,0)</f>
        <v>0</v>
      </c>
      <c r="C976" s="121"/>
      <c r="D976" s="121" t="s">
        <v>150</v>
      </c>
      <c r="E976" s="121">
        <f t="shared" ref="E976:E991" si="200">SUM(B976:C976)</f>
        <v>0</v>
      </c>
      <c r="F976" s="121">
        <v>10138</v>
      </c>
      <c r="G976" s="121">
        <f t="shared" si="194"/>
        <v>0</v>
      </c>
      <c r="J976" s="87"/>
      <c r="K976" s="87"/>
    </row>
    <row r="977" spans="1:11" x14ac:dyDescent="0.2">
      <c r="A977" s="90" t="s">
        <v>242</v>
      </c>
      <c r="B977" s="90">
        <f>_xlfn.XLOOKUP(D977,MACROS!R:R,MACROS!O:O,0)</f>
        <v>0</v>
      </c>
      <c r="D977" s="90" t="s">
        <v>151</v>
      </c>
      <c r="E977" s="90">
        <f t="shared" si="200"/>
        <v>0</v>
      </c>
      <c r="F977" s="90">
        <v>10138</v>
      </c>
      <c r="G977" s="90">
        <f t="shared" si="194"/>
        <v>0</v>
      </c>
      <c r="J977" s="87"/>
      <c r="K977" s="87"/>
    </row>
    <row r="978" spans="1:11" x14ac:dyDescent="0.2">
      <c r="A978" s="90" t="s">
        <v>242</v>
      </c>
      <c r="B978" s="90">
        <f>_xlfn.XLOOKUP(D978,MACROS!R:R,MACROS!O:O,0)</f>
        <v>0</v>
      </c>
      <c r="D978" s="90" t="s">
        <v>152</v>
      </c>
      <c r="E978" s="90">
        <f t="shared" si="200"/>
        <v>0</v>
      </c>
      <c r="F978" s="90">
        <v>10138</v>
      </c>
      <c r="G978" s="90">
        <f t="shared" si="194"/>
        <v>0</v>
      </c>
      <c r="J978" s="87"/>
      <c r="K978" s="87"/>
    </row>
    <row r="979" spans="1:11" x14ac:dyDescent="0.2">
      <c r="A979" s="90" t="s">
        <v>242</v>
      </c>
      <c r="B979" s="90">
        <f>_xlfn.XLOOKUP(D979,MACROS!R:R,MACROS!O:O,0)</f>
        <v>0</v>
      </c>
      <c r="D979" s="90" t="s">
        <v>153</v>
      </c>
      <c r="E979" s="90">
        <f t="shared" si="200"/>
        <v>0</v>
      </c>
      <c r="F979" s="90">
        <v>10138</v>
      </c>
      <c r="G979" s="90">
        <f t="shared" si="194"/>
        <v>0</v>
      </c>
      <c r="J979" s="87"/>
      <c r="K979" s="87"/>
    </row>
    <row r="980" spans="1:11" x14ac:dyDescent="0.2">
      <c r="A980" s="90" t="s">
        <v>242</v>
      </c>
      <c r="B980" s="90">
        <f>_xlfn.XLOOKUP(D980,MACROS!R:R,MACROS!O:O,0)</f>
        <v>0</v>
      </c>
      <c r="D980" s="90" t="s">
        <v>154</v>
      </c>
      <c r="E980" s="90">
        <f t="shared" si="200"/>
        <v>0</v>
      </c>
      <c r="F980" s="90">
        <v>10138</v>
      </c>
      <c r="G980" s="90">
        <f t="shared" si="194"/>
        <v>0</v>
      </c>
      <c r="J980" s="87"/>
      <c r="K980" s="87"/>
    </row>
    <row r="981" spans="1:11" x14ac:dyDescent="0.2">
      <c r="A981" s="90" t="s">
        <v>242</v>
      </c>
      <c r="B981" s="90">
        <f>_xlfn.XLOOKUP(D981,MACROS!R:R,MACROS!O:O,0)</f>
        <v>0</v>
      </c>
      <c r="D981" s="90" t="s">
        <v>155</v>
      </c>
      <c r="E981" s="90">
        <f t="shared" si="200"/>
        <v>0</v>
      </c>
      <c r="F981" s="90">
        <v>10138</v>
      </c>
      <c r="G981" s="90">
        <f t="shared" si="194"/>
        <v>0</v>
      </c>
      <c r="J981" s="87"/>
      <c r="K981" s="87"/>
    </row>
    <row r="982" spans="1:11" x14ac:dyDescent="0.2">
      <c r="A982" s="90" t="s">
        <v>242</v>
      </c>
      <c r="B982" s="90">
        <f>_xlfn.XLOOKUP(D982,MACROS!R:R,MACROS!O:O,0)</f>
        <v>0</v>
      </c>
      <c r="D982" s="90" t="s">
        <v>156</v>
      </c>
      <c r="E982" s="90">
        <f t="shared" si="200"/>
        <v>0</v>
      </c>
      <c r="F982" s="90">
        <v>10138</v>
      </c>
      <c r="G982" s="90">
        <f t="shared" si="194"/>
        <v>0</v>
      </c>
      <c r="J982" s="87"/>
      <c r="K982" s="87"/>
    </row>
    <row r="983" spans="1:11" x14ac:dyDescent="0.2">
      <c r="A983" s="90" t="s">
        <v>242</v>
      </c>
      <c r="B983" s="90">
        <f>_xlfn.XLOOKUP(D983,MACROS!R:R,MACROS!O:O,0)</f>
        <v>0</v>
      </c>
      <c r="D983" s="90" t="s">
        <v>157</v>
      </c>
      <c r="E983" s="90">
        <f t="shared" si="200"/>
        <v>0</v>
      </c>
      <c r="F983" s="90">
        <v>10138</v>
      </c>
      <c r="G983" s="90">
        <f t="shared" si="194"/>
        <v>0</v>
      </c>
      <c r="J983" s="87"/>
      <c r="K983" s="87"/>
    </row>
    <row r="984" spans="1:11" x14ac:dyDescent="0.2">
      <c r="A984" s="90" t="s">
        <v>242</v>
      </c>
      <c r="B984" s="90">
        <f>_xlfn.XLOOKUP(D984,MACROS!R:R,MACROS!O:O,0)</f>
        <v>0</v>
      </c>
      <c r="D984" s="90" t="s">
        <v>158</v>
      </c>
      <c r="E984" s="90">
        <f t="shared" si="200"/>
        <v>0</v>
      </c>
      <c r="F984" s="90">
        <v>10138</v>
      </c>
      <c r="G984" s="90">
        <f t="shared" si="194"/>
        <v>0</v>
      </c>
      <c r="J984" s="87"/>
      <c r="K984" s="87"/>
    </row>
    <row r="985" spans="1:11" x14ac:dyDescent="0.2">
      <c r="A985" s="90" t="s">
        <v>242</v>
      </c>
      <c r="B985" s="90">
        <f>_xlfn.XLOOKUP(D985,MACROS!R:R,MACROS!O:O,0)</f>
        <v>0</v>
      </c>
      <c r="D985" s="90" t="s">
        <v>159</v>
      </c>
      <c r="E985" s="90">
        <f t="shared" si="200"/>
        <v>0</v>
      </c>
      <c r="F985" s="90">
        <v>10138</v>
      </c>
      <c r="G985" s="90">
        <f t="shared" si="194"/>
        <v>0</v>
      </c>
      <c r="J985" s="87"/>
      <c r="K985" s="87"/>
    </row>
    <row r="986" spans="1:11" x14ac:dyDescent="0.2">
      <c r="A986" s="90" t="s">
        <v>242</v>
      </c>
      <c r="B986" s="90">
        <f>_xlfn.XLOOKUP(D986,MACROS!R:R,MACROS!O:O,0)</f>
        <v>0</v>
      </c>
      <c r="D986" s="90" t="s">
        <v>160</v>
      </c>
      <c r="E986" s="90">
        <f t="shared" si="200"/>
        <v>0</v>
      </c>
      <c r="F986" s="90">
        <v>10138</v>
      </c>
      <c r="G986" s="90">
        <f t="shared" si="194"/>
        <v>0</v>
      </c>
      <c r="J986" s="87"/>
      <c r="K986" s="87"/>
    </row>
    <row r="987" spans="1:11" x14ac:dyDescent="0.2">
      <c r="A987" s="90" t="s">
        <v>242</v>
      </c>
      <c r="B987" s="90">
        <f>_xlfn.XLOOKUP(D987,MACROS!R:R,MACROS!O:O,0)</f>
        <v>0</v>
      </c>
      <c r="D987" s="90" t="s">
        <v>161</v>
      </c>
      <c r="E987" s="90">
        <f t="shared" si="200"/>
        <v>0</v>
      </c>
      <c r="F987" s="90">
        <v>10138</v>
      </c>
      <c r="G987" s="90">
        <f t="shared" si="194"/>
        <v>0</v>
      </c>
      <c r="J987" s="87"/>
      <c r="K987" s="87"/>
    </row>
    <row r="988" spans="1:11" x14ac:dyDescent="0.2">
      <c r="A988" s="90" t="s">
        <v>242</v>
      </c>
      <c r="B988" s="90">
        <f>_xlfn.XLOOKUP(D988,MACROS!R:R,MACROS!O:O,0)</f>
        <v>0</v>
      </c>
      <c r="D988" s="90" t="s">
        <v>162</v>
      </c>
      <c r="E988" s="90">
        <f t="shared" si="200"/>
        <v>0</v>
      </c>
      <c r="F988" s="90">
        <v>10138</v>
      </c>
      <c r="G988" s="90">
        <f t="shared" si="194"/>
        <v>0</v>
      </c>
      <c r="J988" s="87"/>
      <c r="K988" s="87"/>
    </row>
    <row r="989" spans="1:11" x14ac:dyDescent="0.2">
      <c r="A989" s="90" t="s">
        <v>242</v>
      </c>
      <c r="B989" s="90">
        <f>_xlfn.XLOOKUP(D989,MACROS!R:R,MACROS!O:O,0)</f>
        <v>0</v>
      </c>
      <c r="D989" s="90" t="s">
        <v>163</v>
      </c>
      <c r="E989" s="90">
        <f t="shared" si="200"/>
        <v>0</v>
      </c>
      <c r="F989" s="90">
        <v>10138</v>
      </c>
      <c r="G989" s="90">
        <f t="shared" si="194"/>
        <v>0</v>
      </c>
      <c r="J989" s="1"/>
      <c r="K989" s="87"/>
    </row>
    <row r="990" spans="1:11" x14ac:dyDescent="0.2">
      <c r="A990" s="90" t="s">
        <v>242</v>
      </c>
      <c r="B990" s="90">
        <f>_xlfn.XLOOKUP(D990,MACROS!R:R,MACROS!O:O,0)</f>
        <v>0</v>
      </c>
      <c r="D990" s="90" t="s">
        <v>164</v>
      </c>
      <c r="E990" s="90">
        <f t="shared" ref="E990" si="201">SUM(B990:C990)</f>
        <v>0</v>
      </c>
      <c r="F990" s="90">
        <v>10138</v>
      </c>
      <c r="G990" s="90">
        <f t="shared" ref="G990" si="202">IF(C990&gt;0,10*C990/E990,0)</f>
        <v>0</v>
      </c>
      <c r="J990" s="87"/>
      <c r="K990" s="87"/>
    </row>
    <row r="991" spans="1:11" x14ac:dyDescent="0.2">
      <c r="A991" s="90" t="s">
        <v>242</v>
      </c>
      <c r="B991" s="90">
        <f>_xlfn.XLOOKUP(D991,MACROS!R:R,MACROS!O:O,0)</f>
        <v>0</v>
      </c>
      <c r="D991" s="90" t="s">
        <v>588</v>
      </c>
      <c r="E991" s="90">
        <f t="shared" si="200"/>
        <v>0</v>
      </c>
      <c r="F991" s="90">
        <v>10138</v>
      </c>
      <c r="G991" s="90">
        <f t="shared" si="194"/>
        <v>0</v>
      </c>
      <c r="J991" s="87"/>
      <c r="K991" s="87"/>
    </row>
    <row r="992" spans="1:11" x14ac:dyDescent="0.2">
      <c r="A992" s="121" t="s">
        <v>243</v>
      </c>
      <c r="B992" s="121" t="e" vm="1">
        <f ca="1">_xlfn.XLOOKUP(D992,'HOLDS (by Blocz)'!S:S,'HOLDS (by Blocz)'!D:D,0)</f>
        <v>#NAME?</v>
      </c>
      <c r="C992" s="121" t="e" vm="1">
        <f ca="1">_xlfn.XLOOKUP(J992,'HOLDS (by Blocz)'!$S:$S,'HOLDS (by Blocz)'!$D:$D,0)</f>
        <v>#NAME?</v>
      </c>
      <c r="D992" s="121" t="s">
        <v>165</v>
      </c>
      <c r="E992" s="121" t="e" vm="2">
        <f t="shared" ref="E992:E1017" ca="1" si="203">SUM(B992:C992)</f>
        <v>#NAME?</v>
      </c>
      <c r="F992" s="121">
        <v>10084</v>
      </c>
      <c r="G992" s="121" t="e" vm="2">
        <f t="shared" ref="G992:G1006" ca="1" si="204">IF(C992&gt;0,10*C992/E992,0)</f>
        <v>#NAME?</v>
      </c>
      <c r="J992" s="87" t="s">
        <v>237</v>
      </c>
      <c r="K992" s="87"/>
    </row>
    <row r="993" spans="1:11" x14ac:dyDescent="0.2">
      <c r="A993" s="90" t="s">
        <v>243</v>
      </c>
      <c r="B993" s="90" t="e" vm="1">
        <f ca="1">_xlfn.XLOOKUP(D993,'HOLDS (by Blocz)'!S:S,'HOLDS (by Blocz)'!D:D,0)</f>
        <v>#NAME?</v>
      </c>
      <c r="C993" s="90" t="e" vm="1">
        <f ca="1">_xlfn.XLOOKUP(J993,'HOLDS (by Blocz)'!$S:$S,'HOLDS (by Blocz)'!$D:$D,0)</f>
        <v>#NAME?</v>
      </c>
      <c r="D993" s="90" t="s">
        <v>166</v>
      </c>
      <c r="E993" s="90" t="e" vm="2">
        <f t="shared" ca="1" si="203"/>
        <v>#NAME?</v>
      </c>
      <c r="F993" s="90">
        <v>10084</v>
      </c>
      <c r="G993" s="90" t="e" vm="2">
        <f t="shared" ca="1" si="204"/>
        <v>#NAME?</v>
      </c>
      <c r="J993" s="87" t="s">
        <v>237</v>
      </c>
      <c r="K993" s="87"/>
    </row>
    <row r="994" spans="1:11" x14ac:dyDescent="0.2">
      <c r="A994" s="90" t="s">
        <v>243</v>
      </c>
      <c r="B994" s="90" t="e" vm="1">
        <f ca="1">_xlfn.XLOOKUP(D994,'HOLDS (by Blocz)'!S:S,'HOLDS (by Blocz)'!D:D,0)</f>
        <v>#NAME?</v>
      </c>
      <c r="C994" s="90" t="e" vm="1">
        <f ca="1">_xlfn.XLOOKUP(J994,'HOLDS (by Blocz)'!$S:$S,'HOLDS (by Blocz)'!$D:$D,0)</f>
        <v>#NAME?</v>
      </c>
      <c r="D994" s="90" t="s">
        <v>169</v>
      </c>
      <c r="E994" s="90" t="e" vm="2">
        <f t="shared" ca="1" si="203"/>
        <v>#NAME?</v>
      </c>
      <c r="F994" s="90">
        <v>10084</v>
      </c>
      <c r="G994" s="90" t="e" vm="2">
        <f t="shared" ca="1" si="204"/>
        <v>#NAME?</v>
      </c>
      <c r="J994" s="87" t="s">
        <v>237</v>
      </c>
      <c r="K994" s="87"/>
    </row>
    <row r="995" spans="1:11" x14ac:dyDescent="0.2">
      <c r="A995" s="90" t="s">
        <v>243</v>
      </c>
      <c r="B995" s="90" t="e" vm="1">
        <f ca="1">_xlfn.XLOOKUP(D995,'HOLDS (by Blocz)'!S:S,'HOLDS (by Blocz)'!D:D,0)</f>
        <v>#NAME?</v>
      </c>
      <c r="C995" s="90" t="e" vm="1">
        <f ca="1">_xlfn.XLOOKUP(J995,'HOLDS (by Blocz)'!$S:$S,'HOLDS (by Blocz)'!$D:$D,0)</f>
        <v>#NAME?</v>
      </c>
      <c r="D995" s="90" t="s">
        <v>167</v>
      </c>
      <c r="E995" s="90" t="e" vm="2">
        <f t="shared" ca="1" si="203"/>
        <v>#NAME?</v>
      </c>
      <c r="F995" s="90">
        <v>10084</v>
      </c>
      <c r="G995" s="90" t="e" vm="2">
        <f t="shared" ca="1" si="204"/>
        <v>#NAME?</v>
      </c>
      <c r="J995" s="87" t="s">
        <v>237</v>
      </c>
      <c r="K995" s="87"/>
    </row>
    <row r="996" spans="1:11" x14ac:dyDescent="0.2">
      <c r="A996" s="90" t="s">
        <v>243</v>
      </c>
      <c r="B996" s="90" t="e" vm="1">
        <f ca="1">_xlfn.XLOOKUP(D996,'HOLDS (by Blocz)'!S:S,'HOLDS (by Blocz)'!D:D,0)</f>
        <v>#NAME?</v>
      </c>
      <c r="C996" s="90" t="e" vm="1">
        <f ca="1">_xlfn.XLOOKUP(J996,'HOLDS (by Blocz)'!$S:$S,'HOLDS (by Blocz)'!$D:$D,0)</f>
        <v>#NAME?</v>
      </c>
      <c r="D996" s="90" t="s">
        <v>168</v>
      </c>
      <c r="E996" s="90" t="e" vm="2">
        <f t="shared" ca="1" si="203"/>
        <v>#NAME?</v>
      </c>
      <c r="F996" s="90">
        <v>10084</v>
      </c>
      <c r="G996" s="90" t="e" vm="2">
        <f t="shared" ca="1" si="204"/>
        <v>#NAME?</v>
      </c>
      <c r="J996" s="87" t="s">
        <v>237</v>
      </c>
      <c r="K996" s="87"/>
    </row>
    <row r="997" spans="1:11" x14ac:dyDescent="0.2">
      <c r="A997" s="121" t="s">
        <v>243</v>
      </c>
      <c r="B997" s="121" t="e" vm="1">
        <f ca="1">_xlfn.XLOOKUP(D997,'HOLDS (by Blocz)'!S:S,'HOLDS (by Blocz)'!E:E,0)</f>
        <v>#NAME?</v>
      </c>
      <c r="C997" s="121" t="e" vm="1">
        <f ca="1">_xlfn.XLOOKUP(J997,'HOLDS (by Blocz)'!$S:$S,'HOLDS (by Blocz)'!$E:$E,0)</f>
        <v>#NAME?</v>
      </c>
      <c r="D997" s="121" t="s">
        <v>165</v>
      </c>
      <c r="E997" s="121" t="e" vm="2">
        <f t="shared" ca="1" si="203"/>
        <v>#NAME?</v>
      </c>
      <c r="F997" s="121">
        <v>10085</v>
      </c>
      <c r="G997" s="121" t="e" vm="2">
        <f t="shared" ca="1" si="204"/>
        <v>#NAME?</v>
      </c>
      <c r="J997" s="87" t="s">
        <v>237</v>
      </c>
      <c r="K997" s="87"/>
    </row>
    <row r="998" spans="1:11" x14ac:dyDescent="0.2">
      <c r="A998" s="90" t="s">
        <v>243</v>
      </c>
      <c r="B998" s="90" t="e" vm="1">
        <f ca="1">_xlfn.XLOOKUP(D998,'HOLDS (by Blocz)'!S:S,'HOLDS (by Blocz)'!E:E,0)</f>
        <v>#NAME?</v>
      </c>
      <c r="C998" s="90" t="e" vm="1">
        <f ca="1">_xlfn.XLOOKUP(J998,'HOLDS (by Blocz)'!$S:$S,'HOLDS (by Blocz)'!$E:$E,0)</f>
        <v>#NAME?</v>
      </c>
      <c r="D998" s="90" t="s">
        <v>166</v>
      </c>
      <c r="E998" s="90" t="e" vm="2">
        <f t="shared" ca="1" si="203"/>
        <v>#NAME?</v>
      </c>
      <c r="F998" s="90">
        <v>10085</v>
      </c>
      <c r="G998" s="90" t="e" vm="2">
        <f t="shared" ca="1" si="204"/>
        <v>#NAME?</v>
      </c>
      <c r="J998" s="87" t="s">
        <v>237</v>
      </c>
      <c r="K998" s="87"/>
    </row>
    <row r="999" spans="1:11" x14ac:dyDescent="0.2">
      <c r="A999" s="90" t="s">
        <v>243</v>
      </c>
      <c r="B999" s="90" t="e" vm="1">
        <f ca="1">_xlfn.XLOOKUP(D999,'HOLDS (by Blocz)'!S:S,'HOLDS (by Blocz)'!E:E,0)</f>
        <v>#NAME?</v>
      </c>
      <c r="C999" s="90" t="e" vm="1">
        <f ca="1">_xlfn.XLOOKUP(J999,'HOLDS (by Blocz)'!$S:$S,'HOLDS (by Blocz)'!$E:$E,0)</f>
        <v>#NAME?</v>
      </c>
      <c r="D999" s="90" t="s">
        <v>169</v>
      </c>
      <c r="E999" s="90" t="e" vm="2">
        <f t="shared" ca="1" si="203"/>
        <v>#NAME?</v>
      </c>
      <c r="F999" s="90">
        <v>10085</v>
      </c>
      <c r="G999" s="90" t="e" vm="2">
        <f t="shared" ca="1" si="204"/>
        <v>#NAME?</v>
      </c>
      <c r="J999" s="87" t="s">
        <v>237</v>
      </c>
      <c r="K999" s="87"/>
    </row>
    <row r="1000" spans="1:11" x14ac:dyDescent="0.2">
      <c r="A1000" s="90" t="s">
        <v>243</v>
      </c>
      <c r="B1000" s="90" t="e" vm="1">
        <f ca="1">_xlfn.XLOOKUP(D1000,'HOLDS (by Blocz)'!S:S,'HOLDS (by Blocz)'!E:E,0)</f>
        <v>#NAME?</v>
      </c>
      <c r="C1000" s="90" t="e" vm="1">
        <f ca="1">_xlfn.XLOOKUP(J1000,'HOLDS (by Blocz)'!$S:$S,'HOLDS (by Blocz)'!$E:$E,0)</f>
        <v>#NAME?</v>
      </c>
      <c r="D1000" s="90" t="s">
        <v>167</v>
      </c>
      <c r="E1000" s="90" t="e" vm="2">
        <f t="shared" ca="1" si="203"/>
        <v>#NAME?</v>
      </c>
      <c r="F1000" s="90">
        <v>10085</v>
      </c>
      <c r="G1000" s="90" t="e" vm="2">
        <f t="shared" ca="1" si="204"/>
        <v>#NAME?</v>
      </c>
      <c r="J1000" s="87" t="s">
        <v>237</v>
      </c>
      <c r="K1000" s="87"/>
    </row>
    <row r="1001" spans="1:11" x14ac:dyDescent="0.2">
      <c r="A1001" s="90" t="s">
        <v>243</v>
      </c>
      <c r="B1001" s="90" t="e" vm="1">
        <f ca="1">_xlfn.XLOOKUP(D1001,'HOLDS (by Blocz)'!S:S,'HOLDS (by Blocz)'!E:E,0)</f>
        <v>#NAME?</v>
      </c>
      <c r="C1001" s="90" t="e" vm="1">
        <f ca="1">_xlfn.XLOOKUP(J1001,'HOLDS (by Blocz)'!$S:$S,'HOLDS (by Blocz)'!$E:$E,0)</f>
        <v>#NAME?</v>
      </c>
      <c r="D1001" s="90" t="s">
        <v>168</v>
      </c>
      <c r="E1001" s="90" t="e" vm="2">
        <f t="shared" ca="1" si="203"/>
        <v>#NAME?</v>
      </c>
      <c r="F1001" s="90">
        <v>10085</v>
      </c>
      <c r="G1001" s="90" t="e" vm="2">
        <f t="shared" ca="1" si="204"/>
        <v>#NAME?</v>
      </c>
      <c r="J1001" s="87" t="s">
        <v>237</v>
      </c>
      <c r="K1001" s="87"/>
    </row>
    <row r="1002" spans="1:11" x14ac:dyDescent="0.2">
      <c r="A1002" s="121" t="s">
        <v>243</v>
      </c>
      <c r="B1002" s="121" t="e" vm="1">
        <f ca="1">_xlfn.XLOOKUP(D1002,'HOLDS (by Blocz)'!S:S,'HOLDS (by Blocz)'!F:F,0)</f>
        <v>#NAME?</v>
      </c>
      <c r="C1002" s="121" t="e" vm="1">
        <f ca="1">_xlfn.XLOOKUP(J1002,'HOLDS (by Blocz)'!$S:$S,'HOLDS (by Blocz)'!$F:$F,0)</f>
        <v>#NAME?</v>
      </c>
      <c r="D1002" s="121" t="s">
        <v>165</v>
      </c>
      <c r="E1002" s="121" t="e" vm="2">
        <f t="shared" ca="1" si="203"/>
        <v>#NAME?</v>
      </c>
      <c r="F1002" s="121">
        <v>10086</v>
      </c>
      <c r="G1002" s="121" t="e" vm="2">
        <f t="shared" ca="1" si="204"/>
        <v>#NAME?</v>
      </c>
      <c r="J1002" s="87" t="s">
        <v>237</v>
      </c>
      <c r="K1002" s="87"/>
    </row>
    <row r="1003" spans="1:11" x14ac:dyDescent="0.2">
      <c r="A1003" s="90" t="s">
        <v>243</v>
      </c>
      <c r="B1003" s="90" t="e" vm="1">
        <f ca="1">_xlfn.XLOOKUP(D1003,'HOLDS (by Blocz)'!S:S,'HOLDS (by Blocz)'!F:F,0)</f>
        <v>#NAME?</v>
      </c>
      <c r="C1003" s="90" t="e" vm="1">
        <f ca="1">_xlfn.XLOOKUP(J1003,'HOLDS (by Blocz)'!$S:$S,'HOLDS (by Blocz)'!$F:$F,0)</f>
        <v>#NAME?</v>
      </c>
      <c r="D1003" s="90" t="s">
        <v>166</v>
      </c>
      <c r="E1003" s="90" t="e" vm="2">
        <f t="shared" ca="1" si="203"/>
        <v>#NAME?</v>
      </c>
      <c r="F1003" s="90">
        <v>10086</v>
      </c>
      <c r="G1003" s="90" t="e" vm="2">
        <f t="shared" ca="1" si="204"/>
        <v>#NAME?</v>
      </c>
      <c r="J1003" s="87" t="s">
        <v>237</v>
      </c>
      <c r="K1003" s="87"/>
    </row>
    <row r="1004" spans="1:11" x14ac:dyDescent="0.2">
      <c r="A1004" s="90" t="s">
        <v>243</v>
      </c>
      <c r="B1004" s="90" t="e" vm="1">
        <f ca="1">_xlfn.XLOOKUP(D1004,'HOLDS (by Blocz)'!S:S,'HOLDS (by Blocz)'!F:F,0)</f>
        <v>#NAME?</v>
      </c>
      <c r="C1004" s="90" t="e" vm="1">
        <f ca="1">_xlfn.XLOOKUP(J1004,'HOLDS (by Blocz)'!$S:$S,'HOLDS (by Blocz)'!$F:$F,0)</f>
        <v>#NAME?</v>
      </c>
      <c r="D1004" s="90" t="s">
        <v>169</v>
      </c>
      <c r="E1004" s="90" t="e" vm="2">
        <f t="shared" ca="1" si="203"/>
        <v>#NAME?</v>
      </c>
      <c r="F1004" s="90">
        <v>10086</v>
      </c>
      <c r="G1004" s="90" t="e" vm="2">
        <f t="shared" ca="1" si="204"/>
        <v>#NAME?</v>
      </c>
      <c r="J1004" s="87" t="s">
        <v>237</v>
      </c>
      <c r="K1004" s="87"/>
    </row>
    <row r="1005" spans="1:11" x14ac:dyDescent="0.2">
      <c r="A1005" s="90" t="s">
        <v>243</v>
      </c>
      <c r="B1005" s="90" t="e" vm="1">
        <f ca="1">_xlfn.XLOOKUP(D1005,'HOLDS (by Blocz)'!S:S,'HOLDS (by Blocz)'!F:F,0)</f>
        <v>#NAME?</v>
      </c>
      <c r="C1005" s="90" t="e" vm="1">
        <f ca="1">_xlfn.XLOOKUP(J1005,'HOLDS (by Blocz)'!$S:$S,'HOLDS (by Blocz)'!$F:$F,0)</f>
        <v>#NAME?</v>
      </c>
      <c r="D1005" s="90" t="s">
        <v>167</v>
      </c>
      <c r="E1005" s="90" t="e" vm="2">
        <f t="shared" ca="1" si="203"/>
        <v>#NAME?</v>
      </c>
      <c r="F1005" s="90">
        <v>10086</v>
      </c>
      <c r="G1005" s="90" t="e" vm="2">
        <f t="shared" ca="1" si="204"/>
        <v>#NAME?</v>
      </c>
      <c r="J1005" s="87" t="s">
        <v>237</v>
      </c>
      <c r="K1005" s="87"/>
    </row>
    <row r="1006" spans="1:11" x14ac:dyDescent="0.2">
      <c r="A1006" s="90" t="s">
        <v>243</v>
      </c>
      <c r="B1006" s="90" t="e" vm="1">
        <f ca="1">_xlfn.XLOOKUP(D1006,'HOLDS (by Blocz)'!S:S,'HOLDS (by Blocz)'!F:F,0)</f>
        <v>#NAME?</v>
      </c>
      <c r="C1006" s="90" t="e" vm="1">
        <f ca="1">_xlfn.XLOOKUP(J1006,'HOLDS (by Blocz)'!$S:$S,'HOLDS (by Blocz)'!$F:$F,0)</f>
        <v>#NAME?</v>
      </c>
      <c r="D1006" s="90" t="s">
        <v>168</v>
      </c>
      <c r="E1006" s="90" t="e" vm="2">
        <f t="shared" ca="1" si="203"/>
        <v>#NAME?</v>
      </c>
      <c r="F1006" s="90">
        <v>10086</v>
      </c>
      <c r="G1006" s="90" t="e" vm="2">
        <f t="shared" ca="1" si="204"/>
        <v>#NAME?</v>
      </c>
      <c r="J1006" s="87" t="s">
        <v>237</v>
      </c>
      <c r="K1006" s="87"/>
    </row>
    <row r="1007" spans="1:11" x14ac:dyDescent="0.2">
      <c r="A1007" s="121" t="s">
        <v>243</v>
      </c>
      <c r="B1007" s="121" t="e" vm="1">
        <f ca="1">_xlfn.XLOOKUP(D1007,'HOLDS (by Blocz)'!S:S,'HOLDS (by Blocz)'!G:G,0)</f>
        <v>#NAME?</v>
      </c>
      <c r="C1007" s="121" t="e" vm="1">
        <f ca="1">_xlfn.XLOOKUP(J1007,'HOLDS (by Blocz)'!$S:$S,'HOLDS (by Blocz)'!$G:$G,0)</f>
        <v>#NAME?</v>
      </c>
      <c r="D1007" s="121" t="s">
        <v>165</v>
      </c>
      <c r="E1007" s="121" t="e" vm="2">
        <f t="shared" ca="1" si="203"/>
        <v>#NAME?</v>
      </c>
      <c r="F1007" s="121">
        <v>10088</v>
      </c>
      <c r="G1007" s="121" t="e" vm="2">
        <f t="shared" ref="G1007:G1040" ca="1" si="205">IF(C1007&gt;0,10*C1007/E1007,0)</f>
        <v>#NAME?</v>
      </c>
      <c r="J1007" s="87" t="s">
        <v>237</v>
      </c>
      <c r="K1007" s="87"/>
    </row>
    <row r="1008" spans="1:11" x14ac:dyDescent="0.2">
      <c r="A1008" s="90" t="s">
        <v>243</v>
      </c>
      <c r="B1008" s="90" t="e" vm="1">
        <f ca="1">_xlfn.XLOOKUP(D1008,'HOLDS (by Blocz)'!S:S,'HOLDS (by Blocz)'!G:G,0)</f>
        <v>#NAME?</v>
      </c>
      <c r="C1008" s="90" t="e" vm="1">
        <f ca="1">_xlfn.XLOOKUP(J1008,'HOLDS (by Blocz)'!$S:$S,'HOLDS (by Blocz)'!$G:$G,0)</f>
        <v>#NAME?</v>
      </c>
      <c r="D1008" s="90" t="s">
        <v>166</v>
      </c>
      <c r="E1008" s="90" t="e" vm="2">
        <f t="shared" ca="1" si="203"/>
        <v>#NAME?</v>
      </c>
      <c r="F1008" s="90">
        <v>10088</v>
      </c>
      <c r="G1008" s="90" t="e" vm="2">
        <f t="shared" ca="1" si="205"/>
        <v>#NAME?</v>
      </c>
      <c r="J1008" s="87" t="s">
        <v>237</v>
      </c>
      <c r="K1008" s="87"/>
    </row>
    <row r="1009" spans="1:11" x14ac:dyDescent="0.2">
      <c r="A1009" s="90" t="s">
        <v>243</v>
      </c>
      <c r="B1009" s="90" t="e" vm="1">
        <f ca="1">_xlfn.XLOOKUP(D1009,'HOLDS (by Blocz)'!S:S,'HOLDS (by Blocz)'!G:G,0)</f>
        <v>#NAME?</v>
      </c>
      <c r="C1009" s="90" t="e" vm="1">
        <f ca="1">_xlfn.XLOOKUP(J1009,'HOLDS (by Blocz)'!$S:$S,'HOLDS (by Blocz)'!$G:$G,0)</f>
        <v>#NAME?</v>
      </c>
      <c r="D1009" s="90" t="s">
        <v>169</v>
      </c>
      <c r="E1009" s="90" t="e" vm="2">
        <f t="shared" ca="1" si="203"/>
        <v>#NAME?</v>
      </c>
      <c r="F1009" s="90">
        <v>10088</v>
      </c>
      <c r="G1009" s="90" t="e" vm="2">
        <f t="shared" ca="1" si="205"/>
        <v>#NAME?</v>
      </c>
      <c r="J1009" s="87" t="s">
        <v>237</v>
      </c>
      <c r="K1009" s="87"/>
    </row>
    <row r="1010" spans="1:11" x14ac:dyDescent="0.2">
      <c r="A1010" s="90" t="s">
        <v>243</v>
      </c>
      <c r="B1010" s="90" t="e" vm="1">
        <f ca="1">_xlfn.XLOOKUP(D1010,'HOLDS (by Blocz)'!S:S,'HOLDS (by Blocz)'!G:G,0)</f>
        <v>#NAME?</v>
      </c>
      <c r="C1010" s="90" t="e" vm="1">
        <f ca="1">_xlfn.XLOOKUP(J1010,'HOLDS (by Blocz)'!$S:$S,'HOLDS (by Blocz)'!$G:$G,0)</f>
        <v>#NAME?</v>
      </c>
      <c r="D1010" s="90" t="s">
        <v>167</v>
      </c>
      <c r="E1010" s="90" t="e" vm="2">
        <f t="shared" ca="1" si="203"/>
        <v>#NAME?</v>
      </c>
      <c r="F1010" s="90">
        <v>10088</v>
      </c>
      <c r="G1010" s="90" t="e" vm="2">
        <f t="shared" ca="1" si="205"/>
        <v>#NAME?</v>
      </c>
      <c r="J1010" s="87" t="s">
        <v>237</v>
      </c>
      <c r="K1010" s="87"/>
    </row>
    <row r="1011" spans="1:11" x14ac:dyDescent="0.2">
      <c r="A1011" s="90" t="s">
        <v>243</v>
      </c>
      <c r="B1011" s="90" t="e" vm="1">
        <f ca="1">_xlfn.XLOOKUP(D1011,'HOLDS (by Blocz)'!S:S,'HOLDS (by Blocz)'!G:G,0)</f>
        <v>#NAME?</v>
      </c>
      <c r="C1011" s="90" t="e" vm="1">
        <f ca="1">_xlfn.XLOOKUP(J1011,'HOLDS (by Blocz)'!$S:$S,'HOLDS (by Blocz)'!$G:$G,0)</f>
        <v>#NAME?</v>
      </c>
      <c r="D1011" s="90" t="s">
        <v>168</v>
      </c>
      <c r="E1011" s="90" t="e" vm="2">
        <f t="shared" ca="1" si="203"/>
        <v>#NAME?</v>
      </c>
      <c r="F1011" s="90">
        <v>10088</v>
      </c>
      <c r="G1011" s="90" t="e" vm="2">
        <f t="shared" ca="1" si="205"/>
        <v>#NAME?</v>
      </c>
      <c r="J1011" s="87" t="s">
        <v>237</v>
      </c>
      <c r="K1011" s="87"/>
    </row>
    <row r="1012" spans="1:11" x14ac:dyDescent="0.2">
      <c r="A1012" s="121" t="s">
        <v>243</v>
      </c>
      <c r="B1012" s="121" t="e" vm="1">
        <f ca="1">_xlfn.XLOOKUP(D1012,'HOLDS (by Blocz)'!S:S,'HOLDS (by Blocz)'!H:H,0)</f>
        <v>#NAME?</v>
      </c>
      <c r="C1012" s="121" t="e" vm="1">
        <f ca="1">_xlfn.XLOOKUP(J1012,'HOLDS (by Blocz)'!$S:$S,'HOLDS (by Blocz)'!$H:$H,0)</f>
        <v>#NAME?</v>
      </c>
      <c r="D1012" s="121" t="s">
        <v>165</v>
      </c>
      <c r="E1012" s="121" t="e" vm="2">
        <f t="shared" ca="1" si="203"/>
        <v>#NAME?</v>
      </c>
      <c r="F1012" s="121">
        <v>10089</v>
      </c>
      <c r="G1012" s="121" t="e" vm="2">
        <f t="shared" ca="1" si="205"/>
        <v>#NAME?</v>
      </c>
      <c r="J1012" s="87" t="s">
        <v>237</v>
      </c>
      <c r="K1012" s="87"/>
    </row>
    <row r="1013" spans="1:11" x14ac:dyDescent="0.2">
      <c r="A1013" s="90" t="s">
        <v>243</v>
      </c>
      <c r="B1013" s="90" t="e" vm="1">
        <f ca="1">_xlfn.XLOOKUP(D1013,'HOLDS (by Blocz)'!S:S,'HOLDS (by Blocz)'!H:H,0)</f>
        <v>#NAME?</v>
      </c>
      <c r="C1013" s="90" t="e" vm="1">
        <f ca="1">_xlfn.XLOOKUP(J1013,'HOLDS (by Blocz)'!$S:$S,'HOLDS (by Blocz)'!$H:$H,0)</f>
        <v>#NAME?</v>
      </c>
      <c r="D1013" s="90" t="s">
        <v>166</v>
      </c>
      <c r="E1013" s="90" t="e" vm="2">
        <f t="shared" ca="1" si="203"/>
        <v>#NAME?</v>
      </c>
      <c r="F1013" s="90">
        <v>10089</v>
      </c>
      <c r="G1013" s="90" t="e" vm="2">
        <f t="shared" ca="1" si="205"/>
        <v>#NAME?</v>
      </c>
      <c r="J1013" s="87" t="s">
        <v>237</v>
      </c>
      <c r="K1013" s="87"/>
    </row>
    <row r="1014" spans="1:11" x14ac:dyDescent="0.2">
      <c r="A1014" s="90" t="s">
        <v>243</v>
      </c>
      <c r="B1014" s="90" t="e" vm="1">
        <f ca="1">_xlfn.XLOOKUP(D1014,'HOLDS (by Blocz)'!S:S,'HOLDS (by Blocz)'!H:H,0)</f>
        <v>#NAME?</v>
      </c>
      <c r="C1014" s="90" t="e" vm="1">
        <f ca="1">_xlfn.XLOOKUP(J1014,'HOLDS (by Blocz)'!$S:$S,'HOLDS (by Blocz)'!$H:$H,0)</f>
        <v>#NAME?</v>
      </c>
      <c r="D1014" s="90" t="s">
        <v>169</v>
      </c>
      <c r="E1014" s="90" t="e" vm="2">
        <f t="shared" ca="1" si="203"/>
        <v>#NAME?</v>
      </c>
      <c r="F1014" s="90">
        <v>10089</v>
      </c>
      <c r="G1014" s="90" t="e" vm="2">
        <f t="shared" ca="1" si="205"/>
        <v>#NAME?</v>
      </c>
      <c r="J1014" s="87" t="s">
        <v>237</v>
      </c>
      <c r="K1014" s="87"/>
    </row>
    <row r="1015" spans="1:11" x14ac:dyDescent="0.2">
      <c r="A1015" s="90" t="s">
        <v>243</v>
      </c>
      <c r="B1015" s="90" t="e" vm="1">
        <f ca="1">_xlfn.XLOOKUP(D1015,'HOLDS (by Blocz)'!S:S,'HOLDS (by Blocz)'!H:H,0)</f>
        <v>#NAME?</v>
      </c>
      <c r="C1015" s="90" t="e" vm="1">
        <f ca="1">_xlfn.XLOOKUP(J1015,'HOLDS (by Blocz)'!$S:$S,'HOLDS (by Blocz)'!$H:$H,0)</f>
        <v>#NAME?</v>
      </c>
      <c r="D1015" s="90" t="s">
        <v>167</v>
      </c>
      <c r="E1015" s="90" t="e" vm="2">
        <f t="shared" ca="1" si="203"/>
        <v>#NAME?</v>
      </c>
      <c r="F1015" s="90">
        <v>10089</v>
      </c>
      <c r="G1015" s="90" t="e" vm="2">
        <f t="shared" ca="1" si="205"/>
        <v>#NAME?</v>
      </c>
      <c r="J1015" s="87" t="s">
        <v>237</v>
      </c>
      <c r="K1015" s="87"/>
    </row>
    <row r="1016" spans="1:11" x14ac:dyDescent="0.2">
      <c r="A1016" s="90" t="s">
        <v>243</v>
      </c>
      <c r="B1016" s="90" t="e" vm="1">
        <f ca="1">_xlfn.XLOOKUP(D1016,'HOLDS (by Blocz)'!S:S,'HOLDS (by Blocz)'!H:H,0)</f>
        <v>#NAME?</v>
      </c>
      <c r="C1016" s="90" t="e" vm="1">
        <f ca="1">_xlfn.XLOOKUP(J1016,'HOLDS (by Blocz)'!$S:$S,'HOLDS (by Blocz)'!$H:$H,0)</f>
        <v>#NAME?</v>
      </c>
      <c r="D1016" s="90" t="s">
        <v>168</v>
      </c>
      <c r="E1016" s="90" t="e" vm="2">
        <f t="shared" ca="1" si="203"/>
        <v>#NAME?</v>
      </c>
      <c r="F1016" s="90">
        <v>10089</v>
      </c>
      <c r="G1016" s="90" t="e" vm="2">
        <f t="shared" ca="1" si="205"/>
        <v>#NAME?</v>
      </c>
      <c r="J1016" s="87" t="s">
        <v>237</v>
      </c>
      <c r="K1016" s="87"/>
    </row>
    <row r="1017" spans="1:11" x14ac:dyDescent="0.2">
      <c r="A1017" s="121" t="s">
        <v>243</v>
      </c>
      <c r="B1017" s="121" t="e" vm="1">
        <f ca="1">_xlfn.XLOOKUP(D1017,'HOLDS (by Blocz)'!S:S,'HOLDS (by Blocz)'!I:I,0)</f>
        <v>#NAME?</v>
      </c>
      <c r="C1017" s="121" t="e" vm="1">
        <f ca="1">_xlfn.XLOOKUP(J1017,'HOLDS (by Blocz)'!$S:$S,'HOLDS (by Blocz)'!$I:$I,0)</f>
        <v>#NAME?</v>
      </c>
      <c r="D1017" s="121" t="s">
        <v>165</v>
      </c>
      <c r="E1017" s="121" t="e" vm="2">
        <f t="shared" ca="1" si="203"/>
        <v>#NAME?</v>
      </c>
      <c r="F1017" s="121">
        <v>10090</v>
      </c>
      <c r="G1017" s="121" t="e" vm="2">
        <f t="shared" ca="1" si="205"/>
        <v>#NAME?</v>
      </c>
      <c r="J1017" s="87" t="s">
        <v>237</v>
      </c>
      <c r="K1017" s="87"/>
    </row>
    <row r="1018" spans="1:11" x14ac:dyDescent="0.2">
      <c r="A1018" s="90" t="s">
        <v>243</v>
      </c>
      <c r="B1018" s="90" t="e" vm="1">
        <f ca="1">_xlfn.XLOOKUP(D1018,'HOLDS (by Blocz)'!S:S,'HOLDS (by Blocz)'!I:I,0)</f>
        <v>#NAME?</v>
      </c>
      <c r="C1018" s="90" t="e" vm="1">
        <f ca="1">_xlfn.XLOOKUP(J1018,'HOLDS (by Blocz)'!$S:$S,'HOLDS (by Blocz)'!$I:$I,0)</f>
        <v>#NAME?</v>
      </c>
      <c r="D1018" s="90" t="s">
        <v>166</v>
      </c>
      <c r="E1018" s="90" t="e" vm="2">
        <f t="shared" ref="E1018:E1056" ca="1" si="206">SUM(B1018:C1018)</f>
        <v>#NAME?</v>
      </c>
      <c r="F1018" s="90">
        <v>10090</v>
      </c>
      <c r="G1018" s="90" t="e" vm="2">
        <f t="shared" ca="1" si="205"/>
        <v>#NAME?</v>
      </c>
      <c r="J1018" s="87" t="s">
        <v>237</v>
      </c>
      <c r="K1018" s="87"/>
    </row>
    <row r="1019" spans="1:11" x14ac:dyDescent="0.2">
      <c r="A1019" s="90" t="s">
        <v>243</v>
      </c>
      <c r="B1019" s="90" t="e" vm="1">
        <f ca="1">_xlfn.XLOOKUP(D1019,'HOLDS (by Blocz)'!S:S,'HOLDS (by Blocz)'!I:I,0)</f>
        <v>#NAME?</v>
      </c>
      <c r="C1019" s="90" t="e" vm="1">
        <f ca="1">_xlfn.XLOOKUP(J1019,'HOLDS (by Blocz)'!$S:$S,'HOLDS (by Blocz)'!$I:$I,0)</f>
        <v>#NAME?</v>
      </c>
      <c r="D1019" s="90" t="s">
        <v>169</v>
      </c>
      <c r="E1019" s="90" t="e" vm="2">
        <f t="shared" ca="1" si="206"/>
        <v>#NAME?</v>
      </c>
      <c r="F1019" s="90">
        <v>10090</v>
      </c>
      <c r="G1019" s="90" t="e" vm="2">
        <f t="shared" ca="1" si="205"/>
        <v>#NAME?</v>
      </c>
      <c r="J1019" s="87" t="s">
        <v>237</v>
      </c>
      <c r="K1019" s="87"/>
    </row>
    <row r="1020" spans="1:11" x14ac:dyDescent="0.2">
      <c r="A1020" s="90" t="s">
        <v>243</v>
      </c>
      <c r="B1020" s="90" t="e" vm="1">
        <f ca="1">_xlfn.XLOOKUP(D1020,'HOLDS (by Blocz)'!S:S,'HOLDS (by Blocz)'!I:I,0)</f>
        <v>#NAME?</v>
      </c>
      <c r="C1020" s="90" t="e" vm="1">
        <f ca="1">_xlfn.XLOOKUP(J1020,'HOLDS (by Blocz)'!$S:$S,'HOLDS (by Blocz)'!$I:$I,0)</f>
        <v>#NAME?</v>
      </c>
      <c r="D1020" s="90" t="s">
        <v>167</v>
      </c>
      <c r="E1020" s="90" t="e" vm="2">
        <f t="shared" ca="1" si="206"/>
        <v>#NAME?</v>
      </c>
      <c r="F1020" s="90">
        <v>10090</v>
      </c>
      <c r="G1020" s="90" t="e" vm="2">
        <f t="shared" ca="1" si="205"/>
        <v>#NAME?</v>
      </c>
      <c r="J1020" s="87" t="s">
        <v>237</v>
      </c>
      <c r="K1020" s="87"/>
    </row>
    <row r="1021" spans="1:11" x14ac:dyDescent="0.2">
      <c r="A1021" s="90" t="s">
        <v>243</v>
      </c>
      <c r="B1021" s="90" t="e" vm="1">
        <f ca="1">_xlfn.XLOOKUP(D1021,'HOLDS (by Blocz)'!S:S,'HOLDS (by Blocz)'!I:I,0)</f>
        <v>#NAME?</v>
      </c>
      <c r="C1021" s="90" t="e" vm="1">
        <f ca="1">_xlfn.XLOOKUP(J1021,'HOLDS (by Blocz)'!$S:$S,'HOLDS (by Blocz)'!$I:$I,0)</f>
        <v>#NAME?</v>
      </c>
      <c r="D1021" s="90" t="s">
        <v>168</v>
      </c>
      <c r="E1021" s="90" t="e" vm="2">
        <f t="shared" ca="1" si="206"/>
        <v>#NAME?</v>
      </c>
      <c r="F1021" s="90">
        <v>10090</v>
      </c>
      <c r="G1021" s="90" t="e" vm="2">
        <f t="shared" ca="1" si="205"/>
        <v>#NAME?</v>
      </c>
      <c r="J1021" s="87" t="s">
        <v>237</v>
      </c>
      <c r="K1021" s="87"/>
    </row>
    <row r="1022" spans="1:11" x14ac:dyDescent="0.2">
      <c r="A1022" s="121" t="s">
        <v>243</v>
      </c>
      <c r="B1022" s="121" t="e" vm="1">
        <f ca="1">_xlfn.XLOOKUP(D1022,'HOLDS (by Blocz)'!S:S,'HOLDS (by Blocz)'!J:J,0)</f>
        <v>#NAME?</v>
      </c>
      <c r="C1022" s="121" t="e" vm="1">
        <f ca="1">_xlfn.XLOOKUP(J1022,'HOLDS (by Blocz)'!$S:$S,'HOLDS (by Blocz)'!$J:$J,0)</f>
        <v>#NAME?</v>
      </c>
      <c r="D1022" s="121" t="s">
        <v>165</v>
      </c>
      <c r="E1022" s="121" t="e" vm="2">
        <f t="shared" ca="1" si="206"/>
        <v>#NAME?</v>
      </c>
      <c r="F1022" s="121">
        <v>10091</v>
      </c>
      <c r="G1022" s="121" t="e" vm="2">
        <f t="shared" ca="1" si="205"/>
        <v>#NAME?</v>
      </c>
      <c r="J1022" s="87" t="s">
        <v>237</v>
      </c>
      <c r="K1022" s="87"/>
    </row>
    <row r="1023" spans="1:11" x14ac:dyDescent="0.2">
      <c r="A1023" s="90" t="s">
        <v>243</v>
      </c>
      <c r="B1023" s="90" t="e" vm="1">
        <f ca="1">_xlfn.XLOOKUP(D1023,'HOLDS (by Blocz)'!S:S,'HOLDS (by Blocz)'!J:J,0)</f>
        <v>#NAME?</v>
      </c>
      <c r="C1023" s="90" t="e" vm="1">
        <f ca="1">_xlfn.XLOOKUP(J1023,'HOLDS (by Blocz)'!$S:$S,'HOLDS (by Blocz)'!$J:$J,0)</f>
        <v>#NAME?</v>
      </c>
      <c r="D1023" s="90" t="s">
        <v>166</v>
      </c>
      <c r="E1023" s="90" t="e" vm="2">
        <f t="shared" ca="1" si="206"/>
        <v>#NAME?</v>
      </c>
      <c r="F1023" s="90">
        <v>10091</v>
      </c>
      <c r="G1023" s="90" t="e" vm="2">
        <f t="shared" ca="1" si="205"/>
        <v>#NAME?</v>
      </c>
      <c r="J1023" s="87" t="s">
        <v>237</v>
      </c>
      <c r="K1023" s="87"/>
    </row>
    <row r="1024" spans="1:11" x14ac:dyDescent="0.2">
      <c r="A1024" s="90" t="s">
        <v>243</v>
      </c>
      <c r="B1024" s="90" t="e" vm="1">
        <f ca="1">_xlfn.XLOOKUP(D1024,'HOLDS (by Blocz)'!S:S,'HOLDS (by Blocz)'!J:J,0)</f>
        <v>#NAME?</v>
      </c>
      <c r="C1024" s="90" t="e" vm="1">
        <f ca="1">_xlfn.XLOOKUP(J1024,'HOLDS (by Blocz)'!$S:$S,'HOLDS (by Blocz)'!$J:$J,0)</f>
        <v>#NAME?</v>
      </c>
      <c r="D1024" s="90" t="s">
        <v>169</v>
      </c>
      <c r="E1024" s="90" t="e" vm="2">
        <f t="shared" ca="1" si="206"/>
        <v>#NAME?</v>
      </c>
      <c r="F1024" s="90">
        <v>10091</v>
      </c>
      <c r="G1024" s="90" t="e" vm="2">
        <f t="shared" ca="1" si="205"/>
        <v>#NAME?</v>
      </c>
      <c r="J1024" s="87" t="s">
        <v>237</v>
      </c>
      <c r="K1024" s="87"/>
    </row>
    <row r="1025" spans="1:11" x14ac:dyDescent="0.2">
      <c r="A1025" s="90" t="s">
        <v>243</v>
      </c>
      <c r="B1025" s="90" t="e" vm="1">
        <f ca="1">_xlfn.XLOOKUP(D1025,'HOLDS (by Blocz)'!S:S,'HOLDS (by Blocz)'!J:J,0)</f>
        <v>#NAME?</v>
      </c>
      <c r="C1025" s="90" t="e" vm="1">
        <f ca="1">_xlfn.XLOOKUP(J1025,'HOLDS (by Blocz)'!$S:$S,'HOLDS (by Blocz)'!$J:$J,0)</f>
        <v>#NAME?</v>
      </c>
      <c r="D1025" s="90" t="s">
        <v>167</v>
      </c>
      <c r="E1025" s="90" t="e" vm="2">
        <f t="shared" ca="1" si="206"/>
        <v>#NAME?</v>
      </c>
      <c r="F1025" s="90">
        <v>10091</v>
      </c>
      <c r="G1025" s="90" t="e" vm="2">
        <f t="shared" ca="1" si="205"/>
        <v>#NAME?</v>
      </c>
      <c r="J1025" s="87" t="s">
        <v>237</v>
      </c>
      <c r="K1025" s="87"/>
    </row>
    <row r="1026" spans="1:11" x14ac:dyDescent="0.2">
      <c r="A1026" s="90" t="s">
        <v>243</v>
      </c>
      <c r="B1026" s="90" t="e" vm="1">
        <f ca="1">_xlfn.XLOOKUP(D1026,'HOLDS (by Blocz)'!S:S,'HOLDS (by Blocz)'!J:J,0)</f>
        <v>#NAME?</v>
      </c>
      <c r="C1026" s="90" t="e" vm="1">
        <f ca="1">_xlfn.XLOOKUP(J1026,'HOLDS (by Blocz)'!$S:$S,'HOLDS (by Blocz)'!$J:$J,0)</f>
        <v>#NAME?</v>
      </c>
      <c r="D1026" s="90" t="s">
        <v>168</v>
      </c>
      <c r="E1026" s="90" t="e" vm="2">
        <f t="shared" ca="1" si="206"/>
        <v>#NAME?</v>
      </c>
      <c r="F1026" s="90">
        <v>10091</v>
      </c>
      <c r="G1026" s="90" t="e" vm="2">
        <f t="shared" ca="1" si="205"/>
        <v>#NAME?</v>
      </c>
      <c r="J1026" s="87" t="s">
        <v>237</v>
      </c>
      <c r="K1026" s="87"/>
    </row>
    <row r="1027" spans="1:11" x14ac:dyDescent="0.2">
      <c r="A1027" s="121" t="s">
        <v>243</v>
      </c>
      <c r="B1027" s="121" t="e" vm="1">
        <f ca="1">_xlfn.XLOOKUP(D1027,'HOLDS (by Blocz)'!S:S,'HOLDS (by Blocz)'!K:K,0)</f>
        <v>#NAME?</v>
      </c>
      <c r="C1027" s="121" t="e" vm="1">
        <f ca="1">_xlfn.XLOOKUP(J1027,'HOLDS (by Blocz)'!$S:$S,'HOLDS (by Blocz)'!$K:$K,0)</f>
        <v>#NAME?</v>
      </c>
      <c r="D1027" s="121" t="s">
        <v>165</v>
      </c>
      <c r="E1027" s="121" t="e" vm="2">
        <f t="shared" ca="1" si="206"/>
        <v>#NAME?</v>
      </c>
      <c r="F1027" s="121">
        <v>10094</v>
      </c>
      <c r="G1027" s="121" t="e" vm="2">
        <f t="shared" ca="1" si="205"/>
        <v>#NAME?</v>
      </c>
      <c r="J1027" s="87" t="s">
        <v>237</v>
      </c>
      <c r="K1027" s="87"/>
    </row>
    <row r="1028" spans="1:11" x14ac:dyDescent="0.2">
      <c r="A1028" s="90" t="s">
        <v>243</v>
      </c>
      <c r="B1028" s="90" t="e" vm="1">
        <f ca="1">_xlfn.XLOOKUP(D1028,'HOLDS (by Blocz)'!S:S,'HOLDS (by Blocz)'!K:K,0)</f>
        <v>#NAME?</v>
      </c>
      <c r="C1028" s="90" t="e" vm="1">
        <f ca="1">_xlfn.XLOOKUP(J1028,'HOLDS (by Blocz)'!$S:$S,'HOLDS (by Blocz)'!$K:$K,0)</f>
        <v>#NAME?</v>
      </c>
      <c r="D1028" s="90" t="s">
        <v>166</v>
      </c>
      <c r="E1028" s="90" t="e" vm="2">
        <f t="shared" ca="1" si="206"/>
        <v>#NAME?</v>
      </c>
      <c r="F1028" s="90">
        <v>10094</v>
      </c>
      <c r="G1028" s="90" t="e" vm="2">
        <f t="shared" ca="1" si="205"/>
        <v>#NAME?</v>
      </c>
      <c r="J1028" s="87" t="s">
        <v>237</v>
      </c>
      <c r="K1028" s="87"/>
    </row>
    <row r="1029" spans="1:11" x14ac:dyDescent="0.2">
      <c r="A1029" s="90" t="s">
        <v>243</v>
      </c>
      <c r="B1029" s="90" t="e" vm="1">
        <f ca="1">_xlfn.XLOOKUP(D1029,'HOLDS (by Blocz)'!S:S,'HOLDS (by Blocz)'!K:K,0)</f>
        <v>#NAME?</v>
      </c>
      <c r="C1029" s="90" t="e" vm="1">
        <f ca="1">_xlfn.XLOOKUP(J1029,'HOLDS (by Blocz)'!$S:$S,'HOLDS (by Blocz)'!$K:$K,0)</f>
        <v>#NAME?</v>
      </c>
      <c r="D1029" s="90" t="s">
        <v>169</v>
      </c>
      <c r="E1029" s="90" t="e" vm="2">
        <f t="shared" ca="1" si="206"/>
        <v>#NAME?</v>
      </c>
      <c r="F1029" s="90">
        <v>10094</v>
      </c>
      <c r="G1029" s="90" t="e" vm="2">
        <f t="shared" ca="1" si="205"/>
        <v>#NAME?</v>
      </c>
      <c r="J1029" s="87" t="s">
        <v>237</v>
      </c>
      <c r="K1029" s="87"/>
    </row>
    <row r="1030" spans="1:11" x14ac:dyDescent="0.2">
      <c r="A1030" s="90" t="s">
        <v>243</v>
      </c>
      <c r="B1030" s="90" t="e" vm="1">
        <f ca="1">_xlfn.XLOOKUP(D1030,'HOLDS (by Blocz)'!S:S,'HOLDS (by Blocz)'!K:K,0)</f>
        <v>#NAME?</v>
      </c>
      <c r="C1030" s="90" t="e" vm="1">
        <f ca="1">_xlfn.XLOOKUP(J1030,'HOLDS (by Blocz)'!$S:$S,'HOLDS (by Blocz)'!$K:$K,0)</f>
        <v>#NAME?</v>
      </c>
      <c r="D1030" s="90" t="s">
        <v>167</v>
      </c>
      <c r="E1030" s="90" t="e" vm="2">
        <f t="shared" ca="1" si="206"/>
        <v>#NAME?</v>
      </c>
      <c r="F1030" s="90">
        <v>10094</v>
      </c>
      <c r="G1030" s="90" t="e" vm="2">
        <f t="shared" ca="1" si="205"/>
        <v>#NAME?</v>
      </c>
      <c r="J1030" s="87" t="s">
        <v>237</v>
      </c>
      <c r="K1030" s="87"/>
    </row>
    <row r="1031" spans="1:11" x14ac:dyDescent="0.2">
      <c r="A1031" s="90" t="s">
        <v>243</v>
      </c>
      <c r="B1031" s="90" t="e" vm="1">
        <f ca="1">_xlfn.XLOOKUP(D1031,'HOLDS (by Blocz)'!S:S,'HOLDS (by Blocz)'!K:K,0)</f>
        <v>#NAME?</v>
      </c>
      <c r="C1031" s="90" t="e" vm="1">
        <f ca="1">_xlfn.XLOOKUP(J1031,'HOLDS (by Blocz)'!$S:$S,'HOLDS (by Blocz)'!$K:$K,0)</f>
        <v>#NAME?</v>
      </c>
      <c r="D1031" s="90" t="s">
        <v>168</v>
      </c>
      <c r="E1031" s="90" t="e" vm="2">
        <f t="shared" ca="1" si="206"/>
        <v>#NAME?</v>
      </c>
      <c r="F1031" s="90">
        <v>10094</v>
      </c>
      <c r="G1031" s="90" t="e" vm="2">
        <f t="shared" ca="1" si="205"/>
        <v>#NAME?</v>
      </c>
      <c r="J1031" s="87" t="s">
        <v>237</v>
      </c>
      <c r="K1031" s="87"/>
    </row>
    <row r="1032" spans="1:11" x14ac:dyDescent="0.2">
      <c r="A1032" s="121" t="s">
        <v>243</v>
      </c>
      <c r="B1032" s="121" t="e" vm="1">
        <f ca="1">_xlfn.XLOOKUP(D1032,'HOLDS (by Blocz)'!S:S,'HOLDS (by Blocz)'!L:L,0)</f>
        <v>#NAME?</v>
      </c>
      <c r="C1032" s="121" t="e" vm="1">
        <f ca="1">_xlfn.XLOOKUP(J1032,'HOLDS (by Blocz)'!$S:$S,'HOLDS (by Blocz)'!$L:$L,0)</f>
        <v>#NAME?</v>
      </c>
      <c r="D1032" s="121" t="s">
        <v>165</v>
      </c>
      <c r="E1032" s="121" t="e" vm="2">
        <f t="shared" ca="1" si="206"/>
        <v>#NAME?</v>
      </c>
      <c r="F1032" s="121">
        <v>10095</v>
      </c>
      <c r="G1032" s="121" t="e" vm="2">
        <f t="shared" ca="1" si="205"/>
        <v>#NAME?</v>
      </c>
      <c r="J1032" s="87" t="s">
        <v>237</v>
      </c>
      <c r="K1032" s="87"/>
    </row>
    <row r="1033" spans="1:11" x14ac:dyDescent="0.2">
      <c r="A1033" s="90" t="s">
        <v>243</v>
      </c>
      <c r="B1033" s="90" t="e" vm="1">
        <f ca="1">_xlfn.XLOOKUP(D1033,'HOLDS (by Blocz)'!S:S,'HOLDS (by Blocz)'!L:L,0)</f>
        <v>#NAME?</v>
      </c>
      <c r="C1033" s="90" t="e" vm="1">
        <f ca="1">_xlfn.XLOOKUP(J1033,'HOLDS (by Blocz)'!$S:$S,'HOLDS (by Blocz)'!$L:$L,0)</f>
        <v>#NAME?</v>
      </c>
      <c r="D1033" s="90" t="s">
        <v>166</v>
      </c>
      <c r="E1033" s="90" t="e" vm="2">
        <f t="shared" ca="1" si="206"/>
        <v>#NAME?</v>
      </c>
      <c r="F1033" s="90">
        <v>10095</v>
      </c>
      <c r="G1033" s="90" t="e" vm="2">
        <f t="shared" ca="1" si="205"/>
        <v>#NAME?</v>
      </c>
      <c r="J1033" s="87" t="s">
        <v>237</v>
      </c>
      <c r="K1033" s="87"/>
    </row>
    <row r="1034" spans="1:11" x14ac:dyDescent="0.2">
      <c r="A1034" s="90" t="s">
        <v>243</v>
      </c>
      <c r="B1034" s="90" t="e" vm="1">
        <f ca="1">_xlfn.XLOOKUP(D1034,'HOLDS (by Blocz)'!S:S,'HOLDS (by Blocz)'!L:L,0)</f>
        <v>#NAME?</v>
      </c>
      <c r="C1034" s="90" t="e" vm="1">
        <f ca="1">_xlfn.XLOOKUP(J1034,'HOLDS (by Blocz)'!$S:$S,'HOLDS (by Blocz)'!$L:$L,0)</f>
        <v>#NAME?</v>
      </c>
      <c r="D1034" s="90" t="s">
        <v>169</v>
      </c>
      <c r="E1034" s="90" t="e" vm="2">
        <f t="shared" ca="1" si="206"/>
        <v>#NAME?</v>
      </c>
      <c r="F1034" s="90">
        <v>10095</v>
      </c>
      <c r="G1034" s="90" t="e" vm="2">
        <f t="shared" ca="1" si="205"/>
        <v>#NAME?</v>
      </c>
      <c r="J1034" s="87" t="s">
        <v>237</v>
      </c>
      <c r="K1034" s="87"/>
    </row>
    <row r="1035" spans="1:11" x14ac:dyDescent="0.2">
      <c r="A1035" s="90" t="s">
        <v>243</v>
      </c>
      <c r="B1035" s="90" t="e" vm="1">
        <f ca="1">_xlfn.XLOOKUP(D1035,'HOLDS (by Blocz)'!S:S,'HOLDS (by Blocz)'!L:L,0)</f>
        <v>#NAME?</v>
      </c>
      <c r="C1035" s="90" t="e" vm="1">
        <f ca="1">_xlfn.XLOOKUP(J1035,'HOLDS (by Blocz)'!$S:$S,'HOLDS (by Blocz)'!$L:$L,0)</f>
        <v>#NAME?</v>
      </c>
      <c r="D1035" s="90" t="s">
        <v>167</v>
      </c>
      <c r="E1035" s="90" t="e" vm="2">
        <f t="shared" ca="1" si="206"/>
        <v>#NAME?</v>
      </c>
      <c r="F1035" s="90">
        <v>10095</v>
      </c>
      <c r="G1035" s="90" t="e" vm="2">
        <f t="shared" ca="1" si="205"/>
        <v>#NAME?</v>
      </c>
      <c r="J1035" s="87" t="s">
        <v>237</v>
      </c>
      <c r="K1035" s="87"/>
    </row>
    <row r="1036" spans="1:11" x14ac:dyDescent="0.2">
      <c r="A1036" s="90" t="s">
        <v>243</v>
      </c>
      <c r="B1036" s="90" t="e" vm="1">
        <f ca="1">_xlfn.XLOOKUP(D1036,'HOLDS (by Blocz)'!S:S,'HOLDS (by Blocz)'!L:L,0)</f>
        <v>#NAME?</v>
      </c>
      <c r="C1036" s="90" t="e" vm="1">
        <f ca="1">_xlfn.XLOOKUP(J1036,'HOLDS (by Blocz)'!$S:$S,'HOLDS (by Blocz)'!$L:$L,0)</f>
        <v>#NAME?</v>
      </c>
      <c r="D1036" s="90" t="s">
        <v>168</v>
      </c>
      <c r="E1036" s="90" t="e" vm="2">
        <f t="shared" ca="1" si="206"/>
        <v>#NAME?</v>
      </c>
      <c r="F1036" s="90">
        <v>10095</v>
      </c>
      <c r="G1036" s="90" t="e" vm="2">
        <f t="shared" ca="1" si="205"/>
        <v>#NAME?</v>
      </c>
      <c r="J1036" s="87" t="s">
        <v>237</v>
      </c>
      <c r="K1036" s="87"/>
    </row>
    <row r="1037" spans="1:11" x14ac:dyDescent="0.2">
      <c r="A1037" s="121" t="s">
        <v>243</v>
      </c>
      <c r="B1037" s="121" t="e" vm="1">
        <f ca="1">_xlfn.XLOOKUP(D1037,'HOLDS (by Blocz)'!S:S,'HOLDS (by Blocz)'!N:N,0)</f>
        <v>#NAME?</v>
      </c>
      <c r="C1037" s="121" t="e" vm="1">
        <f ca="1">_xlfn.XLOOKUP(J1037,'HOLDS (by Blocz)'!$S:$S,'HOLDS (by Blocz)'!$N:$N,0)</f>
        <v>#NAME?</v>
      </c>
      <c r="D1037" s="121" t="s">
        <v>165</v>
      </c>
      <c r="E1037" s="121" t="e" vm="2">
        <f t="shared" ca="1" si="206"/>
        <v>#NAME?</v>
      </c>
      <c r="F1037" s="121">
        <v>10083</v>
      </c>
      <c r="G1037" s="121" t="e" vm="2">
        <f t="shared" ca="1" si="205"/>
        <v>#NAME?</v>
      </c>
      <c r="J1037" s="87" t="s">
        <v>237</v>
      </c>
      <c r="K1037" s="87"/>
    </row>
    <row r="1038" spans="1:11" x14ac:dyDescent="0.2">
      <c r="A1038" s="90" t="s">
        <v>243</v>
      </c>
      <c r="B1038" s="90" t="e" vm="1">
        <f ca="1">_xlfn.XLOOKUP(D1038,'HOLDS (by Blocz)'!S:S,'HOLDS (by Blocz)'!N:N,0)</f>
        <v>#NAME?</v>
      </c>
      <c r="C1038" s="90" t="e" vm="1">
        <f ca="1">_xlfn.XLOOKUP(J1038,'HOLDS (by Blocz)'!$S:$S,'HOLDS (by Blocz)'!$N:$N,0)</f>
        <v>#NAME?</v>
      </c>
      <c r="D1038" s="90" t="s">
        <v>166</v>
      </c>
      <c r="E1038" s="90" t="e" vm="2">
        <f t="shared" ca="1" si="206"/>
        <v>#NAME?</v>
      </c>
      <c r="F1038" s="90">
        <v>10083</v>
      </c>
      <c r="G1038" s="90" t="e" vm="2">
        <f t="shared" ca="1" si="205"/>
        <v>#NAME?</v>
      </c>
      <c r="J1038" s="87" t="s">
        <v>237</v>
      </c>
      <c r="K1038" s="87"/>
    </row>
    <row r="1039" spans="1:11" x14ac:dyDescent="0.2">
      <c r="A1039" s="90" t="s">
        <v>243</v>
      </c>
      <c r="B1039" s="90" t="e" vm="1">
        <f ca="1">_xlfn.XLOOKUP(D1039,'HOLDS (by Blocz)'!S:S,'HOLDS (by Blocz)'!N:N,0)</f>
        <v>#NAME?</v>
      </c>
      <c r="C1039" s="90" t="e" vm="1">
        <f ca="1">_xlfn.XLOOKUP(J1039,'HOLDS (by Blocz)'!$S:$S,'HOLDS (by Blocz)'!$N:$N,0)</f>
        <v>#NAME?</v>
      </c>
      <c r="D1039" s="90" t="s">
        <v>169</v>
      </c>
      <c r="E1039" s="90" t="e" vm="2">
        <f t="shared" ca="1" si="206"/>
        <v>#NAME?</v>
      </c>
      <c r="F1039" s="90">
        <v>10083</v>
      </c>
      <c r="G1039" s="90" t="e" vm="2">
        <f t="shared" ca="1" si="205"/>
        <v>#NAME?</v>
      </c>
      <c r="J1039" s="87" t="s">
        <v>237</v>
      </c>
      <c r="K1039" s="87"/>
    </row>
    <row r="1040" spans="1:11" x14ac:dyDescent="0.2">
      <c r="A1040" s="90" t="s">
        <v>243</v>
      </c>
      <c r="B1040" s="90" t="e" vm="1">
        <f ca="1">_xlfn.XLOOKUP(D1040,'HOLDS (by Blocz)'!S:S,'HOLDS (by Blocz)'!N:N,0)</f>
        <v>#NAME?</v>
      </c>
      <c r="C1040" s="90" t="e" vm="1">
        <f ca="1">_xlfn.XLOOKUP(J1040,'HOLDS (by Blocz)'!$S:$S,'HOLDS (by Blocz)'!$N:$N,0)</f>
        <v>#NAME?</v>
      </c>
      <c r="D1040" s="90" t="s">
        <v>167</v>
      </c>
      <c r="E1040" s="90" t="e" vm="2">
        <f t="shared" ca="1" si="206"/>
        <v>#NAME?</v>
      </c>
      <c r="F1040" s="90">
        <v>10083</v>
      </c>
      <c r="G1040" s="90" t="e" vm="2">
        <f t="shared" ca="1" si="205"/>
        <v>#NAME?</v>
      </c>
      <c r="J1040" s="87" t="s">
        <v>237</v>
      </c>
      <c r="K1040" s="87"/>
    </row>
    <row r="1041" spans="1:11" x14ac:dyDescent="0.2">
      <c r="A1041" s="90" t="s">
        <v>243</v>
      </c>
      <c r="B1041" s="90" t="e" vm="1">
        <f ca="1">_xlfn.XLOOKUP(D1041,'HOLDS (by Blocz)'!S:S,'HOLDS (by Blocz)'!N:N,0)</f>
        <v>#NAME?</v>
      </c>
      <c r="C1041" s="90" t="e" vm="1">
        <f ca="1">_xlfn.XLOOKUP(J1041,'HOLDS (by Blocz)'!$S:$S,'HOLDS (by Blocz)'!$N:$N,0)</f>
        <v>#NAME?</v>
      </c>
      <c r="D1041" s="90" t="s">
        <v>168</v>
      </c>
      <c r="E1041" s="90" t="e" vm="2">
        <f t="shared" ca="1" si="206"/>
        <v>#NAME?</v>
      </c>
      <c r="F1041" s="90">
        <v>10083</v>
      </c>
      <c r="G1041" s="90" t="e" vm="2">
        <f t="shared" ref="G1041:G1099" ca="1" si="207">IF(C1041&gt;0,10*C1041/E1041,0)</f>
        <v>#NAME?</v>
      </c>
      <c r="J1041" s="87" t="s">
        <v>237</v>
      </c>
      <c r="K1041" s="87"/>
    </row>
    <row r="1042" spans="1:11" x14ac:dyDescent="0.2">
      <c r="A1042" s="121" t="s">
        <v>243</v>
      </c>
      <c r="B1042" s="121" t="e" vm="1">
        <f ca="1">_xlfn.XLOOKUP(D1042,'HOLDS (by Blocz)'!S:S,'HOLDS (by Blocz)'!O:O,0)</f>
        <v>#NAME?</v>
      </c>
      <c r="C1042" s="121" t="e" vm="1">
        <f ca="1">_xlfn.XLOOKUP(J1042,'HOLDS (by Blocz)'!$S:$S,'HOLDS (by Blocz)'!$O:$O,0)</f>
        <v>#NAME?</v>
      </c>
      <c r="D1042" s="121" t="s">
        <v>165</v>
      </c>
      <c r="E1042" s="121" t="e" vm="2">
        <f t="shared" ca="1" si="206"/>
        <v>#NAME?</v>
      </c>
      <c r="F1042" s="121">
        <v>10082</v>
      </c>
      <c r="G1042" s="121" t="e" vm="2">
        <f t="shared" ca="1" si="207"/>
        <v>#NAME?</v>
      </c>
      <c r="J1042" s="87" t="s">
        <v>237</v>
      </c>
      <c r="K1042" s="87"/>
    </row>
    <row r="1043" spans="1:11" x14ac:dyDescent="0.2">
      <c r="A1043" s="90" t="s">
        <v>243</v>
      </c>
      <c r="B1043" s="90" t="e" vm="1">
        <f ca="1">_xlfn.XLOOKUP(D1043,'HOLDS (by Blocz)'!S:S,'HOLDS (by Blocz)'!O:O,0)</f>
        <v>#NAME?</v>
      </c>
      <c r="C1043" s="90" t="e" vm="1">
        <f ca="1">_xlfn.XLOOKUP(J1043,'HOLDS (by Blocz)'!$S:$S,'HOLDS (by Blocz)'!$O:$O,0)</f>
        <v>#NAME?</v>
      </c>
      <c r="D1043" s="90" t="s">
        <v>166</v>
      </c>
      <c r="E1043" s="90" t="e" vm="2">
        <f t="shared" ca="1" si="206"/>
        <v>#NAME?</v>
      </c>
      <c r="F1043" s="90">
        <v>10082</v>
      </c>
      <c r="G1043" s="90" t="e" vm="2">
        <f t="shared" ca="1" si="207"/>
        <v>#NAME?</v>
      </c>
      <c r="J1043" s="87" t="s">
        <v>237</v>
      </c>
      <c r="K1043" s="87"/>
    </row>
    <row r="1044" spans="1:11" x14ac:dyDescent="0.2">
      <c r="A1044" s="90" t="s">
        <v>243</v>
      </c>
      <c r="B1044" s="90" t="e" vm="1">
        <f ca="1">_xlfn.XLOOKUP(D1044,'HOLDS (by Blocz)'!S:S,'HOLDS (by Blocz)'!O:O,0)</f>
        <v>#NAME?</v>
      </c>
      <c r="C1044" s="90" t="e" vm="1">
        <f ca="1">_xlfn.XLOOKUP(J1044,'HOLDS (by Blocz)'!$S:$S,'HOLDS (by Blocz)'!$O:$O,0)</f>
        <v>#NAME?</v>
      </c>
      <c r="D1044" s="90" t="s">
        <v>169</v>
      </c>
      <c r="E1044" s="90" t="e" vm="2">
        <f t="shared" ca="1" si="206"/>
        <v>#NAME?</v>
      </c>
      <c r="F1044" s="90">
        <v>10082</v>
      </c>
      <c r="G1044" s="90" t="e" vm="2">
        <f t="shared" ca="1" si="207"/>
        <v>#NAME?</v>
      </c>
      <c r="J1044" s="87" t="s">
        <v>237</v>
      </c>
      <c r="K1044" s="87"/>
    </row>
    <row r="1045" spans="1:11" x14ac:dyDescent="0.2">
      <c r="A1045" s="90" t="s">
        <v>243</v>
      </c>
      <c r="B1045" s="90" t="e" vm="1">
        <f ca="1">_xlfn.XLOOKUP(D1045,'HOLDS (by Blocz)'!S:S,'HOLDS (by Blocz)'!O:O,0)</f>
        <v>#NAME?</v>
      </c>
      <c r="C1045" s="90" t="e" vm="1">
        <f ca="1">_xlfn.XLOOKUP(J1045,'HOLDS (by Blocz)'!$S:$S,'HOLDS (by Blocz)'!$O:$O,0)</f>
        <v>#NAME?</v>
      </c>
      <c r="D1045" s="90" t="s">
        <v>167</v>
      </c>
      <c r="E1045" s="90" t="e" vm="2">
        <f t="shared" ca="1" si="206"/>
        <v>#NAME?</v>
      </c>
      <c r="F1045" s="90">
        <v>10082</v>
      </c>
      <c r="G1045" s="90" t="e" vm="2">
        <f t="shared" ca="1" si="207"/>
        <v>#NAME?</v>
      </c>
      <c r="J1045" s="87" t="s">
        <v>237</v>
      </c>
      <c r="K1045" s="87"/>
    </row>
    <row r="1046" spans="1:11" x14ac:dyDescent="0.2">
      <c r="A1046" s="90" t="s">
        <v>243</v>
      </c>
      <c r="B1046" s="90" t="e" vm="1">
        <f ca="1">_xlfn.XLOOKUP(D1046,'HOLDS (by Blocz)'!S:S,'HOLDS (by Blocz)'!O:O,0)</f>
        <v>#NAME?</v>
      </c>
      <c r="C1046" s="90" t="e" vm="1">
        <f ca="1">_xlfn.XLOOKUP(J1046,'HOLDS (by Blocz)'!$S:$S,'HOLDS (by Blocz)'!$O:$O,0)</f>
        <v>#NAME?</v>
      </c>
      <c r="D1046" s="90" t="s">
        <v>168</v>
      </c>
      <c r="E1046" s="90" t="e" vm="2">
        <f t="shared" ca="1" si="206"/>
        <v>#NAME?</v>
      </c>
      <c r="F1046" s="90">
        <v>10082</v>
      </c>
      <c r="G1046" s="90" t="e" vm="2">
        <f t="shared" ca="1" si="207"/>
        <v>#NAME?</v>
      </c>
      <c r="J1046" s="87" t="s">
        <v>237</v>
      </c>
      <c r="K1046" s="87"/>
    </row>
    <row r="1047" spans="1:11" x14ac:dyDescent="0.2">
      <c r="A1047" s="121" t="s">
        <v>243</v>
      </c>
      <c r="B1047" s="121" t="e" vm="1">
        <f ca="1">_xlfn.XLOOKUP(D1047,'HOLDS (by Blocz)'!$S:$S,'HOLDS (by Blocz)'!$D:$D,0)</f>
        <v>#NAME?</v>
      </c>
      <c r="C1047" s="121" t="e" vm="1">
        <f ca="1">_xlfn.XLOOKUP(J1047,'HOLDS (by Blocz)'!$S:$S,'HOLDS (by Blocz)'!$D:$D,0)</f>
        <v>#NAME?</v>
      </c>
      <c r="D1047" s="121" t="s">
        <v>100</v>
      </c>
      <c r="E1047" s="121" t="e" vm="2">
        <f t="shared" ca="1" si="206"/>
        <v>#NAME?</v>
      </c>
      <c r="F1047" s="121">
        <v>10084</v>
      </c>
      <c r="G1047" s="121" t="e" vm="2">
        <f t="shared" ca="1" si="207"/>
        <v>#NAME?</v>
      </c>
      <c r="J1047" s="86" t="s">
        <v>238</v>
      </c>
      <c r="K1047" s="87"/>
    </row>
    <row r="1048" spans="1:11" x14ac:dyDescent="0.2">
      <c r="A1048" s="90" t="s">
        <v>243</v>
      </c>
      <c r="B1048" s="90" t="e" vm="1">
        <f ca="1">_xlfn.XLOOKUP(D1048,'HOLDS (by Blocz)'!S:S,'HOLDS (by Blocz)'!D:D,0)</f>
        <v>#NAME?</v>
      </c>
      <c r="C1048" s="90" t="e" vm="1">
        <f ca="1">_xlfn.XLOOKUP(J1048,'HOLDS (by Blocz)'!$S:$S,'HOLDS (by Blocz)'!$D:$D,0)</f>
        <v>#NAME?</v>
      </c>
      <c r="D1048" s="90" t="s">
        <v>101</v>
      </c>
      <c r="E1048" s="90" t="e" vm="2">
        <f t="shared" ca="1" si="206"/>
        <v>#NAME?</v>
      </c>
      <c r="F1048" s="90">
        <v>10084</v>
      </c>
      <c r="G1048" s="90" t="e" vm="2">
        <f t="shared" ca="1" si="207"/>
        <v>#NAME?</v>
      </c>
      <c r="J1048" s="86" t="s">
        <v>238</v>
      </c>
      <c r="K1048" s="87"/>
    </row>
    <row r="1049" spans="1:11" x14ac:dyDescent="0.2">
      <c r="A1049" s="90" t="s">
        <v>243</v>
      </c>
      <c r="B1049" s="90" t="e" vm="1">
        <f ca="1">_xlfn.XLOOKUP(D1049,'HOLDS (by Blocz)'!S:S,'HOLDS (by Blocz)'!D:D,0)</f>
        <v>#NAME?</v>
      </c>
      <c r="C1049" s="90" t="e" vm="1">
        <f ca="1">_xlfn.XLOOKUP(J1049,'HOLDS (by Blocz)'!$S:$S,'HOLDS (by Blocz)'!$D:$D,0)</f>
        <v>#NAME?</v>
      </c>
      <c r="D1049" s="90" t="s">
        <v>102</v>
      </c>
      <c r="E1049" s="90" t="e" vm="2">
        <f t="shared" ca="1" si="206"/>
        <v>#NAME?</v>
      </c>
      <c r="F1049" s="90">
        <v>10084</v>
      </c>
      <c r="G1049" s="90" t="e" vm="2">
        <f t="shared" ca="1" si="207"/>
        <v>#NAME?</v>
      </c>
      <c r="J1049" s="86" t="s">
        <v>238</v>
      </c>
      <c r="K1049" s="87"/>
    </row>
    <row r="1050" spans="1:11" x14ac:dyDescent="0.2">
      <c r="A1050" s="90" t="s">
        <v>243</v>
      </c>
      <c r="B1050" s="90" t="e" vm="1">
        <f ca="1">_xlfn.XLOOKUP(D1050,'HOLDS (by Blocz)'!S:S,'HOLDS (by Blocz)'!D:D,0)</f>
        <v>#NAME?</v>
      </c>
      <c r="C1050" s="90" t="e" vm="1">
        <f ca="1">_xlfn.XLOOKUP(J1050,'HOLDS (by Blocz)'!$S:$S,'HOLDS (by Blocz)'!$D:$D,0)</f>
        <v>#NAME?</v>
      </c>
      <c r="D1050" s="90" t="s">
        <v>103</v>
      </c>
      <c r="E1050" s="90" t="e" vm="2">
        <f t="shared" ca="1" si="206"/>
        <v>#NAME?</v>
      </c>
      <c r="F1050" s="90">
        <v>10084</v>
      </c>
      <c r="G1050" s="90" t="e" vm="2">
        <f t="shared" ca="1" si="207"/>
        <v>#NAME?</v>
      </c>
      <c r="J1050" s="86" t="s">
        <v>238</v>
      </c>
      <c r="K1050" s="87"/>
    </row>
    <row r="1051" spans="1:11" x14ac:dyDescent="0.2">
      <c r="A1051" s="90" t="s">
        <v>243</v>
      </c>
      <c r="B1051" s="90" t="e" vm="1">
        <f ca="1">_xlfn.XLOOKUP(D1051,'HOLDS (by Blocz)'!S:S,'HOLDS (by Blocz)'!D:D,0)</f>
        <v>#NAME?</v>
      </c>
      <c r="C1051" s="90" t="e" vm="1">
        <f ca="1">_xlfn.XLOOKUP(J1051,'HOLDS (by Blocz)'!$S:$S,'HOLDS (by Blocz)'!$D:$D,0)</f>
        <v>#NAME?</v>
      </c>
      <c r="D1051" s="90" t="s">
        <v>104</v>
      </c>
      <c r="E1051" s="90" t="e" vm="2">
        <f t="shared" ca="1" si="206"/>
        <v>#NAME?</v>
      </c>
      <c r="F1051" s="90">
        <v>10084</v>
      </c>
      <c r="G1051" s="90" t="e" vm="2">
        <f t="shared" ca="1" si="207"/>
        <v>#NAME?</v>
      </c>
      <c r="J1051" s="86" t="s">
        <v>238</v>
      </c>
      <c r="K1051" s="87"/>
    </row>
    <row r="1052" spans="1:11" x14ac:dyDescent="0.2">
      <c r="A1052" s="90" t="s">
        <v>243</v>
      </c>
      <c r="B1052" s="90" t="e" vm="1">
        <f ca="1">_xlfn.XLOOKUP(D1052,'HOLDS (by Blocz)'!S:S,'HOLDS (by Blocz)'!D:D,0)</f>
        <v>#NAME?</v>
      </c>
      <c r="C1052" s="90" t="e" vm="1">
        <f ca="1">_xlfn.XLOOKUP(J1052,'HOLDS (by Blocz)'!$S:$S,'HOLDS (by Blocz)'!$D:$D,0)</f>
        <v>#NAME?</v>
      </c>
      <c r="D1052" s="90" t="s">
        <v>105</v>
      </c>
      <c r="E1052" s="90" t="e" vm="2">
        <f t="shared" ca="1" si="206"/>
        <v>#NAME?</v>
      </c>
      <c r="F1052" s="90">
        <v>10084</v>
      </c>
      <c r="G1052" s="90" t="e" vm="2">
        <f t="shared" ca="1" si="207"/>
        <v>#NAME?</v>
      </c>
      <c r="J1052" s="86" t="s">
        <v>238</v>
      </c>
      <c r="K1052" s="87"/>
    </row>
    <row r="1053" spans="1:11" x14ac:dyDescent="0.2">
      <c r="A1053" s="90" t="s">
        <v>243</v>
      </c>
      <c r="B1053" s="90" t="e" vm="1">
        <f ca="1">_xlfn.XLOOKUP(D1053,'HOLDS (by Blocz)'!S:S,'HOLDS (by Blocz)'!D:D,0)</f>
        <v>#NAME?</v>
      </c>
      <c r="C1053" s="90" t="e" vm="1">
        <f ca="1">_xlfn.XLOOKUP(J1053,'HOLDS (by Blocz)'!$S:$S,'HOLDS (by Blocz)'!$D:$D,0)</f>
        <v>#NAME?</v>
      </c>
      <c r="D1053" s="90" t="s">
        <v>106</v>
      </c>
      <c r="E1053" s="90" t="e" vm="2">
        <f t="shared" ca="1" si="206"/>
        <v>#NAME?</v>
      </c>
      <c r="F1053" s="90">
        <v>10084</v>
      </c>
      <c r="G1053" s="90" t="e" vm="2">
        <f t="shared" ca="1" si="207"/>
        <v>#NAME?</v>
      </c>
      <c r="J1053" s="86" t="s">
        <v>238</v>
      </c>
      <c r="K1053" s="87"/>
    </row>
    <row r="1054" spans="1:11" x14ac:dyDescent="0.2">
      <c r="A1054" s="90" t="s">
        <v>243</v>
      </c>
      <c r="B1054" s="90" t="e" vm="1">
        <f ca="1">_xlfn.XLOOKUP(D1054,'HOLDS (by Blocz)'!S:S,'HOLDS (by Blocz)'!D:D,0)</f>
        <v>#NAME?</v>
      </c>
      <c r="C1054" s="90" t="e" vm="1">
        <f ca="1">_xlfn.XLOOKUP(J1054,'HOLDS (by Blocz)'!$S:$S,'HOLDS (by Blocz)'!$D:$D,0)</f>
        <v>#NAME?</v>
      </c>
      <c r="D1054" s="90" t="s">
        <v>107</v>
      </c>
      <c r="E1054" s="90" t="e" vm="2">
        <f t="shared" ca="1" si="206"/>
        <v>#NAME?</v>
      </c>
      <c r="F1054" s="90">
        <v>10084</v>
      </c>
      <c r="G1054" s="90" t="e" vm="2">
        <f t="shared" ca="1" si="207"/>
        <v>#NAME?</v>
      </c>
      <c r="J1054" s="86" t="s">
        <v>238</v>
      </c>
      <c r="K1054" s="87"/>
    </row>
    <row r="1055" spans="1:11" x14ac:dyDescent="0.2">
      <c r="A1055" s="90" t="s">
        <v>243</v>
      </c>
      <c r="B1055" s="90" t="e" vm="1">
        <f ca="1">_xlfn.XLOOKUP(D1055,'HOLDS (by Blocz)'!S:S,'HOLDS (by Blocz)'!D:D,0)</f>
        <v>#NAME?</v>
      </c>
      <c r="C1055" s="90" t="e" vm="1">
        <f ca="1">_xlfn.XLOOKUP(J1055,'HOLDS (by Blocz)'!$S:$S,'HOLDS (by Blocz)'!$D:$D,0)</f>
        <v>#NAME?</v>
      </c>
      <c r="D1055" s="90" t="s">
        <v>108</v>
      </c>
      <c r="E1055" s="90" t="e" vm="2">
        <f t="shared" ca="1" si="206"/>
        <v>#NAME?</v>
      </c>
      <c r="F1055" s="90">
        <v>10084</v>
      </c>
      <c r="G1055" s="90" t="e" vm="2">
        <f t="shared" ca="1" si="207"/>
        <v>#NAME?</v>
      </c>
      <c r="J1055" s="86" t="s">
        <v>238</v>
      </c>
      <c r="K1055" s="87"/>
    </row>
    <row r="1056" spans="1:11" x14ac:dyDescent="0.2">
      <c r="A1056" s="90" t="s">
        <v>243</v>
      </c>
      <c r="B1056" s="90" t="e" vm="1">
        <f ca="1">_xlfn.XLOOKUP(D1056,'HOLDS (by Blocz)'!S:S,'HOLDS (by Blocz)'!D:D,0)</f>
        <v>#NAME?</v>
      </c>
      <c r="C1056" s="90" t="e" vm="1">
        <f ca="1">_xlfn.XLOOKUP(J1056,'HOLDS (by Blocz)'!$S:$S,'HOLDS (by Blocz)'!$D:$D,0)</f>
        <v>#NAME?</v>
      </c>
      <c r="D1056" s="90" t="s">
        <v>109</v>
      </c>
      <c r="E1056" s="90" t="e" vm="2">
        <f t="shared" ca="1" si="206"/>
        <v>#NAME?</v>
      </c>
      <c r="F1056" s="90">
        <v>10084</v>
      </c>
      <c r="G1056" s="90" t="e" vm="2">
        <f t="shared" ca="1" si="207"/>
        <v>#NAME?</v>
      </c>
      <c r="J1056" s="86" t="s">
        <v>238</v>
      </c>
      <c r="K1056" s="87"/>
    </row>
    <row r="1057" spans="1:11" x14ac:dyDescent="0.2">
      <c r="A1057" s="90" t="s">
        <v>243</v>
      </c>
      <c r="B1057" s="90" t="e" vm="1">
        <f ca="1">_xlfn.XLOOKUP(D1057,'HOLDS (by Blocz)'!S:S,'HOLDS (by Blocz)'!D:D,0)</f>
        <v>#NAME?</v>
      </c>
      <c r="C1057" s="90" t="e" vm="1">
        <f ca="1">_xlfn.XLOOKUP(J1057,'HOLDS (by Blocz)'!$S:$S,'HOLDS (by Blocz)'!$D:$D,0)</f>
        <v>#NAME?</v>
      </c>
      <c r="D1057" s="90" t="s">
        <v>110</v>
      </c>
      <c r="E1057" s="90" t="e" vm="2">
        <f t="shared" ref="E1057:E1120" ca="1" si="208">SUM(B1057:C1057)</f>
        <v>#NAME?</v>
      </c>
      <c r="F1057" s="90">
        <v>10084</v>
      </c>
      <c r="G1057" s="90" t="e" vm="2">
        <f t="shared" ca="1" si="207"/>
        <v>#NAME?</v>
      </c>
      <c r="J1057" s="86" t="s">
        <v>238</v>
      </c>
      <c r="K1057" s="87"/>
    </row>
    <row r="1058" spans="1:11" x14ac:dyDescent="0.2">
      <c r="A1058" s="121" t="s">
        <v>243</v>
      </c>
      <c r="B1058" s="121" t="e" vm="1">
        <f ca="1">_xlfn.XLOOKUP(D1058,'HOLDS (by Blocz)'!$S:$S,'HOLDS (by Blocz)'!$D:$D,0)</f>
        <v>#NAME?</v>
      </c>
      <c r="C1058" s="121" t="e" vm="1">
        <f ca="1">_xlfn.XLOOKUP(J1058,'HOLDS (by Blocz)'!$S:$S,'HOLDS (by Blocz)'!$D:$D,0)</f>
        <v>#NAME?</v>
      </c>
      <c r="D1058" s="121" t="s">
        <v>111</v>
      </c>
      <c r="E1058" s="121" t="e" vm="2">
        <f t="shared" ca="1" si="208"/>
        <v>#NAME?</v>
      </c>
      <c r="F1058" s="121">
        <v>10084</v>
      </c>
      <c r="G1058" s="121" t="e" vm="2">
        <f t="shared" ca="1" si="207"/>
        <v>#NAME?</v>
      </c>
      <c r="J1058" s="87" t="s">
        <v>239</v>
      </c>
      <c r="K1058" s="87"/>
    </row>
    <row r="1059" spans="1:11" x14ac:dyDescent="0.2">
      <c r="A1059" s="90" t="s">
        <v>243</v>
      </c>
      <c r="B1059" s="90" t="e" vm="1">
        <f ca="1">_xlfn.XLOOKUP(D1059,'HOLDS (by Blocz)'!S:S,'HOLDS (by Blocz)'!D:D,0)</f>
        <v>#NAME?</v>
      </c>
      <c r="C1059" s="90" t="e" vm="1">
        <f ca="1">_xlfn.XLOOKUP(J1059,'HOLDS (by Blocz)'!$S:$S,'HOLDS (by Blocz)'!$D:$D,0)</f>
        <v>#NAME?</v>
      </c>
      <c r="D1059" s="90" t="s">
        <v>112</v>
      </c>
      <c r="E1059" s="90" t="e" vm="2">
        <f t="shared" ca="1" si="208"/>
        <v>#NAME?</v>
      </c>
      <c r="F1059" s="90">
        <v>10084</v>
      </c>
      <c r="G1059" s="90" t="e" vm="2">
        <f t="shared" ca="1" si="207"/>
        <v>#NAME?</v>
      </c>
      <c r="J1059" s="87" t="s">
        <v>239</v>
      </c>
      <c r="K1059" s="87"/>
    </row>
    <row r="1060" spans="1:11" x14ac:dyDescent="0.2">
      <c r="A1060" s="90" t="s">
        <v>243</v>
      </c>
      <c r="B1060" s="90" t="e" vm="1">
        <f ca="1">_xlfn.XLOOKUP(D1060,'HOLDS (by Blocz)'!S:S,'HOLDS (by Blocz)'!D:D,0)</f>
        <v>#NAME?</v>
      </c>
      <c r="C1060" s="90" t="e" vm="1">
        <f ca="1">_xlfn.XLOOKUP(J1060,'HOLDS (by Blocz)'!$S:$S,'HOLDS (by Blocz)'!$D:$D,0)</f>
        <v>#NAME?</v>
      </c>
      <c r="D1060" s="90" t="s">
        <v>113</v>
      </c>
      <c r="E1060" s="90" t="e" vm="2">
        <f t="shared" ca="1" si="208"/>
        <v>#NAME?</v>
      </c>
      <c r="F1060" s="90">
        <v>10084</v>
      </c>
      <c r="G1060" s="90" t="e" vm="2">
        <f t="shared" ca="1" si="207"/>
        <v>#NAME?</v>
      </c>
      <c r="J1060" s="87" t="s">
        <v>239</v>
      </c>
      <c r="K1060" s="87"/>
    </row>
    <row r="1061" spans="1:11" x14ac:dyDescent="0.2">
      <c r="A1061" s="90" t="s">
        <v>243</v>
      </c>
      <c r="B1061" s="90" t="e" vm="1">
        <f ca="1">_xlfn.XLOOKUP(D1061,'HOLDS (by Blocz)'!S:S,'HOLDS (by Blocz)'!D:D,0)</f>
        <v>#NAME?</v>
      </c>
      <c r="C1061" s="90" t="e" vm="1">
        <f ca="1">_xlfn.XLOOKUP(J1061,'HOLDS (by Blocz)'!$S:$S,'HOLDS (by Blocz)'!$D:$D,0)</f>
        <v>#NAME?</v>
      </c>
      <c r="D1061" s="90" t="s">
        <v>114</v>
      </c>
      <c r="E1061" s="90" t="e" vm="2">
        <f t="shared" ca="1" si="208"/>
        <v>#NAME?</v>
      </c>
      <c r="F1061" s="90">
        <v>10084</v>
      </c>
      <c r="G1061" s="90" t="e" vm="2">
        <f t="shared" ca="1" si="207"/>
        <v>#NAME?</v>
      </c>
      <c r="J1061" s="87" t="s">
        <v>239</v>
      </c>
      <c r="K1061" s="87"/>
    </row>
    <row r="1062" spans="1:11" x14ac:dyDescent="0.2">
      <c r="A1062" s="90" t="s">
        <v>243</v>
      </c>
      <c r="B1062" s="90" t="e" vm="1">
        <f ca="1">_xlfn.XLOOKUP(D1062,'HOLDS (by Blocz)'!S:S,'HOLDS (by Blocz)'!D:D,0)</f>
        <v>#NAME?</v>
      </c>
      <c r="C1062" s="90" t="e" vm="1">
        <f ca="1">_xlfn.XLOOKUP(J1062,'HOLDS (by Blocz)'!$S:$S,'HOLDS (by Blocz)'!$D:$D,0)</f>
        <v>#NAME?</v>
      </c>
      <c r="D1062" s="90" t="s">
        <v>115</v>
      </c>
      <c r="E1062" s="90" t="e" vm="2">
        <f t="shared" ca="1" si="208"/>
        <v>#NAME?</v>
      </c>
      <c r="F1062" s="90">
        <v>10084</v>
      </c>
      <c r="G1062" s="90" t="e" vm="2">
        <f t="shared" ca="1" si="207"/>
        <v>#NAME?</v>
      </c>
      <c r="J1062" s="87" t="s">
        <v>239</v>
      </c>
      <c r="K1062" s="87"/>
    </row>
    <row r="1063" spans="1:11" x14ac:dyDescent="0.2">
      <c r="A1063" s="90" t="s">
        <v>243</v>
      </c>
      <c r="B1063" s="90" t="e" vm="1">
        <f ca="1">_xlfn.XLOOKUP(D1063,'HOLDS (by Blocz)'!S:S,'HOLDS (by Blocz)'!D:D,0)</f>
        <v>#NAME?</v>
      </c>
      <c r="C1063" s="90" t="e" vm="1">
        <f ca="1">_xlfn.XLOOKUP(J1063,'HOLDS (by Blocz)'!$S:$S,'HOLDS (by Blocz)'!$D:$D,0)</f>
        <v>#NAME?</v>
      </c>
      <c r="D1063" s="90" t="s">
        <v>116</v>
      </c>
      <c r="E1063" s="90" t="e" vm="2">
        <f t="shared" ca="1" si="208"/>
        <v>#NAME?</v>
      </c>
      <c r="F1063" s="90">
        <v>10084</v>
      </c>
      <c r="G1063" s="90" t="e" vm="2">
        <f t="shared" ca="1" si="207"/>
        <v>#NAME?</v>
      </c>
      <c r="J1063" s="87" t="s">
        <v>239</v>
      </c>
      <c r="K1063" s="87"/>
    </row>
    <row r="1064" spans="1:11" x14ac:dyDescent="0.2">
      <c r="A1064" s="90" t="s">
        <v>243</v>
      </c>
      <c r="B1064" s="90" t="e" vm="1">
        <f ca="1">_xlfn.XLOOKUP(D1064,'HOLDS (by Blocz)'!S:S,'HOLDS (by Blocz)'!D:D,0)</f>
        <v>#NAME?</v>
      </c>
      <c r="C1064" s="90" t="e" vm="1">
        <f ca="1">_xlfn.XLOOKUP(J1064,'HOLDS (by Blocz)'!$S:$S,'HOLDS (by Blocz)'!$D:$D,0)</f>
        <v>#NAME?</v>
      </c>
      <c r="D1064" s="90" t="s">
        <v>117</v>
      </c>
      <c r="E1064" s="90" t="e" vm="2">
        <f t="shared" ca="1" si="208"/>
        <v>#NAME?</v>
      </c>
      <c r="F1064" s="90">
        <v>10084</v>
      </c>
      <c r="G1064" s="90" t="e" vm="2">
        <f t="shared" ca="1" si="207"/>
        <v>#NAME?</v>
      </c>
      <c r="J1064" s="87" t="s">
        <v>239</v>
      </c>
      <c r="K1064" s="87"/>
    </row>
    <row r="1065" spans="1:11" x14ac:dyDescent="0.2">
      <c r="A1065" s="90" t="s">
        <v>243</v>
      </c>
      <c r="B1065" s="90" t="e" vm="1">
        <f ca="1">_xlfn.XLOOKUP(D1065,'HOLDS (by Blocz)'!S:S,'HOLDS (by Blocz)'!D:D,0)</f>
        <v>#NAME?</v>
      </c>
      <c r="C1065" s="90" t="e" vm="1">
        <f ca="1">_xlfn.XLOOKUP(J1065,'HOLDS (by Blocz)'!$S:$S,'HOLDS (by Blocz)'!$D:$D,0)</f>
        <v>#NAME?</v>
      </c>
      <c r="D1065" s="90" t="s">
        <v>118</v>
      </c>
      <c r="E1065" s="90" t="e" vm="2">
        <f t="shared" ca="1" si="208"/>
        <v>#NAME?</v>
      </c>
      <c r="F1065" s="90">
        <v>10084</v>
      </c>
      <c r="G1065" s="90" t="e" vm="2">
        <f t="shared" ca="1" si="207"/>
        <v>#NAME?</v>
      </c>
      <c r="J1065" s="87" t="s">
        <v>239</v>
      </c>
      <c r="K1065" s="87"/>
    </row>
    <row r="1066" spans="1:11" x14ac:dyDescent="0.2">
      <c r="A1066" s="90" t="s">
        <v>243</v>
      </c>
      <c r="B1066" s="90" t="e" vm="1">
        <f ca="1">_xlfn.XLOOKUP(D1066,'HOLDS (by Blocz)'!S:S,'HOLDS (by Blocz)'!D:D,0)</f>
        <v>#NAME?</v>
      </c>
      <c r="C1066" s="90" t="e" vm="1">
        <f ca="1">_xlfn.XLOOKUP(J1066,'HOLDS (by Blocz)'!$S:$S,'HOLDS (by Blocz)'!$D:$D,0)</f>
        <v>#NAME?</v>
      </c>
      <c r="D1066" s="90" t="s">
        <v>119</v>
      </c>
      <c r="E1066" s="90" t="e" vm="2">
        <f t="shared" ca="1" si="208"/>
        <v>#NAME?</v>
      </c>
      <c r="F1066" s="90">
        <v>10084</v>
      </c>
      <c r="G1066" s="90" t="e" vm="2">
        <f t="shared" ca="1" si="207"/>
        <v>#NAME?</v>
      </c>
      <c r="J1066" s="87" t="s">
        <v>239</v>
      </c>
      <c r="K1066" s="87"/>
    </row>
    <row r="1067" spans="1:11" x14ac:dyDescent="0.2">
      <c r="A1067" s="90" t="s">
        <v>243</v>
      </c>
      <c r="B1067" s="90" t="e" vm="1">
        <f ca="1">_xlfn.XLOOKUP(D1067,'HOLDS (by Blocz)'!S:S,'HOLDS (by Blocz)'!D:D,0)</f>
        <v>#NAME?</v>
      </c>
      <c r="C1067" s="90" t="e" vm="1">
        <f ca="1">_xlfn.XLOOKUP(J1067,'HOLDS (by Blocz)'!$S:$S,'HOLDS (by Blocz)'!$D:$D,0)</f>
        <v>#NAME?</v>
      </c>
      <c r="D1067" s="90" t="s">
        <v>120</v>
      </c>
      <c r="E1067" s="90" t="e" vm="2">
        <f t="shared" ca="1" si="208"/>
        <v>#NAME?</v>
      </c>
      <c r="F1067" s="90">
        <v>10084</v>
      </c>
      <c r="G1067" s="90" t="e" vm="2">
        <f t="shared" ca="1" si="207"/>
        <v>#NAME?</v>
      </c>
      <c r="J1067" s="87" t="s">
        <v>239</v>
      </c>
      <c r="K1067" s="87"/>
    </row>
    <row r="1068" spans="1:11" x14ac:dyDescent="0.2">
      <c r="A1068" s="90" t="s">
        <v>243</v>
      </c>
      <c r="B1068" s="90" t="e" vm="1">
        <f ca="1">_xlfn.XLOOKUP(D1068,'HOLDS (by Blocz)'!S:S,'HOLDS (by Blocz)'!D:D,0)</f>
        <v>#NAME?</v>
      </c>
      <c r="C1068" s="90" t="e" vm="1">
        <f ca="1">_xlfn.XLOOKUP(J1068,'HOLDS (by Blocz)'!$S:$S,'HOLDS (by Blocz)'!$D:$D,0)</f>
        <v>#NAME?</v>
      </c>
      <c r="D1068" s="90" t="s">
        <v>121</v>
      </c>
      <c r="E1068" s="90" t="e" vm="2">
        <f t="shared" ca="1" si="208"/>
        <v>#NAME?</v>
      </c>
      <c r="F1068" s="90">
        <v>10084</v>
      </c>
      <c r="G1068" s="90" t="e" vm="2">
        <f t="shared" ca="1" si="207"/>
        <v>#NAME?</v>
      </c>
      <c r="J1068" s="87" t="s">
        <v>239</v>
      </c>
      <c r="K1068" s="87"/>
    </row>
    <row r="1069" spans="1:11" x14ac:dyDescent="0.2">
      <c r="A1069" s="90" t="s">
        <v>243</v>
      </c>
      <c r="B1069" s="90" t="e" vm="1">
        <f ca="1">_xlfn.XLOOKUP(D1069,'HOLDS (by Blocz)'!S:S,'HOLDS (by Blocz)'!D:D,0)</f>
        <v>#NAME?</v>
      </c>
      <c r="C1069" s="90" t="e" vm="1">
        <f ca="1">_xlfn.XLOOKUP(J1069,'HOLDS (by Blocz)'!$S:$S,'HOLDS (by Blocz)'!$D:$D,0)</f>
        <v>#NAME?</v>
      </c>
      <c r="D1069" s="90" t="s">
        <v>122</v>
      </c>
      <c r="E1069" s="90" t="e" vm="2">
        <f t="shared" ca="1" si="208"/>
        <v>#NAME?</v>
      </c>
      <c r="F1069" s="90">
        <v>10084</v>
      </c>
      <c r="G1069" s="90" t="e" vm="2">
        <f t="shared" ca="1" si="207"/>
        <v>#NAME?</v>
      </c>
      <c r="J1069" s="87" t="s">
        <v>239</v>
      </c>
      <c r="K1069" s="87"/>
    </row>
    <row r="1070" spans="1:11" x14ac:dyDescent="0.2">
      <c r="A1070" s="90" t="s">
        <v>243</v>
      </c>
      <c r="B1070" s="90" t="e" vm="1">
        <f ca="1">_xlfn.XLOOKUP(D1070,'HOLDS (by Blocz)'!S:S,'HOLDS (by Blocz)'!D:D,0)</f>
        <v>#NAME?</v>
      </c>
      <c r="C1070" s="90" t="e" vm="1">
        <f ca="1">_xlfn.XLOOKUP(J1070,'HOLDS (by Blocz)'!$S:$S,'HOLDS (by Blocz)'!$D:$D,0)</f>
        <v>#NAME?</v>
      </c>
      <c r="D1070" s="90" t="s">
        <v>123</v>
      </c>
      <c r="E1070" s="90" t="e" vm="2">
        <f t="shared" ca="1" si="208"/>
        <v>#NAME?</v>
      </c>
      <c r="F1070" s="90">
        <v>10084</v>
      </c>
      <c r="G1070" s="90" t="e" vm="2">
        <f t="shared" ca="1" si="207"/>
        <v>#NAME?</v>
      </c>
      <c r="J1070" s="87" t="s">
        <v>239</v>
      </c>
      <c r="K1070" s="87"/>
    </row>
    <row r="1071" spans="1:11" x14ac:dyDescent="0.2">
      <c r="A1071" s="90" t="s">
        <v>243</v>
      </c>
      <c r="B1071" s="90" t="e" vm="1">
        <f ca="1">_xlfn.XLOOKUP(D1071,'HOLDS (by Blocz)'!S:S,'HOLDS (by Blocz)'!D:D,0)</f>
        <v>#NAME?</v>
      </c>
      <c r="C1071" s="90" t="e" vm="1">
        <f ca="1">_xlfn.XLOOKUP(J1071,'HOLDS (by Blocz)'!$S:$S,'HOLDS (by Blocz)'!$D:$D,0)</f>
        <v>#NAME?</v>
      </c>
      <c r="D1071" s="90" t="s">
        <v>124</v>
      </c>
      <c r="E1071" s="90" t="e" vm="2">
        <f t="shared" ca="1" si="208"/>
        <v>#NAME?</v>
      </c>
      <c r="F1071" s="90">
        <v>10084</v>
      </c>
      <c r="G1071" s="90" t="e" vm="2">
        <f t="shared" ca="1" si="207"/>
        <v>#NAME?</v>
      </c>
      <c r="J1071" s="87" t="s">
        <v>239</v>
      </c>
      <c r="K1071" s="87"/>
    </row>
    <row r="1072" spans="1:11" x14ac:dyDescent="0.2">
      <c r="A1072" s="90" t="s">
        <v>243</v>
      </c>
      <c r="B1072" s="90" t="e" vm="1">
        <f ca="1">_xlfn.XLOOKUP(D1072,'HOLDS (by Blocz)'!S:S,'HOLDS (by Blocz)'!D:D,0)</f>
        <v>#NAME?</v>
      </c>
      <c r="C1072" s="90" t="e" vm="1">
        <f ca="1">_xlfn.XLOOKUP(J1072,'HOLDS (by Blocz)'!$S:$S,'HOLDS (by Blocz)'!$D:$D,0)</f>
        <v>#NAME?</v>
      </c>
      <c r="D1072" s="90" t="s">
        <v>125</v>
      </c>
      <c r="E1072" s="90" t="e" vm="2">
        <f t="shared" ca="1" si="208"/>
        <v>#NAME?</v>
      </c>
      <c r="F1072" s="90">
        <v>10084</v>
      </c>
      <c r="G1072" s="90" t="e" vm="2">
        <f t="shared" ca="1" si="207"/>
        <v>#NAME?</v>
      </c>
      <c r="J1072" s="87" t="s">
        <v>239</v>
      </c>
      <c r="K1072" s="87"/>
    </row>
    <row r="1073" spans="1:11" x14ac:dyDescent="0.2">
      <c r="A1073" s="90" t="s">
        <v>243</v>
      </c>
      <c r="B1073" s="90" t="e" vm="1">
        <f ca="1">_xlfn.XLOOKUP(D1073,'HOLDS (by Blocz)'!S:S,'HOLDS (by Blocz)'!D:D,0)</f>
        <v>#NAME?</v>
      </c>
      <c r="C1073" s="90" t="e" vm="1">
        <f ca="1">_xlfn.XLOOKUP(J1073,'HOLDS (by Blocz)'!$S:$S,'HOLDS (by Blocz)'!$D:$D,0)</f>
        <v>#NAME?</v>
      </c>
      <c r="D1073" s="90" t="s">
        <v>126</v>
      </c>
      <c r="E1073" s="90" t="e" vm="2">
        <f t="shared" ca="1" si="208"/>
        <v>#NAME?</v>
      </c>
      <c r="F1073" s="90">
        <v>10084</v>
      </c>
      <c r="G1073" s="90" t="e" vm="2">
        <f t="shared" ca="1" si="207"/>
        <v>#NAME?</v>
      </c>
      <c r="J1073" s="87" t="s">
        <v>239</v>
      </c>
      <c r="K1073" s="87"/>
    </row>
    <row r="1074" spans="1:11" x14ac:dyDescent="0.2">
      <c r="A1074" s="90" t="s">
        <v>243</v>
      </c>
      <c r="B1074" s="90" t="e" vm="1">
        <f ca="1">_xlfn.XLOOKUP(D1074,'HOLDS (by Blocz)'!S:S,'HOLDS (by Blocz)'!D:D,0)</f>
        <v>#NAME?</v>
      </c>
      <c r="C1074" s="90" t="e" vm="1">
        <f ca="1">_xlfn.XLOOKUP(J1074,'HOLDS (by Blocz)'!$S:$S,'HOLDS (by Blocz)'!$D:$D,0)</f>
        <v>#NAME?</v>
      </c>
      <c r="D1074" s="90" t="s">
        <v>127</v>
      </c>
      <c r="E1074" s="90" t="e" vm="2">
        <f t="shared" ca="1" si="208"/>
        <v>#NAME?</v>
      </c>
      <c r="F1074" s="90">
        <v>10084</v>
      </c>
      <c r="G1074" s="90" t="e" vm="2">
        <f t="shared" ca="1" si="207"/>
        <v>#NAME?</v>
      </c>
      <c r="J1074" s="87" t="s">
        <v>239</v>
      </c>
      <c r="K1074" s="87"/>
    </row>
    <row r="1075" spans="1:11" x14ac:dyDescent="0.2">
      <c r="A1075" s="90" t="s">
        <v>243</v>
      </c>
      <c r="B1075" s="90" t="e" vm="1">
        <f ca="1">_xlfn.XLOOKUP(D1075,'HOLDS (by Blocz)'!S:S,'HOLDS (by Blocz)'!D:D,0)</f>
        <v>#NAME?</v>
      </c>
      <c r="C1075" s="90" t="e" vm="1">
        <f ca="1">_xlfn.XLOOKUP(J1075,'HOLDS (by Blocz)'!$S:$S,'HOLDS (by Blocz)'!$D:$D,0)</f>
        <v>#NAME?</v>
      </c>
      <c r="D1075" s="90" t="s">
        <v>128</v>
      </c>
      <c r="E1075" s="90" t="e" vm="2">
        <f t="shared" ca="1" si="208"/>
        <v>#NAME?</v>
      </c>
      <c r="F1075" s="90">
        <v>10084</v>
      </c>
      <c r="G1075" s="90" t="e" vm="2">
        <f t="shared" ca="1" si="207"/>
        <v>#NAME?</v>
      </c>
      <c r="J1075" s="87" t="s">
        <v>239</v>
      </c>
      <c r="K1075" s="87"/>
    </row>
    <row r="1076" spans="1:11" x14ac:dyDescent="0.2">
      <c r="A1076" s="90" t="s">
        <v>243</v>
      </c>
      <c r="B1076" s="90" t="e" vm="1">
        <f ca="1">_xlfn.XLOOKUP(D1076,'HOLDS (by Blocz)'!S:S,'HOLDS (by Blocz)'!D:D,0)</f>
        <v>#NAME?</v>
      </c>
      <c r="C1076" s="90" t="e" vm="1">
        <f ca="1">_xlfn.XLOOKUP(J1076,'HOLDS (by Blocz)'!$S:$S,'HOLDS (by Blocz)'!$D:$D,0)</f>
        <v>#NAME?</v>
      </c>
      <c r="D1076" s="90" t="s">
        <v>129</v>
      </c>
      <c r="E1076" s="90" t="e" vm="2">
        <f t="shared" ca="1" si="208"/>
        <v>#NAME?</v>
      </c>
      <c r="F1076" s="90">
        <v>10084</v>
      </c>
      <c r="G1076" s="90" t="e" vm="2">
        <f t="shared" ca="1" si="207"/>
        <v>#NAME?</v>
      </c>
      <c r="J1076" s="87" t="s">
        <v>239</v>
      </c>
      <c r="K1076" s="87"/>
    </row>
    <row r="1077" spans="1:11" x14ac:dyDescent="0.2">
      <c r="A1077" s="121" t="s">
        <v>243</v>
      </c>
      <c r="B1077" s="121" t="e" vm="1">
        <f ca="1">_xlfn.XLOOKUP(D1077,'HOLDS (by Blocz)'!$S:$S,'HOLDS (by Blocz)'!$E:$E,0)</f>
        <v>#NAME?</v>
      </c>
      <c r="C1077" s="121" t="e" vm="1">
        <f ca="1">_xlfn.XLOOKUP(J1077,'HOLDS (by Blocz)'!$S:$S,'HOLDS (by Blocz)'!$E:$E,0)</f>
        <v>#NAME?</v>
      </c>
      <c r="D1077" s="121" t="s">
        <v>100</v>
      </c>
      <c r="E1077" s="121" t="e" vm="2">
        <f t="shared" ca="1" si="208"/>
        <v>#NAME?</v>
      </c>
      <c r="F1077" s="121">
        <v>10085</v>
      </c>
      <c r="G1077" s="121" t="e" vm="2">
        <f t="shared" ca="1" si="207"/>
        <v>#NAME?</v>
      </c>
      <c r="J1077" s="86" t="s">
        <v>238</v>
      </c>
      <c r="K1077" s="87"/>
    </row>
    <row r="1078" spans="1:11" x14ac:dyDescent="0.2">
      <c r="A1078" s="90" t="s">
        <v>243</v>
      </c>
      <c r="B1078" s="90" t="e" vm="1">
        <f ca="1">_xlfn.XLOOKUP(D1078,'HOLDS (by Blocz)'!S:S,'HOLDS (by Blocz)'!E:E,0)</f>
        <v>#NAME?</v>
      </c>
      <c r="C1078" s="90" t="e" vm="1">
        <f ca="1">_xlfn.XLOOKUP(J1078,'HOLDS (by Blocz)'!$S:$S,'HOLDS (by Blocz)'!$E:$E,0)</f>
        <v>#NAME?</v>
      </c>
      <c r="D1078" s="90" t="s">
        <v>101</v>
      </c>
      <c r="E1078" s="90" t="e" vm="2">
        <f t="shared" ca="1" si="208"/>
        <v>#NAME?</v>
      </c>
      <c r="F1078" s="90">
        <v>10085</v>
      </c>
      <c r="G1078" s="90" t="e" vm="2">
        <f t="shared" ca="1" si="207"/>
        <v>#NAME?</v>
      </c>
      <c r="J1078" s="86" t="s">
        <v>238</v>
      </c>
      <c r="K1078" s="87"/>
    </row>
    <row r="1079" spans="1:11" x14ac:dyDescent="0.2">
      <c r="A1079" s="90" t="s">
        <v>243</v>
      </c>
      <c r="B1079" s="90" t="e" vm="1">
        <f ca="1">_xlfn.XLOOKUP(D1079,'HOLDS (by Blocz)'!S:S,'HOLDS (by Blocz)'!E:E,0)</f>
        <v>#NAME?</v>
      </c>
      <c r="C1079" s="90" t="e" vm="1">
        <f ca="1">_xlfn.XLOOKUP(J1079,'HOLDS (by Blocz)'!$S:$S,'HOLDS (by Blocz)'!$E:$E,0)</f>
        <v>#NAME?</v>
      </c>
      <c r="D1079" s="90" t="s">
        <v>102</v>
      </c>
      <c r="E1079" s="90" t="e" vm="2">
        <f t="shared" ca="1" si="208"/>
        <v>#NAME?</v>
      </c>
      <c r="F1079" s="90">
        <v>10085</v>
      </c>
      <c r="G1079" s="90" t="e" vm="2">
        <f t="shared" ca="1" si="207"/>
        <v>#NAME?</v>
      </c>
      <c r="J1079" s="86" t="s">
        <v>238</v>
      </c>
      <c r="K1079" s="87"/>
    </row>
    <row r="1080" spans="1:11" x14ac:dyDescent="0.2">
      <c r="A1080" s="90" t="s">
        <v>243</v>
      </c>
      <c r="B1080" s="90" t="e" vm="1">
        <f ca="1">_xlfn.XLOOKUP(D1080,'HOLDS (by Blocz)'!S:S,'HOLDS (by Blocz)'!E:E,0)</f>
        <v>#NAME?</v>
      </c>
      <c r="C1080" s="90" t="e" vm="1">
        <f ca="1">_xlfn.XLOOKUP(J1080,'HOLDS (by Blocz)'!$S:$S,'HOLDS (by Blocz)'!$E:$E,0)</f>
        <v>#NAME?</v>
      </c>
      <c r="D1080" s="90" t="s">
        <v>103</v>
      </c>
      <c r="E1080" s="90" t="e" vm="2">
        <f t="shared" ca="1" si="208"/>
        <v>#NAME?</v>
      </c>
      <c r="F1080" s="90">
        <v>10085</v>
      </c>
      <c r="G1080" s="90" t="e" vm="2">
        <f t="shared" ca="1" si="207"/>
        <v>#NAME?</v>
      </c>
      <c r="J1080" s="86" t="s">
        <v>238</v>
      </c>
      <c r="K1080" s="87"/>
    </row>
    <row r="1081" spans="1:11" x14ac:dyDescent="0.2">
      <c r="A1081" s="90" t="s">
        <v>243</v>
      </c>
      <c r="B1081" s="90" t="e" vm="1">
        <f ca="1">_xlfn.XLOOKUP(D1081,'HOLDS (by Blocz)'!S:S,'HOLDS (by Blocz)'!E:E,0)</f>
        <v>#NAME?</v>
      </c>
      <c r="C1081" s="90" t="e" vm="1">
        <f ca="1">_xlfn.XLOOKUP(J1081,'HOLDS (by Blocz)'!$S:$S,'HOLDS (by Blocz)'!$E:$E,0)</f>
        <v>#NAME?</v>
      </c>
      <c r="D1081" s="90" t="s">
        <v>104</v>
      </c>
      <c r="E1081" s="90" t="e" vm="2">
        <f t="shared" ca="1" si="208"/>
        <v>#NAME?</v>
      </c>
      <c r="F1081" s="90">
        <v>10085</v>
      </c>
      <c r="G1081" s="90" t="e" vm="2">
        <f t="shared" ca="1" si="207"/>
        <v>#NAME?</v>
      </c>
      <c r="J1081" s="86" t="s">
        <v>238</v>
      </c>
      <c r="K1081" s="87"/>
    </row>
    <row r="1082" spans="1:11" x14ac:dyDescent="0.2">
      <c r="A1082" s="90" t="s">
        <v>243</v>
      </c>
      <c r="B1082" s="90" t="e" vm="1">
        <f ca="1">_xlfn.XLOOKUP(D1082,'HOLDS (by Blocz)'!S:S,'HOLDS (by Blocz)'!E:E,0)</f>
        <v>#NAME?</v>
      </c>
      <c r="C1082" s="90" t="e" vm="1">
        <f ca="1">_xlfn.XLOOKUP(J1082,'HOLDS (by Blocz)'!$S:$S,'HOLDS (by Blocz)'!$E:$E,0)</f>
        <v>#NAME?</v>
      </c>
      <c r="D1082" s="90" t="s">
        <v>105</v>
      </c>
      <c r="E1082" s="90" t="e" vm="2">
        <f t="shared" ca="1" si="208"/>
        <v>#NAME?</v>
      </c>
      <c r="F1082" s="90">
        <v>10085</v>
      </c>
      <c r="G1082" s="90" t="e" vm="2">
        <f t="shared" ca="1" si="207"/>
        <v>#NAME?</v>
      </c>
      <c r="J1082" s="86" t="s">
        <v>238</v>
      </c>
      <c r="K1082" s="87"/>
    </row>
    <row r="1083" spans="1:11" x14ac:dyDescent="0.2">
      <c r="A1083" s="90" t="s">
        <v>243</v>
      </c>
      <c r="B1083" s="90" t="e" vm="1">
        <f ca="1">_xlfn.XLOOKUP(D1083,'HOLDS (by Blocz)'!S:S,'HOLDS (by Blocz)'!E:E,0)</f>
        <v>#NAME?</v>
      </c>
      <c r="C1083" s="90" t="e" vm="1">
        <f ca="1">_xlfn.XLOOKUP(J1083,'HOLDS (by Blocz)'!$S:$S,'HOLDS (by Blocz)'!$E:$E,0)</f>
        <v>#NAME?</v>
      </c>
      <c r="D1083" s="90" t="s">
        <v>106</v>
      </c>
      <c r="E1083" s="90" t="e" vm="2">
        <f t="shared" ca="1" si="208"/>
        <v>#NAME?</v>
      </c>
      <c r="F1083" s="90">
        <v>10085</v>
      </c>
      <c r="G1083" s="90" t="e" vm="2">
        <f t="shared" ca="1" si="207"/>
        <v>#NAME?</v>
      </c>
      <c r="J1083" s="86" t="s">
        <v>238</v>
      </c>
      <c r="K1083" s="87"/>
    </row>
    <row r="1084" spans="1:11" x14ac:dyDescent="0.2">
      <c r="A1084" s="90" t="s">
        <v>243</v>
      </c>
      <c r="B1084" s="90" t="e" vm="1">
        <f ca="1">_xlfn.XLOOKUP(D1084,'HOLDS (by Blocz)'!S:S,'HOLDS (by Blocz)'!E:E,0)</f>
        <v>#NAME?</v>
      </c>
      <c r="C1084" s="90" t="e" vm="1">
        <f ca="1">_xlfn.XLOOKUP(J1084,'HOLDS (by Blocz)'!$S:$S,'HOLDS (by Blocz)'!$E:$E,0)</f>
        <v>#NAME?</v>
      </c>
      <c r="D1084" s="90" t="s">
        <v>107</v>
      </c>
      <c r="E1084" s="90" t="e" vm="2">
        <f t="shared" ca="1" si="208"/>
        <v>#NAME?</v>
      </c>
      <c r="F1084" s="90">
        <v>10085</v>
      </c>
      <c r="G1084" s="90" t="e" vm="2">
        <f t="shared" ca="1" si="207"/>
        <v>#NAME?</v>
      </c>
      <c r="J1084" s="86" t="s">
        <v>238</v>
      </c>
      <c r="K1084" s="87"/>
    </row>
    <row r="1085" spans="1:11" x14ac:dyDescent="0.2">
      <c r="A1085" s="90" t="s">
        <v>243</v>
      </c>
      <c r="B1085" s="90" t="e" vm="1">
        <f ca="1">_xlfn.XLOOKUP(D1085,'HOLDS (by Blocz)'!S:S,'HOLDS (by Blocz)'!E:E,0)</f>
        <v>#NAME?</v>
      </c>
      <c r="C1085" s="90" t="e" vm="1">
        <f ca="1">_xlfn.XLOOKUP(J1085,'HOLDS (by Blocz)'!$S:$S,'HOLDS (by Blocz)'!$E:$E,0)</f>
        <v>#NAME?</v>
      </c>
      <c r="D1085" s="90" t="s">
        <v>108</v>
      </c>
      <c r="E1085" s="90" t="e" vm="2">
        <f t="shared" ca="1" si="208"/>
        <v>#NAME?</v>
      </c>
      <c r="F1085" s="90">
        <v>10085</v>
      </c>
      <c r="G1085" s="90" t="e" vm="2">
        <f t="shared" ca="1" si="207"/>
        <v>#NAME?</v>
      </c>
      <c r="J1085" s="86" t="s">
        <v>238</v>
      </c>
      <c r="K1085" s="87"/>
    </row>
    <row r="1086" spans="1:11" x14ac:dyDescent="0.2">
      <c r="A1086" s="90" t="s">
        <v>243</v>
      </c>
      <c r="B1086" s="90" t="e" vm="1">
        <f ca="1">_xlfn.XLOOKUP(D1086,'HOLDS (by Blocz)'!S:S,'HOLDS (by Blocz)'!E:E,0)</f>
        <v>#NAME?</v>
      </c>
      <c r="C1086" s="90" t="e" vm="1">
        <f ca="1">_xlfn.XLOOKUP(J1086,'HOLDS (by Blocz)'!$S:$S,'HOLDS (by Blocz)'!$E:$E,0)</f>
        <v>#NAME?</v>
      </c>
      <c r="D1086" s="90" t="s">
        <v>109</v>
      </c>
      <c r="E1086" s="90" t="e" vm="2">
        <f t="shared" ca="1" si="208"/>
        <v>#NAME?</v>
      </c>
      <c r="F1086" s="90">
        <v>10085</v>
      </c>
      <c r="G1086" s="90" t="e" vm="2">
        <f t="shared" ca="1" si="207"/>
        <v>#NAME?</v>
      </c>
      <c r="J1086" s="86" t="s">
        <v>238</v>
      </c>
      <c r="K1086" s="87"/>
    </row>
    <row r="1087" spans="1:11" x14ac:dyDescent="0.2">
      <c r="A1087" s="90" t="s">
        <v>243</v>
      </c>
      <c r="B1087" s="90" t="e" vm="1">
        <f ca="1">_xlfn.XLOOKUP(D1087,'HOLDS (by Blocz)'!S:S,'HOLDS (by Blocz)'!E:E,0)</f>
        <v>#NAME?</v>
      </c>
      <c r="C1087" s="90" t="e" vm="1">
        <f ca="1">_xlfn.XLOOKUP(J1087,'HOLDS (by Blocz)'!$S:$S,'HOLDS (by Blocz)'!$E:$E,0)</f>
        <v>#NAME?</v>
      </c>
      <c r="D1087" s="90" t="s">
        <v>110</v>
      </c>
      <c r="E1087" s="90" t="e" vm="2">
        <f t="shared" ca="1" si="208"/>
        <v>#NAME?</v>
      </c>
      <c r="F1087" s="90">
        <v>10085</v>
      </c>
      <c r="G1087" s="90" t="e" vm="2">
        <f t="shared" ca="1" si="207"/>
        <v>#NAME?</v>
      </c>
      <c r="J1087" s="86" t="s">
        <v>238</v>
      </c>
      <c r="K1087" s="87"/>
    </row>
    <row r="1088" spans="1:11" x14ac:dyDescent="0.2">
      <c r="A1088" s="121" t="s">
        <v>243</v>
      </c>
      <c r="B1088" s="121" t="e" vm="1">
        <f ca="1">_xlfn.XLOOKUP(D1088,'HOLDS (by Blocz)'!$S:$S,'HOLDS (by Blocz)'!$E:$E,0)</f>
        <v>#NAME?</v>
      </c>
      <c r="C1088" s="121" t="e" vm="1">
        <f ca="1">_xlfn.XLOOKUP(J1088,'HOLDS (by Blocz)'!$S:$S,'HOLDS (by Blocz)'!$E:$E,0)</f>
        <v>#NAME?</v>
      </c>
      <c r="D1088" s="121" t="s">
        <v>111</v>
      </c>
      <c r="E1088" s="121" t="e" vm="2">
        <f t="shared" ca="1" si="208"/>
        <v>#NAME?</v>
      </c>
      <c r="F1088" s="121">
        <v>10085</v>
      </c>
      <c r="G1088" s="121" t="e" vm="2">
        <f t="shared" ca="1" si="207"/>
        <v>#NAME?</v>
      </c>
      <c r="J1088" s="87" t="s">
        <v>239</v>
      </c>
      <c r="K1088" s="87"/>
    </row>
    <row r="1089" spans="1:11" x14ac:dyDescent="0.2">
      <c r="A1089" s="90" t="s">
        <v>243</v>
      </c>
      <c r="B1089" s="90" t="e" vm="1">
        <f ca="1">_xlfn.XLOOKUP(D1089,'HOLDS (by Blocz)'!S:S,'HOLDS (by Blocz)'!E:E,0)</f>
        <v>#NAME?</v>
      </c>
      <c r="C1089" s="90" t="e" vm="1">
        <f ca="1">_xlfn.XLOOKUP(J1089,'HOLDS (by Blocz)'!$S:$S,'HOLDS (by Blocz)'!$E:$E,0)</f>
        <v>#NAME?</v>
      </c>
      <c r="D1089" s="90" t="s">
        <v>112</v>
      </c>
      <c r="E1089" s="90" t="e" vm="2">
        <f t="shared" ca="1" si="208"/>
        <v>#NAME?</v>
      </c>
      <c r="F1089" s="90">
        <v>10085</v>
      </c>
      <c r="G1089" s="90" t="e" vm="2">
        <f t="shared" ca="1" si="207"/>
        <v>#NAME?</v>
      </c>
      <c r="J1089" s="87" t="s">
        <v>239</v>
      </c>
      <c r="K1089" s="87"/>
    </row>
    <row r="1090" spans="1:11" x14ac:dyDescent="0.2">
      <c r="A1090" s="90" t="s">
        <v>243</v>
      </c>
      <c r="B1090" s="90" t="e" vm="1">
        <f ca="1">_xlfn.XLOOKUP(D1090,'HOLDS (by Blocz)'!S:S,'HOLDS (by Blocz)'!E:E,0)</f>
        <v>#NAME?</v>
      </c>
      <c r="C1090" s="90" t="e" vm="1">
        <f ca="1">_xlfn.XLOOKUP(J1090,'HOLDS (by Blocz)'!$S:$S,'HOLDS (by Blocz)'!$E:$E,0)</f>
        <v>#NAME?</v>
      </c>
      <c r="D1090" s="90" t="s">
        <v>113</v>
      </c>
      <c r="E1090" s="90" t="e" vm="2">
        <f t="shared" ca="1" si="208"/>
        <v>#NAME?</v>
      </c>
      <c r="F1090" s="90">
        <v>10085</v>
      </c>
      <c r="G1090" s="90" t="e" vm="2">
        <f t="shared" ca="1" si="207"/>
        <v>#NAME?</v>
      </c>
      <c r="J1090" s="87" t="s">
        <v>239</v>
      </c>
      <c r="K1090" s="87"/>
    </row>
    <row r="1091" spans="1:11" x14ac:dyDescent="0.2">
      <c r="A1091" s="90" t="s">
        <v>243</v>
      </c>
      <c r="B1091" s="90" t="e" vm="1">
        <f ca="1">_xlfn.XLOOKUP(D1091,'HOLDS (by Blocz)'!S:S,'HOLDS (by Blocz)'!E:E,0)</f>
        <v>#NAME?</v>
      </c>
      <c r="C1091" s="90" t="e" vm="1">
        <f ca="1">_xlfn.XLOOKUP(J1091,'HOLDS (by Blocz)'!$S:$S,'HOLDS (by Blocz)'!$E:$E,0)</f>
        <v>#NAME?</v>
      </c>
      <c r="D1091" s="90" t="s">
        <v>114</v>
      </c>
      <c r="E1091" s="90" t="e" vm="2">
        <f t="shared" ca="1" si="208"/>
        <v>#NAME?</v>
      </c>
      <c r="F1091" s="90">
        <v>10085</v>
      </c>
      <c r="G1091" s="90" t="e" vm="2">
        <f t="shared" ca="1" si="207"/>
        <v>#NAME?</v>
      </c>
      <c r="J1091" s="87" t="s">
        <v>239</v>
      </c>
      <c r="K1091" s="87"/>
    </row>
    <row r="1092" spans="1:11" x14ac:dyDescent="0.2">
      <c r="A1092" s="90" t="s">
        <v>243</v>
      </c>
      <c r="B1092" s="90" t="e" vm="1">
        <f ca="1">_xlfn.XLOOKUP(D1092,'HOLDS (by Blocz)'!S:S,'HOLDS (by Blocz)'!E:E,0)</f>
        <v>#NAME?</v>
      </c>
      <c r="C1092" s="90" t="e" vm="1">
        <f ca="1">_xlfn.XLOOKUP(J1092,'HOLDS (by Blocz)'!$S:$S,'HOLDS (by Blocz)'!$E:$E,0)</f>
        <v>#NAME?</v>
      </c>
      <c r="D1092" s="90" t="s">
        <v>115</v>
      </c>
      <c r="E1092" s="90" t="e" vm="2">
        <f t="shared" ca="1" si="208"/>
        <v>#NAME?</v>
      </c>
      <c r="F1092" s="90">
        <v>10085</v>
      </c>
      <c r="G1092" s="90" t="e" vm="2">
        <f t="shared" ca="1" si="207"/>
        <v>#NAME?</v>
      </c>
      <c r="J1092" s="87" t="s">
        <v>239</v>
      </c>
      <c r="K1092" s="87"/>
    </row>
    <row r="1093" spans="1:11" x14ac:dyDescent="0.2">
      <c r="A1093" s="90" t="s">
        <v>243</v>
      </c>
      <c r="B1093" s="90" t="e" vm="1">
        <f ca="1">_xlfn.XLOOKUP(D1093,'HOLDS (by Blocz)'!S:S,'HOLDS (by Blocz)'!E:E,0)</f>
        <v>#NAME?</v>
      </c>
      <c r="C1093" s="90" t="e" vm="1">
        <f ca="1">_xlfn.XLOOKUP(J1093,'HOLDS (by Blocz)'!$S:$S,'HOLDS (by Blocz)'!$E:$E,0)</f>
        <v>#NAME?</v>
      </c>
      <c r="D1093" s="90" t="s">
        <v>116</v>
      </c>
      <c r="E1093" s="90" t="e" vm="2">
        <f t="shared" ca="1" si="208"/>
        <v>#NAME?</v>
      </c>
      <c r="F1093" s="90">
        <v>10085</v>
      </c>
      <c r="G1093" s="90" t="e" vm="2">
        <f t="shared" ca="1" si="207"/>
        <v>#NAME?</v>
      </c>
      <c r="J1093" s="87" t="s">
        <v>239</v>
      </c>
      <c r="K1093" s="87"/>
    </row>
    <row r="1094" spans="1:11" x14ac:dyDescent="0.2">
      <c r="A1094" s="90" t="s">
        <v>243</v>
      </c>
      <c r="B1094" s="90" t="e" vm="1">
        <f ca="1">_xlfn.XLOOKUP(D1094,'HOLDS (by Blocz)'!S:S,'HOLDS (by Blocz)'!E:E,0)</f>
        <v>#NAME?</v>
      </c>
      <c r="C1094" s="90" t="e" vm="1">
        <f ca="1">_xlfn.XLOOKUP(J1094,'HOLDS (by Blocz)'!$S:$S,'HOLDS (by Blocz)'!$E:$E,0)</f>
        <v>#NAME?</v>
      </c>
      <c r="D1094" s="90" t="s">
        <v>117</v>
      </c>
      <c r="E1094" s="90" t="e" vm="2">
        <f t="shared" ca="1" si="208"/>
        <v>#NAME?</v>
      </c>
      <c r="F1094" s="90">
        <v>10085</v>
      </c>
      <c r="G1094" s="90" t="e" vm="2">
        <f t="shared" ca="1" si="207"/>
        <v>#NAME?</v>
      </c>
      <c r="J1094" s="87" t="s">
        <v>239</v>
      </c>
      <c r="K1094" s="87"/>
    </row>
    <row r="1095" spans="1:11" x14ac:dyDescent="0.2">
      <c r="A1095" s="90" t="s">
        <v>243</v>
      </c>
      <c r="B1095" s="90" t="e" vm="1">
        <f ca="1">_xlfn.XLOOKUP(D1095,'HOLDS (by Blocz)'!S:S,'HOLDS (by Blocz)'!E:E,0)</f>
        <v>#NAME?</v>
      </c>
      <c r="C1095" s="90" t="e" vm="1">
        <f ca="1">_xlfn.XLOOKUP(J1095,'HOLDS (by Blocz)'!$S:$S,'HOLDS (by Blocz)'!$E:$E,0)</f>
        <v>#NAME?</v>
      </c>
      <c r="D1095" s="90" t="s">
        <v>118</v>
      </c>
      <c r="E1095" s="90" t="e" vm="2">
        <f t="shared" ca="1" si="208"/>
        <v>#NAME?</v>
      </c>
      <c r="F1095" s="90">
        <v>10085</v>
      </c>
      <c r="G1095" s="90" t="e" vm="2">
        <f t="shared" ca="1" si="207"/>
        <v>#NAME?</v>
      </c>
      <c r="J1095" s="87" t="s">
        <v>239</v>
      </c>
      <c r="K1095" s="87"/>
    </row>
    <row r="1096" spans="1:11" x14ac:dyDescent="0.2">
      <c r="A1096" s="90" t="s">
        <v>243</v>
      </c>
      <c r="B1096" s="90" t="e" vm="1">
        <f ca="1">_xlfn.XLOOKUP(D1096,'HOLDS (by Blocz)'!S:S,'HOLDS (by Blocz)'!E:E,0)</f>
        <v>#NAME?</v>
      </c>
      <c r="C1096" s="90" t="e" vm="1">
        <f ca="1">_xlfn.XLOOKUP(J1096,'HOLDS (by Blocz)'!$S:$S,'HOLDS (by Blocz)'!$E:$E,0)</f>
        <v>#NAME?</v>
      </c>
      <c r="D1096" s="90" t="s">
        <v>119</v>
      </c>
      <c r="E1096" s="90" t="e" vm="2">
        <f t="shared" ca="1" si="208"/>
        <v>#NAME?</v>
      </c>
      <c r="F1096" s="90">
        <v>10085</v>
      </c>
      <c r="G1096" s="90" t="e" vm="2">
        <f t="shared" ca="1" si="207"/>
        <v>#NAME?</v>
      </c>
      <c r="J1096" s="87" t="s">
        <v>239</v>
      </c>
      <c r="K1096" s="87"/>
    </row>
    <row r="1097" spans="1:11" x14ac:dyDescent="0.2">
      <c r="A1097" s="90" t="s">
        <v>243</v>
      </c>
      <c r="B1097" s="90" t="e" vm="1">
        <f ca="1">_xlfn.XLOOKUP(D1097,'HOLDS (by Blocz)'!S:S,'HOLDS (by Blocz)'!E:E,0)</f>
        <v>#NAME?</v>
      </c>
      <c r="C1097" s="90" t="e" vm="1">
        <f ca="1">_xlfn.XLOOKUP(J1097,'HOLDS (by Blocz)'!$S:$S,'HOLDS (by Blocz)'!$E:$E,0)</f>
        <v>#NAME?</v>
      </c>
      <c r="D1097" s="90" t="s">
        <v>120</v>
      </c>
      <c r="E1097" s="90" t="e" vm="2">
        <f t="shared" ca="1" si="208"/>
        <v>#NAME?</v>
      </c>
      <c r="F1097" s="90">
        <v>10085</v>
      </c>
      <c r="G1097" s="90" t="e" vm="2">
        <f t="shared" ca="1" si="207"/>
        <v>#NAME?</v>
      </c>
      <c r="J1097" s="87" t="s">
        <v>239</v>
      </c>
      <c r="K1097" s="87"/>
    </row>
    <row r="1098" spans="1:11" x14ac:dyDescent="0.2">
      <c r="A1098" s="90" t="s">
        <v>243</v>
      </c>
      <c r="B1098" s="90" t="e" vm="1">
        <f ca="1">_xlfn.XLOOKUP(D1098,'HOLDS (by Blocz)'!S:S,'HOLDS (by Blocz)'!E:E,0)</f>
        <v>#NAME?</v>
      </c>
      <c r="C1098" s="90" t="e" vm="1">
        <f ca="1">_xlfn.XLOOKUP(J1098,'HOLDS (by Blocz)'!$S:$S,'HOLDS (by Blocz)'!$E:$E,0)</f>
        <v>#NAME?</v>
      </c>
      <c r="D1098" s="90" t="s">
        <v>121</v>
      </c>
      <c r="E1098" s="90" t="e" vm="2">
        <f t="shared" ca="1" si="208"/>
        <v>#NAME?</v>
      </c>
      <c r="F1098" s="90">
        <v>10085</v>
      </c>
      <c r="G1098" s="90" t="e" vm="2">
        <f t="shared" ca="1" si="207"/>
        <v>#NAME?</v>
      </c>
      <c r="J1098" s="87" t="s">
        <v>239</v>
      </c>
      <c r="K1098" s="87"/>
    </row>
    <row r="1099" spans="1:11" x14ac:dyDescent="0.2">
      <c r="A1099" s="90" t="s">
        <v>243</v>
      </c>
      <c r="B1099" s="90" t="e" vm="1">
        <f ca="1">_xlfn.XLOOKUP(D1099,'HOLDS (by Blocz)'!S:S,'HOLDS (by Blocz)'!E:E,0)</f>
        <v>#NAME?</v>
      </c>
      <c r="C1099" s="90" t="e" vm="1">
        <f ca="1">_xlfn.XLOOKUP(J1099,'HOLDS (by Blocz)'!$S:$S,'HOLDS (by Blocz)'!$E:$E,0)</f>
        <v>#NAME?</v>
      </c>
      <c r="D1099" s="90" t="s">
        <v>122</v>
      </c>
      <c r="E1099" s="90" t="e" vm="2">
        <f t="shared" ca="1" si="208"/>
        <v>#NAME?</v>
      </c>
      <c r="F1099" s="90">
        <v>10085</v>
      </c>
      <c r="G1099" s="90" t="e" vm="2">
        <f t="shared" ca="1" si="207"/>
        <v>#NAME?</v>
      </c>
      <c r="J1099" s="87" t="s">
        <v>239</v>
      </c>
      <c r="K1099" s="87"/>
    </row>
    <row r="1100" spans="1:11" x14ac:dyDescent="0.2">
      <c r="A1100" s="90" t="s">
        <v>243</v>
      </c>
      <c r="B1100" s="90" t="e" vm="1">
        <f ca="1">_xlfn.XLOOKUP(D1100,'HOLDS (by Blocz)'!S:S,'HOLDS (by Blocz)'!E:E,0)</f>
        <v>#NAME?</v>
      </c>
      <c r="C1100" s="90" t="e" vm="1">
        <f ca="1">_xlfn.XLOOKUP(J1100,'HOLDS (by Blocz)'!$S:$S,'HOLDS (by Blocz)'!$E:$E,0)</f>
        <v>#NAME?</v>
      </c>
      <c r="D1100" s="90" t="s">
        <v>123</v>
      </c>
      <c r="E1100" s="90" t="e" vm="2">
        <f t="shared" ca="1" si="208"/>
        <v>#NAME?</v>
      </c>
      <c r="F1100" s="90">
        <v>10085</v>
      </c>
      <c r="G1100" s="90" t="e" vm="2">
        <f t="shared" ref="G1100:G1163" ca="1" si="209">IF(C1100&gt;0,10*C1100/E1100,0)</f>
        <v>#NAME?</v>
      </c>
      <c r="J1100" s="87" t="s">
        <v>239</v>
      </c>
      <c r="K1100" s="87"/>
    </row>
    <row r="1101" spans="1:11" x14ac:dyDescent="0.2">
      <c r="A1101" s="90" t="s">
        <v>243</v>
      </c>
      <c r="B1101" s="90" t="e" vm="1">
        <f ca="1">_xlfn.XLOOKUP(D1101,'HOLDS (by Blocz)'!S:S,'HOLDS (by Blocz)'!E:E,0)</f>
        <v>#NAME?</v>
      </c>
      <c r="C1101" s="90" t="e" vm="1">
        <f ca="1">_xlfn.XLOOKUP(J1101,'HOLDS (by Blocz)'!$S:$S,'HOLDS (by Blocz)'!$E:$E,0)</f>
        <v>#NAME?</v>
      </c>
      <c r="D1101" s="90" t="s">
        <v>124</v>
      </c>
      <c r="E1101" s="90" t="e" vm="2">
        <f t="shared" ca="1" si="208"/>
        <v>#NAME?</v>
      </c>
      <c r="F1101" s="90">
        <v>10085</v>
      </c>
      <c r="G1101" s="90" t="e" vm="2">
        <f t="shared" ca="1" si="209"/>
        <v>#NAME?</v>
      </c>
      <c r="J1101" s="87" t="s">
        <v>239</v>
      </c>
      <c r="K1101" s="87"/>
    </row>
    <row r="1102" spans="1:11" x14ac:dyDescent="0.2">
      <c r="A1102" s="90" t="s">
        <v>243</v>
      </c>
      <c r="B1102" s="90" t="e" vm="1">
        <f ca="1">_xlfn.XLOOKUP(D1102,'HOLDS (by Blocz)'!S:S,'HOLDS (by Blocz)'!E:E,0)</f>
        <v>#NAME?</v>
      </c>
      <c r="C1102" s="90" t="e" vm="1">
        <f ca="1">_xlfn.XLOOKUP(J1102,'HOLDS (by Blocz)'!$S:$S,'HOLDS (by Blocz)'!$E:$E,0)</f>
        <v>#NAME?</v>
      </c>
      <c r="D1102" s="90" t="s">
        <v>125</v>
      </c>
      <c r="E1102" s="90" t="e" vm="2">
        <f t="shared" ca="1" si="208"/>
        <v>#NAME?</v>
      </c>
      <c r="F1102" s="90">
        <v>10085</v>
      </c>
      <c r="G1102" s="90" t="e" vm="2">
        <f t="shared" ca="1" si="209"/>
        <v>#NAME?</v>
      </c>
      <c r="J1102" s="87" t="s">
        <v>239</v>
      </c>
      <c r="K1102" s="87"/>
    </row>
    <row r="1103" spans="1:11" x14ac:dyDescent="0.2">
      <c r="A1103" s="90" t="s">
        <v>243</v>
      </c>
      <c r="B1103" s="90" t="e" vm="1">
        <f ca="1">_xlfn.XLOOKUP(D1103,'HOLDS (by Blocz)'!S:S,'HOLDS (by Blocz)'!E:E,0)</f>
        <v>#NAME?</v>
      </c>
      <c r="C1103" s="90" t="e" vm="1">
        <f ca="1">_xlfn.XLOOKUP(J1103,'HOLDS (by Blocz)'!$S:$S,'HOLDS (by Blocz)'!$E:$E,0)</f>
        <v>#NAME?</v>
      </c>
      <c r="D1103" s="90" t="s">
        <v>126</v>
      </c>
      <c r="E1103" s="90" t="e" vm="2">
        <f t="shared" ca="1" si="208"/>
        <v>#NAME?</v>
      </c>
      <c r="F1103" s="90">
        <v>10085</v>
      </c>
      <c r="G1103" s="90" t="e" vm="2">
        <f t="shared" ca="1" si="209"/>
        <v>#NAME?</v>
      </c>
      <c r="J1103" s="87" t="s">
        <v>239</v>
      </c>
      <c r="K1103" s="87"/>
    </row>
    <row r="1104" spans="1:11" x14ac:dyDescent="0.2">
      <c r="A1104" s="90" t="s">
        <v>243</v>
      </c>
      <c r="B1104" s="90" t="e" vm="1">
        <f ca="1">_xlfn.XLOOKUP(D1104,'HOLDS (by Blocz)'!S:S,'HOLDS (by Blocz)'!E:E,0)</f>
        <v>#NAME?</v>
      </c>
      <c r="C1104" s="90" t="e" vm="1">
        <f ca="1">_xlfn.XLOOKUP(J1104,'HOLDS (by Blocz)'!$S:$S,'HOLDS (by Blocz)'!$E:$E,0)</f>
        <v>#NAME?</v>
      </c>
      <c r="D1104" s="90" t="s">
        <v>127</v>
      </c>
      <c r="E1104" s="90" t="e" vm="2">
        <f t="shared" ca="1" si="208"/>
        <v>#NAME?</v>
      </c>
      <c r="F1104" s="90">
        <v>10085</v>
      </c>
      <c r="G1104" s="90" t="e" vm="2">
        <f t="shared" ca="1" si="209"/>
        <v>#NAME?</v>
      </c>
      <c r="J1104" s="87" t="s">
        <v>239</v>
      </c>
      <c r="K1104" s="87"/>
    </row>
    <row r="1105" spans="1:11" x14ac:dyDescent="0.2">
      <c r="A1105" s="90" t="s">
        <v>243</v>
      </c>
      <c r="B1105" s="90" t="e" vm="1">
        <f ca="1">_xlfn.XLOOKUP(D1105,'HOLDS (by Blocz)'!S:S,'HOLDS (by Blocz)'!E:E,0)</f>
        <v>#NAME?</v>
      </c>
      <c r="C1105" s="90" t="e" vm="1">
        <f ca="1">_xlfn.XLOOKUP(J1105,'HOLDS (by Blocz)'!$S:$S,'HOLDS (by Blocz)'!$E:$E,0)</f>
        <v>#NAME?</v>
      </c>
      <c r="D1105" s="90" t="s">
        <v>128</v>
      </c>
      <c r="E1105" s="90" t="e" vm="2">
        <f t="shared" ca="1" si="208"/>
        <v>#NAME?</v>
      </c>
      <c r="F1105" s="90">
        <v>10085</v>
      </c>
      <c r="G1105" s="90" t="e" vm="2">
        <f t="shared" ca="1" si="209"/>
        <v>#NAME?</v>
      </c>
      <c r="J1105" s="87" t="s">
        <v>239</v>
      </c>
      <c r="K1105" s="87"/>
    </row>
    <row r="1106" spans="1:11" x14ac:dyDescent="0.2">
      <c r="A1106" s="90" t="s">
        <v>243</v>
      </c>
      <c r="B1106" s="90" t="e" vm="1">
        <f ca="1">_xlfn.XLOOKUP(D1106,'HOLDS (by Blocz)'!S:S,'HOLDS (by Blocz)'!E:E,0)</f>
        <v>#NAME?</v>
      </c>
      <c r="C1106" s="90" t="e" vm="1">
        <f ca="1">_xlfn.XLOOKUP(J1106,'HOLDS (by Blocz)'!$S:$S,'HOLDS (by Blocz)'!$E:$E,0)</f>
        <v>#NAME?</v>
      </c>
      <c r="D1106" s="90" t="s">
        <v>129</v>
      </c>
      <c r="E1106" s="90" t="e" vm="2">
        <f t="shared" ca="1" si="208"/>
        <v>#NAME?</v>
      </c>
      <c r="F1106" s="90">
        <v>10085</v>
      </c>
      <c r="G1106" s="90" t="e" vm="2">
        <f t="shared" ca="1" si="209"/>
        <v>#NAME?</v>
      </c>
      <c r="J1106" s="87" t="s">
        <v>239</v>
      </c>
      <c r="K1106" s="87"/>
    </row>
    <row r="1107" spans="1:11" x14ac:dyDescent="0.2">
      <c r="A1107" s="121" t="s">
        <v>243</v>
      </c>
      <c r="B1107" s="121" t="e" vm="1">
        <f ca="1">_xlfn.XLOOKUP(D1107,'HOLDS (by Blocz)'!$S:$S,'HOLDS (by Blocz)'!$F:$F,0)</f>
        <v>#NAME?</v>
      </c>
      <c r="C1107" s="121" t="e" vm="1">
        <f ca="1">_xlfn.XLOOKUP(J1107,'HOLDS (by Blocz)'!$S:$S,'HOLDS (by Blocz)'!$F:$F,0)</f>
        <v>#NAME?</v>
      </c>
      <c r="D1107" s="121" t="s">
        <v>100</v>
      </c>
      <c r="E1107" s="121" t="e" vm="2">
        <f t="shared" ca="1" si="208"/>
        <v>#NAME?</v>
      </c>
      <c r="F1107" s="121">
        <v>10086</v>
      </c>
      <c r="G1107" s="121" t="e" vm="2">
        <f t="shared" ca="1" si="209"/>
        <v>#NAME?</v>
      </c>
      <c r="J1107" s="86" t="s">
        <v>238</v>
      </c>
      <c r="K1107" s="87"/>
    </row>
    <row r="1108" spans="1:11" x14ac:dyDescent="0.2">
      <c r="A1108" s="90" t="s">
        <v>243</v>
      </c>
      <c r="B1108" s="90" t="e" vm="1">
        <f ca="1">_xlfn.XLOOKUP(D1108,'HOLDS (by Blocz)'!S:S,'HOLDS (by Blocz)'!F:F,0)</f>
        <v>#NAME?</v>
      </c>
      <c r="C1108" s="90" t="e" vm="1">
        <f ca="1">_xlfn.XLOOKUP(J1108,'HOLDS (by Blocz)'!$S:$S,'HOLDS (by Blocz)'!$F:$F,0)</f>
        <v>#NAME?</v>
      </c>
      <c r="D1108" s="90" t="s">
        <v>101</v>
      </c>
      <c r="E1108" s="90" t="e" vm="2">
        <f t="shared" ca="1" si="208"/>
        <v>#NAME?</v>
      </c>
      <c r="F1108" s="90">
        <v>10086</v>
      </c>
      <c r="G1108" s="90" t="e" vm="2">
        <f t="shared" ca="1" si="209"/>
        <v>#NAME?</v>
      </c>
      <c r="J1108" s="86" t="s">
        <v>238</v>
      </c>
      <c r="K1108" s="87"/>
    </row>
    <row r="1109" spans="1:11" x14ac:dyDescent="0.2">
      <c r="A1109" s="90" t="s">
        <v>243</v>
      </c>
      <c r="B1109" s="90" t="e" vm="1">
        <f ca="1">_xlfn.XLOOKUP(D1109,'HOLDS (by Blocz)'!S:S,'HOLDS (by Blocz)'!F:F,0)</f>
        <v>#NAME?</v>
      </c>
      <c r="C1109" s="90" t="e" vm="1">
        <f ca="1">_xlfn.XLOOKUP(J1109,'HOLDS (by Blocz)'!$S:$S,'HOLDS (by Blocz)'!$F:$F,0)</f>
        <v>#NAME?</v>
      </c>
      <c r="D1109" s="90" t="s">
        <v>102</v>
      </c>
      <c r="E1109" s="90" t="e" vm="2">
        <f t="shared" ca="1" si="208"/>
        <v>#NAME?</v>
      </c>
      <c r="F1109" s="90">
        <v>10086</v>
      </c>
      <c r="G1109" s="90" t="e" vm="2">
        <f t="shared" ca="1" si="209"/>
        <v>#NAME?</v>
      </c>
      <c r="J1109" s="86" t="s">
        <v>238</v>
      </c>
      <c r="K1109" s="87"/>
    </row>
    <row r="1110" spans="1:11" x14ac:dyDescent="0.2">
      <c r="A1110" s="90" t="s">
        <v>243</v>
      </c>
      <c r="B1110" s="90" t="e" vm="1">
        <f ca="1">_xlfn.XLOOKUP(D1110,'HOLDS (by Blocz)'!S:S,'HOLDS (by Blocz)'!F:F,0)</f>
        <v>#NAME?</v>
      </c>
      <c r="C1110" s="90" t="e" vm="1">
        <f ca="1">_xlfn.XLOOKUP(J1110,'HOLDS (by Blocz)'!$S:$S,'HOLDS (by Blocz)'!$F:$F,0)</f>
        <v>#NAME?</v>
      </c>
      <c r="D1110" s="90" t="s">
        <v>103</v>
      </c>
      <c r="E1110" s="90" t="e" vm="2">
        <f t="shared" ca="1" si="208"/>
        <v>#NAME?</v>
      </c>
      <c r="F1110" s="90">
        <v>10086</v>
      </c>
      <c r="G1110" s="90" t="e" vm="2">
        <f t="shared" ca="1" si="209"/>
        <v>#NAME?</v>
      </c>
      <c r="J1110" s="86" t="s">
        <v>238</v>
      </c>
      <c r="K1110" s="87"/>
    </row>
    <row r="1111" spans="1:11" x14ac:dyDescent="0.2">
      <c r="A1111" s="90" t="s">
        <v>243</v>
      </c>
      <c r="B1111" s="90" t="e" vm="1">
        <f ca="1">_xlfn.XLOOKUP(D1111,'HOLDS (by Blocz)'!S:S,'HOLDS (by Blocz)'!F:F,0)</f>
        <v>#NAME?</v>
      </c>
      <c r="C1111" s="90" t="e" vm="1">
        <f ca="1">_xlfn.XLOOKUP(J1111,'HOLDS (by Blocz)'!$S:$S,'HOLDS (by Blocz)'!$F:$F,0)</f>
        <v>#NAME?</v>
      </c>
      <c r="D1111" s="90" t="s">
        <v>104</v>
      </c>
      <c r="E1111" s="90" t="e" vm="2">
        <f t="shared" ca="1" si="208"/>
        <v>#NAME?</v>
      </c>
      <c r="F1111" s="90">
        <v>10086</v>
      </c>
      <c r="G1111" s="90" t="e" vm="2">
        <f t="shared" ca="1" si="209"/>
        <v>#NAME?</v>
      </c>
      <c r="J1111" s="86" t="s">
        <v>238</v>
      </c>
      <c r="K1111" s="87"/>
    </row>
    <row r="1112" spans="1:11" x14ac:dyDescent="0.2">
      <c r="A1112" s="90" t="s">
        <v>243</v>
      </c>
      <c r="B1112" s="90" t="e" vm="1">
        <f ca="1">_xlfn.XLOOKUP(D1112,'HOLDS (by Blocz)'!S:S,'HOLDS (by Blocz)'!F:F,0)</f>
        <v>#NAME?</v>
      </c>
      <c r="C1112" s="90" t="e" vm="1">
        <f ca="1">_xlfn.XLOOKUP(J1112,'HOLDS (by Blocz)'!$S:$S,'HOLDS (by Blocz)'!$F:$F,0)</f>
        <v>#NAME?</v>
      </c>
      <c r="D1112" s="90" t="s">
        <v>105</v>
      </c>
      <c r="E1112" s="90" t="e" vm="2">
        <f t="shared" ca="1" si="208"/>
        <v>#NAME?</v>
      </c>
      <c r="F1112" s="90">
        <v>10086</v>
      </c>
      <c r="G1112" s="90" t="e" vm="2">
        <f t="shared" ca="1" si="209"/>
        <v>#NAME?</v>
      </c>
      <c r="J1112" s="86" t="s">
        <v>238</v>
      </c>
      <c r="K1112" s="87"/>
    </row>
    <row r="1113" spans="1:11" x14ac:dyDescent="0.2">
      <c r="A1113" s="90" t="s">
        <v>243</v>
      </c>
      <c r="B1113" s="90" t="e" vm="1">
        <f ca="1">_xlfn.XLOOKUP(D1113,'HOLDS (by Blocz)'!S:S,'HOLDS (by Blocz)'!F:F,0)</f>
        <v>#NAME?</v>
      </c>
      <c r="C1113" s="90" t="e" vm="1">
        <f ca="1">_xlfn.XLOOKUP(J1113,'HOLDS (by Blocz)'!$S:$S,'HOLDS (by Blocz)'!$F:$F,0)</f>
        <v>#NAME?</v>
      </c>
      <c r="D1113" s="90" t="s">
        <v>106</v>
      </c>
      <c r="E1113" s="90" t="e" vm="2">
        <f t="shared" ca="1" si="208"/>
        <v>#NAME?</v>
      </c>
      <c r="F1113" s="90">
        <v>10086</v>
      </c>
      <c r="G1113" s="90" t="e" vm="2">
        <f t="shared" ca="1" si="209"/>
        <v>#NAME?</v>
      </c>
      <c r="J1113" s="86" t="s">
        <v>238</v>
      </c>
      <c r="K1113" s="87"/>
    </row>
    <row r="1114" spans="1:11" x14ac:dyDescent="0.2">
      <c r="A1114" s="90" t="s">
        <v>243</v>
      </c>
      <c r="B1114" s="90" t="e" vm="1">
        <f ca="1">_xlfn.XLOOKUP(D1114,'HOLDS (by Blocz)'!S:S,'HOLDS (by Blocz)'!F:F,0)</f>
        <v>#NAME?</v>
      </c>
      <c r="C1114" s="90" t="e" vm="1">
        <f ca="1">_xlfn.XLOOKUP(J1114,'HOLDS (by Blocz)'!$S:$S,'HOLDS (by Blocz)'!$F:$F,0)</f>
        <v>#NAME?</v>
      </c>
      <c r="D1114" s="90" t="s">
        <v>107</v>
      </c>
      <c r="E1114" s="90" t="e" vm="2">
        <f t="shared" ca="1" si="208"/>
        <v>#NAME?</v>
      </c>
      <c r="F1114" s="90">
        <v>10086</v>
      </c>
      <c r="G1114" s="90" t="e" vm="2">
        <f t="shared" ca="1" si="209"/>
        <v>#NAME?</v>
      </c>
      <c r="J1114" s="86" t="s">
        <v>238</v>
      </c>
      <c r="K1114" s="87"/>
    </row>
    <row r="1115" spans="1:11" x14ac:dyDescent="0.2">
      <c r="A1115" s="90" t="s">
        <v>243</v>
      </c>
      <c r="B1115" s="90" t="e" vm="1">
        <f ca="1">_xlfn.XLOOKUP(D1115,'HOLDS (by Blocz)'!S:S,'HOLDS (by Blocz)'!F:F,0)</f>
        <v>#NAME?</v>
      </c>
      <c r="C1115" s="90" t="e" vm="1">
        <f ca="1">_xlfn.XLOOKUP(J1115,'HOLDS (by Blocz)'!$S:$S,'HOLDS (by Blocz)'!$F:$F,0)</f>
        <v>#NAME?</v>
      </c>
      <c r="D1115" s="90" t="s">
        <v>108</v>
      </c>
      <c r="E1115" s="90" t="e" vm="2">
        <f t="shared" ca="1" si="208"/>
        <v>#NAME?</v>
      </c>
      <c r="F1115" s="90">
        <v>10086</v>
      </c>
      <c r="G1115" s="90" t="e" vm="2">
        <f t="shared" ca="1" si="209"/>
        <v>#NAME?</v>
      </c>
      <c r="J1115" s="86" t="s">
        <v>238</v>
      </c>
      <c r="K1115" s="87"/>
    </row>
    <row r="1116" spans="1:11" x14ac:dyDescent="0.2">
      <c r="A1116" s="90" t="s">
        <v>243</v>
      </c>
      <c r="B1116" s="90" t="e" vm="1">
        <f ca="1">_xlfn.XLOOKUP(D1116,'HOLDS (by Blocz)'!S:S,'HOLDS (by Blocz)'!F:F,0)</f>
        <v>#NAME?</v>
      </c>
      <c r="C1116" s="90" t="e" vm="1">
        <f ca="1">_xlfn.XLOOKUP(J1116,'HOLDS (by Blocz)'!$S:$S,'HOLDS (by Blocz)'!$F:$F,0)</f>
        <v>#NAME?</v>
      </c>
      <c r="D1116" s="90" t="s">
        <v>109</v>
      </c>
      <c r="E1116" s="90" t="e" vm="2">
        <f t="shared" ca="1" si="208"/>
        <v>#NAME?</v>
      </c>
      <c r="F1116" s="90">
        <v>10086</v>
      </c>
      <c r="G1116" s="90" t="e" vm="2">
        <f t="shared" ca="1" si="209"/>
        <v>#NAME?</v>
      </c>
      <c r="J1116" s="86" t="s">
        <v>238</v>
      </c>
      <c r="K1116" s="87"/>
    </row>
    <row r="1117" spans="1:11" x14ac:dyDescent="0.2">
      <c r="A1117" s="90" t="s">
        <v>243</v>
      </c>
      <c r="B1117" s="90" t="e" vm="1">
        <f ca="1">_xlfn.XLOOKUP(D1117,'HOLDS (by Blocz)'!S:S,'HOLDS (by Blocz)'!F:F,0)</f>
        <v>#NAME?</v>
      </c>
      <c r="C1117" s="90" t="e" vm="1">
        <f ca="1">_xlfn.XLOOKUP(J1117,'HOLDS (by Blocz)'!$S:$S,'HOLDS (by Blocz)'!$F:$F,0)</f>
        <v>#NAME?</v>
      </c>
      <c r="D1117" s="90" t="s">
        <v>110</v>
      </c>
      <c r="E1117" s="90" t="e" vm="2">
        <f t="shared" ca="1" si="208"/>
        <v>#NAME?</v>
      </c>
      <c r="F1117" s="90">
        <v>10086</v>
      </c>
      <c r="G1117" s="90" t="e" vm="2">
        <f t="shared" ca="1" si="209"/>
        <v>#NAME?</v>
      </c>
      <c r="J1117" s="86" t="s">
        <v>238</v>
      </c>
      <c r="K1117" s="87"/>
    </row>
    <row r="1118" spans="1:11" x14ac:dyDescent="0.2">
      <c r="A1118" s="121" t="s">
        <v>243</v>
      </c>
      <c r="B1118" s="121" t="e" vm="1">
        <f ca="1">_xlfn.XLOOKUP(D1118,'HOLDS (by Blocz)'!$S:$S,'HOLDS (by Blocz)'!$F:$F,0)</f>
        <v>#NAME?</v>
      </c>
      <c r="C1118" s="121" t="e" vm="1">
        <f ca="1">_xlfn.XLOOKUP(J1118,'HOLDS (by Blocz)'!$S:$S,'HOLDS (by Blocz)'!$F:$F,0)</f>
        <v>#NAME?</v>
      </c>
      <c r="D1118" s="121" t="s">
        <v>111</v>
      </c>
      <c r="E1118" s="121" t="e" vm="2">
        <f t="shared" ca="1" si="208"/>
        <v>#NAME?</v>
      </c>
      <c r="F1118" s="121">
        <v>10086</v>
      </c>
      <c r="G1118" s="121" t="e" vm="2">
        <f t="shared" ca="1" si="209"/>
        <v>#NAME?</v>
      </c>
      <c r="J1118" s="87" t="s">
        <v>239</v>
      </c>
      <c r="K1118" s="87"/>
    </row>
    <row r="1119" spans="1:11" x14ac:dyDescent="0.2">
      <c r="A1119" s="90" t="s">
        <v>243</v>
      </c>
      <c r="B1119" s="90" t="e" vm="1">
        <f ca="1">_xlfn.XLOOKUP(D1119,'HOLDS (by Blocz)'!S:S,'HOLDS (by Blocz)'!F:F,0)</f>
        <v>#NAME?</v>
      </c>
      <c r="C1119" s="90" t="e" vm="1">
        <f ca="1">_xlfn.XLOOKUP(J1119,'HOLDS (by Blocz)'!$S:$S,'HOLDS (by Blocz)'!$F:$F,0)</f>
        <v>#NAME?</v>
      </c>
      <c r="D1119" s="90" t="s">
        <v>112</v>
      </c>
      <c r="E1119" s="90" t="e" vm="2">
        <f t="shared" ca="1" si="208"/>
        <v>#NAME?</v>
      </c>
      <c r="F1119" s="90">
        <v>10086</v>
      </c>
      <c r="G1119" s="90" t="e" vm="2">
        <f t="shared" ca="1" si="209"/>
        <v>#NAME?</v>
      </c>
      <c r="J1119" s="87" t="s">
        <v>239</v>
      </c>
      <c r="K1119" s="87"/>
    </row>
    <row r="1120" spans="1:11" x14ac:dyDescent="0.2">
      <c r="A1120" s="90" t="s">
        <v>243</v>
      </c>
      <c r="B1120" s="90" t="e" vm="1">
        <f ca="1">_xlfn.XLOOKUP(D1120,'HOLDS (by Blocz)'!S:S,'HOLDS (by Blocz)'!F:F,0)</f>
        <v>#NAME?</v>
      </c>
      <c r="C1120" s="90" t="e" vm="1">
        <f ca="1">_xlfn.XLOOKUP(J1120,'HOLDS (by Blocz)'!$S:$S,'HOLDS (by Blocz)'!$F:$F,0)</f>
        <v>#NAME?</v>
      </c>
      <c r="D1120" s="90" t="s">
        <v>113</v>
      </c>
      <c r="E1120" s="90" t="e" vm="2">
        <f t="shared" ca="1" si="208"/>
        <v>#NAME?</v>
      </c>
      <c r="F1120" s="90">
        <v>10086</v>
      </c>
      <c r="G1120" s="90" t="e" vm="2">
        <f t="shared" ca="1" si="209"/>
        <v>#NAME?</v>
      </c>
      <c r="J1120" s="87" t="s">
        <v>239</v>
      </c>
      <c r="K1120" s="87"/>
    </row>
    <row r="1121" spans="1:11" x14ac:dyDescent="0.2">
      <c r="A1121" s="90" t="s">
        <v>243</v>
      </c>
      <c r="B1121" s="90" t="e" vm="1">
        <f ca="1">_xlfn.XLOOKUP(D1121,'HOLDS (by Blocz)'!S:S,'HOLDS (by Blocz)'!F:F,0)</f>
        <v>#NAME?</v>
      </c>
      <c r="C1121" s="90" t="e" vm="1">
        <f ca="1">_xlfn.XLOOKUP(J1121,'HOLDS (by Blocz)'!$S:$S,'HOLDS (by Blocz)'!$F:$F,0)</f>
        <v>#NAME?</v>
      </c>
      <c r="D1121" s="90" t="s">
        <v>114</v>
      </c>
      <c r="E1121" s="90" t="e" vm="2">
        <f t="shared" ref="E1121:E1184" ca="1" si="210">SUM(B1121:C1121)</f>
        <v>#NAME?</v>
      </c>
      <c r="F1121" s="90">
        <v>10086</v>
      </c>
      <c r="G1121" s="90" t="e" vm="2">
        <f t="shared" ca="1" si="209"/>
        <v>#NAME?</v>
      </c>
      <c r="J1121" s="87" t="s">
        <v>239</v>
      </c>
      <c r="K1121" s="87"/>
    </row>
    <row r="1122" spans="1:11" x14ac:dyDescent="0.2">
      <c r="A1122" s="90" t="s">
        <v>243</v>
      </c>
      <c r="B1122" s="90" t="e" vm="1">
        <f ca="1">_xlfn.XLOOKUP(D1122,'HOLDS (by Blocz)'!S:S,'HOLDS (by Blocz)'!F:F,0)</f>
        <v>#NAME?</v>
      </c>
      <c r="C1122" s="90" t="e" vm="1">
        <f ca="1">_xlfn.XLOOKUP(J1122,'HOLDS (by Blocz)'!$S:$S,'HOLDS (by Blocz)'!$F:$F,0)</f>
        <v>#NAME?</v>
      </c>
      <c r="D1122" s="90" t="s">
        <v>115</v>
      </c>
      <c r="E1122" s="90" t="e" vm="2">
        <f t="shared" ca="1" si="210"/>
        <v>#NAME?</v>
      </c>
      <c r="F1122" s="90">
        <v>10086</v>
      </c>
      <c r="G1122" s="90" t="e" vm="2">
        <f t="shared" ca="1" si="209"/>
        <v>#NAME?</v>
      </c>
      <c r="J1122" s="87" t="s">
        <v>239</v>
      </c>
      <c r="K1122" s="87"/>
    </row>
    <row r="1123" spans="1:11" x14ac:dyDescent="0.2">
      <c r="A1123" s="90" t="s">
        <v>243</v>
      </c>
      <c r="B1123" s="90" t="e" vm="1">
        <f ca="1">_xlfn.XLOOKUP(D1123,'HOLDS (by Blocz)'!S:S,'HOLDS (by Blocz)'!F:F,0)</f>
        <v>#NAME?</v>
      </c>
      <c r="C1123" s="90" t="e" vm="1">
        <f ca="1">_xlfn.XLOOKUP(J1123,'HOLDS (by Blocz)'!$S:$S,'HOLDS (by Blocz)'!$F:$F,0)</f>
        <v>#NAME?</v>
      </c>
      <c r="D1123" s="90" t="s">
        <v>116</v>
      </c>
      <c r="E1123" s="90" t="e" vm="2">
        <f t="shared" ca="1" si="210"/>
        <v>#NAME?</v>
      </c>
      <c r="F1123" s="90">
        <v>10086</v>
      </c>
      <c r="G1123" s="90" t="e" vm="2">
        <f t="shared" ca="1" si="209"/>
        <v>#NAME?</v>
      </c>
      <c r="J1123" s="87" t="s">
        <v>239</v>
      </c>
      <c r="K1123" s="87"/>
    </row>
    <row r="1124" spans="1:11" x14ac:dyDescent="0.2">
      <c r="A1124" s="90" t="s">
        <v>243</v>
      </c>
      <c r="B1124" s="90" t="e" vm="1">
        <f ca="1">_xlfn.XLOOKUP(D1124,'HOLDS (by Blocz)'!S:S,'HOLDS (by Blocz)'!F:F,0)</f>
        <v>#NAME?</v>
      </c>
      <c r="C1124" s="90" t="e" vm="1">
        <f ca="1">_xlfn.XLOOKUP(J1124,'HOLDS (by Blocz)'!$S:$S,'HOLDS (by Blocz)'!$F:$F,0)</f>
        <v>#NAME?</v>
      </c>
      <c r="D1124" s="90" t="s">
        <v>117</v>
      </c>
      <c r="E1124" s="90" t="e" vm="2">
        <f t="shared" ca="1" si="210"/>
        <v>#NAME?</v>
      </c>
      <c r="F1124" s="90">
        <v>10086</v>
      </c>
      <c r="G1124" s="90" t="e" vm="2">
        <f t="shared" ca="1" si="209"/>
        <v>#NAME?</v>
      </c>
      <c r="J1124" s="87" t="s">
        <v>239</v>
      </c>
      <c r="K1124" s="87"/>
    </row>
    <row r="1125" spans="1:11" x14ac:dyDescent="0.2">
      <c r="A1125" s="90" t="s">
        <v>243</v>
      </c>
      <c r="B1125" s="90" t="e" vm="1">
        <f ca="1">_xlfn.XLOOKUP(D1125,'HOLDS (by Blocz)'!S:S,'HOLDS (by Blocz)'!F:F,0)</f>
        <v>#NAME?</v>
      </c>
      <c r="C1125" s="90" t="e" vm="1">
        <f ca="1">_xlfn.XLOOKUP(J1125,'HOLDS (by Blocz)'!$S:$S,'HOLDS (by Blocz)'!$F:$F,0)</f>
        <v>#NAME?</v>
      </c>
      <c r="D1125" s="90" t="s">
        <v>118</v>
      </c>
      <c r="E1125" s="90" t="e" vm="2">
        <f t="shared" ca="1" si="210"/>
        <v>#NAME?</v>
      </c>
      <c r="F1125" s="90">
        <v>10086</v>
      </c>
      <c r="G1125" s="90" t="e" vm="2">
        <f t="shared" ca="1" si="209"/>
        <v>#NAME?</v>
      </c>
      <c r="J1125" s="87" t="s">
        <v>239</v>
      </c>
      <c r="K1125" s="87"/>
    </row>
    <row r="1126" spans="1:11" x14ac:dyDescent="0.2">
      <c r="A1126" s="90" t="s">
        <v>243</v>
      </c>
      <c r="B1126" s="90" t="e" vm="1">
        <f ca="1">_xlfn.XLOOKUP(D1126,'HOLDS (by Blocz)'!S:S,'HOLDS (by Blocz)'!F:F,0)</f>
        <v>#NAME?</v>
      </c>
      <c r="C1126" s="90" t="e" vm="1">
        <f ca="1">_xlfn.XLOOKUP(J1126,'HOLDS (by Blocz)'!$S:$S,'HOLDS (by Blocz)'!$F:$F,0)</f>
        <v>#NAME?</v>
      </c>
      <c r="D1126" s="90" t="s">
        <v>119</v>
      </c>
      <c r="E1126" s="90" t="e" vm="2">
        <f t="shared" ca="1" si="210"/>
        <v>#NAME?</v>
      </c>
      <c r="F1126" s="90">
        <v>10086</v>
      </c>
      <c r="G1126" s="90" t="e" vm="2">
        <f t="shared" ca="1" si="209"/>
        <v>#NAME?</v>
      </c>
      <c r="J1126" s="87" t="s">
        <v>239</v>
      </c>
      <c r="K1126" s="87"/>
    </row>
    <row r="1127" spans="1:11" x14ac:dyDescent="0.2">
      <c r="A1127" s="90" t="s">
        <v>243</v>
      </c>
      <c r="B1127" s="90" t="e" vm="1">
        <f ca="1">_xlfn.XLOOKUP(D1127,'HOLDS (by Blocz)'!S:S,'HOLDS (by Blocz)'!F:F,0)</f>
        <v>#NAME?</v>
      </c>
      <c r="C1127" s="90" t="e" vm="1">
        <f ca="1">_xlfn.XLOOKUP(J1127,'HOLDS (by Blocz)'!$S:$S,'HOLDS (by Blocz)'!$F:$F,0)</f>
        <v>#NAME?</v>
      </c>
      <c r="D1127" s="90" t="s">
        <v>120</v>
      </c>
      <c r="E1127" s="90" t="e" vm="2">
        <f t="shared" ca="1" si="210"/>
        <v>#NAME?</v>
      </c>
      <c r="F1127" s="90">
        <v>10086</v>
      </c>
      <c r="G1127" s="90" t="e" vm="2">
        <f t="shared" ca="1" si="209"/>
        <v>#NAME?</v>
      </c>
      <c r="J1127" s="87" t="s">
        <v>239</v>
      </c>
      <c r="K1127" s="87"/>
    </row>
    <row r="1128" spans="1:11" x14ac:dyDescent="0.2">
      <c r="A1128" s="90" t="s">
        <v>243</v>
      </c>
      <c r="B1128" s="90" t="e" vm="1">
        <f ca="1">_xlfn.XLOOKUP(D1128,'HOLDS (by Blocz)'!S:S,'HOLDS (by Blocz)'!F:F,0)</f>
        <v>#NAME?</v>
      </c>
      <c r="C1128" s="90" t="e" vm="1">
        <f ca="1">_xlfn.XLOOKUP(J1128,'HOLDS (by Blocz)'!$S:$S,'HOLDS (by Blocz)'!$F:$F,0)</f>
        <v>#NAME?</v>
      </c>
      <c r="D1128" s="90" t="s">
        <v>121</v>
      </c>
      <c r="E1128" s="90" t="e" vm="2">
        <f t="shared" ca="1" si="210"/>
        <v>#NAME?</v>
      </c>
      <c r="F1128" s="90">
        <v>10086</v>
      </c>
      <c r="G1128" s="90" t="e" vm="2">
        <f t="shared" ca="1" si="209"/>
        <v>#NAME?</v>
      </c>
      <c r="J1128" s="87" t="s">
        <v>239</v>
      </c>
      <c r="K1128" s="87"/>
    </row>
    <row r="1129" spans="1:11" x14ac:dyDescent="0.2">
      <c r="A1129" s="90" t="s">
        <v>243</v>
      </c>
      <c r="B1129" s="90" t="e" vm="1">
        <f ca="1">_xlfn.XLOOKUP(D1129,'HOLDS (by Blocz)'!S:S,'HOLDS (by Blocz)'!F:F,0)</f>
        <v>#NAME?</v>
      </c>
      <c r="C1129" s="90" t="e" vm="1">
        <f ca="1">_xlfn.XLOOKUP(J1129,'HOLDS (by Blocz)'!$S:$S,'HOLDS (by Blocz)'!$F:$F,0)</f>
        <v>#NAME?</v>
      </c>
      <c r="D1129" s="90" t="s">
        <v>122</v>
      </c>
      <c r="E1129" s="90" t="e" vm="2">
        <f t="shared" ca="1" si="210"/>
        <v>#NAME?</v>
      </c>
      <c r="F1129" s="90">
        <v>10086</v>
      </c>
      <c r="G1129" s="90" t="e" vm="2">
        <f t="shared" ca="1" si="209"/>
        <v>#NAME?</v>
      </c>
      <c r="J1129" s="87" t="s">
        <v>239</v>
      </c>
      <c r="K1129" s="87"/>
    </row>
    <row r="1130" spans="1:11" x14ac:dyDescent="0.2">
      <c r="A1130" s="90" t="s">
        <v>243</v>
      </c>
      <c r="B1130" s="90" t="e" vm="1">
        <f ca="1">_xlfn.XLOOKUP(D1130,'HOLDS (by Blocz)'!S:S,'HOLDS (by Blocz)'!F:F,0)</f>
        <v>#NAME?</v>
      </c>
      <c r="C1130" s="90" t="e" vm="1">
        <f ca="1">_xlfn.XLOOKUP(J1130,'HOLDS (by Blocz)'!$S:$S,'HOLDS (by Blocz)'!$F:$F,0)</f>
        <v>#NAME?</v>
      </c>
      <c r="D1130" s="90" t="s">
        <v>123</v>
      </c>
      <c r="E1130" s="90" t="e" vm="2">
        <f t="shared" ca="1" si="210"/>
        <v>#NAME?</v>
      </c>
      <c r="F1130" s="90">
        <v>10086</v>
      </c>
      <c r="G1130" s="90" t="e" vm="2">
        <f t="shared" ca="1" si="209"/>
        <v>#NAME?</v>
      </c>
      <c r="J1130" s="87" t="s">
        <v>239</v>
      </c>
      <c r="K1130" s="87"/>
    </row>
    <row r="1131" spans="1:11" x14ac:dyDescent="0.2">
      <c r="A1131" s="90" t="s">
        <v>243</v>
      </c>
      <c r="B1131" s="90" t="e" vm="1">
        <f ca="1">_xlfn.XLOOKUP(D1131,'HOLDS (by Blocz)'!S:S,'HOLDS (by Blocz)'!F:F,0)</f>
        <v>#NAME?</v>
      </c>
      <c r="C1131" s="90" t="e" vm="1">
        <f ca="1">_xlfn.XLOOKUP(J1131,'HOLDS (by Blocz)'!$S:$S,'HOLDS (by Blocz)'!$F:$F,0)</f>
        <v>#NAME?</v>
      </c>
      <c r="D1131" s="90" t="s">
        <v>124</v>
      </c>
      <c r="E1131" s="90" t="e" vm="2">
        <f t="shared" ca="1" si="210"/>
        <v>#NAME?</v>
      </c>
      <c r="F1131" s="90">
        <v>10086</v>
      </c>
      <c r="G1131" s="90" t="e" vm="2">
        <f t="shared" ca="1" si="209"/>
        <v>#NAME?</v>
      </c>
      <c r="J1131" s="87" t="s">
        <v>239</v>
      </c>
      <c r="K1131" s="87"/>
    </row>
    <row r="1132" spans="1:11" x14ac:dyDescent="0.2">
      <c r="A1132" s="90" t="s">
        <v>243</v>
      </c>
      <c r="B1132" s="90" t="e" vm="1">
        <f ca="1">_xlfn.XLOOKUP(D1132,'HOLDS (by Blocz)'!S:S,'HOLDS (by Blocz)'!F:F,0)</f>
        <v>#NAME?</v>
      </c>
      <c r="C1132" s="90" t="e" vm="1">
        <f ca="1">_xlfn.XLOOKUP(J1132,'HOLDS (by Blocz)'!$S:$S,'HOLDS (by Blocz)'!$F:$F,0)</f>
        <v>#NAME?</v>
      </c>
      <c r="D1132" s="90" t="s">
        <v>125</v>
      </c>
      <c r="E1132" s="90" t="e" vm="2">
        <f t="shared" ca="1" si="210"/>
        <v>#NAME?</v>
      </c>
      <c r="F1132" s="90">
        <v>10086</v>
      </c>
      <c r="G1132" s="90" t="e" vm="2">
        <f t="shared" ca="1" si="209"/>
        <v>#NAME?</v>
      </c>
      <c r="J1132" s="87" t="s">
        <v>239</v>
      </c>
      <c r="K1132" s="87"/>
    </row>
    <row r="1133" spans="1:11" x14ac:dyDescent="0.2">
      <c r="A1133" s="90" t="s">
        <v>243</v>
      </c>
      <c r="B1133" s="90" t="e" vm="1">
        <f ca="1">_xlfn.XLOOKUP(D1133,'HOLDS (by Blocz)'!S:S,'HOLDS (by Blocz)'!F:F,0)</f>
        <v>#NAME?</v>
      </c>
      <c r="C1133" s="90" t="e" vm="1">
        <f ca="1">_xlfn.XLOOKUP(J1133,'HOLDS (by Blocz)'!$S:$S,'HOLDS (by Blocz)'!$F:$F,0)</f>
        <v>#NAME?</v>
      </c>
      <c r="D1133" s="90" t="s">
        <v>126</v>
      </c>
      <c r="E1133" s="90" t="e" vm="2">
        <f t="shared" ca="1" si="210"/>
        <v>#NAME?</v>
      </c>
      <c r="F1133" s="90">
        <v>10086</v>
      </c>
      <c r="G1133" s="90" t="e" vm="2">
        <f t="shared" ca="1" si="209"/>
        <v>#NAME?</v>
      </c>
      <c r="J1133" s="87" t="s">
        <v>239</v>
      </c>
      <c r="K1133" s="87"/>
    </row>
    <row r="1134" spans="1:11" x14ac:dyDescent="0.2">
      <c r="A1134" s="90" t="s">
        <v>243</v>
      </c>
      <c r="B1134" s="90" t="e" vm="1">
        <f ca="1">_xlfn.XLOOKUP(D1134,'HOLDS (by Blocz)'!S:S,'HOLDS (by Blocz)'!F:F,0)</f>
        <v>#NAME?</v>
      </c>
      <c r="C1134" s="90" t="e" vm="1">
        <f ca="1">_xlfn.XLOOKUP(J1134,'HOLDS (by Blocz)'!$S:$S,'HOLDS (by Blocz)'!$F:$F,0)</f>
        <v>#NAME?</v>
      </c>
      <c r="D1134" s="90" t="s">
        <v>127</v>
      </c>
      <c r="E1134" s="90" t="e" vm="2">
        <f t="shared" ca="1" si="210"/>
        <v>#NAME?</v>
      </c>
      <c r="F1134" s="90">
        <v>10086</v>
      </c>
      <c r="G1134" s="90" t="e" vm="2">
        <f t="shared" ca="1" si="209"/>
        <v>#NAME?</v>
      </c>
      <c r="J1134" s="87" t="s">
        <v>239</v>
      </c>
      <c r="K1134" s="87"/>
    </row>
    <row r="1135" spans="1:11" x14ac:dyDescent="0.2">
      <c r="A1135" s="90" t="s">
        <v>243</v>
      </c>
      <c r="B1135" s="90" t="e" vm="1">
        <f ca="1">_xlfn.XLOOKUP(D1135,'HOLDS (by Blocz)'!S:S,'HOLDS (by Blocz)'!F:F,0)</f>
        <v>#NAME?</v>
      </c>
      <c r="C1135" s="90" t="e" vm="1">
        <f ca="1">_xlfn.XLOOKUP(J1135,'HOLDS (by Blocz)'!$S:$S,'HOLDS (by Blocz)'!$F:$F,0)</f>
        <v>#NAME?</v>
      </c>
      <c r="D1135" s="90" t="s">
        <v>128</v>
      </c>
      <c r="E1135" s="90" t="e" vm="2">
        <f t="shared" ca="1" si="210"/>
        <v>#NAME?</v>
      </c>
      <c r="F1135" s="90">
        <v>10086</v>
      </c>
      <c r="G1135" s="90" t="e" vm="2">
        <f t="shared" ca="1" si="209"/>
        <v>#NAME?</v>
      </c>
      <c r="J1135" s="87" t="s">
        <v>239</v>
      </c>
      <c r="K1135" s="87"/>
    </row>
    <row r="1136" spans="1:11" x14ac:dyDescent="0.2">
      <c r="A1136" s="90" t="s">
        <v>243</v>
      </c>
      <c r="B1136" s="90" t="e" vm="1">
        <f ca="1">_xlfn.XLOOKUP(D1136,'HOLDS (by Blocz)'!S:S,'HOLDS (by Blocz)'!F:F,0)</f>
        <v>#NAME?</v>
      </c>
      <c r="C1136" s="90" t="e" vm="1">
        <f ca="1">_xlfn.XLOOKUP(J1136,'HOLDS (by Blocz)'!$S:$S,'HOLDS (by Blocz)'!$F:$F,0)</f>
        <v>#NAME?</v>
      </c>
      <c r="D1136" s="90" t="s">
        <v>129</v>
      </c>
      <c r="E1136" s="90" t="e" vm="2">
        <f t="shared" ca="1" si="210"/>
        <v>#NAME?</v>
      </c>
      <c r="F1136" s="90">
        <v>10086</v>
      </c>
      <c r="G1136" s="90" t="e" vm="2">
        <f t="shared" ca="1" si="209"/>
        <v>#NAME?</v>
      </c>
      <c r="J1136" s="87" t="s">
        <v>239</v>
      </c>
      <c r="K1136" s="87"/>
    </row>
    <row r="1137" spans="1:11" x14ac:dyDescent="0.2">
      <c r="A1137" s="121" t="s">
        <v>243</v>
      </c>
      <c r="B1137" s="121" t="e" vm="1">
        <f ca="1">_xlfn.XLOOKUP(D1137,'HOLDS (by Blocz)'!$S:$S,'HOLDS (by Blocz)'!$G:$G,0)</f>
        <v>#NAME?</v>
      </c>
      <c r="C1137" s="121" t="e" vm="1">
        <f ca="1">_xlfn.XLOOKUP(J1137,'HOLDS (by Blocz)'!$S:$S,'HOLDS (by Blocz)'!$G:$G,0)</f>
        <v>#NAME?</v>
      </c>
      <c r="D1137" s="121" t="s">
        <v>100</v>
      </c>
      <c r="E1137" s="121" t="e" vm="2">
        <f t="shared" ca="1" si="210"/>
        <v>#NAME?</v>
      </c>
      <c r="F1137" s="121">
        <v>10088</v>
      </c>
      <c r="G1137" s="121" t="e" vm="2">
        <f t="shared" ca="1" si="209"/>
        <v>#NAME?</v>
      </c>
      <c r="J1137" s="86" t="s">
        <v>238</v>
      </c>
      <c r="K1137" s="87"/>
    </row>
    <row r="1138" spans="1:11" x14ac:dyDescent="0.2">
      <c r="A1138" s="90" t="s">
        <v>243</v>
      </c>
      <c r="B1138" s="90" t="e" vm="1">
        <f ca="1">_xlfn.XLOOKUP(D1138,'HOLDS (by Blocz)'!S:S,'HOLDS (by Blocz)'!G:G,0)</f>
        <v>#NAME?</v>
      </c>
      <c r="C1138" s="90" t="e" vm="1">
        <f ca="1">_xlfn.XLOOKUP(J1138,'HOLDS (by Blocz)'!$S:$S,'HOLDS (by Blocz)'!$G:$G,0)</f>
        <v>#NAME?</v>
      </c>
      <c r="D1138" s="90" t="s">
        <v>101</v>
      </c>
      <c r="E1138" s="90" t="e" vm="2">
        <f t="shared" ca="1" si="210"/>
        <v>#NAME?</v>
      </c>
      <c r="F1138" s="90">
        <v>10088</v>
      </c>
      <c r="G1138" s="90" t="e" vm="2">
        <f t="shared" ca="1" si="209"/>
        <v>#NAME?</v>
      </c>
      <c r="J1138" s="86" t="s">
        <v>238</v>
      </c>
      <c r="K1138" s="87"/>
    </row>
    <row r="1139" spans="1:11" x14ac:dyDescent="0.2">
      <c r="A1139" s="90" t="s">
        <v>243</v>
      </c>
      <c r="B1139" s="90" t="e" vm="1">
        <f ca="1">_xlfn.XLOOKUP(D1139,'HOLDS (by Blocz)'!S:S,'HOLDS (by Blocz)'!G:G,0)</f>
        <v>#NAME?</v>
      </c>
      <c r="C1139" s="90" t="e" vm="1">
        <f ca="1">_xlfn.XLOOKUP(J1139,'HOLDS (by Blocz)'!$S:$S,'HOLDS (by Blocz)'!$G:$G,0)</f>
        <v>#NAME?</v>
      </c>
      <c r="D1139" s="90" t="s">
        <v>102</v>
      </c>
      <c r="E1139" s="90" t="e" vm="2">
        <f t="shared" ca="1" si="210"/>
        <v>#NAME?</v>
      </c>
      <c r="F1139" s="90">
        <v>10088</v>
      </c>
      <c r="G1139" s="90" t="e" vm="2">
        <f t="shared" ca="1" si="209"/>
        <v>#NAME?</v>
      </c>
      <c r="J1139" s="86" t="s">
        <v>238</v>
      </c>
      <c r="K1139" s="87"/>
    </row>
    <row r="1140" spans="1:11" x14ac:dyDescent="0.2">
      <c r="A1140" s="90" t="s">
        <v>243</v>
      </c>
      <c r="B1140" s="90" t="e" vm="1">
        <f ca="1">_xlfn.XLOOKUP(D1140,'HOLDS (by Blocz)'!S:S,'HOLDS (by Blocz)'!G:G,0)</f>
        <v>#NAME?</v>
      </c>
      <c r="C1140" s="90" t="e" vm="1">
        <f ca="1">_xlfn.XLOOKUP(J1140,'HOLDS (by Blocz)'!$S:$S,'HOLDS (by Blocz)'!$G:$G,0)</f>
        <v>#NAME?</v>
      </c>
      <c r="D1140" s="90" t="s">
        <v>103</v>
      </c>
      <c r="E1140" s="90" t="e" vm="2">
        <f t="shared" ca="1" si="210"/>
        <v>#NAME?</v>
      </c>
      <c r="F1140" s="90">
        <v>10088</v>
      </c>
      <c r="G1140" s="90" t="e" vm="2">
        <f t="shared" ca="1" si="209"/>
        <v>#NAME?</v>
      </c>
      <c r="J1140" s="86" t="s">
        <v>238</v>
      </c>
      <c r="K1140" s="87"/>
    </row>
    <row r="1141" spans="1:11" x14ac:dyDescent="0.2">
      <c r="A1141" s="90" t="s">
        <v>243</v>
      </c>
      <c r="B1141" s="90" t="e" vm="1">
        <f ca="1">_xlfn.XLOOKUP(D1141,'HOLDS (by Blocz)'!S:S,'HOLDS (by Blocz)'!G:G,0)</f>
        <v>#NAME?</v>
      </c>
      <c r="C1141" s="90" t="e" vm="1">
        <f ca="1">_xlfn.XLOOKUP(J1141,'HOLDS (by Blocz)'!$S:$S,'HOLDS (by Blocz)'!$G:$G,0)</f>
        <v>#NAME?</v>
      </c>
      <c r="D1141" s="90" t="s">
        <v>104</v>
      </c>
      <c r="E1141" s="90" t="e" vm="2">
        <f t="shared" ca="1" si="210"/>
        <v>#NAME?</v>
      </c>
      <c r="F1141" s="90">
        <v>10088</v>
      </c>
      <c r="G1141" s="90" t="e" vm="2">
        <f t="shared" ca="1" si="209"/>
        <v>#NAME?</v>
      </c>
      <c r="J1141" s="86" t="s">
        <v>238</v>
      </c>
      <c r="K1141" s="87"/>
    </row>
    <row r="1142" spans="1:11" x14ac:dyDescent="0.2">
      <c r="A1142" s="90" t="s">
        <v>243</v>
      </c>
      <c r="B1142" s="90" t="e" vm="1">
        <f ca="1">_xlfn.XLOOKUP(D1142,'HOLDS (by Blocz)'!S:S,'HOLDS (by Blocz)'!G:G,0)</f>
        <v>#NAME?</v>
      </c>
      <c r="C1142" s="90" t="e" vm="1">
        <f ca="1">_xlfn.XLOOKUP(J1142,'HOLDS (by Blocz)'!$S:$S,'HOLDS (by Blocz)'!$G:$G,0)</f>
        <v>#NAME?</v>
      </c>
      <c r="D1142" s="90" t="s">
        <v>105</v>
      </c>
      <c r="E1142" s="90" t="e" vm="2">
        <f t="shared" ca="1" si="210"/>
        <v>#NAME?</v>
      </c>
      <c r="F1142" s="90">
        <v>10088</v>
      </c>
      <c r="G1142" s="90" t="e" vm="2">
        <f t="shared" ca="1" si="209"/>
        <v>#NAME?</v>
      </c>
      <c r="J1142" s="86" t="s">
        <v>238</v>
      </c>
      <c r="K1142" s="87"/>
    </row>
    <row r="1143" spans="1:11" x14ac:dyDescent="0.2">
      <c r="A1143" s="90" t="s">
        <v>243</v>
      </c>
      <c r="B1143" s="90" t="e" vm="1">
        <f ca="1">_xlfn.XLOOKUP(D1143,'HOLDS (by Blocz)'!S:S,'HOLDS (by Blocz)'!G:G,0)</f>
        <v>#NAME?</v>
      </c>
      <c r="C1143" s="90" t="e" vm="1">
        <f ca="1">_xlfn.XLOOKUP(J1143,'HOLDS (by Blocz)'!$S:$S,'HOLDS (by Blocz)'!$G:$G,0)</f>
        <v>#NAME?</v>
      </c>
      <c r="D1143" s="90" t="s">
        <v>106</v>
      </c>
      <c r="E1143" s="90" t="e" vm="2">
        <f t="shared" ca="1" si="210"/>
        <v>#NAME?</v>
      </c>
      <c r="F1143" s="90">
        <v>10088</v>
      </c>
      <c r="G1143" s="90" t="e" vm="2">
        <f t="shared" ca="1" si="209"/>
        <v>#NAME?</v>
      </c>
      <c r="J1143" s="86" t="s">
        <v>238</v>
      </c>
      <c r="K1143" s="87"/>
    </row>
    <row r="1144" spans="1:11" x14ac:dyDescent="0.2">
      <c r="A1144" s="90" t="s">
        <v>243</v>
      </c>
      <c r="B1144" s="90" t="e" vm="1">
        <f ca="1">_xlfn.XLOOKUP(D1144,'HOLDS (by Blocz)'!S:S,'HOLDS (by Blocz)'!G:G,0)</f>
        <v>#NAME?</v>
      </c>
      <c r="C1144" s="90" t="e" vm="1">
        <f ca="1">_xlfn.XLOOKUP(J1144,'HOLDS (by Blocz)'!$S:$S,'HOLDS (by Blocz)'!$G:$G,0)</f>
        <v>#NAME?</v>
      </c>
      <c r="D1144" s="90" t="s">
        <v>107</v>
      </c>
      <c r="E1144" s="90" t="e" vm="2">
        <f t="shared" ca="1" si="210"/>
        <v>#NAME?</v>
      </c>
      <c r="F1144" s="90">
        <v>10088</v>
      </c>
      <c r="G1144" s="90" t="e" vm="2">
        <f t="shared" ca="1" si="209"/>
        <v>#NAME?</v>
      </c>
      <c r="J1144" s="86" t="s">
        <v>238</v>
      </c>
      <c r="K1144" s="87"/>
    </row>
    <row r="1145" spans="1:11" x14ac:dyDescent="0.2">
      <c r="A1145" s="90" t="s">
        <v>243</v>
      </c>
      <c r="B1145" s="90" t="e" vm="1">
        <f ca="1">_xlfn.XLOOKUP(D1145,'HOLDS (by Blocz)'!S:S,'HOLDS (by Blocz)'!G:G,0)</f>
        <v>#NAME?</v>
      </c>
      <c r="C1145" s="90" t="e" vm="1">
        <f ca="1">_xlfn.XLOOKUP(J1145,'HOLDS (by Blocz)'!$S:$S,'HOLDS (by Blocz)'!$G:$G,0)</f>
        <v>#NAME?</v>
      </c>
      <c r="D1145" s="90" t="s">
        <v>108</v>
      </c>
      <c r="E1145" s="90" t="e" vm="2">
        <f t="shared" ca="1" si="210"/>
        <v>#NAME?</v>
      </c>
      <c r="F1145" s="90">
        <v>10088</v>
      </c>
      <c r="G1145" s="90" t="e" vm="2">
        <f t="shared" ca="1" si="209"/>
        <v>#NAME?</v>
      </c>
      <c r="J1145" s="86" t="s">
        <v>238</v>
      </c>
      <c r="K1145" s="87"/>
    </row>
    <row r="1146" spans="1:11" x14ac:dyDescent="0.2">
      <c r="A1146" s="90" t="s">
        <v>243</v>
      </c>
      <c r="B1146" s="90" t="e" vm="1">
        <f ca="1">_xlfn.XLOOKUP(D1146,'HOLDS (by Blocz)'!S:S,'HOLDS (by Blocz)'!G:G,0)</f>
        <v>#NAME?</v>
      </c>
      <c r="C1146" s="90" t="e" vm="1">
        <f ca="1">_xlfn.XLOOKUP(J1146,'HOLDS (by Blocz)'!$S:$S,'HOLDS (by Blocz)'!$G:$G,0)</f>
        <v>#NAME?</v>
      </c>
      <c r="D1146" s="90" t="s">
        <v>109</v>
      </c>
      <c r="E1146" s="90" t="e" vm="2">
        <f t="shared" ca="1" si="210"/>
        <v>#NAME?</v>
      </c>
      <c r="F1146" s="90">
        <v>10088</v>
      </c>
      <c r="G1146" s="90" t="e" vm="2">
        <f t="shared" ca="1" si="209"/>
        <v>#NAME?</v>
      </c>
      <c r="J1146" s="86" t="s">
        <v>238</v>
      </c>
      <c r="K1146" s="87"/>
    </row>
    <row r="1147" spans="1:11" x14ac:dyDescent="0.2">
      <c r="A1147" s="90" t="s">
        <v>243</v>
      </c>
      <c r="B1147" s="90" t="e" vm="1">
        <f ca="1">_xlfn.XLOOKUP(D1147,'HOLDS (by Blocz)'!S:S,'HOLDS (by Blocz)'!G:G,0)</f>
        <v>#NAME?</v>
      </c>
      <c r="C1147" s="90" t="e" vm="1">
        <f ca="1">_xlfn.XLOOKUP(J1147,'HOLDS (by Blocz)'!$S:$S,'HOLDS (by Blocz)'!$G:$G,0)</f>
        <v>#NAME?</v>
      </c>
      <c r="D1147" s="90" t="s">
        <v>110</v>
      </c>
      <c r="E1147" s="90" t="e" vm="2">
        <f t="shared" ca="1" si="210"/>
        <v>#NAME?</v>
      </c>
      <c r="F1147" s="90">
        <v>10088</v>
      </c>
      <c r="G1147" s="90" t="e" vm="2">
        <f t="shared" ca="1" si="209"/>
        <v>#NAME?</v>
      </c>
      <c r="J1147" s="86" t="s">
        <v>238</v>
      </c>
      <c r="K1147" s="87"/>
    </row>
    <row r="1148" spans="1:11" x14ac:dyDescent="0.2">
      <c r="A1148" s="121" t="s">
        <v>243</v>
      </c>
      <c r="B1148" s="121" t="e" vm="1">
        <f ca="1">_xlfn.XLOOKUP(D1148,'HOLDS (by Blocz)'!$S:$S,'HOLDS (by Blocz)'!$G:$G,0)</f>
        <v>#NAME?</v>
      </c>
      <c r="C1148" s="121" t="e" vm="1">
        <f ca="1">_xlfn.XLOOKUP(J1148,'HOLDS (by Blocz)'!$S:$S,'HOLDS (by Blocz)'!$G:$G,0)</f>
        <v>#NAME?</v>
      </c>
      <c r="D1148" s="121" t="s">
        <v>111</v>
      </c>
      <c r="E1148" s="121" t="e" vm="2">
        <f t="shared" ca="1" si="210"/>
        <v>#NAME?</v>
      </c>
      <c r="F1148" s="121">
        <v>10088</v>
      </c>
      <c r="G1148" s="121" t="e" vm="2">
        <f t="shared" ca="1" si="209"/>
        <v>#NAME?</v>
      </c>
      <c r="J1148" s="87" t="s">
        <v>239</v>
      </c>
      <c r="K1148" s="87"/>
    </row>
    <row r="1149" spans="1:11" x14ac:dyDescent="0.2">
      <c r="A1149" s="90" t="s">
        <v>243</v>
      </c>
      <c r="B1149" s="90" t="e" vm="1">
        <f ca="1">_xlfn.XLOOKUP(D1149,'HOLDS (by Blocz)'!S:S,'HOLDS (by Blocz)'!G:G,0)</f>
        <v>#NAME?</v>
      </c>
      <c r="C1149" s="90" t="e" vm="1">
        <f ca="1">_xlfn.XLOOKUP(J1149,'HOLDS (by Blocz)'!$S:$S,'HOLDS (by Blocz)'!$G:$G,0)</f>
        <v>#NAME?</v>
      </c>
      <c r="D1149" s="90" t="s">
        <v>112</v>
      </c>
      <c r="E1149" s="90" t="e" vm="2">
        <f t="shared" ca="1" si="210"/>
        <v>#NAME?</v>
      </c>
      <c r="F1149" s="90">
        <v>10088</v>
      </c>
      <c r="G1149" s="90" t="e" vm="2">
        <f t="shared" ca="1" si="209"/>
        <v>#NAME?</v>
      </c>
      <c r="J1149" s="87" t="s">
        <v>239</v>
      </c>
      <c r="K1149" s="87"/>
    </row>
    <row r="1150" spans="1:11" x14ac:dyDescent="0.2">
      <c r="A1150" s="90" t="s">
        <v>243</v>
      </c>
      <c r="B1150" s="90" t="e" vm="1">
        <f ca="1">_xlfn.XLOOKUP(D1150,'HOLDS (by Blocz)'!S:S,'HOLDS (by Blocz)'!G:G,0)</f>
        <v>#NAME?</v>
      </c>
      <c r="C1150" s="90" t="e" vm="1">
        <f ca="1">_xlfn.XLOOKUP(J1150,'HOLDS (by Blocz)'!$S:$S,'HOLDS (by Blocz)'!$G:$G,0)</f>
        <v>#NAME?</v>
      </c>
      <c r="D1150" s="90" t="s">
        <v>113</v>
      </c>
      <c r="E1150" s="90" t="e" vm="2">
        <f t="shared" ca="1" si="210"/>
        <v>#NAME?</v>
      </c>
      <c r="F1150" s="90">
        <v>10088</v>
      </c>
      <c r="G1150" s="90" t="e" vm="2">
        <f t="shared" ca="1" si="209"/>
        <v>#NAME?</v>
      </c>
      <c r="J1150" s="87" t="s">
        <v>239</v>
      </c>
      <c r="K1150" s="87"/>
    </row>
    <row r="1151" spans="1:11" x14ac:dyDescent="0.2">
      <c r="A1151" s="90" t="s">
        <v>243</v>
      </c>
      <c r="B1151" s="90" t="e" vm="1">
        <f ca="1">_xlfn.XLOOKUP(D1151,'HOLDS (by Blocz)'!S:S,'HOLDS (by Blocz)'!G:G,0)</f>
        <v>#NAME?</v>
      </c>
      <c r="C1151" s="90" t="e" vm="1">
        <f ca="1">_xlfn.XLOOKUP(J1151,'HOLDS (by Blocz)'!$S:$S,'HOLDS (by Blocz)'!$G:$G,0)</f>
        <v>#NAME?</v>
      </c>
      <c r="D1151" s="90" t="s">
        <v>114</v>
      </c>
      <c r="E1151" s="90" t="e" vm="2">
        <f t="shared" ca="1" si="210"/>
        <v>#NAME?</v>
      </c>
      <c r="F1151" s="90">
        <v>10088</v>
      </c>
      <c r="G1151" s="90" t="e" vm="2">
        <f t="shared" ca="1" si="209"/>
        <v>#NAME?</v>
      </c>
      <c r="J1151" s="87" t="s">
        <v>239</v>
      </c>
      <c r="K1151" s="87"/>
    </row>
    <row r="1152" spans="1:11" x14ac:dyDescent="0.2">
      <c r="A1152" s="90" t="s">
        <v>243</v>
      </c>
      <c r="B1152" s="90" t="e" vm="1">
        <f ca="1">_xlfn.XLOOKUP(D1152,'HOLDS (by Blocz)'!S:S,'HOLDS (by Blocz)'!G:G,0)</f>
        <v>#NAME?</v>
      </c>
      <c r="C1152" s="90" t="e" vm="1">
        <f ca="1">_xlfn.XLOOKUP(J1152,'HOLDS (by Blocz)'!$S:$S,'HOLDS (by Blocz)'!$G:$G,0)</f>
        <v>#NAME?</v>
      </c>
      <c r="D1152" s="90" t="s">
        <v>115</v>
      </c>
      <c r="E1152" s="90" t="e" vm="2">
        <f t="shared" ca="1" si="210"/>
        <v>#NAME?</v>
      </c>
      <c r="F1152" s="90">
        <v>10088</v>
      </c>
      <c r="G1152" s="90" t="e" vm="2">
        <f t="shared" ca="1" si="209"/>
        <v>#NAME?</v>
      </c>
      <c r="J1152" s="87" t="s">
        <v>239</v>
      </c>
      <c r="K1152" s="87"/>
    </row>
    <row r="1153" spans="1:11" x14ac:dyDescent="0.2">
      <c r="A1153" s="90" t="s">
        <v>243</v>
      </c>
      <c r="B1153" s="90" t="e" vm="1">
        <f ca="1">_xlfn.XLOOKUP(D1153,'HOLDS (by Blocz)'!S:S,'HOLDS (by Blocz)'!G:G,0)</f>
        <v>#NAME?</v>
      </c>
      <c r="C1153" s="90" t="e" vm="1">
        <f ca="1">_xlfn.XLOOKUP(J1153,'HOLDS (by Blocz)'!$S:$S,'HOLDS (by Blocz)'!$G:$G,0)</f>
        <v>#NAME?</v>
      </c>
      <c r="D1153" s="90" t="s">
        <v>116</v>
      </c>
      <c r="E1153" s="90" t="e" vm="2">
        <f t="shared" ca="1" si="210"/>
        <v>#NAME?</v>
      </c>
      <c r="F1153" s="90">
        <v>10088</v>
      </c>
      <c r="G1153" s="90" t="e" vm="2">
        <f t="shared" ca="1" si="209"/>
        <v>#NAME?</v>
      </c>
      <c r="J1153" s="87" t="s">
        <v>239</v>
      </c>
      <c r="K1153" s="87"/>
    </row>
    <row r="1154" spans="1:11" x14ac:dyDescent="0.2">
      <c r="A1154" s="90" t="s">
        <v>243</v>
      </c>
      <c r="B1154" s="90" t="e" vm="1">
        <f ca="1">_xlfn.XLOOKUP(D1154,'HOLDS (by Blocz)'!S:S,'HOLDS (by Blocz)'!G:G,0)</f>
        <v>#NAME?</v>
      </c>
      <c r="C1154" s="90" t="e" vm="1">
        <f ca="1">_xlfn.XLOOKUP(J1154,'HOLDS (by Blocz)'!$S:$S,'HOLDS (by Blocz)'!$G:$G,0)</f>
        <v>#NAME?</v>
      </c>
      <c r="D1154" s="90" t="s">
        <v>117</v>
      </c>
      <c r="E1154" s="90" t="e" vm="2">
        <f t="shared" ca="1" si="210"/>
        <v>#NAME?</v>
      </c>
      <c r="F1154" s="90">
        <v>10088</v>
      </c>
      <c r="G1154" s="90" t="e" vm="2">
        <f t="shared" ca="1" si="209"/>
        <v>#NAME?</v>
      </c>
      <c r="J1154" s="87" t="s">
        <v>239</v>
      </c>
      <c r="K1154" s="87"/>
    </row>
    <row r="1155" spans="1:11" x14ac:dyDescent="0.2">
      <c r="A1155" s="90" t="s">
        <v>243</v>
      </c>
      <c r="B1155" s="90" t="e" vm="1">
        <f ca="1">_xlfn.XLOOKUP(D1155,'HOLDS (by Blocz)'!S:S,'HOLDS (by Blocz)'!G:G,0)</f>
        <v>#NAME?</v>
      </c>
      <c r="C1155" s="90" t="e" vm="1">
        <f ca="1">_xlfn.XLOOKUP(J1155,'HOLDS (by Blocz)'!$S:$S,'HOLDS (by Blocz)'!$G:$G,0)</f>
        <v>#NAME?</v>
      </c>
      <c r="D1155" s="90" t="s">
        <v>118</v>
      </c>
      <c r="E1155" s="90" t="e" vm="2">
        <f t="shared" ca="1" si="210"/>
        <v>#NAME?</v>
      </c>
      <c r="F1155" s="90">
        <v>10088</v>
      </c>
      <c r="G1155" s="90" t="e" vm="2">
        <f t="shared" ca="1" si="209"/>
        <v>#NAME?</v>
      </c>
      <c r="J1155" s="87" t="s">
        <v>239</v>
      </c>
      <c r="K1155" s="87"/>
    </row>
    <row r="1156" spans="1:11" x14ac:dyDescent="0.2">
      <c r="A1156" s="90" t="s">
        <v>243</v>
      </c>
      <c r="B1156" s="90" t="e" vm="1">
        <f ca="1">_xlfn.XLOOKUP(D1156,'HOLDS (by Blocz)'!S:S,'HOLDS (by Blocz)'!G:G,0)</f>
        <v>#NAME?</v>
      </c>
      <c r="C1156" s="90" t="e" vm="1">
        <f ca="1">_xlfn.XLOOKUP(J1156,'HOLDS (by Blocz)'!$S:$S,'HOLDS (by Blocz)'!$G:$G,0)</f>
        <v>#NAME?</v>
      </c>
      <c r="D1156" s="90" t="s">
        <v>119</v>
      </c>
      <c r="E1156" s="90" t="e" vm="2">
        <f t="shared" ca="1" si="210"/>
        <v>#NAME?</v>
      </c>
      <c r="F1156" s="90">
        <v>10088</v>
      </c>
      <c r="G1156" s="90" t="e" vm="2">
        <f t="shared" ca="1" si="209"/>
        <v>#NAME?</v>
      </c>
      <c r="J1156" s="87" t="s">
        <v>239</v>
      </c>
      <c r="K1156" s="87"/>
    </row>
    <row r="1157" spans="1:11" x14ac:dyDescent="0.2">
      <c r="A1157" s="90" t="s">
        <v>243</v>
      </c>
      <c r="B1157" s="90" t="e" vm="1">
        <f ca="1">_xlfn.XLOOKUP(D1157,'HOLDS (by Blocz)'!S:S,'HOLDS (by Blocz)'!G:G,0)</f>
        <v>#NAME?</v>
      </c>
      <c r="C1157" s="90" t="e" vm="1">
        <f ca="1">_xlfn.XLOOKUP(J1157,'HOLDS (by Blocz)'!$S:$S,'HOLDS (by Blocz)'!$G:$G,0)</f>
        <v>#NAME?</v>
      </c>
      <c r="D1157" s="90" t="s">
        <v>120</v>
      </c>
      <c r="E1157" s="90" t="e" vm="2">
        <f t="shared" ca="1" si="210"/>
        <v>#NAME?</v>
      </c>
      <c r="F1157" s="90">
        <v>10088</v>
      </c>
      <c r="G1157" s="90" t="e" vm="2">
        <f t="shared" ca="1" si="209"/>
        <v>#NAME?</v>
      </c>
      <c r="J1157" s="87" t="s">
        <v>239</v>
      </c>
      <c r="K1157" s="87"/>
    </row>
    <row r="1158" spans="1:11" x14ac:dyDescent="0.2">
      <c r="A1158" s="90" t="s">
        <v>243</v>
      </c>
      <c r="B1158" s="90" t="e" vm="1">
        <f ca="1">_xlfn.XLOOKUP(D1158,'HOLDS (by Blocz)'!S:S,'HOLDS (by Blocz)'!G:G,0)</f>
        <v>#NAME?</v>
      </c>
      <c r="C1158" s="90" t="e" vm="1">
        <f ca="1">_xlfn.XLOOKUP(J1158,'HOLDS (by Blocz)'!$S:$S,'HOLDS (by Blocz)'!$G:$G,0)</f>
        <v>#NAME?</v>
      </c>
      <c r="D1158" s="90" t="s">
        <v>121</v>
      </c>
      <c r="E1158" s="90" t="e" vm="2">
        <f t="shared" ca="1" si="210"/>
        <v>#NAME?</v>
      </c>
      <c r="F1158" s="90">
        <v>10088</v>
      </c>
      <c r="G1158" s="90" t="e" vm="2">
        <f t="shared" ca="1" si="209"/>
        <v>#NAME?</v>
      </c>
      <c r="J1158" s="87" t="s">
        <v>239</v>
      </c>
      <c r="K1158" s="87"/>
    </row>
    <row r="1159" spans="1:11" x14ac:dyDescent="0.2">
      <c r="A1159" s="90" t="s">
        <v>243</v>
      </c>
      <c r="B1159" s="90" t="e" vm="1">
        <f ca="1">_xlfn.XLOOKUP(D1159,'HOLDS (by Blocz)'!S:S,'HOLDS (by Blocz)'!G:G,0)</f>
        <v>#NAME?</v>
      </c>
      <c r="C1159" s="90" t="e" vm="1">
        <f ca="1">_xlfn.XLOOKUP(J1159,'HOLDS (by Blocz)'!$S:$S,'HOLDS (by Blocz)'!$G:$G,0)</f>
        <v>#NAME?</v>
      </c>
      <c r="D1159" s="90" t="s">
        <v>122</v>
      </c>
      <c r="E1159" s="90" t="e" vm="2">
        <f t="shared" ca="1" si="210"/>
        <v>#NAME?</v>
      </c>
      <c r="F1159" s="90">
        <v>10088</v>
      </c>
      <c r="G1159" s="90" t="e" vm="2">
        <f t="shared" ca="1" si="209"/>
        <v>#NAME?</v>
      </c>
      <c r="J1159" s="87" t="s">
        <v>239</v>
      </c>
      <c r="K1159" s="87"/>
    </row>
    <row r="1160" spans="1:11" x14ac:dyDescent="0.2">
      <c r="A1160" s="90" t="s">
        <v>243</v>
      </c>
      <c r="B1160" s="90" t="e" vm="1">
        <f ca="1">_xlfn.XLOOKUP(D1160,'HOLDS (by Blocz)'!S:S,'HOLDS (by Blocz)'!G:G,0)</f>
        <v>#NAME?</v>
      </c>
      <c r="C1160" s="90" t="e" vm="1">
        <f ca="1">_xlfn.XLOOKUP(J1160,'HOLDS (by Blocz)'!$S:$S,'HOLDS (by Blocz)'!$G:$G,0)</f>
        <v>#NAME?</v>
      </c>
      <c r="D1160" s="90" t="s">
        <v>123</v>
      </c>
      <c r="E1160" s="90" t="e" vm="2">
        <f t="shared" ca="1" si="210"/>
        <v>#NAME?</v>
      </c>
      <c r="F1160" s="90">
        <v>10088</v>
      </c>
      <c r="G1160" s="90" t="e" vm="2">
        <f t="shared" ca="1" si="209"/>
        <v>#NAME?</v>
      </c>
      <c r="J1160" s="87" t="s">
        <v>239</v>
      </c>
      <c r="K1160" s="87"/>
    </row>
    <row r="1161" spans="1:11" x14ac:dyDescent="0.2">
      <c r="A1161" s="90" t="s">
        <v>243</v>
      </c>
      <c r="B1161" s="90" t="e" vm="1">
        <f ca="1">_xlfn.XLOOKUP(D1161,'HOLDS (by Blocz)'!S:S,'HOLDS (by Blocz)'!G:G,0)</f>
        <v>#NAME?</v>
      </c>
      <c r="C1161" s="90" t="e" vm="1">
        <f ca="1">_xlfn.XLOOKUP(J1161,'HOLDS (by Blocz)'!$S:$S,'HOLDS (by Blocz)'!$G:$G,0)</f>
        <v>#NAME?</v>
      </c>
      <c r="D1161" s="90" t="s">
        <v>124</v>
      </c>
      <c r="E1161" s="90" t="e" vm="2">
        <f t="shared" ca="1" si="210"/>
        <v>#NAME?</v>
      </c>
      <c r="F1161" s="90">
        <v>10088</v>
      </c>
      <c r="G1161" s="90" t="e" vm="2">
        <f t="shared" ca="1" si="209"/>
        <v>#NAME?</v>
      </c>
      <c r="J1161" s="87" t="s">
        <v>239</v>
      </c>
      <c r="K1161" s="87"/>
    </row>
    <row r="1162" spans="1:11" x14ac:dyDescent="0.2">
      <c r="A1162" s="90" t="s">
        <v>243</v>
      </c>
      <c r="B1162" s="90" t="e" vm="1">
        <f ca="1">_xlfn.XLOOKUP(D1162,'HOLDS (by Blocz)'!S:S,'HOLDS (by Blocz)'!G:G,0)</f>
        <v>#NAME?</v>
      </c>
      <c r="C1162" s="90" t="e" vm="1">
        <f ca="1">_xlfn.XLOOKUP(J1162,'HOLDS (by Blocz)'!$S:$S,'HOLDS (by Blocz)'!$G:$G,0)</f>
        <v>#NAME?</v>
      </c>
      <c r="D1162" s="90" t="s">
        <v>125</v>
      </c>
      <c r="E1162" s="90" t="e" vm="2">
        <f t="shared" ca="1" si="210"/>
        <v>#NAME?</v>
      </c>
      <c r="F1162" s="90">
        <v>10088</v>
      </c>
      <c r="G1162" s="90" t="e" vm="2">
        <f t="shared" ca="1" si="209"/>
        <v>#NAME?</v>
      </c>
      <c r="J1162" s="87" t="s">
        <v>239</v>
      </c>
      <c r="K1162" s="87"/>
    </row>
    <row r="1163" spans="1:11" x14ac:dyDescent="0.2">
      <c r="A1163" s="90" t="s">
        <v>243</v>
      </c>
      <c r="B1163" s="90" t="e" vm="1">
        <f ca="1">_xlfn.XLOOKUP(D1163,'HOLDS (by Blocz)'!S:S,'HOLDS (by Blocz)'!G:G,0)</f>
        <v>#NAME?</v>
      </c>
      <c r="C1163" s="90" t="e" vm="1">
        <f ca="1">_xlfn.XLOOKUP(J1163,'HOLDS (by Blocz)'!$S:$S,'HOLDS (by Blocz)'!$G:$G,0)</f>
        <v>#NAME?</v>
      </c>
      <c r="D1163" s="90" t="s">
        <v>126</v>
      </c>
      <c r="E1163" s="90" t="e" vm="2">
        <f t="shared" ca="1" si="210"/>
        <v>#NAME?</v>
      </c>
      <c r="F1163" s="90">
        <v>10088</v>
      </c>
      <c r="G1163" s="90" t="e" vm="2">
        <f t="shared" ca="1" si="209"/>
        <v>#NAME?</v>
      </c>
      <c r="J1163" s="87" t="s">
        <v>239</v>
      </c>
      <c r="K1163" s="87"/>
    </row>
    <row r="1164" spans="1:11" x14ac:dyDescent="0.2">
      <c r="A1164" s="90" t="s">
        <v>243</v>
      </c>
      <c r="B1164" s="90" t="e" vm="1">
        <f ca="1">_xlfn.XLOOKUP(D1164,'HOLDS (by Blocz)'!S:S,'HOLDS (by Blocz)'!G:G,0)</f>
        <v>#NAME?</v>
      </c>
      <c r="C1164" s="90" t="e" vm="1">
        <f ca="1">_xlfn.XLOOKUP(J1164,'HOLDS (by Blocz)'!$S:$S,'HOLDS (by Blocz)'!$G:$G,0)</f>
        <v>#NAME?</v>
      </c>
      <c r="D1164" s="90" t="s">
        <v>127</v>
      </c>
      <c r="E1164" s="90" t="e" vm="2">
        <f t="shared" ca="1" si="210"/>
        <v>#NAME?</v>
      </c>
      <c r="F1164" s="90">
        <v>10088</v>
      </c>
      <c r="G1164" s="90" t="e" vm="2">
        <f t="shared" ref="G1164:G1227" ca="1" si="211">IF(C1164&gt;0,10*C1164/E1164,0)</f>
        <v>#NAME?</v>
      </c>
      <c r="J1164" s="87" t="s">
        <v>239</v>
      </c>
      <c r="K1164" s="87"/>
    </row>
    <row r="1165" spans="1:11" x14ac:dyDescent="0.2">
      <c r="A1165" s="90" t="s">
        <v>243</v>
      </c>
      <c r="B1165" s="90" t="e" vm="1">
        <f ca="1">_xlfn.XLOOKUP(D1165,'HOLDS (by Blocz)'!S:S,'HOLDS (by Blocz)'!G:G,0)</f>
        <v>#NAME?</v>
      </c>
      <c r="C1165" s="90" t="e" vm="1">
        <f ca="1">_xlfn.XLOOKUP(J1165,'HOLDS (by Blocz)'!$S:$S,'HOLDS (by Blocz)'!$G:$G,0)</f>
        <v>#NAME?</v>
      </c>
      <c r="D1165" s="90" t="s">
        <v>128</v>
      </c>
      <c r="E1165" s="90" t="e" vm="2">
        <f t="shared" ca="1" si="210"/>
        <v>#NAME?</v>
      </c>
      <c r="F1165" s="90">
        <v>10088</v>
      </c>
      <c r="G1165" s="90" t="e" vm="2">
        <f t="shared" ca="1" si="211"/>
        <v>#NAME?</v>
      </c>
      <c r="J1165" s="87" t="s">
        <v>239</v>
      </c>
      <c r="K1165" s="87"/>
    </row>
    <row r="1166" spans="1:11" x14ac:dyDescent="0.2">
      <c r="A1166" s="90" t="s">
        <v>243</v>
      </c>
      <c r="B1166" s="90" t="e" vm="1">
        <f ca="1">_xlfn.XLOOKUP(D1166,'HOLDS (by Blocz)'!S:S,'HOLDS (by Blocz)'!G:G,0)</f>
        <v>#NAME?</v>
      </c>
      <c r="C1166" s="90" t="e" vm="1">
        <f ca="1">_xlfn.XLOOKUP(J1166,'HOLDS (by Blocz)'!$S:$S,'HOLDS (by Blocz)'!$G:$G,0)</f>
        <v>#NAME?</v>
      </c>
      <c r="D1166" s="90" t="s">
        <v>129</v>
      </c>
      <c r="E1166" s="90" t="e" vm="2">
        <f t="shared" ca="1" si="210"/>
        <v>#NAME?</v>
      </c>
      <c r="F1166" s="90">
        <v>10088</v>
      </c>
      <c r="G1166" s="90" t="e" vm="2">
        <f t="shared" ca="1" si="211"/>
        <v>#NAME?</v>
      </c>
      <c r="J1166" s="87" t="s">
        <v>239</v>
      </c>
      <c r="K1166" s="87"/>
    </row>
    <row r="1167" spans="1:11" x14ac:dyDescent="0.2">
      <c r="A1167" s="121" t="s">
        <v>243</v>
      </c>
      <c r="B1167" s="121" t="e" vm="1">
        <f ca="1">_xlfn.XLOOKUP(D1167,'HOLDS (by Blocz)'!$S:$S,'HOLDS (by Blocz)'!$H:$H,0)</f>
        <v>#NAME?</v>
      </c>
      <c r="C1167" s="121" t="e" vm="1">
        <f ca="1">_xlfn.XLOOKUP(J1167,'HOLDS (by Blocz)'!$S:$S,'HOLDS (by Blocz)'!$H:$H,0)</f>
        <v>#NAME?</v>
      </c>
      <c r="D1167" s="121" t="s">
        <v>100</v>
      </c>
      <c r="E1167" s="121" t="e" vm="2">
        <f t="shared" ca="1" si="210"/>
        <v>#NAME?</v>
      </c>
      <c r="F1167" s="121">
        <v>10089</v>
      </c>
      <c r="G1167" s="121" t="e" vm="2">
        <f t="shared" ca="1" si="211"/>
        <v>#NAME?</v>
      </c>
      <c r="J1167" s="86" t="s">
        <v>238</v>
      </c>
      <c r="K1167" s="87"/>
    </row>
    <row r="1168" spans="1:11" x14ac:dyDescent="0.2">
      <c r="A1168" s="90" t="s">
        <v>243</v>
      </c>
      <c r="B1168" s="90" t="e" vm="1">
        <f ca="1">_xlfn.XLOOKUP(D1168,'HOLDS (by Blocz)'!S:S,'HOLDS (by Blocz)'!H:H,0)</f>
        <v>#NAME?</v>
      </c>
      <c r="C1168" s="90" t="e" vm="1">
        <f ca="1">_xlfn.XLOOKUP(J1168,'HOLDS (by Blocz)'!$S:$S,'HOLDS (by Blocz)'!$H:$H,0)</f>
        <v>#NAME?</v>
      </c>
      <c r="D1168" s="90" t="s">
        <v>101</v>
      </c>
      <c r="E1168" s="90" t="e" vm="2">
        <f t="shared" ca="1" si="210"/>
        <v>#NAME?</v>
      </c>
      <c r="F1168" s="90">
        <v>10089</v>
      </c>
      <c r="G1168" s="90" t="e" vm="2">
        <f t="shared" ca="1" si="211"/>
        <v>#NAME?</v>
      </c>
      <c r="J1168" s="86" t="s">
        <v>238</v>
      </c>
      <c r="K1168" s="87"/>
    </row>
    <row r="1169" spans="1:11" x14ac:dyDescent="0.2">
      <c r="A1169" s="90" t="s">
        <v>243</v>
      </c>
      <c r="B1169" s="90" t="e" vm="1">
        <f ca="1">_xlfn.XLOOKUP(D1169,'HOLDS (by Blocz)'!S:S,'HOLDS (by Blocz)'!H:H,0)</f>
        <v>#NAME?</v>
      </c>
      <c r="C1169" s="90" t="e" vm="1">
        <f ca="1">_xlfn.XLOOKUP(J1169,'HOLDS (by Blocz)'!$S:$S,'HOLDS (by Blocz)'!$H:$H,0)</f>
        <v>#NAME?</v>
      </c>
      <c r="D1169" s="90" t="s">
        <v>102</v>
      </c>
      <c r="E1169" s="90" t="e" vm="2">
        <f t="shared" ca="1" si="210"/>
        <v>#NAME?</v>
      </c>
      <c r="F1169" s="90">
        <v>10089</v>
      </c>
      <c r="G1169" s="90" t="e" vm="2">
        <f t="shared" ca="1" si="211"/>
        <v>#NAME?</v>
      </c>
      <c r="J1169" s="86" t="s">
        <v>238</v>
      </c>
      <c r="K1169" s="87"/>
    </row>
    <row r="1170" spans="1:11" x14ac:dyDescent="0.2">
      <c r="A1170" s="90" t="s">
        <v>243</v>
      </c>
      <c r="B1170" s="90" t="e" vm="1">
        <f ca="1">_xlfn.XLOOKUP(D1170,'HOLDS (by Blocz)'!S:S,'HOLDS (by Blocz)'!H:H,0)</f>
        <v>#NAME?</v>
      </c>
      <c r="C1170" s="90" t="e" vm="1">
        <f ca="1">_xlfn.XLOOKUP(J1170,'HOLDS (by Blocz)'!$S:$S,'HOLDS (by Blocz)'!$H:$H,0)</f>
        <v>#NAME?</v>
      </c>
      <c r="D1170" s="90" t="s">
        <v>103</v>
      </c>
      <c r="E1170" s="90" t="e" vm="2">
        <f t="shared" ca="1" si="210"/>
        <v>#NAME?</v>
      </c>
      <c r="F1170" s="90">
        <v>10089</v>
      </c>
      <c r="G1170" s="90" t="e" vm="2">
        <f t="shared" ca="1" si="211"/>
        <v>#NAME?</v>
      </c>
      <c r="J1170" s="86" t="s">
        <v>238</v>
      </c>
      <c r="K1170" s="87"/>
    </row>
    <row r="1171" spans="1:11" x14ac:dyDescent="0.2">
      <c r="A1171" s="90" t="s">
        <v>243</v>
      </c>
      <c r="B1171" s="90" t="e" vm="1">
        <f ca="1">_xlfn.XLOOKUP(D1171,'HOLDS (by Blocz)'!S:S,'HOLDS (by Blocz)'!H:H,0)</f>
        <v>#NAME?</v>
      </c>
      <c r="C1171" s="90" t="e" vm="1">
        <f ca="1">_xlfn.XLOOKUP(J1171,'HOLDS (by Blocz)'!$S:$S,'HOLDS (by Blocz)'!$H:$H,0)</f>
        <v>#NAME?</v>
      </c>
      <c r="D1171" s="90" t="s">
        <v>104</v>
      </c>
      <c r="E1171" s="90" t="e" vm="2">
        <f t="shared" ca="1" si="210"/>
        <v>#NAME?</v>
      </c>
      <c r="F1171" s="90">
        <v>10089</v>
      </c>
      <c r="G1171" s="90" t="e" vm="2">
        <f t="shared" ca="1" si="211"/>
        <v>#NAME?</v>
      </c>
      <c r="J1171" s="86" t="s">
        <v>238</v>
      </c>
      <c r="K1171" s="87"/>
    </row>
    <row r="1172" spans="1:11" x14ac:dyDescent="0.2">
      <c r="A1172" s="90" t="s">
        <v>243</v>
      </c>
      <c r="B1172" s="90" t="e" vm="1">
        <f ca="1">_xlfn.XLOOKUP(D1172,'HOLDS (by Blocz)'!S:S,'HOLDS (by Blocz)'!H:H,0)</f>
        <v>#NAME?</v>
      </c>
      <c r="C1172" s="90" t="e" vm="1">
        <f ca="1">_xlfn.XLOOKUP(J1172,'HOLDS (by Blocz)'!$S:$S,'HOLDS (by Blocz)'!$H:$H,0)</f>
        <v>#NAME?</v>
      </c>
      <c r="D1172" s="90" t="s">
        <v>105</v>
      </c>
      <c r="E1172" s="90" t="e" vm="2">
        <f t="shared" ca="1" si="210"/>
        <v>#NAME?</v>
      </c>
      <c r="F1172" s="90">
        <v>10089</v>
      </c>
      <c r="G1172" s="90" t="e" vm="2">
        <f t="shared" ca="1" si="211"/>
        <v>#NAME?</v>
      </c>
      <c r="J1172" s="86" t="s">
        <v>238</v>
      </c>
      <c r="K1172" s="87"/>
    </row>
    <row r="1173" spans="1:11" x14ac:dyDescent="0.2">
      <c r="A1173" s="90" t="s">
        <v>243</v>
      </c>
      <c r="B1173" s="90" t="e" vm="1">
        <f ca="1">_xlfn.XLOOKUP(D1173,'HOLDS (by Blocz)'!S:S,'HOLDS (by Blocz)'!H:H,0)</f>
        <v>#NAME?</v>
      </c>
      <c r="C1173" s="90" t="e" vm="1">
        <f ca="1">_xlfn.XLOOKUP(J1173,'HOLDS (by Blocz)'!$S:$S,'HOLDS (by Blocz)'!$H:$H,0)</f>
        <v>#NAME?</v>
      </c>
      <c r="D1173" s="90" t="s">
        <v>106</v>
      </c>
      <c r="E1173" s="90" t="e" vm="2">
        <f t="shared" ca="1" si="210"/>
        <v>#NAME?</v>
      </c>
      <c r="F1173" s="90">
        <v>10089</v>
      </c>
      <c r="G1173" s="90" t="e" vm="2">
        <f t="shared" ca="1" si="211"/>
        <v>#NAME?</v>
      </c>
      <c r="J1173" s="86" t="s">
        <v>238</v>
      </c>
      <c r="K1173" s="87"/>
    </row>
    <row r="1174" spans="1:11" x14ac:dyDescent="0.2">
      <c r="A1174" s="90" t="s">
        <v>243</v>
      </c>
      <c r="B1174" s="90" t="e" vm="1">
        <f ca="1">_xlfn.XLOOKUP(D1174,'HOLDS (by Blocz)'!S:S,'HOLDS (by Blocz)'!H:H,0)</f>
        <v>#NAME?</v>
      </c>
      <c r="C1174" s="90" t="e" vm="1">
        <f ca="1">_xlfn.XLOOKUP(J1174,'HOLDS (by Blocz)'!$S:$S,'HOLDS (by Blocz)'!$H:$H,0)</f>
        <v>#NAME?</v>
      </c>
      <c r="D1174" s="90" t="s">
        <v>107</v>
      </c>
      <c r="E1174" s="90" t="e" vm="2">
        <f t="shared" ca="1" si="210"/>
        <v>#NAME?</v>
      </c>
      <c r="F1174" s="90">
        <v>10089</v>
      </c>
      <c r="G1174" s="90" t="e" vm="2">
        <f t="shared" ca="1" si="211"/>
        <v>#NAME?</v>
      </c>
      <c r="J1174" s="86" t="s">
        <v>238</v>
      </c>
      <c r="K1174" s="87"/>
    </row>
    <row r="1175" spans="1:11" x14ac:dyDescent="0.2">
      <c r="A1175" s="90" t="s">
        <v>243</v>
      </c>
      <c r="B1175" s="90" t="e" vm="1">
        <f ca="1">_xlfn.XLOOKUP(D1175,'HOLDS (by Blocz)'!S:S,'HOLDS (by Blocz)'!H:H,0)</f>
        <v>#NAME?</v>
      </c>
      <c r="C1175" s="90" t="e" vm="1">
        <f ca="1">_xlfn.XLOOKUP(J1175,'HOLDS (by Blocz)'!$S:$S,'HOLDS (by Blocz)'!$H:$H,0)</f>
        <v>#NAME?</v>
      </c>
      <c r="D1175" s="90" t="s">
        <v>108</v>
      </c>
      <c r="E1175" s="90" t="e" vm="2">
        <f t="shared" ca="1" si="210"/>
        <v>#NAME?</v>
      </c>
      <c r="F1175" s="90">
        <v>10089</v>
      </c>
      <c r="G1175" s="90" t="e" vm="2">
        <f t="shared" ca="1" si="211"/>
        <v>#NAME?</v>
      </c>
      <c r="J1175" s="86" t="s">
        <v>238</v>
      </c>
      <c r="K1175" s="87"/>
    </row>
    <row r="1176" spans="1:11" x14ac:dyDescent="0.2">
      <c r="A1176" s="90" t="s">
        <v>243</v>
      </c>
      <c r="B1176" s="90" t="e" vm="1">
        <f ca="1">_xlfn.XLOOKUP(D1176,'HOLDS (by Blocz)'!S:S,'HOLDS (by Blocz)'!H:H,0)</f>
        <v>#NAME?</v>
      </c>
      <c r="C1176" s="90" t="e" vm="1">
        <f ca="1">_xlfn.XLOOKUP(J1176,'HOLDS (by Blocz)'!$S:$S,'HOLDS (by Blocz)'!$H:$H,0)</f>
        <v>#NAME?</v>
      </c>
      <c r="D1176" s="90" t="s">
        <v>109</v>
      </c>
      <c r="E1176" s="90" t="e" vm="2">
        <f t="shared" ca="1" si="210"/>
        <v>#NAME?</v>
      </c>
      <c r="F1176" s="90">
        <v>10089</v>
      </c>
      <c r="G1176" s="90" t="e" vm="2">
        <f t="shared" ca="1" si="211"/>
        <v>#NAME?</v>
      </c>
      <c r="J1176" s="86" t="s">
        <v>238</v>
      </c>
      <c r="K1176" s="87"/>
    </row>
    <row r="1177" spans="1:11" x14ac:dyDescent="0.2">
      <c r="A1177" s="90" t="s">
        <v>243</v>
      </c>
      <c r="B1177" s="90" t="e" vm="1">
        <f ca="1">_xlfn.XLOOKUP(D1177,'HOLDS (by Blocz)'!S:S,'HOLDS (by Blocz)'!H:H,0)</f>
        <v>#NAME?</v>
      </c>
      <c r="C1177" s="90" t="e" vm="1">
        <f ca="1">_xlfn.XLOOKUP(J1177,'HOLDS (by Blocz)'!$S:$S,'HOLDS (by Blocz)'!$H:$H,0)</f>
        <v>#NAME?</v>
      </c>
      <c r="D1177" s="90" t="s">
        <v>110</v>
      </c>
      <c r="E1177" s="90" t="e" vm="2">
        <f t="shared" ca="1" si="210"/>
        <v>#NAME?</v>
      </c>
      <c r="F1177" s="90">
        <v>10089</v>
      </c>
      <c r="G1177" s="90" t="e" vm="2">
        <f t="shared" ca="1" si="211"/>
        <v>#NAME?</v>
      </c>
      <c r="J1177" s="86" t="s">
        <v>238</v>
      </c>
      <c r="K1177" s="87"/>
    </row>
    <row r="1178" spans="1:11" x14ac:dyDescent="0.2">
      <c r="A1178" s="121" t="s">
        <v>243</v>
      </c>
      <c r="B1178" s="121" t="e" vm="1">
        <f ca="1">_xlfn.XLOOKUP(D1178,'HOLDS (by Blocz)'!$S:$S,'HOLDS (by Blocz)'!$H:$H,0)</f>
        <v>#NAME?</v>
      </c>
      <c r="C1178" s="121" t="e" vm="1">
        <f ca="1">_xlfn.XLOOKUP(J1178,'HOLDS (by Blocz)'!$S:$S,'HOLDS (by Blocz)'!$H:$H,0)</f>
        <v>#NAME?</v>
      </c>
      <c r="D1178" s="121" t="s">
        <v>111</v>
      </c>
      <c r="E1178" s="121" t="e" vm="2">
        <f t="shared" ca="1" si="210"/>
        <v>#NAME?</v>
      </c>
      <c r="F1178" s="121">
        <v>10089</v>
      </c>
      <c r="G1178" s="121" t="e" vm="2">
        <f t="shared" ca="1" si="211"/>
        <v>#NAME?</v>
      </c>
      <c r="J1178" s="87" t="s">
        <v>239</v>
      </c>
      <c r="K1178" s="87"/>
    </row>
    <row r="1179" spans="1:11" x14ac:dyDescent="0.2">
      <c r="A1179" s="90" t="s">
        <v>243</v>
      </c>
      <c r="B1179" s="90" t="e" vm="1">
        <f ca="1">_xlfn.XLOOKUP(D1179,'HOLDS (by Blocz)'!S:S,'HOLDS (by Blocz)'!H:H,0)</f>
        <v>#NAME?</v>
      </c>
      <c r="C1179" s="90" t="e" vm="1">
        <f ca="1">_xlfn.XLOOKUP(J1179,'HOLDS (by Blocz)'!$S:$S,'HOLDS (by Blocz)'!$H:$H,0)</f>
        <v>#NAME?</v>
      </c>
      <c r="D1179" s="90" t="s">
        <v>112</v>
      </c>
      <c r="E1179" s="90" t="e" vm="2">
        <f t="shared" ca="1" si="210"/>
        <v>#NAME?</v>
      </c>
      <c r="F1179" s="90">
        <v>10089</v>
      </c>
      <c r="G1179" s="90" t="e" vm="2">
        <f t="shared" ca="1" si="211"/>
        <v>#NAME?</v>
      </c>
      <c r="J1179" s="87" t="s">
        <v>239</v>
      </c>
      <c r="K1179" s="87"/>
    </row>
    <row r="1180" spans="1:11" x14ac:dyDescent="0.2">
      <c r="A1180" s="90" t="s">
        <v>243</v>
      </c>
      <c r="B1180" s="90" t="e" vm="1">
        <f ca="1">_xlfn.XLOOKUP(D1180,'HOLDS (by Blocz)'!S:S,'HOLDS (by Blocz)'!H:H,0)</f>
        <v>#NAME?</v>
      </c>
      <c r="C1180" s="90" t="e" vm="1">
        <f ca="1">_xlfn.XLOOKUP(J1180,'HOLDS (by Blocz)'!$S:$S,'HOLDS (by Blocz)'!$H:$H,0)</f>
        <v>#NAME?</v>
      </c>
      <c r="D1180" s="90" t="s">
        <v>113</v>
      </c>
      <c r="E1180" s="90" t="e" vm="2">
        <f t="shared" ca="1" si="210"/>
        <v>#NAME?</v>
      </c>
      <c r="F1180" s="90">
        <v>10089</v>
      </c>
      <c r="G1180" s="90" t="e" vm="2">
        <f t="shared" ca="1" si="211"/>
        <v>#NAME?</v>
      </c>
      <c r="J1180" s="87" t="s">
        <v>239</v>
      </c>
      <c r="K1180" s="87"/>
    </row>
    <row r="1181" spans="1:11" x14ac:dyDescent="0.2">
      <c r="A1181" s="90" t="s">
        <v>243</v>
      </c>
      <c r="B1181" s="90" t="e" vm="1">
        <f ca="1">_xlfn.XLOOKUP(D1181,'HOLDS (by Blocz)'!S:S,'HOLDS (by Blocz)'!H:H,0)</f>
        <v>#NAME?</v>
      </c>
      <c r="C1181" s="90" t="e" vm="1">
        <f ca="1">_xlfn.XLOOKUP(J1181,'HOLDS (by Blocz)'!$S:$S,'HOLDS (by Blocz)'!$H:$H,0)</f>
        <v>#NAME?</v>
      </c>
      <c r="D1181" s="90" t="s">
        <v>114</v>
      </c>
      <c r="E1181" s="90" t="e" vm="2">
        <f t="shared" ca="1" si="210"/>
        <v>#NAME?</v>
      </c>
      <c r="F1181" s="90">
        <v>10089</v>
      </c>
      <c r="G1181" s="90" t="e" vm="2">
        <f t="shared" ca="1" si="211"/>
        <v>#NAME?</v>
      </c>
      <c r="J1181" s="87" t="s">
        <v>239</v>
      </c>
      <c r="K1181" s="87"/>
    </row>
    <row r="1182" spans="1:11" x14ac:dyDescent="0.2">
      <c r="A1182" s="90" t="s">
        <v>243</v>
      </c>
      <c r="B1182" s="90" t="e" vm="1">
        <f ca="1">_xlfn.XLOOKUP(D1182,'HOLDS (by Blocz)'!S:S,'HOLDS (by Blocz)'!H:H,0)</f>
        <v>#NAME?</v>
      </c>
      <c r="C1182" s="90" t="e" vm="1">
        <f ca="1">_xlfn.XLOOKUP(J1182,'HOLDS (by Blocz)'!$S:$S,'HOLDS (by Blocz)'!$H:$H,0)</f>
        <v>#NAME?</v>
      </c>
      <c r="D1182" s="90" t="s">
        <v>115</v>
      </c>
      <c r="E1182" s="90" t="e" vm="2">
        <f t="shared" ca="1" si="210"/>
        <v>#NAME?</v>
      </c>
      <c r="F1182" s="90">
        <v>10089</v>
      </c>
      <c r="G1182" s="90" t="e" vm="2">
        <f t="shared" ca="1" si="211"/>
        <v>#NAME?</v>
      </c>
      <c r="J1182" s="87" t="s">
        <v>239</v>
      </c>
      <c r="K1182" s="87"/>
    </row>
    <row r="1183" spans="1:11" x14ac:dyDescent="0.2">
      <c r="A1183" s="90" t="s">
        <v>243</v>
      </c>
      <c r="B1183" s="90" t="e" vm="1">
        <f ca="1">_xlfn.XLOOKUP(D1183,'HOLDS (by Blocz)'!S:S,'HOLDS (by Blocz)'!H:H,0)</f>
        <v>#NAME?</v>
      </c>
      <c r="C1183" s="90" t="e" vm="1">
        <f ca="1">_xlfn.XLOOKUP(J1183,'HOLDS (by Blocz)'!$S:$S,'HOLDS (by Blocz)'!$H:$H,0)</f>
        <v>#NAME?</v>
      </c>
      <c r="D1183" s="90" t="s">
        <v>116</v>
      </c>
      <c r="E1183" s="90" t="e" vm="2">
        <f t="shared" ca="1" si="210"/>
        <v>#NAME?</v>
      </c>
      <c r="F1183" s="90">
        <v>10089</v>
      </c>
      <c r="G1183" s="90" t="e" vm="2">
        <f t="shared" ca="1" si="211"/>
        <v>#NAME?</v>
      </c>
      <c r="J1183" s="87" t="s">
        <v>239</v>
      </c>
      <c r="K1183" s="87"/>
    </row>
    <row r="1184" spans="1:11" x14ac:dyDescent="0.2">
      <c r="A1184" s="90" t="s">
        <v>243</v>
      </c>
      <c r="B1184" s="90" t="e" vm="1">
        <f ca="1">_xlfn.XLOOKUP(D1184,'HOLDS (by Blocz)'!S:S,'HOLDS (by Blocz)'!H:H,0)</f>
        <v>#NAME?</v>
      </c>
      <c r="C1184" s="90" t="e" vm="1">
        <f ca="1">_xlfn.XLOOKUP(J1184,'HOLDS (by Blocz)'!$S:$S,'HOLDS (by Blocz)'!$H:$H,0)</f>
        <v>#NAME?</v>
      </c>
      <c r="D1184" s="90" t="s">
        <v>117</v>
      </c>
      <c r="E1184" s="90" t="e" vm="2">
        <f t="shared" ca="1" si="210"/>
        <v>#NAME?</v>
      </c>
      <c r="F1184" s="90">
        <v>10089</v>
      </c>
      <c r="G1184" s="90" t="e" vm="2">
        <f t="shared" ca="1" si="211"/>
        <v>#NAME?</v>
      </c>
      <c r="J1184" s="87" t="s">
        <v>239</v>
      </c>
      <c r="K1184" s="87"/>
    </row>
    <row r="1185" spans="1:11" x14ac:dyDescent="0.2">
      <c r="A1185" s="90" t="s">
        <v>243</v>
      </c>
      <c r="B1185" s="90" t="e" vm="1">
        <f ca="1">_xlfn.XLOOKUP(D1185,'HOLDS (by Blocz)'!S:S,'HOLDS (by Blocz)'!H:H,0)</f>
        <v>#NAME?</v>
      </c>
      <c r="C1185" s="90" t="e" vm="1">
        <f ca="1">_xlfn.XLOOKUP(J1185,'HOLDS (by Blocz)'!$S:$S,'HOLDS (by Blocz)'!$H:$H,0)</f>
        <v>#NAME?</v>
      </c>
      <c r="D1185" s="90" t="s">
        <v>118</v>
      </c>
      <c r="E1185" s="90" t="e" vm="2">
        <f t="shared" ref="E1185:E1248" ca="1" si="212">SUM(B1185:C1185)</f>
        <v>#NAME?</v>
      </c>
      <c r="F1185" s="90">
        <v>10089</v>
      </c>
      <c r="G1185" s="90" t="e" vm="2">
        <f t="shared" ca="1" si="211"/>
        <v>#NAME?</v>
      </c>
      <c r="J1185" s="87" t="s">
        <v>239</v>
      </c>
      <c r="K1185" s="87"/>
    </row>
    <row r="1186" spans="1:11" x14ac:dyDescent="0.2">
      <c r="A1186" s="90" t="s">
        <v>243</v>
      </c>
      <c r="B1186" s="90" t="e" vm="1">
        <f ca="1">_xlfn.XLOOKUP(D1186,'HOLDS (by Blocz)'!S:S,'HOLDS (by Blocz)'!H:H,0)</f>
        <v>#NAME?</v>
      </c>
      <c r="C1186" s="90" t="e" vm="1">
        <f ca="1">_xlfn.XLOOKUP(J1186,'HOLDS (by Blocz)'!$S:$S,'HOLDS (by Blocz)'!$H:$H,0)</f>
        <v>#NAME?</v>
      </c>
      <c r="D1186" s="90" t="s">
        <v>119</v>
      </c>
      <c r="E1186" s="90" t="e" vm="2">
        <f t="shared" ca="1" si="212"/>
        <v>#NAME?</v>
      </c>
      <c r="F1186" s="90">
        <v>10089</v>
      </c>
      <c r="G1186" s="90" t="e" vm="2">
        <f t="shared" ca="1" si="211"/>
        <v>#NAME?</v>
      </c>
      <c r="J1186" s="87" t="s">
        <v>239</v>
      </c>
      <c r="K1186" s="87"/>
    </row>
    <row r="1187" spans="1:11" x14ac:dyDescent="0.2">
      <c r="A1187" s="90" t="s">
        <v>243</v>
      </c>
      <c r="B1187" s="90" t="e" vm="1">
        <f ca="1">_xlfn.XLOOKUP(D1187,'HOLDS (by Blocz)'!S:S,'HOLDS (by Blocz)'!H:H,0)</f>
        <v>#NAME?</v>
      </c>
      <c r="C1187" s="90" t="e" vm="1">
        <f ca="1">_xlfn.XLOOKUP(J1187,'HOLDS (by Blocz)'!$S:$S,'HOLDS (by Blocz)'!$H:$H,0)</f>
        <v>#NAME?</v>
      </c>
      <c r="D1187" s="90" t="s">
        <v>120</v>
      </c>
      <c r="E1187" s="90" t="e" vm="2">
        <f t="shared" ca="1" si="212"/>
        <v>#NAME?</v>
      </c>
      <c r="F1187" s="90">
        <v>10089</v>
      </c>
      <c r="G1187" s="90" t="e" vm="2">
        <f t="shared" ca="1" si="211"/>
        <v>#NAME?</v>
      </c>
      <c r="J1187" s="87" t="s">
        <v>239</v>
      </c>
      <c r="K1187" s="87"/>
    </row>
    <row r="1188" spans="1:11" x14ac:dyDescent="0.2">
      <c r="A1188" s="90" t="s">
        <v>243</v>
      </c>
      <c r="B1188" s="90" t="e" vm="1">
        <f ca="1">_xlfn.XLOOKUP(D1188,'HOLDS (by Blocz)'!S:S,'HOLDS (by Blocz)'!H:H,0)</f>
        <v>#NAME?</v>
      </c>
      <c r="C1188" s="90" t="e" vm="1">
        <f ca="1">_xlfn.XLOOKUP(J1188,'HOLDS (by Blocz)'!$S:$S,'HOLDS (by Blocz)'!$H:$H,0)</f>
        <v>#NAME?</v>
      </c>
      <c r="D1188" s="90" t="s">
        <v>121</v>
      </c>
      <c r="E1188" s="90" t="e" vm="2">
        <f t="shared" ca="1" si="212"/>
        <v>#NAME?</v>
      </c>
      <c r="F1188" s="90">
        <v>10089</v>
      </c>
      <c r="G1188" s="90" t="e" vm="2">
        <f t="shared" ca="1" si="211"/>
        <v>#NAME?</v>
      </c>
      <c r="J1188" s="87" t="s">
        <v>239</v>
      </c>
      <c r="K1188" s="87"/>
    </row>
    <row r="1189" spans="1:11" x14ac:dyDescent="0.2">
      <c r="A1189" s="90" t="s">
        <v>243</v>
      </c>
      <c r="B1189" s="90" t="e" vm="1">
        <f ca="1">_xlfn.XLOOKUP(D1189,'HOLDS (by Blocz)'!S:S,'HOLDS (by Blocz)'!H:H,0)</f>
        <v>#NAME?</v>
      </c>
      <c r="C1189" s="90" t="e" vm="1">
        <f ca="1">_xlfn.XLOOKUP(J1189,'HOLDS (by Blocz)'!$S:$S,'HOLDS (by Blocz)'!$H:$H,0)</f>
        <v>#NAME?</v>
      </c>
      <c r="D1189" s="90" t="s">
        <v>122</v>
      </c>
      <c r="E1189" s="90" t="e" vm="2">
        <f t="shared" ca="1" si="212"/>
        <v>#NAME?</v>
      </c>
      <c r="F1189" s="90">
        <v>10089</v>
      </c>
      <c r="G1189" s="90" t="e" vm="2">
        <f t="shared" ca="1" si="211"/>
        <v>#NAME?</v>
      </c>
      <c r="J1189" s="87" t="s">
        <v>239</v>
      </c>
      <c r="K1189" s="87"/>
    </row>
    <row r="1190" spans="1:11" x14ac:dyDescent="0.2">
      <c r="A1190" s="90" t="s">
        <v>243</v>
      </c>
      <c r="B1190" s="90" t="e" vm="1">
        <f ca="1">_xlfn.XLOOKUP(D1190,'HOLDS (by Blocz)'!S:S,'HOLDS (by Blocz)'!H:H,0)</f>
        <v>#NAME?</v>
      </c>
      <c r="C1190" s="90" t="e" vm="1">
        <f ca="1">_xlfn.XLOOKUP(J1190,'HOLDS (by Blocz)'!$S:$S,'HOLDS (by Blocz)'!$H:$H,0)</f>
        <v>#NAME?</v>
      </c>
      <c r="D1190" s="90" t="s">
        <v>123</v>
      </c>
      <c r="E1190" s="90" t="e" vm="2">
        <f t="shared" ca="1" si="212"/>
        <v>#NAME?</v>
      </c>
      <c r="F1190" s="90">
        <v>10089</v>
      </c>
      <c r="G1190" s="90" t="e" vm="2">
        <f t="shared" ca="1" si="211"/>
        <v>#NAME?</v>
      </c>
      <c r="J1190" s="87" t="s">
        <v>239</v>
      </c>
      <c r="K1190" s="87"/>
    </row>
    <row r="1191" spans="1:11" x14ac:dyDescent="0.2">
      <c r="A1191" s="90" t="s">
        <v>243</v>
      </c>
      <c r="B1191" s="90" t="e" vm="1">
        <f ca="1">_xlfn.XLOOKUP(D1191,'HOLDS (by Blocz)'!S:S,'HOLDS (by Blocz)'!H:H,0)</f>
        <v>#NAME?</v>
      </c>
      <c r="C1191" s="90" t="e" vm="1">
        <f ca="1">_xlfn.XLOOKUP(J1191,'HOLDS (by Blocz)'!$S:$S,'HOLDS (by Blocz)'!$H:$H,0)</f>
        <v>#NAME?</v>
      </c>
      <c r="D1191" s="90" t="s">
        <v>124</v>
      </c>
      <c r="E1191" s="90" t="e" vm="2">
        <f t="shared" ca="1" si="212"/>
        <v>#NAME?</v>
      </c>
      <c r="F1191" s="90">
        <v>10089</v>
      </c>
      <c r="G1191" s="90" t="e" vm="2">
        <f t="shared" ca="1" si="211"/>
        <v>#NAME?</v>
      </c>
      <c r="J1191" s="87" t="s">
        <v>239</v>
      </c>
      <c r="K1191" s="87"/>
    </row>
    <row r="1192" spans="1:11" x14ac:dyDescent="0.2">
      <c r="A1192" s="90" t="s">
        <v>243</v>
      </c>
      <c r="B1192" s="90" t="e" vm="1">
        <f ca="1">_xlfn.XLOOKUP(D1192,'HOLDS (by Blocz)'!S:S,'HOLDS (by Blocz)'!H:H,0)</f>
        <v>#NAME?</v>
      </c>
      <c r="C1192" s="90" t="e" vm="1">
        <f ca="1">_xlfn.XLOOKUP(J1192,'HOLDS (by Blocz)'!$S:$S,'HOLDS (by Blocz)'!$H:$H,0)</f>
        <v>#NAME?</v>
      </c>
      <c r="D1192" s="90" t="s">
        <v>125</v>
      </c>
      <c r="E1192" s="90" t="e" vm="2">
        <f t="shared" ca="1" si="212"/>
        <v>#NAME?</v>
      </c>
      <c r="F1192" s="90">
        <v>10089</v>
      </c>
      <c r="G1192" s="90" t="e" vm="2">
        <f t="shared" ca="1" si="211"/>
        <v>#NAME?</v>
      </c>
      <c r="J1192" s="87" t="s">
        <v>239</v>
      </c>
      <c r="K1192" s="87"/>
    </row>
    <row r="1193" spans="1:11" x14ac:dyDescent="0.2">
      <c r="A1193" s="90" t="s">
        <v>243</v>
      </c>
      <c r="B1193" s="90" t="e" vm="1">
        <f ca="1">_xlfn.XLOOKUP(D1193,'HOLDS (by Blocz)'!S:S,'HOLDS (by Blocz)'!H:H,0)</f>
        <v>#NAME?</v>
      </c>
      <c r="C1193" s="90" t="e" vm="1">
        <f ca="1">_xlfn.XLOOKUP(J1193,'HOLDS (by Blocz)'!$S:$S,'HOLDS (by Blocz)'!$H:$H,0)</f>
        <v>#NAME?</v>
      </c>
      <c r="D1193" s="90" t="s">
        <v>126</v>
      </c>
      <c r="E1193" s="90" t="e" vm="2">
        <f t="shared" ca="1" si="212"/>
        <v>#NAME?</v>
      </c>
      <c r="F1193" s="90">
        <v>10089</v>
      </c>
      <c r="G1193" s="90" t="e" vm="2">
        <f t="shared" ca="1" si="211"/>
        <v>#NAME?</v>
      </c>
      <c r="J1193" s="87" t="s">
        <v>239</v>
      </c>
      <c r="K1193" s="87"/>
    </row>
    <row r="1194" spans="1:11" x14ac:dyDescent="0.2">
      <c r="A1194" s="90" t="s">
        <v>243</v>
      </c>
      <c r="B1194" s="90" t="e" vm="1">
        <f ca="1">_xlfn.XLOOKUP(D1194,'HOLDS (by Blocz)'!S:S,'HOLDS (by Blocz)'!H:H,0)</f>
        <v>#NAME?</v>
      </c>
      <c r="C1194" s="90" t="e" vm="1">
        <f ca="1">_xlfn.XLOOKUP(J1194,'HOLDS (by Blocz)'!$S:$S,'HOLDS (by Blocz)'!$H:$H,0)</f>
        <v>#NAME?</v>
      </c>
      <c r="D1194" s="90" t="s">
        <v>127</v>
      </c>
      <c r="E1194" s="90" t="e" vm="2">
        <f t="shared" ca="1" si="212"/>
        <v>#NAME?</v>
      </c>
      <c r="F1194" s="90">
        <v>10089</v>
      </c>
      <c r="G1194" s="90" t="e" vm="2">
        <f t="shared" ca="1" si="211"/>
        <v>#NAME?</v>
      </c>
      <c r="J1194" s="87" t="s">
        <v>239</v>
      </c>
      <c r="K1194" s="87"/>
    </row>
    <row r="1195" spans="1:11" x14ac:dyDescent="0.2">
      <c r="A1195" s="90" t="s">
        <v>243</v>
      </c>
      <c r="B1195" s="90" t="e" vm="1">
        <f ca="1">_xlfn.XLOOKUP(D1195,'HOLDS (by Blocz)'!S:S,'HOLDS (by Blocz)'!H:H,0)</f>
        <v>#NAME?</v>
      </c>
      <c r="C1195" s="90" t="e" vm="1">
        <f ca="1">_xlfn.XLOOKUP(J1195,'HOLDS (by Blocz)'!$S:$S,'HOLDS (by Blocz)'!$H:$H,0)</f>
        <v>#NAME?</v>
      </c>
      <c r="D1195" s="90" t="s">
        <v>128</v>
      </c>
      <c r="E1195" s="90" t="e" vm="2">
        <f t="shared" ca="1" si="212"/>
        <v>#NAME?</v>
      </c>
      <c r="F1195" s="90">
        <v>10089</v>
      </c>
      <c r="G1195" s="90" t="e" vm="2">
        <f t="shared" ca="1" si="211"/>
        <v>#NAME?</v>
      </c>
      <c r="J1195" s="87" t="s">
        <v>239</v>
      </c>
      <c r="K1195" s="87"/>
    </row>
    <row r="1196" spans="1:11" x14ac:dyDescent="0.2">
      <c r="A1196" s="90" t="s">
        <v>243</v>
      </c>
      <c r="B1196" s="90" t="e" vm="1">
        <f ca="1">_xlfn.XLOOKUP(D1196,'HOLDS (by Blocz)'!S:S,'HOLDS (by Blocz)'!H:H,0)</f>
        <v>#NAME?</v>
      </c>
      <c r="C1196" s="90" t="e" vm="1">
        <f ca="1">_xlfn.XLOOKUP(J1196,'HOLDS (by Blocz)'!$S:$S,'HOLDS (by Blocz)'!$H:$H,0)</f>
        <v>#NAME?</v>
      </c>
      <c r="D1196" s="90" t="s">
        <v>129</v>
      </c>
      <c r="E1196" s="90" t="e" vm="2">
        <f t="shared" ca="1" si="212"/>
        <v>#NAME?</v>
      </c>
      <c r="F1196" s="90">
        <v>10089</v>
      </c>
      <c r="G1196" s="90" t="e" vm="2">
        <f t="shared" ca="1" si="211"/>
        <v>#NAME?</v>
      </c>
      <c r="J1196" s="87" t="s">
        <v>239</v>
      </c>
      <c r="K1196" s="87"/>
    </row>
    <row r="1197" spans="1:11" x14ac:dyDescent="0.2">
      <c r="A1197" s="121" t="s">
        <v>243</v>
      </c>
      <c r="B1197" s="121" t="e" vm="1">
        <f ca="1">_xlfn.XLOOKUP(D1197,'HOLDS (by Blocz)'!$S:$S,'HOLDS (by Blocz)'!$I:$I,0)</f>
        <v>#NAME?</v>
      </c>
      <c r="C1197" s="121" t="e" vm="1">
        <f ca="1">_xlfn.XLOOKUP(J1197,'HOLDS (by Blocz)'!$S:$S,'HOLDS (by Blocz)'!$I:$I,0)</f>
        <v>#NAME?</v>
      </c>
      <c r="D1197" s="121" t="s">
        <v>100</v>
      </c>
      <c r="E1197" s="121" t="e" vm="2">
        <f t="shared" ca="1" si="212"/>
        <v>#NAME?</v>
      </c>
      <c r="F1197" s="121">
        <v>10090</v>
      </c>
      <c r="G1197" s="121" t="e" vm="2">
        <f t="shared" ca="1" si="211"/>
        <v>#NAME?</v>
      </c>
      <c r="J1197" s="86" t="s">
        <v>238</v>
      </c>
      <c r="K1197" s="87"/>
    </row>
    <row r="1198" spans="1:11" x14ac:dyDescent="0.2">
      <c r="A1198" s="90" t="s">
        <v>243</v>
      </c>
      <c r="B1198" s="90" t="e" vm="1">
        <f ca="1">_xlfn.XLOOKUP(D1198,'HOLDS (by Blocz)'!S:S,'HOLDS (by Blocz)'!I:I,0)</f>
        <v>#NAME?</v>
      </c>
      <c r="C1198" s="90" t="e" vm="1">
        <f ca="1">_xlfn.XLOOKUP(J1198,'HOLDS (by Blocz)'!$S:$S,'HOLDS (by Blocz)'!$I:$I,0)</f>
        <v>#NAME?</v>
      </c>
      <c r="D1198" s="90" t="s">
        <v>101</v>
      </c>
      <c r="E1198" s="90" t="e" vm="2">
        <f t="shared" ca="1" si="212"/>
        <v>#NAME?</v>
      </c>
      <c r="F1198" s="90">
        <v>10090</v>
      </c>
      <c r="G1198" s="90" t="e" vm="2">
        <f t="shared" ca="1" si="211"/>
        <v>#NAME?</v>
      </c>
      <c r="J1198" s="86" t="s">
        <v>238</v>
      </c>
      <c r="K1198" s="87"/>
    </row>
    <row r="1199" spans="1:11" x14ac:dyDescent="0.2">
      <c r="A1199" s="90" t="s">
        <v>243</v>
      </c>
      <c r="B1199" s="90" t="e" vm="1">
        <f ca="1">_xlfn.XLOOKUP(D1199,'HOLDS (by Blocz)'!S:S,'HOLDS (by Blocz)'!I:I,0)</f>
        <v>#NAME?</v>
      </c>
      <c r="C1199" s="90" t="e" vm="1">
        <f ca="1">_xlfn.XLOOKUP(J1199,'HOLDS (by Blocz)'!$S:$S,'HOLDS (by Blocz)'!$I:$I,0)</f>
        <v>#NAME?</v>
      </c>
      <c r="D1199" s="90" t="s">
        <v>102</v>
      </c>
      <c r="E1199" s="90" t="e" vm="2">
        <f t="shared" ca="1" si="212"/>
        <v>#NAME?</v>
      </c>
      <c r="F1199" s="90">
        <v>10090</v>
      </c>
      <c r="G1199" s="90" t="e" vm="2">
        <f t="shared" ca="1" si="211"/>
        <v>#NAME?</v>
      </c>
      <c r="J1199" s="86" t="s">
        <v>238</v>
      </c>
      <c r="K1199" s="87"/>
    </row>
    <row r="1200" spans="1:11" x14ac:dyDescent="0.2">
      <c r="A1200" s="90" t="s">
        <v>243</v>
      </c>
      <c r="B1200" s="90" t="e" vm="1">
        <f ca="1">_xlfn.XLOOKUP(D1200,'HOLDS (by Blocz)'!S:S,'HOLDS (by Blocz)'!I:I,0)</f>
        <v>#NAME?</v>
      </c>
      <c r="C1200" s="90" t="e" vm="1">
        <f ca="1">_xlfn.XLOOKUP(J1200,'HOLDS (by Blocz)'!$S:$S,'HOLDS (by Blocz)'!$I:$I,0)</f>
        <v>#NAME?</v>
      </c>
      <c r="D1200" s="90" t="s">
        <v>103</v>
      </c>
      <c r="E1200" s="90" t="e" vm="2">
        <f t="shared" ca="1" si="212"/>
        <v>#NAME?</v>
      </c>
      <c r="F1200" s="90">
        <v>10090</v>
      </c>
      <c r="G1200" s="90" t="e" vm="2">
        <f t="shared" ca="1" si="211"/>
        <v>#NAME?</v>
      </c>
      <c r="J1200" s="86" t="s">
        <v>238</v>
      </c>
      <c r="K1200" s="87"/>
    </row>
    <row r="1201" spans="1:11" x14ac:dyDescent="0.2">
      <c r="A1201" s="90" t="s">
        <v>243</v>
      </c>
      <c r="B1201" s="90" t="e" vm="1">
        <f ca="1">_xlfn.XLOOKUP(D1201,'HOLDS (by Blocz)'!S:S,'HOLDS (by Blocz)'!I:I,0)</f>
        <v>#NAME?</v>
      </c>
      <c r="C1201" s="90" t="e" vm="1">
        <f ca="1">_xlfn.XLOOKUP(J1201,'HOLDS (by Blocz)'!$S:$S,'HOLDS (by Blocz)'!$I:$I,0)</f>
        <v>#NAME?</v>
      </c>
      <c r="D1201" s="90" t="s">
        <v>104</v>
      </c>
      <c r="E1201" s="90" t="e" vm="2">
        <f t="shared" ca="1" si="212"/>
        <v>#NAME?</v>
      </c>
      <c r="F1201" s="90">
        <v>10090</v>
      </c>
      <c r="G1201" s="90" t="e" vm="2">
        <f t="shared" ca="1" si="211"/>
        <v>#NAME?</v>
      </c>
      <c r="J1201" s="86" t="s">
        <v>238</v>
      </c>
      <c r="K1201" s="87"/>
    </row>
    <row r="1202" spans="1:11" x14ac:dyDescent="0.2">
      <c r="A1202" s="90" t="s">
        <v>243</v>
      </c>
      <c r="B1202" s="90" t="e" vm="1">
        <f ca="1">_xlfn.XLOOKUP(D1202,'HOLDS (by Blocz)'!S:S,'HOLDS (by Blocz)'!I:I,0)</f>
        <v>#NAME?</v>
      </c>
      <c r="C1202" s="90" t="e" vm="1">
        <f ca="1">_xlfn.XLOOKUP(J1202,'HOLDS (by Blocz)'!$S:$S,'HOLDS (by Blocz)'!$I:$I,0)</f>
        <v>#NAME?</v>
      </c>
      <c r="D1202" s="90" t="s">
        <v>105</v>
      </c>
      <c r="E1202" s="90" t="e" vm="2">
        <f t="shared" ca="1" si="212"/>
        <v>#NAME?</v>
      </c>
      <c r="F1202" s="90">
        <v>10090</v>
      </c>
      <c r="G1202" s="90" t="e" vm="2">
        <f t="shared" ca="1" si="211"/>
        <v>#NAME?</v>
      </c>
      <c r="J1202" s="86" t="s">
        <v>238</v>
      </c>
      <c r="K1202" s="87"/>
    </row>
    <row r="1203" spans="1:11" x14ac:dyDescent="0.2">
      <c r="A1203" s="90" t="s">
        <v>243</v>
      </c>
      <c r="B1203" s="90" t="e" vm="1">
        <f ca="1">_xlfn.XLOOKUP(D1203,'HOLDS (by Blocz)'!S:S,'HOLDS (by Blocz)'!I:I,0)</f>
        <v>#NAME?</v>
      </c>
      <c r="C1203" s="90" t="e" vm="1">
        <f ca="1">_xlfn.XLOOKUP(J1203,'HOLDS (by Blocz)'!$S:$S,'HOLDS (by Blocz)'!$I:$I,0)</f>
        <v>#NAME?</v>
      </c>
      <c r="D1203" s="90" t="s">
        <v>106</v>
      </c>
      <c r="E1203" s="90" t="e" vm="2">
        <f t="shared" ca="1" si="212"/>
        <v>#NAME?</v>
      </c>
      <c r="F1203" s="90">
        <v>10090</v>
      </c>
      <c r="G1203" s="90" t="e" vm="2">
        <f t="shared" ca="1" si="211"/>
        <v>#NAME?</v>
      </c>
      <c r="J1203" s="86" t="s">
        <v>238</v>
      </c>
      <c r="K1203" s="87"/>
    </row>
    <row r="1204" spans="1:11" x14ac:dyDescent="0.2">
      <c r="A1204" s="90" t="s">
        <v>243</v>
      </c>
      <c r="B1204" s="90" t="e" vm="1">
        <f ca="1">_xlfn.XLOOKUP(D1204,'HOLDS (by Blocz)'!S:S,'HOLDS (by Blocz)'!I:I,0)</f>
        <v>#NAME?</v>
      </c>
      <c r="C1204" s="90" t="e" vm="1">
        <f ca="1">_xlfn.XLOOKUP(J1204,'HOLDS (by Blocz)'!$S:$S,'HOLDS (by Blocz)'!$I:$I,0)</f>
        <v>#NAME?</v>
      </c>
      <c r="D1204" s="90" t="s">
        <v>107</v>
      </c>
      <c r="E1204" s="90" t="e" vm="2">
        <f t="shared" ca="1" si="212"/>
        <v>#NAME?</v>
      </c>
      <c r="F1204" s="90">
        <v>10090</v>
      </c>
      <c r="G1204" s="90" t="e" vm="2">
        <f t="shared" ca="1" si="211"/>
        <v>#NAME?</v>
      </c>
      <c r="J1204" s="86" t="s">
        <v>238</v>
      </c>
      <c r="K1204" s="87"/>
    </row>
    <row r="1205" spans="1:11" x14ac:dyDescent="0.2">
      <c r="A1205" s="90" t="s">
        <v>243</v>
      </c>
      <c r="B1205" s="90" t="e" vm="1">
        <f ca="1">_xlfn.XLOOKUP(D1205,'HOLDS (by Blocz)'!S:S,'HOLDS (by Blocz)'!I:I,0)</f>
        <v>#NAME?</v>
      </c>
      <c r="C1205" s="90" t="e" vm="1">
        <f ca="1">_xlfn.XLOOKUP(J1205,'HOLDS (by Blocz)'!$S:$S,'HOLDS (by Blocz)'!$I:$I,0)</f>
        <v>#NAME?</v>
      </c>
      <c r="D1205" s="90" t="s">
        <v>108</v>
      </c>
      <c r="E1205" s="90" t="e" vm="2">
        <f t="shared" ca="1" si="212"/>
        <v>#NAME?</v>
      </c>
      <c r="F1205" s="90">
        <v>10090</v>
      </c>
      <c r="G1205" s="90" t="e" vm="2">
        <f t="shared" ca="1" si="211"/>
        <v>#NAME?</v>
      </c>
      <c r="J1205" s="86" t="s">
        <v>238</v>
      </c>
      <c r="K1205" s="87"/>
    </row>
    <row r="1206" spans="1:11" x14ac:dyDescent="0.2">
      <c r="A1206" s="90" t="s">
        <v>243</v>
      </c>
      <c r="B1206" s="90" t="e" vm="1">
        <f ca="1">_xlfn.XLOOKUP(D1206,'HOLDS (by Blocz)'!S:S,'HOLDS (by Blocz)'!I:I,0)</f>
        <v>#NAME?</v>
      </c>
      <c r="C1206" s="90" t="e" vm="1">
        <f ca="1">_xlfn.XLOOKUP(J1206,'HOLDS (by Blocz)'!$S:$S,'HOLDS (by Blocz)'!$I:$I,0)</f>
        <v>#NAME?</v>
      </c>
      <c r="D1206" s="90" t="s">
        <v>109</v>
      </c>
      <c r="E1206" s="90" t="e" vm="2">
        <f t="shared" ca="1" si="212"/>
        <v>#NAME?</v>
      </c>
      <c r="F1206" s="90">
        <v>10090</v>
      </c>
      <c r="G1206" s="90" t="e" vm="2">
        <f t="shared" ca="1" si="211"/>
        <v>#NAME?</v>
      </c>
      <c r="J1206" s="86" t="s">
        <v>238</v>
      </c>
      <c r="K1206" s="87"/>
    </row>
    <row r="1207" spans="1:11" x14ac:dyDescent="0.2">
      <c r="A1207" s="90" t="s">
        <v>243</v>
      </c>
      <c r="B1207" s="90" t="e" vm="1">
        <f ca="1">_xlfn.XLOOKUP(D1207,'HOLDS (by Blocz)'!S:S,'HOLDS (by Blocz)'!I:I,0)</f>
        <v>#NAME?</v>
      </c>
      <c r="C1207" s="90" t="e" vm="1">
        <f ca="1">_xlfn.XLOOKUP(J1207,'HOLDS (by Blocz)'!$S:$S,'HOLDS (by Blocz)'!$I:$I,0)</f>
        <v>#NAME?</v>
      </c>
      <c r="D1207" s="90" t="s">
        <v>110</v>
      </c>
      <c r="E1207" s="90" t="e" vm="2">
        <f t="shared" ca="1" si="212"/>
        <v>#NAME?</v>
      </c>
      <c r="F1207" s="90">
        <v>10090</v>
      </c>
      <c r="G1207" s="90" t="e" vm="2">
        <f t="shared" ca="1" si="211"/>
        <v>#NAME?</v>
      </c>
      <c r="J1207" s="86" t="s">
        <v>238</v>
      </c>
      <c r="K1207" s="87"/>
    </row>
    <row r="1208" spans="1:11" x14ac:dyDescent="0.2">
      <c r="A1208" s="121" t="s">
        <v>243</v>
      </c>
      <c r="B1208" s="121" t="e" vm="1">
        <f ca="1">_xlfn.XLOOKUP(D1208,'HOLDS (by Blocz)'!$S:$S,'HOLDS (by Blocz)'!$I:$I,0)</f>
        <v>#NAME?</v>
      </c>
      <c r="C1208" s="121" t="e" vm="1">
        <f ca="1">_xlfn.XLOOKUP(J1208,'HOLDS (by Blocz)'!$S:$S,'HOLDS (by Blocz)'!$I:$I,0)</f>
        <v>#NAME?</v>
      </c>
      <c r="D1208" s="121" t="s">
        <v>111</v>
      </c>
      <c r="E1208" s="121" t="e" vm="2">
        <f t="shared" ca="1" si="212"/>
        <v>#NAME?</v>
      </c>
      <c r="F1208" s="121">
        <v>10090</v>
      </c>
      <c r="G1208" s="121" t="e" vm="2">
        <f t="shared" ca="1" si="211"/>
        <v>#NAME?</v>
      </c>
      <c r="J1208" s="87" t="s">
        <v>239</v>
      </c>
      <c r="K1208" s="87"/>
    </row>
    <row r="1209" spans="1:11" x14ac:dyDescent="0.2">
      <c r="A1209" s="90" t="s">
        <v>243</v>
      </c>
      <c r="B1209" s="90" t="e" vm="1">
        <f ca="1">_xlfn.XLOOKUP(D1209,'HOLDS (by Blocz)'!S:S,'HOLDS (by Blocz)'!I:I,0)</f>
        <v>#NAME?</v>
      </c>
      <c r="C1209" s="90" t="e" vm="1">
        <f ca="1">_xlfn.XLOOKUP(J1209,'HOLDS (by Blocz)'!$S:$S,'HOLDS (by Blocz)'!$I:$I,0)</f>
        <v>#NAME?</v>
      </c>
      <c r="D1209" s="90" t="s">
        <v>112</v>
      </c>
      <c r="E1209" s="90" t="e" vm="2">
        <f t="shared" ca="1" si="212"/>
        <v>#NAME?</v>
      </c>
      <c r="F1209" s="90">
        <v>10090</v>
      </c>
      <c r="G1209" s="90" t="e" vm="2">
        <f t="shared" ca="1" si="211"/>
        <v>#NAME?</v>
      </c>
      <c r="J1209" s="87" t="s">
        <v>239</v>
      </c>
      <c r="K1209" s="87"/>
    </row>
    <row r="1210" spans="1:11" x14ac:dyDescent="0.2">
      <c r="A1210" s="90" t="s">
        <v>243</v>
      </c>
      <c r="B1210" s="90" t="e" vm="1">
        <f ca="1">_xlfn.XLOOKUP(D1210,'HOLDS (by Blocz)'!S:S,'HOLDS (by Blocz)'!I:I,0)</f>
        <v>#NAME?</v>
      </c>
      <c r="C1210" s="90" t="e" vm="1">
        <f ca="1">_xlfn.XLOOKUP(J1210,'HOLDS (by Blocz)'!$S:$S,'HOLDS (by Blocz)'!$I:$I,0)</f>
        <v>#NAME?</v>
      </c>
      <c r="D1210" s="90" t="s">
        <v>113</v>
      </c>
      <c r="E1210" s="90" t="e" vm="2">
        <f t="shared" ca="1" si="212"/>
        <v>#NAME?</v>
      </c>
      <c r="F1210" s="90">
        <v>10090</v>
      </c>
      <c r="G1210" s="90" t="e" vm="2">
        <f t="shared" ca="1" si="211"/>
        <v>#NAME?</v>
      </c>
      <c r="J1210" s="87" t="s">
        <v>239</v>
      </c>
      <c r="K1210" s="87"/>
    </row>
    <row r="1211" spans="1:11" x14ac:dyDescent="0.2">
      <c r="A1211" s="90" t="s">
        <v>243</v>
      </c>
      <c r="B1211" s="90" t="e" vm="1">
        <f ca="1">_xlfn.XLOOKUP(D1211,'HOLDS (by Blocz)'!S:S,'HOLDS (by Blocz)'!I:I,0)</f>
        <v>#NAME?</v>
      </c>
      <c r="C1211" s="90" t="e" vm="1">
        <f ca="1">_xlfn.XLOOKUP(J1211,'HOLDS (by Blocz)'!$S:$S,'HOLDS (by Blocz)'!$I:$I,0)</f>
        <v>#NAME?</v>
      </c>
      <c r="D1211" s="90" t="s">
        <v>114</v>
      </c>
      <c r="E1211" s="90" t="e" vm="2">
        <f t="shared" ca="1" si="212"/>
        <v>#NAME?</v>
      </c>
      <c r="F1211" s="90">
        <v>10090</v>
      </c>
      <c r="G1211" s="90" t="e" vm="2">
        <f t="shared" ca="1" si="211"/>
        <v>#NAME?</v>
      </c>
      <c r="J1211" s="87" t="s">
        <v>239</v>
      </c>
      <c r="K1211" s="87"/>
    </row>
    <row r="1212" spans="1:11" x14ac:dyDescent="0.2">
      <c r="A1212" s="90" t="s">
        <v>243</v>
      </c>
      <c r="B1212" s="90" t="e" vm="1">
        <f ca="1">_xlfn.XLOOKUP(D1212,'HOLDS (by Blocz)'!S:S,'HOLDS (by Blocz)'!I:I,0)</f>
        <v>#NAME?</v>
      </c>
      <c r="C1212" s="90" t="e" vm="1">
        <f ca="1">_xlfn.XLOOKUP(J1212,'HOLDS (by Blocz)'!$S:$S,'HOLDS (by Blocz)'!$I:$I,0)</f>
        <v>#NAME?</v>
      </c>
      <c r="D1212" s="90" t="s">
        <v>115</v>
      </c>
      <c r="E1212" s="90" t="e" vm="2">
        <f t="shared" ca="1" si="212"/>
        <v>#NAME?</v>
      </c>
      <c r="F1212" s="90">
        <v>10090</v>
      </c>
      <c r="G1212" s="90" t="e" vm="2">
        <f t="shared" ca="1" si="211"/>
        <v>#NAME?</v>
      </c>
      <c r="J1212" s="87" t="s">
        <v>239</v>
      </c>
      <c r="K1212" s="87"/>
    </row>
    <row r="1213" spans="1:11" x14ac:dyDescent="0.2">
      <c r="A1213" s="90" t="s">
        <v>243</v>
      </c>
      <c r="B1213" s="90" t="e" vm="1">
        <f ca="1">_xlfn.XLOOKUP(D1213,'HOLDS (by Blocz)'!S:S,'HOLDS (by Blocz)'!I:I,0)</f>
        <v>#NAME?</v>
      </c>
      <c r="C1213" s="90" t="e" vm="1">
        <f ca="1">_xlfn.XLOOKUP(J1213,'HOLDS (by Blocz)'!$S:$S,'HOLDS (by Blocz)'!$I:$I,0)</f>
        <v>#NAME?</v>
      </c>
      <c r="D1213" s="90" t="s">
        <v>116</v>
      </c>
      <c r="E1213" s="90" t="e" vm="2">
        <f t="shared" ca="1" si="212"/>
        <v>#NAME?</v>
      </c>
      <c r="F1213" s="90">
        <v>10090</v>
      </c>
      <c r="G1213" s="90" t="e" vm="2">
        <f t="shared" ca="1" si="211"/>
        <v>#NAME?</v>
      </c>
      <c r="J1213" s="87" t="s">
        <v>239</v>
      </c>
      <c r="K1213" s="87"/>
    </row>
    <row r="1214" spans="1:11" x14ac:dyDescent="0.2">
      <c r="A1214" s="90" t="s">
        <v>243</v>
      </c>
      <c r="B1214" s="90" t="e" vm="1">
        <f ca="1">_xlfn.XLOOKUP(D1214,'HOLDS (by Blocz)'!S:S,'HOLDS (by Blocz)'!I:I,0)</f>
        <v>#NAME?</v>
      </c>
      <c r="C1214" s="90" t="e" vm="1">
        <f ca="1">_xlfn.XLOOKUP(J1214,'HOLDS (by Blocz)'!$S:$S,'HOLDS (by Blocz)'!$I:$I,0)</f>
        <v>#NAME?</v>
      </c>
      <c r="D1214" s="90" t="s">
        <v>117</v>
      </c>
      <c r="E1214" s="90" t="e" vm="2">
        <f t="shared" ca="1" si="212"/>
        <v>#NAME?</v>
      </c>
      <c r="F1214" s="90">
        <v>10090</v>
      </c>
      <c r="G1214" s="90" t="e" vm="2">
        <f t="shared" ca="1" si="211"/>
        <v>#NAME?</v>
      </c>
      <c r="J1214" s="87" t="s">
        <v>239</v>
      </c>
      <c r="K1214" s="87"/>
    </row>
    <row r="1215" spans="1:11" x14ac:dyDescent="0.2">
      <c r="A1215" s="90" t="s">
        <v>243</v>
      </c>
      <c r="B1215" s="90" t="e" vm="1">
        <f ca="1">_xlfn.XLOOKUP(D1215,'HOLDS (by Blocz)'!S:S,'HOLDS (by Blocz)'!I:I,0)</f>
        <v>#NAME?</v>
      </c>
      <c r="C1215" s="90" t="e" vm="1">
        <f ca="1">_xlfn.XLOOKUP(J1215,'HOLDS (by Blocz)'!$S:$S,'HOLDS (by Blocz)'!$I:$I,0)</f>
        <v>#NAME?</v>
      </c>
      <c r="D1215" s="90" t="s">
        <v>118</v>
      </c>
      <c r="E1215" s="90" t="e" vm="2">
        <f t="shared" ca="1" si="212"/>
        <v>#NAME?</v>
      </c>
      <c r="F1215" s="90">
        <v>10090</v>
      </c>
      <c r="G1215" s="90" t="e" vm="2">
        <f t="shared" ca="1" si="211"/>
        <v>#NAME?</v>
      </c>
      <c r="J1215" s="87" t="s">
        <v>239</v>
      </c>
      <c r="K1215" s="87"/>
    </row>
    <row r="1216" spans="1:11" x14ac:dyDescent="0.2">
      <c r="A1216" s="90" t="s">
        <v>243</v>
      </c>
      <c r="B1216" s="90" t="e" vm="1">
        <f ca="1">_xlfn.XLOOKUP(D1216,'HOLDS (by Blocz)'!S:S,'HOLDS (by Blocz)'!I:I,0)</f>
        <v>#NAME?</v>
      </c>
      <c r="C1216" s="90" t="e" vm="1">
        <f ca="1">_xlfn.XLOOKUP(J1216,'HOLDS (by Blocz)'!$S:$S,'HOLDS (by Blocz)'!$I:$I,0)</f>
        <v>#NAME?</v>
      </c>
      <c r="D1216" s="90" t="s">
        <v>119</v>
      </c>
      <c r="E1216" s="90" t="e" vm="2">
        <f t="shared" ca="1" si="212"/>
        <v>#NAME?</v>
      </c>
      <c r="F1216" s="90">
        <v>10090</v>
      </c>
      <c r="G1216" s="90" t="e" vm="2">
        <f t="shared" ca="1" si="211"/>
        <v>#NAME?</v>
      </c>
      <c r="J1216" s="87" t="s">
        <v>239</v>
      </c>
      <c r="K1216" s="87"/>
    </row>
    <row r="1217" spans="1:11" x14ac:dyDescent="0.2">
      <c r="A1217" s="90" t="s">
        <v>243</v>
      </c>
      <c r="B1217" s="90" t="e" vm="1">
        <f ca="1">_xlfn.XLOOKUP(D1217,'HOLDS (by Blocz)'!S:S,'HOLDS (by Blocz)'!I:I,0)</f>
        <v>#NAME?</v>
      </c>
      <c r="C1217" s="90" t="e" vm="1">
        <f ca="1">_xlfn.XLOOKUP(J1217,'HOLDS (by Blocz)'!$S:$S,'HOLDS (by Blocz)'!$I:$I,0)</f>
        <v>#NAME?</v>
      </c>
      <c r="D1217" s="90" t="s">
        <v>120</v>
      </c>
      <c r="E1217" s="90" t="e" vm="2">
        <f t="shared" ca="1" si="212"/>
        <v>#NAME?</v>
      </c>
      <c r="F1217" s="90">
        <v>10090</v>
      </c>
      <c r="G1217" s="90" t="e" vm="2">
        <f t="shared" ca="1" si="211"/>
        <v>#NAME?</v>
      </c>
      <c r="J1217" s="87" t="s">
        <v>239</v>
      </c>
      <c r="K1217" s="87"/>
    </row>
    <row r="1218" spans="1:11" x14ac:dyDescent="0.2">
      <c r="A1218" s="90" t="s">
        <v>243</v>
      </c>
      <c r="B1218" s="90" t="e" vm="1">
        <f ca="1">_xlfn.XLOOKUP(D1218,'HOLDS (by Blocz)'!S:S,'HOLDS (by Blocz)'!I:I,0)</f>
        <v>#NAME?</v>
      </c>
      <c r="C1218" s="90" t="e" vm="1">
        <f ca="1">_xlfn.XLOOKUP(J1218,'HOLDS (by Blocz)'!$S:$S,'HOLDS (by Blocz)'!$I:$I,0)</f>
        <v>#NAME?</v>
      </c>
      <c r="D1218" s="90" t="s">
        <v>121</v>
      </c>
      <c r="E1218" s="90" t="e" vm="2">
        <f t="shared" ca="1" si="212"/>
        <v>#NAME?</v>
      </c>
      <c r="F1218" s="90">
        <v>10090</v>
      </c>
      <c r="G1218" s="90" t="e" vm="2">
        <f t="shared" ca="1" si="211"/>
        <v>#NAME?</v>
      </c>
      <c r="J1218" s="87" t="s">
        <v>239</v>
      </c>
      <c r="K1218" s="87"/>
    </row>
    <row r="1219" spans="1:11" x14ac:dyDescent="0.2">
      <c r="A1219" s="90" t="s">
        <v>243</v>
      </c>
      <c r="B1219" s="90" t="e" vm="1">
        <f ca="1">_xlfn.XLOOKUP(D1219,'HOLDS (by Blocz)'!S:S,'HOLDS (by Blocz)'!I:I,0)</f>
        <v>#NAME?</v>
      </c>
      <c r="C1219" s="90" t="e" vm="1">
        <f ca="1">_xlfn.XLOOKUP(J1219,'HOLDS (by Blocz)'!$S:$S,'HOLDS (by Blocz)'!$I:$I,0)</f>
        <v>#NAME?</v>
      </c>
      <c r="D1219" s="90" t="s">
        <v>122</v>
      </c>
      <c r="E1219" s="90" t="e" vm="2">
        <f t="shared" ca="1" si="212"/>
        <v>#NAME?</v>
      </c>
      <c r="F1219" s="90">
        <v>10090</v>
      </c>
      <c r="G1219" s="90" t="e" vm="2">
        <f t="shared" ca="1" si="211"/>
        <v>#NAME?</v>
      </c>
      <c r="J1219" s="87" t="s">
        <v>239</v>
      </c>
      <c r="K1219" s="87"/>
    </row>
    <row r="1220" spans="1:11" x14ac:dyDescent="0.2">
      <c r="A1220" s="90" t="s">
        <v>243</v>
      </c>
      <c r="B1220" s="90" t="e" vm="1">
        <f ca="1">_xlfn.XLOOKUP(D1220,'HOLDS (by Blocz)'!S:S,'HOLDS (by Blocz)'!I:I,0)</f>
        <v>#NAME?</v>
      </c>
      <c r="C1220" s="90" t="e" vm="1">
        <f ca="1">_xlfn.XLOOKUP(J1220,'HOLDS (by Blocz)'!$S:$S,'HOLDS (by Blocz)'!$I:$I,0)</f>
        <v>#NAME?</v>
      </c>
      <c r="D1220" s="90" t="s">
        <v>123</v>
      </c>
      <c r="E1220" s="90" t="e" vm="2">
        <f t="shared" ca="1" si="212"/>
        <v>#NAME?</v>
      </c>
      <c r="F1220" s="90">
        <v>10090</v>
      </c>
      <c r="G1220" s="90" t="e" vm="2">
        <f t="shared" ca="1" si="211"/>
        <v>#NAME?</v>
      </c>
      <c r="J1220" s="87" t="s">
        <v>239</v>
      </c>
      <c r="K1220" s="87"/>
    </row>
    <row r="1221" spans="1:11" x14ac:dyDescent="0.2">
      <c r="A1221" s="90" t="s">
        <v>243</v>
      </c>
      <c r="B1221" s="90" t="e" vm="1">
        <f ca="1">_xlfn.XLOOKUP(D1221,'HOLDS (by Blocz)'!S:S,'HOLDS (by Blocz)'!I:I,0)</f>
        <v>#NAME?</v>
      </c>
      <c r="C1221" s="90" t="e" vm="1">
        <f ca="1">_xlfn.XLOOKUP(J1221,'HOLDS (by Blocz)'!$S:$S,'HOLDS (by Blocz)'!$I:$I,0)</f>
        <v>#NAME?</v>
      </c>
      <c r="D1221" s="90" t="s">
        <v>124</v>
      </c>
      <c r="E1221" s="90" t="e" vm="2">
        <f t="shared" ca="1" si="212"/>
        <v>#NAME?</v>
      </c>
      <c r="F1221" s="90">
        <v>10090</v>
      </c>
      <c r="G1221" s="90" t="e" vm="2">
        <f t="shared" ca="1" si="211"/>
        <v>#NAME?</v>
      </c>
      <c r="J1221" s="87" t="s">
        <v>239</v>
      </c>
      <c r="K1221" s="87"/>
    </row>
    <row r="1222" spans="1:11" x14ac:dyDescent="0.2">
      <c r="A1222" s="90" t="s">
        <v>243</v>
      </c>
      <c r="B1222" s="90" t="e" vm="1">
        <f ca="1">_xlfn.XLOOKUP(D1222,'HOLDS (by Blocz)'!S:S,'HOLDS (by Blocz)'!I:I,0)</f>
        <v>#NAME?</v>
      </c>
      <c r="C1222" s="90" t="e" vm="1">
        <f ca="1">_xlfn.XLOOKUP(J1222,'HOLDS (by Blocz)'!$S:$S,'HOLDS (by Blocz)'!$I:$I,0)</f>
        <v>#NAME?</v>
      </c>
      <c r="D1222" s="90" t="s">
        <v>125</v>
      </c>
      <c r="E1222" s="90" t="e" vm="2">
        <f t="shared" ca="1" si="212"/>
        <v>#NAME?</v>
      </c>
      <c r="F1222" s="90">
        <v>10090</v>
      </c>
      <c r="G1222" s="90" t="e" vm="2">
        <f t="shared" ca="1" si="211"/>
        <v>#NAME?</v>
      </c>
      <c r="J1222" s="87" t="s">
        <v>239</v>
      </c>
      <c r="K1222" s="87"/>
    </row>
    <row r="1223" spans="1:11" x14ac:dyDescent="0.2">
      <c r="A1223" s="90" t="s">
        <v>243</v>
      </c>
      <c r="B1223" s="90" t="e" vm="1">
        <f ca="1">_xlfn.XLOOKUP(D1223,'HOLDS (by Blocz)'!S:S,'HOLDS (by Blocz)'!I:I,0)</f>
        <v>#NAME?</v>
      </c>
      <c r="C1223" s="90" t="e" vm="1">
        <f ca="1">_xlfn.XLOOKUP(J1223,'HOLDS (by Blocz)'!$S:$S,'HOLDS (by Blocz)'!$I:$I,0)</f>
        <v>#NAME?</v>
      </c>
      <c r="D1223" s="90" t="s">
        <v>126</v>
      </c>
      <c r="E1223" s="90" t="e" vm="2">
        <f t="shared" ca="1" si="212"/>
        <v>#NAME?</v>
      </c>
      <c r="F1223" s="90">
        <v>10090</v>
      </c>
      <c r="G1223" s="90" t="e" vm="2">
        <f t="shared" ca="1" si="211"/>
        <v>#NAME?</v>
      </c>
      <c r="J1223" s="87" t="s">
        <v>239</v>
      </c>
      <c r="K1223" s="87"/>
    </row>
    <row r="1224" spans="1:11" x14ac:dyDescent="0.2">
      <c r="A1224" s="90" t="s">
        <v>243</v>
      </c>
      <c r="B1224" s="90" t="e" vm="1">
        <f ca="1">_xlfn.XLOOKUP(D1224,'HOLDS (by Blocz)'!S:S,'HOLDS (by Blocz)'!I:I,0)</f>
        <v>#NAME?</v>
      </c>
      <c r="C1224" s="90" t="e" vm="1">
        <f ca="1">_xlfn.XLOOKUP(J1224,'HOLDS (by Blocz)'!$S:$S,'HOLDS (by Blocz)'!$I:$I,0)</f>
        <v>#NAME?</v>
      </c>
      <c r="D1224" s="90" t="s">
        <v>127</v>
      </c>
      <c r="E1224" s="90" t="e" vm="2">
        <f t="shared" ca="1" si="212"/>
        <v>#NAME?</v>
      </c>
      <c r="F1224" s="90">
        <v>10090</v>
      </c>
      <c r="G1224" s="90" t="e" vm="2">
        <f t="shared" ca="1" si="211"/>
        <v>#NAME?</v>
      </c>
      <c r="J1224" s="87" t="s">
        <v>239</v>
      </c>
      <c r="K1224" s="87"/>
    </row>
    <row r="1225" spans="1:11" x14ac:dyDescent="0.2">
      <c r="A1225" s="90" t="s">
        <v>243</v>
      </c>
      <c r="B1225" s="90" t="e" vm="1">
        <f ca="1">_xlfn.XLOOKUP(D1225,'HOLDS (by Blocz)'!S:S,'HOLDS (by Blocz)'!I:I,0)</f>
        <v>#NAME?</v>
      </c>
      <c r="C1225" s="90" t="e" vm="1">
        <f ca="1">_xlfn.XLOOKUP(J1225,'HOLDS (by Blocz)'!$S:$S,'HOLDS (by Blocz)'!$I:$I,0)</f>
        <v>#NAME?</v>
      </c>
      <c r="D1225" s="90" t="s">
        <v>128</v>
      </c>
      <c r="E1225" s="90" t="e" vm="2">
        <f t="shared" ca="1" si="212"/>
        <v>#NAME?</v>
      </c>
      <c r="F1225" s="90">
        <v>10090</v>
      </c>
      <c r="G1225" s="90" t="e" vm="2">
        <f t="shared" ca="1" si="211"/>
        <v>#NAME?</v>
      </c>
      <c r="J1225" s="87" t="s">
        <v>239</v>
      </c>
      <c r="K1225" s="87"/>
    </row>
    <row r="1226" spans="1:11" x14ac:dyDescent="0.2">
      <c r="A1226" s="90" t="s">
        <v>243</v>
      </c>
      <c r="B1226" s="90" t="e" vm="1">
        <f ca="1">_xlfn.XLOOKUP(D1226,'HOLDS (by Blocz)'!S:S,'HOLDS (by Blocz)'!I:I,0)</f>
        <v>#NAME?</v>
      </c>
      <c r="C1226" s="90" t="e" vm="1">
        <f ca="1">_xlfn.XLOOKUP(J1226,'HOLDS (by Blocz)'!$S:$S,'HOLDS (by Blocz)'!$I:$I,0)</f>
        <v>#NAME?</v>
      </c>
      <c r="D1226" s="90" t="s">
        <v>129</v>
      </c>
      <c r="E1226" s="90" t="e" vm="2">
        <f t="shared" ca="1" si="212"/>
        <v>#NAME?</v>
      </c>
      <c r="F1226" s="90">
        <v>10090</v>
      </c>
      <c r="G1226" s="90" t="e" vm="2">
        <f t="shared" ca="1" si="211"/>
        <v>#NAME?</v>
      </c>
      <c r="J1226" s="87" t="s">
        <v>239</v>
      </c>
      <c r="K1226" s="87"/>
    </row>
    <row r="1227" spans="1:11" x14ac:dyDescent="0.2">
      <c r="A1227" s="121" t="s">
        <v>243</v>
      </c>
      <c r="B1227" s="121" t="e" vm="1">
        <f ca="1">_xlfn.XLOOKUP(D1227,'HOLDS (by Blocz)'!$S:$S,'HOLDS (by Blocz)'!$J:$J,0)</f>
        <v>#NAME?</v>
      </c>
      <c r="C1227" s="121" t="e" vm="1">
        <f ca="1">_xlfn.XLOOKUP(J1227,'HOLDS (by Blocz)'!$S:$S,'HOLDS (by Blocz)'!$J:$J,0)</f>
        <v>#NAME?</v>
      </c>
      <c r="D1227" s="121" t="s">
        <v>100</v>
      </c>
      <c r="E1227" s="121" t="e" vm="2">
        <f t="shared" ca="1" si="212"/>
        <v>#NAME?</v>
      </c>
      <c r="F1227" s="121">
        <v>10091</v>
      </c>
      <c r="G1227" s="121" t="e" vm="2">
        <f t="shared" ca="1" si="211"/>
        <v>#NAME?</v>
      </c>
      <c r="J1227" s="86" t="s">
        <v>238</v>
      </c>
      <c r="K1227" s="87"/>
    </row>
    <row r="1228" spans="1:11" x14ac:dyDescent="0.2">
      <c r="A1228" s="90" t="s">
        <v>243</v>
      </c>
      <c r="B1228" s="90" t="e" vm="1">
        <f ca="1">_xlfn.XLOOKUP(D1228,'HOLDS (by Blocz)'!S:S,'HOLDS (by Blocz)'!J:J,0)</f>
        <v>#NAME?</v>
      </c>
      <c r="C1228" s="90" t="e" vm="1">
        <f ca="1">_xlfn.XLOOKUP(J1228,'HOLDS (by Blocz)'!$S:$S,'HOLDS (by Blocz)'!$J:$J,0)</f>
        <v>#NAME?</v>
      </c>
      <c r="D1228" s="90" t="s">
        <v>101</v>
      </c>
      <c r="E1228" s="90" t="e" vm="2">
        <f t="shared" ca="1" si="212"/>
        <v>#NAME?</v>
      </c>
      <c r="F1228" s="90">
        <v>10091</v>
      </c>
      <c r="G1228" s="90" t="e" vm="2">
        <f t="shared" ref="G1228:G1291" ca="1" si="213">IF(C1228&gt;0,10*C1228/E1228,0)</f>
        <v>#NAME?</v>
      </c>
      <c r="J1228" s="86" t="s">
        <v>238</v>
      </c>
      <c r="K1228" s="87"/>
    </row>
    <row r="1229" spans="1:11" x14ac:dyDescent="0.2">
      <c r="A1229" s="90" t="s">
        <v>243</v>
      </c>
      <c r="B1229" s="90" t="e" vm="1">
        <f ca="1">_xlfn.XLOOKUP(D1229,'HOLDS (by Blocz)'!S:S,'HOLDS (by Blocz)'!J:J,0)</f>
        <v>#NAME?</v>
      </c>
      <c r="C1229" s="90" t="e" vm="1">
        <f ca="1">_xlfn.XLOOKUP(J1229,'HOLDS (by Blocz)'!$S:$S,'HOLDS (by Blocz)'!$J:$J,0)</f>
        <v>#NAME?</v>
      </c>
      <c r="D1229" s="90" t="s">
        <v>102</v>
      </c>
      <c r="E1229" s="90" t="e" vm="2">
        <f t="shared" ca="1" si="212"/>
        <v>#NAME?</v>
      </c>
      <c r="F1229" s="90">
        <v>10091</v>
      </c>
      <c r="G1229" s="90" t="e" vm="2">
        <f t="shared" ca="1" si="213"/>
        <v>#NAME?</v>
      </c>
      <c r="J1229" s="86" t="s">
        <v>238</v>
      </c>
      <c r="K1229" s="87"/>
    </row>
    <row r="1230" spans="1:11" x14ac:dyDescent="0.2">
      <c r="A1230" s="90" t="s">
        <v>243</v>
      </c>
      <c r="B1230" s="90" t="e" vm="1">
        <f ca="1">_xlfn.XLOOKUP(D1230,'HOLDS (by Blocz)'!S:S,'HOLDS (by Blocz)'!J:J,0)</f>
        <v>#NAME?</v>
      </c>
      <c r="C1230" s="90" t="e" vm="1">
        <f ca="1">_xlfn.XLOOKUP(J1230,'HOLDS (by Blocz)'!$S:$S,'HOLDS (by Blocz)'!$J:$J,0)</f>
        <v>#NAME?</v>
      </c>
      <c r="D1230" s="90" t="s">
        <v>103</v>
      </c>
      <c r="E1230" s="90" t="e" vm="2">
        <f t="shared" ca="1" si="212"/>
        <v>#NAME?</v>
      </c>
      <c r="F1230" s="90">
        <v>10091</v>
      </c>
      <c r="G1230" s="90" t="e" vm="2">
        <f t="shared" ca="1" si="213"/>
        <v>#NAME?</v>
      </c>
      <c r="J1230" s="86" t="s">
        <v>238</v>
      </c>
      <c r="K1230" s="87"/>
    </row>
    <row r="1231" spans="1:11" x14ac:dyDescent="0.2">
      <c r="A1231" s="90" t="s">
        <v>243</v>
      </c>
      <c r="B1231" s="90" t="e" vm="1">
        <f ca="1">_xlfn.XLOOKUP(D1231,'HOLDS (by Blocz)'!S:S,'HOLDS (by Blocz)'!J:J,0)</f>
        <v>#NAME?</v>
      </c>
      <c r="C1231" s="90" t="e" vm="1">
        <f ca="1">_xlfn.XLOOKUP(J1231,'HOLDS (by Blocz)'!$S:$S,'HOLDS (by Blocz)'!$J:$J,0)</f>
        <v>#NAME?</v>
      </c>
      <c r="D1231" s="90" t="s">
        <v>104</v>
      </c>
      <c r="E1231" s="90" t="e" vm="2">
        <f t="shared" ca="1" si="212"/>
        <v>#NAME?</v>
      </c>
      <c r="F1231" s="90">
        <v>10091</v>
      </c>
      <c r="G1231" s="90" t="e" vm="2">
        <f t="shared" ca="1" si="213"/>
        <v>#NAME?</v>
      </c>
      <c r="J1231" s="86" t="s">
        <v>238</v>
      </c>
      <c r="K1231" s="87"/>
    </row>
    <row r="1232" spans="1:11" x14ac:dyDescent="0.2">
      <c r="A1232" s="90" t="s">
        <v>243</v>
      </c>
      <c r="B1232" s="90" t="e" vm="1">
        <f ca="1">_xlfn.XLOOKUP(D1232,'HOLDS (by Blocz)'!S:S,'HOLDS (by Blocz)'!J:J,0)</f>
        <v>#NAME?</v>
      </c>
      <c r="C1232" s="90" t="e" vm="1">
        <f ca="1">_xlfn.XLOOKUP(J1232,'HOLDS (by Blocz)'!$S:$S,'HOLDS (by Blocz)'!$J:$J,0)</f>
        <v>#NAME?</v>
      </c>
      <c r="D1232" s="90" t="s">
        <v>105</v>
      </c>
      <c r="E1232" s="90" t="e" vm="2">
        <f t="shared" ca="1" si="212"/>
        <v>#NAME?</v>
      </c>
      <c r="F1232" s="90">
        <v>10091</v>
      </c>
      <c r="G1232" s="90" t="e" vm="2">
        <f t="shared" ca="1" si="213"/>
        <v>#NAME?</v>
      </c>
      <c r="J1232" s="86" t="s">
        <v>238</v>
      </c>
      <c r="K1232" s="87"/>
    </row>
    <row r="1233" spans="1:11" x14ac:dyDescent="0.2">
      <c r="A1233" s="90" t="s">
        <v>243</v>
      </c>
      <c r="B1233" s="90" t="e" vm="1">
        <f ca="1">_xlfn.XLOOKUP(D1233,'HOLDS (by Blocz)'!S:S,'HOLDS (by Blocz)'!J:J,0)</f>
        <v>#NAME?</v>
      </c>
      <c r="C1233" s="90" t="e" vm="1">
        <f ca="1">_xlfn.XLOOKUP(J1233,'HOLDS (by Blocz)'!$S:$S,'HOLDS (by Blocz)'!$J:$J,0)</f>
        <v>#NAME?</v>
      </c>
      <c r="D1233" s="90" t="s">
        <v>106</v>
      </c>
      <c r="E1233" s="90" t="e" vm="2">
        <f t="shared" ca="1" si="212"/>
        <v>#NAME?</v>
      </c>
      <c r="F1233" s="90">
        <v>10091</v>
      </c>
      <c r="G1233" s="90" t="e" vm="2">
        <f t="shared" ca="1" si="213"/>
        <v>#NAME?</v>
      </c>
      <c r="J1233" s="86" t="s">
        <v>238</v>
      </c>
      <c r="K1233" s="87"/>
    </row>
    <row r="1234" spans="1:11" x14ac:dyDescent="0.2">
      <c r="A1234" s="90" t="s">
        <v>243</v>
      </c>
      <c r="B1234" s="90" t="e" vm="1">
        <f ca="1">_xlfn.XLOOKUP(D1234,'HOLDS (by Blocz)'!S:S,'HOLDS (by Blocz)'!J:J,0)</f>
        <v>#NAME?</v>
      </c>
      <c r="C1234" s="90" t="e" vm="1">
        <f ca="1">_xlfn.XLOOKUP(J1234,'HOLDS (by Blocz)'!$S:$S,'HOLDS (by Blocz)'!$J:$J,0)</f>
        <v>#NAME?</v>
      </c>
      <c r="D1234" s="90" t="s">
        <v>107</v>
      </c>
      <c r="E1234" s="90" t="e" vm="2">
        <f t="shared" ca="1" si="212"/>
        <v>#NAME?</v>
      </c>
      <c r="F1234" s="90">
        <v>10091</v>
      </c>
      <c r="G1234" s="90" t="e" vm="2">
        <f t="shared" ca="1" si="213"/>
        <v>#NAME?</v>
      </c>
      <c r="J1234" s="86" t="s">
        <v>238</v>
      </c>
      <c r="K1234" s="87"/>
    </row>
    <row r="1235" spans="1:11" x14ac:dyDescent="0.2">
      <c r="A1235" s="90" t="s">
        <v>243</v>
      </c>
      <c r="B1235" s="90" t="e" vm="1">
        <f ca="1">_xlfn.XLOOKUP(D1235,'HOLDS (by Blocz)'!S:S,'HOLDS (by Blocz)'!J:J,0)</f>
        <v>#NAME?</v>
      </c>
      <c r="C1235" s="90" t="e" vm="1">
        <f ca="1">_xlfn.XLOOKUP(J1235,'HOLDS (by Blocz)'!$S:$S,'HOLDS (by Blocz)'!$J:$J,0)</f>
        <v>#NAME?</v>
      </c>
      <c r="D1235" s="90" t="s">
        <v>108</v>
      </c>
      <c r="E1235" s="90" t="e" vm="2">
        <f t="shared" ca="1" si="212"/>
        <v>#NAME?</v>
      </c>
      <c r="F1235" s="90">
        <v>10091</v>
      </c>
      <c r="G1235" s="90" t="e" vm="2">
        <f t="shared" ca="1" si="213"/>
        <v>#NAME?</v>
      </c>
      <c r="J1235" s="86" t="s">
        <v>238</v>
      </c>
      <c r="K1235" s="87"/>
    </row>
    <row r="1236" spans="1:11" x14ac:dyDescent="0.2">
      <c r="A1236" s="90" t="s">
        <v>243</v>
      </c>
      <c r="B1236" s="90" t="e" vm="1">
        <f ca="1">_xlfn.XLOOKUP(D1236,'HOLDS (by Blocz)'!S:S,'HOLDS (by Blocz)'!J:J,0)</f>
        <v>#NAME?</v>
      </c>
      <c r="C1236" s="90" t="e" vm="1">
        <f ca="1">_xlfn.XLOOKUP(J1236,'HOLDS (by Blocz)'!$S:$S,'HOLDS (by Blocz)'!$J:$J,0)</f>
        <v>#NAME?</v>
      </c>
      <c r="D1236" s="90" t="s">
        <v>109</v>
      </c>
      <c r="E1236" s="90" t="e" vm="2">
        <f t="shared" ca="1" si="212"/>
        <v>#NAME?</v>
      </c>
      <c r="F1236" s="90">
        <v>10091</v>
      </c>
      <c r="G1236" s="90" t="e" vm="2">
        <f t="shared" ca="1" si="213"/>
        <v>#NAME?</v>
      </c>
      <c r="J1236" s="86" t="s">
        <v>238</v>
      </c>
      <c r="K1236" s="87"/>
    </row>
    <row r="1237" spans="1:11" x14ac:dyDescent="0.2">
      <c r="A1237" s="90" t="s">
        <v>243</v>
      </c>
      <c r="B1237" s="90" t="e" vm="1">
        <f ca="1">_xlfn.XLOOKUP(D1237,'HOLDS (by Blocz)'!S:S,'HOLDS (by Blocz)'!J:J,0)</f>
        <v>#NAME?</v>
      </c>
      <c r="C1237" s="90" t="e" vm="1">
        <f ca="1">_xlfn.XLOOKUP(J1237,'HOLDS (by Blocz)'!$S:$S,'HOLDS (by Blocz)'!$J:$J,0)</f>
        <v>#NAME?</v>
      </c>
      <c r="D1237" s="90" t="s">
        <v>110</v>
      </c>
      <c r="E1237" s="90" t="e" vm="2">
        <f t="shared" ca="1" si="212"/>
        <v>#NAME?</v>
      </c>
      <c r="F1237" s="90">
        <v>10091</v>
      </c>
      <c r="G1237" s="90" t="e" vm="2">
        <f t="shared" ca="1" si="213"/>
        <v>#NAME?</v>
      </c>
      <c r="J1237" s="86" t="s">
        <v>238</v>
      </c>
      <c r="K1237" s="87"/>
    </row>
    <row r="1238" spans="1:11" x14ac:dyDescent="0.2">
      <c r="A1238" s="121" t="s">
        <v>243</v>
      </c>
      <c r="B1238" s="121" t="e" vm="1">
        <f ca="1">_xlfn.XLOOKUP(D1238,'HOLDS (by Blocz)'!$S:$S,'HOLDS (by Blocz)'!$J:$J,0)</f>
        <v>#NAME?</v>
      </c>
      <c r="C1238" s="121" t="e" vm="1">
        <f ca="1">_xlfn.XLOOKUP(J1238,'HOLDS (by Blocz)'!$S:$S,'HOLDS (by Blocz)'!$J:$J,0)</f>
        <v>#NAME?</v>
      </c>
      <c r="D1238" s="121" t="s">
        <v>111</v>
      </c>
      <c r="E1238" s="121" t="e" vm="2">
        <f t="shared" ca="1" si="212"/>
        <v>#NAME?</v>
      </c>
      <c r="F1238" s="121">
        <v>10091</v>
      </c>
      <c r="G1238" s="121" t="e" vm="2">
        <f t="shared" ca="1" si="213"/>
        <v>#NAME?</v>
      </c>
      <c r="J1238" s="87" t="s">
        <v>239</v>
      </c>
      <c r="K1238" s="87"/>
    </row>
    <row r="1239" spans="1:11" x14ac:dyDescent="0.2">
      <c r="A1239" s="90" t="s">
        <v>243</v>
      </c>
      <c r="B1239" s="90" t="e" vm="1">
        <f ca="1">_xlfn.XLOOKUP(D1239,'HOLDS (by Blocz)'!S:S,'HOLDS (by Blocz)'!J:J,0)</f>
        <v>#NAME?</v>
      </c>
      <c r="C1239" s="90" t="e" vm="1">
        <f ca="1">_xlfn.XLOOKUP(J1239,'HOLDS (by Blocz)'!$S:$S,'HOLDS (by Blocz)'!$J:$J,0)</f>
        <v>#NAME?</v>
      </c>
      <c r="D1239" s="90" t="s">
        <v>112</v>
      </c>
      <c r="E1239" s="90" t="e" vm="2">
        <f t="shared" ca="1" si="212"/>
        <v>#NAME?</v>
      </c>
      <c r="F1239" s="90">
        <v>10091</v>
      </c>
      <c r="G1239" s="90" t="e" vm="2">
        <f t="shared" ca="1" si="213"/>
        <v>#NAME?</v>
      </c>
      <c r="J1239" s="87" t="s">
        <v>239</v>
      </c>
      <c r="K1239" s="87"/>
    </row>
    <row r="1240" spans="1:11" x14ac:dyDescent="0.2">
      <c r="A1240" s="90" t="s">
        <v>243</v>
      </c>
      <c r="B1240" s="90" t="e" vm="1">
        <f ca="1">_xlfn.XLOOKUP(D1240,'HOLDS (by Blocz)'!S:S,'HOLDS (by Blocz)'!J:J,0)</f>
        <v>#NAME?</v>
      </c>
      <c r="C1240" s="90" t="e" vm="1">
        <f ca="1">_xlfn.XLOOKUP(J1240,'HOLDS (by Blocz)'!$S:$S,'HOLDS (by Blocz)'!$J:$J,0)</f>
        <v>#NAME?</v>
      </c>
      <c r="D1240" s="90" t="s">
        <v>113</v>
      </c>
      <c r="E1240" s="90" t="e" vm="2">
        <f t="shared" ca="1" si="212"/>
        <v>#NAME?</v>
      </c>
      <c r="F1240" s="90">
        <v>10091</v>
      </c>
      <c r="G1240" s="90" t="e" vm="2">
        <f t="shared" ca="1" si="213"/>
        <v>#NAME?</v>
      </c>
      <c r="J1240" s="87" t="s">
        <v>239</v>
      </c>
      <c r="K1240" s="87"/>
    </row>
    <row r="1241" spans="1:11" x14ac:dyDescent="0.2">
      <c r="A1241" s="90" t="s">
        <v>243</v>
      </c>
      <c r="B1241" s="90" t="e" vm="1">
        <f ca="1">_xlfn.XLOOKUP(D1241,'HOLDS (by Blocz)'!S:S,'HOLDS (by Blocz)'!J:J,0)</f>
        <v>#NAME?</v>
      </c>
      <c r="C1241" s="90" t="e" vm="1">
        <f ca="1">_xlfn.XLOOKUP(J1241,'HOLDS (by Blocz)'!$S:$S,'HOLDS (by Blocz)'!$J:$J,0)</f>
        <v>#NAME?</v>
      </c>
      <c r="D1241" s="90" t="s">
        <v>114</v>
      </c>
      <c r="E1241" s="90" t="e" vm="2">
        <f t="shared" ca="1" si="212"/>
        <v>#NAME?</v>
      </c>
      <c r="F1241" s="90">
        <v>10091</v>
      </c>
      <c r="G1241" s="90" t="e" vm="2">
        <f t="shared" ca="1" si="213"/>
        <v>#NAME?</v>
      </c>
      <c r="J1241" s="87" t="s">
        <v>239</v>
      </c>
      <c r="K1241" s="87"/>
    </row>
    <row r="1242" spans="1:11" x14ac:dyDescent="0.2">
      <c r="A1242" s="90" t="s">
        <v>243</v>
      </c>
      <c r="B1242" s="90" t="e" vm="1">
        <f ca="1">_xlfn.XLOOKUP(D1242,'HOLDS (by Blocz)'!S:S,'HOLDS (by Blocz)'!J:J,0)</f>
        <v>#NAME?</v>
      </c>
      <c r="C1242" s="90" t="e" vm="1">
        <f ca="1">_xlfn.XLOOKUP(J1242,'HOLDS (by Blocz)'!$S:$S,'HOLDS (by Blocz)'!$J:$J,0)</f>
        <v>#NAME?</v>
      </c>
      <c r="D1242" s="90" t="s">
        <v>115</v>
      </c>
      <c r="E1242" s="90" t="e" vm="2">
        <f t="shared" ca="1" si="212"/>
        <v>#NAME?</v>
      </c>
      <c r="F1242" s="90">
        <v>10091</v>
      </c>
      <c r="G1242" s="90" t="e" vm="2">
        <f t="shared" ca="1" si="213"/>
        <v>#NAME?</v>
      </c>
      <c r="J1242" s="87" t="s">
        <v>239</v>
      </c>
      <c r="K1242" s="87"/>
    </row>
    <row r="1243" spans="1:11" x14ac:dyDescent="0.2">
      <c r="A1243" s="90" t="s">
        <v>243</v>
      </c>
      <c r="B1243" s="90" t="e" vm="1">
        <f ca="1">_xlfn.XLOOKUP(D1243,'HOLDS (by Blocz)'!S:S,'HOLDS (by Blocz)'!J:J,0)</f>
        <v>#NAME?</v>
      </c>
      <c r="C1243" s="90" t="e" vm="1">
        <f ca="1">_xlfn.XLOOKUP(J1243,'HOLDS (by Blocz)'!$S:$S,'HOLDS (by Blocz)'!$J:$J,0)</f>
        <v>#NAME?</v>
      </c>
      <c r="D1243" s="90" t="s">
        <v>116</v>
      </c>
      <c r="E1243" s="90" t="e" vm="2">
        <f t="shared" ca="1" si="212"/>
        <v>#NAME?</v>
      </c>
      <c r="F1243" s="90">
        <v>10091</v>
      </c>
      <c r="G1243" s="90" t="e" vm="2">
        <f t="shared" ca="1" si="213"/>
        <v>#NAME?</v>
      </c>
      <c r="J1243" s="87" t="s">
        <v>239</v>
      </c>
      <c r="K1243" s="87"/>
    </row>
    <row r="1244" spans="1:11" x14ac:dyDescent="0.2">
      <c r="A1244" s="90" t="s">
        <v>243</v>
      </c>
      <c r="B1244" s="90" t="e" vm="1">
        <f ca="1">_xlfn.XLOOKUP(D1244,'HOLDS (by Blocz)'!S:S,'HOLDS (by Blocz)'!J:J,0)</f>
        <v>#NAME?</v>
      </c>
      <c r="C1244" s="90" t="e" vm="1">
        <f ca="1">_xlfn.XLOOKUP(J1244,'HOLDS (by Blocz)'!$S:$S,'HOLDS (by Blocz)'!$J:$J,0)</f>
        <v>#NAME?</v>
      </c>
      <c r="D1244" s="90" t="s">
        <v>117</v>
      </c>
      <c r="E1244" s="90" t="e" vm="2">
        <f t="shared" ca="1" si="212"/>
        <v>#NAME?</v>
      </c>
      <c r="F1244" s="90">
        <v>10091</v>
      </c>
      <c r="G1244" s="90" t="e" vm="2">
        <f t="shared" ca="1" si="213"/>
        <v>#NAME?</v>
      </c>
      <c r="J1244" s="87" t="s">
        <v>239</v>
      </c>
      <c r="K1244" s="87"/>
    </row>
    <row r="1245" spans="1:11" x14ac:dyDescent="0.2">
      <c r="A1245" s="90" t="s">
        <v>243</v>
      </c>
      <c r="B1245" s="90" t="e" vm="1">
        <f ca="1">_xlfn.XLOOKUP(D1245,'HOLDS (by Blocz)'!S:S,'HOLDS (by Blocz)'!J:J,0)</f>
        <v>#NAME?</v>
      </c>
      <c r="C1245" s="90" t="e" vm="1">
        <f ca="1">_xlfn.XLOOKUP(J1245,'HOLDS (by Blocz)'!$S:$S,'HOLDS (by Blocz)'!$J:$J,0)</f>
        <v>#NAME?</v>
      </c>
      <c r="D1245" s="90" t="s">
        <v>118</v>
      </c>
      <c r="E1245" s="90" t="e" vm="2">
        <f t="shared" ca="1" si="212"/>
        <v>#NAME?</v>
      </c>
      <c r="F1245" s="90">
        <v>10091</v>
      </c>
      <c r="G1245" s="90" t="e" vm="2">
        <f t="shared" ca="1" si="213"/>
        <v>#NAME?</v>
      </c>
      <c r="J1245" s="87" t="s">
        <v>239</v>
      </c>
      <c r="K1245" s="87"/>
    </row>
    <row r="1246" spans="1:11" x14ac:dyDescent="0.2">
      <c r="A1246" s="90" t="s">
        <v>243</v>
      </c>
      <c r="B1246" s="90" t="e" vm="1">
        <f ca="1">_xlfn.XLOOKUP(D1246,'HOLDS (by Blocz)'!S:S,'HOLDS (by Blocz)'!J:J,0)</f>
        <v>#NAME?</v>
      </c>
      <c r="C1246" s="90" t="e" vm="1">
        <f ca="1">_xlfn.XLOOKUP(J1246,'HOLDS (by Blocz)'!$S:$S,'HOLDS (by Blocz)'!$J:$J,0)</f>
        <v>#NAME?</v>
      </c>
      <c r="D1246" s="90" t="s">
        <v>119</v>
      </c>
      <c r="E1246" s="90" t="e" vm="2">
        <f t="shared" ca="1" si="212"/>
        <v>#NAME?</v>
      </c>
      <c r="F1246" s="90">
        <v>10091</v>
      </c>
      <c r="G1246" s="90" t="e" vm="2">
        <f t="shared" ca="1" si="213"/>
        <v>#NAME?</v>
      </c>
      <c r="J1246" s="87" t="s">
        <v>239</v>
      </c>
      <c r="K1246" s="87"/>
    </row>
    <row r="1247" spans="1:11" x14ac:dyDescent="0.2">
      <c r="A1247" s="90" t="s">
        <v>243</v>
      </c>
      <c r="B1247" s="90" t="e" vm="1">
        <f ca="1">_xlfn.XLOOKUP(D1247,'HOLDS (by Blocz)'!S:S,'HOLDS (by Blocz)'!J:J,0)</f>
        <v>#NAME?</v>
      </c>
      <c r="C1247" s="90" t="e" vm="1">
        <f ca="1">_xlfn.XLOOKUP(J1247,'HOLDS (by Blocz)'!$S:$S,'HOLDS (by Blocz)'!$J:$J,0)</f>
        <v>#NAME?</v>
      </c>
      <c r="D1247" s="90" t="s">
        <v>120</v>
      </c>
      <c r="E1247" s="90" t="e" vm="2">
        <f t="shared" ca="1" si="212"/>
        <v>#NAME?</v>
      </c>
      <c r="F1247" s="90">
        <v>10091</v>
      </c>
      <c r="G1247" s="90" t="e" vm="2">
        <f t="shared" ca="1" si="213"/>
        <v>#NAME?</v>
      </c>
      <c r="J1247" s="87" t="s">
        <v>239</v>
      </c>
      <c r="K1247" s="87"/>
    </row>
    <row r="1248" spans="1:11" x14ac:dyDescent="0.2">
      <c r="A1248" s="90" t="s">
        <v>243</v>
      </c>
      <c r="B1248" s="90" t="e" vm="1">
        <f ca="1">_xlfn.XLOOKUP(D1248,'HOLDS (by Blocz)'!S:S,'HOLDS (by Blocz)'!J:J,0)</f>
        <v>#NAME?</v>
      </c>
      <c r="C1248" s="90" t="e" vm="1">
        <f ca="1">_xlfn.XLOOKUP(J1248,'HOLDS (by Blocz)'!$S:$S,'HOLDS (by Blocz)'!$J:$J,0)</f>
        <v>#NAME?</v>
      </c>
      <c r="D1248" s="90" t="s">
        <v>121</v>
      </c>
      <c r="E1248" s="90" t="e" vm="2">
        <f t="shared" ca="1" si="212"/>
        <v>#NAME?</v>
      </c>
      <c r="F1248" s="90">
        <v>10091</v>
      </c>
      <c r="G1248" s="90" t="e" vm="2">
        <f t="shared" ca="1" si="213"/>
        <v>#NAME?</v>
      </c>
      <c r="J1248" s="87" t="s">
        <v>239</v>
      </c>
      <c r="K1248" s="87"/>
    </row>
    <row r="1249" spans="1:11" x14ac:dyDescent="0.2">
      <c r="A1249" s="90" t="s">
        <v>243</v>
      </c>
      <c r="B1249" s="90" t="e" vm="1">
        <f ca="1">_xlfn.XLOOKUP(D1249,'HOLDS (by Blocz)'!S:S,'HOLDS (by Blocz)'!J:J,0)</f>
        <v>#NAME?</v>
      </c>
      <c r="C1249" s="90" t="e" vm="1">
        <f ca="1">_xlfn.XLOOKUP(J1249,'HOLDS (by Blocz)'!$S:$S,'HOLDS (by Blocz)'!$J:$J,0)</f>
        <v>#NAME?</v>
      </c>
      <c r="D1249" s="90" t="s">
        <v>122</v>
      </c>
      <c r="E1249" s="90" t="e" vm="2">
        <f t="shared" ref="E1249:E1312" ca="1" si="214">SUM(B1249:C1249)</f>
        <v>#NAME?</v>
      </c>
      <c r="F1249" s="90">
        <v>10091</v>
      </c>
      <c r="G1249" s="90" t="e" vm="2">
        <f t="shared" ca="1" si="213"/>
        <v>#NAME?</v>
      </c>
      <c r="J1249" s="87" t="s">
        <v>239</v>
      </c>
      <c r="K1249" s="87"/>
    </row>
    <row r="1250" spans="1:11" x14ac:dyDescent="0.2">
      <c r="A1250" s="90" t="s">
        <v>243</v>
      </c>
      <c r="B1250" s="90" t="e" vm="1">
        <f ca="1">_xlfn.XLOOKUP(D1250,'HOLDS (by Blocz)'!S:S,'HOLDS (by Blocz)'!J:J,0)</f>
        <v>#NAME?</v>
      </c>
      <c r="C1250" s="90" t="e" vm="1">
        <f ca="1">_xlfn.XLOOKUP(J1250,'HOLDS (by Blocz)'!$S:$S,'HOLDS (by Blocz)'!$J:$J,0)</f>
        <v>#NAME?</v>
      </c>
      <c r="D1250" s="90" t="s">
        <v>123</v>
      </c>
      <c r="E1250" s="90" t="e" vm="2">
        <f t="shared" ca="1" si="214"/>
        <v>#NAME?</v>
      </c>
      <c r="F1250" s="90">
        <v>10091</v>
      </c>
      <c r="G1250" s="90" t="e" vm="2">
        <f t="shared" ca="1" si="213"/>
        <v>#NAME?</v>
      </c>
      <c r="J1250" s="87" t="s">
        <v>239</v>
      </c>
      <c r="K1250" s="87"/>
    </row>
    <row r="1251" spans="1:11" x14ac:dyDescent="0.2">
      <c r="A1251" s="90" t="s">
        <v>243</v>
      </c>
      <c r="B1251" s="90" t="e" vm="1">
        <f ca="1">_xlfn.XLOOKUP(D1251,'HOLDS (by Blocz)'!S:S,'HOLDS (by Blocz)'!J:J,0)</f>
        <v>#NAME?</v>
      </c>
      <c r="C1251" s="90" t="e" vm="1">
        <f ca="1">_xlfn.XLOOKUP(J1251,'HOLDS (by Blocz)'!$S:$S,'HOLDS (by Blocz)'!$J:$J,0)</f>
        <v>#NAME?</v>
      </c>
      <c r="D1251" s="90" t="s">
        <v>124</v>
      </c>
      <c r="E1251" s="90" t="e" vm="2">
        <f t="shared" ca="1" si="214"/>
        <v>#NAME?</v>
      </c>
      <c r="F1251" s="90">
        <v>10091</v>
      </c>
      <c r="G1251" s="90" t="e" vm="2">
        <f t="shared" ca="1" si="213"/>
        <v>#NAME?</v>
      </c>
      <c r="J1251" s="87" t="s">
        <v>239</v>
      </c>
      <c r="K1251" s="87"/>
    </row>
    <row r="1252" spans="1:11" x14ac:dyDescent="0.2">
      <c r="A1252" s="90" t="s">
        <v>243</v>
      </c>
      <c r="B1252" s="90" t="e" vm="1">
        <f ca="1">_xlfn.XLOOKUP(D1252,'HOLDS (by Blocz)'!S:S,'HOLDS (by Blocz)'!J:J,0)</f>
        <v>#NAME?</v>
      </c>
      <c r="C1252" s="90" t="e" vm="1">
        <f ca="1">_xlfn.XLOOKUP(J1252,'HOLDS (by Blocz)'!$S:$S,'HOLDS (by Blocz)'!$J:$J,0)</f>
        <v>#NAME?</v>
      </c>
      <c r="D1252" s="90" t="s">
        <v>125</v>
      </c>
      <c r="E1252" s="90" t="e" vm="2">
        <f t="shared" ca="1" si="214"/>
        <v>#NAME?</v>
      </c>
      <c r="F1252" s="90">
        <v>10091</v>
      </c>
      <c r="G1252" s="90" t="e" vm="2">
        <f t="shared" ca="1" si="213"/>
        <v>#NAME?</v>
      </c>
      <c r="J1252" s="87" t="s">
        <v>239</v>
      </c>
      <c r="K1252" s="87"/>
    </row>
    <row r="1253" spans="1:11" x14ac:dyDescent="0.2">
      <c r="A1253" s="90" t="s">
        <v>243</v>
      </c>
      <c r="B1253" s="90" t="e" vm="1">
        <f ca="1">_xlfn.XLOOKUP(D1253,'HOLDS (by Blocz)'!S:S,'HOLDS (by Blocz)'!J:J,0)</f>
        <v>#NAME?</v>
      </c>
      <c r="C1253" s="90" t="e" vm="1">
        <f ca="1">_xlfn.XLOOKUP(J1253,'HOLDS (by Blocz)'!$S:$S,'HOLDS (by Blocz)'!$J:$J,0)</f>
        <v>#NAME?</v>
      </c>
      <c r="D1253" s="90" t="s">
        <v>126</v>
      </c>
      <c r="E1253" s="90" t="e" vm="2">
        <f t="shared" ca="1" si="214"/>
        <v>#NAME?</v>
      </c>
      <c r="F1253" s="90">
        <v>10091</v>
      </c>
      <c r="G1253" s="90" t="e" vm="2">
        <f t="shared" ca="1" si="213"/>
        <v>#NAME?</v>
      </c>
      <c r="J1253" s="87" t="s">
        <v>239</v>
      </c>
      <c r="K1253" s="87"/>
    </row>
    <row r="1254" spans="1:11" x14ac:dyDescent="0.2">
      <c r="A1254" s="90" t="s">
        <v>243</v>
      </c>
      <c r="B1254" s="90" t="e" vm="1">
        <f ca="1">_xlfn.XLOOKUP(D1254,'HOLDS (by Blocz)'!S:S,'HOLDS (by Blocz)'!J:J,0)</f>
        <v>#NAME?</v>
      </c>
      <c r="C1254" s="90" t="e" vm="1">
        <f ca="1">_xlfn.XLOOKUP(J1254,'HOLDS (by Blocz)'!$S:$S,'HOLDS (by Blocz)'!$J:$J,0)</f>
        <v>#NAME?</v>
      </c>
      <c r="D1254" s="90" t="s">
        <v>127</v>
      </c>
      <c r="E1254" s="90" t="e" vm="2">
        <f t="shared" ca="1" si="214"/>
        <v>#NAME?</v>
      </c>
      <c r="F1254" s="90">
        <v>10091</v>
      </c>
      <c r="G1254" s="90" t="e" vm="2">
        <f t="shared" ca="1" si="213"/>
        <v>#NAME?</v>
      </c>
      <c r="J1254" s="87" t="s">
        <v>239</v>
      </c>
      <c r="K1254" s="87"/>
    </row>
    <row r="1255" spans="1:11" x14ac:dyDescent="0.2">
      <c r="A1255" s="90" t="s">
        <v>243</v>
      </c>
      <c r="B1255" s="90" t="e" vm="1">
        <f ca="1">_xlfn.XLOOKUP(D1255,'HOLDS (by Blocz)'!S:S,'HOLDS (by Blocz)'!J:J,0)</f>
        <v>#NAME?</v>
      </c>
      <c r="C1255" s="90" t="e" vm="1">
        <f ca="1">_xlfn.XLOOKUP(J1255,'HOLDS (by Blocz)'!$S:$S,'HOLDS (by Blocz)'!$J:$J,0)</f>
        <v>#NAME?</v>
      </c>
      <c r="D1255" s="90" t="s">
        <v>128</v>
      </c>
      <c r="E1255" s="90" t="e" vm="2">
        <f t="shared" ca="1" si="214"/>
        <v>#NAME?</v>
      </c>
      <c r="F1255" s="90">
        <v>10091</v>
      </c>
      <c r="G1255" s="90" t="e" vm="2">
        <f t="shared" ca="1" si="213"/>
        <v>#NAME?</v>
      </c>
      <c r="J1255" s="87" t="s">
        <v>239</v>
      </c>
      <c r="K1255" s="87"/>
    </row>
    <row r="1256" spans="1:11" x14ac:dyDescent="0.2">
      <c r="A1256" s="90" t="s">
        <v>243</v>
      </c>
      <c r="B1256" s="90" t="e" vm="1">
        <f ca="1">_xlfn.XLOOKUP(D1256,'HOLDS (by Blocz)'!S:S,'HOLDS (by Blocz)'!J:J,0)</f>
        <v>#NAME?</v>
      </c>
      <c r="C1256" s="90" t="e" vm="1">
        <f ca="1">_xlfn.XLOOKUP(J1256,'HOLDS (by Blocz)'!$S:$S,'HOLDS (by Blocz)'!$J:$J,0)</f>
        <v>#NAME?</v>
      </c>
      <c r="D1256" s="90" t="s">
        <v>129</v>
      </c>
      <c r="E1256" s="90" t="e" vm="2">
        <f t="shared" ca="1" si="214"/>
        <v>#NAME?</v>
      </c>
      <c r="F1256" s="90">
        <v>10091</v>
      </c>
      <c r="G1256" s="90" t="e" vm="2">
        <f t="shared" ca="1" si="213"/>
        <v>#NAME?</v>
      </c>
      <c r="J1256" s="87" t="s">
        <v>239</v>
      </c>
      <c r="K1256" s="87"/>
    </row>
    <row r="1257" spans="1:11" x14ac:dyDescent="0.2">
      <c r="A1257" s="121" t="s">
        <v>243</v>
      </c>
      <c r="B1257" s="121" t="e" vm="1">
        <f ca="1">_xlfn.XLOOKUP(D1257,'HOLDS (by Blocz)'!$S:$S,'HOLDS (by Blocz)'!$K:$K,0)</f>
        <v>#NAME?</v>
      </c>
      <c r="C1257" s="121" t="e" vm="1">
        <f ca="1">_xlfn.XLOOKUP(J1257,'HOLDS (by Blocz)'!$S:$S,'HOLDS (by Blocz)'!$K:$K,0)</f>
        <v>#NAME?</v>
      </c>
      <c r="D1257" s="121" t="s">
        <v>100</v>
      </c>
      <c r="E1257" s="121" t="e" vm="2">
        <f t="shared" ca="1" si="214"/>
        <v>#NAME?</v>
      </c>
      <c r="F1257" s="121">
        <v>10094</v>
      </c>
      <c r="G1257" s="121" t="e" vm="2">
        <f t="shared" ca="1" si="213"/>
        <v>#NAME?</v>
      </c>
      <c r="J1257" s="86" t="s">
        <v>238</v>
      </c>
      <c r="K1257" s="87"/>
    </row>
    <row r="1258" spans="1:11" x14ac:dyDescent="0.2">
      <c r="A1258" s="90" t="s">
        <v>243</v>
      </c>
      <c r="B1258" s="90" t="e" vm="1">
        <f ca="1">_xlfn.XLOOKUP(D1258,'HOLDS (by Blocz)'!S:S,'HOLDS (by Blocz)'!K:K,0)</f>
        <v>#NAME?</v>
      </c>
      <c r="C1258" s="90" t="e" vm="1">
        <f ca="1">_xlfn.XLOOKUP(J1258,'HOLDS (by Blocz)'!$S:$S,'HOLDS (by Blocz)'!$K:$K,0)</f>
        <v>#NAME?</v>
      </c>
      <c r="D1258" s="90" t="s">
        <v>101</v>
      </c>
      <c r="E1258" s="90" t="e" vm="2">
        <f t="shared" ca="1" si="214"/>
        <v>#NAME?</v>
      </c>
      <c r="F1258" s="90">
        <v>10094</v>
      </c>
      <c r="G1258" s="90" t="e" vm="2">
        <f t="shared" ca="1" si="213"/>
        <v>#NAME?</v>
      </c>
      <c r="J1258" s="86" t="s">
        <v>238</v>
      </c>
      <c r="K1258" s="87"/>
    </row>
    <row r="1259" spans="1:11" x14ac:dyDescent="0.2">
      <c r="A1259" s="90" t="s">
        <v>243</v>
      </c>
      <c r="B1259" s="90" t="e" vm="1">
        <f ca="1">_xlfn.XLOOKUP(D1259,'HOLDS (by Blocz)'!S:S,'HOLDS (by Blocz)'!K:K,0)</f>
        <v>#NAME?</v>
      </c>
      <c r="C1259" s="90" t="e" vm="1">
        <f ca="1">_xlfn.XLOOKUP(J1259,'HOLDS (by Blocz)'!$S:$S,'HOLDS (by Blocz)'!$K:$K,0)</f>
        <v>#NAME?</v>
      </c>
      <c r="D1259" s="90" t="s">
        <v>102</v>
      </c>
      <c r="E1259" s="90" t="e" vm="2">
        <f t="shared" ca="1" si="214"/>
        <v>#NAME?</v>
      </c>
      <c r="F1259" s="90">
        <v>10094</v>
      </c>
      <c r="G1259" s="90" t="e" vm="2">
        <f t="shared" ca="1" si="213"/>
        <v>#NAME?</v>
      </c>
      <c r="J1259" s="86" t="s">
        <v>238</v>
      </c>
      <c r="K1259" s="87"/>
    </row>
    <row r="1260" spans="1:11" x14ac:dyDescent="0.2">
      <c r="A1260" s="90" t="s">
        <v>243</v>
      </c>
      <c r="B1260" s="90" t="e" vm="1">
        <f ca="1">_xlfn.XLOOKUP(D1260,'HOLDS (by Blocz)'!S:S,'HOLDS (by Blocz)'!K:K,0)</f>
        <v>#NAME?</v>
      </c>
      <c r="C1260" s="90" t="e" vm="1">
        <f ca="1">_xlfn.XLOOKUP(J1260,'HOLDS (by Blocz)'!$S:$S,'HOLDS (by Blocz)'!$K:$K,0)</f>
        <v>#NAME?</v>
      </c>
      <c r="D1260" s="90" t="s">
        <v>103</v>
      </c>
      <c r="E1260" s="90" t="e" vm="2">
        <f t="shared" ca="1" si="214"/>
        <v>#NAME?</v>
      </c>
      <c r="F1260" s="90">
        <v>10094</v>
      </c>
      <c r="G1260" s="90" t="e" vm="2">
        <f t="shared" ca="1" si="213"/>
        <v>#NAME?</v>
      </c>
      <c r="J1260" s="86" t="s">
        <v>238</v>
      </c>
      <c r="K1260" s="87"/>
    </row>
    <row r="1261" spans="1:11" x14ac:dyDescent="0.2">
      <c r="A1261" s="90" t="s">
        <v>243</v>
      </c>
      <c r="B1261" s="90" t="e" vm="1">
        <f ca="1">_xlfn.XLOOKUP(D1261,'HOLDS (by Blocz)'!S:S,'HOLDS (by Blocz)'!K:K,0)</f>
        <v>#NAME?</v>
      </c>
      <c r="C1261" s="90" t="e" vm="1">
        <f ca="1">_xlfn.XLOOKUP(J1261,'HOLDS (by Blocz)'!$S:$S,'HOLDS (by Blocz)'!$K:$K,0)</f>
        <v>#NAME?</v>
      </c>
      <c r="D1261" s="90" t="s">
        <v>104</v>
      </c>
      <c r="E1261" s="90" t="e" vm="2">
        <f t="shared" ca="1" si="214"/>
        <v>#NAME?</v>
      </c>
      <c r="F1261" s="90">
        <v>10094</v>
      </c>
      <c r="G1261" s="90" t="e" vm="2">
        <f t="shared" ca="1" si="213"/>
        <v>#NAME?</v>
      </c>
      <c r="J1261" s="86" t="s">
        <v>238</v>
      </c>
      <c r="K1261" s="87"/>
    </row>
    <row r="1262" spans="1:11" x14ac:dyDescent="0.2">
      <c r="A1262" s="90" t="s">
        <v>243</v>
      </c>
      <c r="B1262" s="90" t="e" vm="1">
        <f ca="1">_xlfn.XLOOKUP(D1262,'HOLDS (by Blocz)'!S:S,'HOLDS (by Blocz)'!K:K,0)</f>
        <v>#NAME?</v>
      </c>
      <c r="C1262" s="90" t="e" vm="1">
        <f ca="1">_xlfn.XLOOKUP(J1262,'HOLDS (by Blocz)'!$S:$S,'HOLDS (by Blocz)'!$K:$K,0)</f>
        <v>#NAME?</v>
      </c>
      <c r="D1262" s="90" t="s">
        <v>105</v>
      </c>
      <c r="E1262" s="90" t="e" vm="2">
        <f t="shared" ca="1" si="214"/>
        <v>#NAME?</v>
      </c>
      <c r="F1262" s="90">
        <v>10094</v>
      </c>
      <c r="G1262" s="90" t="e" vm="2">
        <f t="shared" ca="1" si="213"/>
        <v>#NAME?</v>
      </c>
      <c r="J1262" s="86" t="s">
        <v>238</v>
      </c>
      <c r="K1262" s="87"/>
    </row>
    <row r="1263" spans="1:11" x14ac:dyDescent="0.2">
      <c r="A1263" s="90" t="s">
        <v>243</v>
      </c>
      <c r="B1263" s="90" t="e" vm="1">
        <f ca="1">_xlfn.XLOOKUP(D1263,'HOLDS (by Blocz)'!S:S,'HOLDS (by Blocz)'!K:K,0)</f>
        <v>#NAME?</v>
      </c>
      <c r="C1263" s="90" t="e" vm="1">
        <f ca="1">_xlfn.XLOOKUP(J1263,'HOLDS (by Blocz)'!$S:$S,'HOLDS (by Blocz)'!$K:$K,0)</f>
        <v>#NAME?</v>
      </c>
      <c r="D1263" s="90" t="s">
        <v>106</v>
      </c>
      <c r="E1263" s="90" t="e" vm="2">
        <f t="shared" ca="1" si="214"/>
        <v>#NAME?</v>
      </c>
      <c r="F1263" s="90">
        <v>10094</v>
      </c>
      <c r="G1263" s="90" t="e" vm="2">
        <f t="shared" ca="1" si="213"/>
        <v>#NAME?</v>
      </c>
      <c r="J1263" s="86" t="s">
        <v>238</v>
      </c>
      <c r="K1263" s="87"/>
    </row>
    <row r="1264" spans="1:11" x14ac:dyDescent="0.2">
      <c r="A1264" s="90" t="s">
        <v>243</v>
      </c>
      <c r="B1264" s="90" t="e" vm="1">
        <f ca="1">_xlfn.XLOOKUP(D1264,'HOLDS (by Blocz)'!S:S,'HOLDS (by Blocz)'!K:K,0)</f>
        <v>#NAME?</v>
      </c>
      <c r="C1264" s="90" t="e" vm="1">
        <f ca="1">_xlfn.XLOOKUP(J1264,'HOLDS (by Blocz)'!$S:$S,'HOLDS (by Blocz)'!$K:$K,0)</f>
        <v>#NAME?</v>
      </c>
      <c r="D1264" s="90" t="s">
        <v>107</v>
      </c>
      <c r="E1264" s="90" t="e" vm="2">
        <f t="shared" ca="1" si="214"/>
        <v>#NAME?</v>
      </c>
      <c r="F1264" s="90">
        <v>10094</v>
      </c>
      <c r="G1264" s="90" t="e" vm="2">
        <f t="shared" ca="1" si="213"/>
        <v>#NAME?</v>
      </c>
      <c r="J1264" s="86" t="s">
        <v>238</v>
      </c>
      <c r="K1264" s="87"/>
    </row>
    <row r="1265" spans="1:11" x14ac:dyDescent="0.2">
      <c r="A1265" s="90" t="s">
        <v>243</v>
      </c>
      <c r="B1265" s="90" t="e" vm="1">
        <f ca="1">_xlfn.XLOOKUP(D1265,'HOLDS (by Blocz)'!S:S,'HOLDS (by Blocz)'!K:K,0)</f>
        <v>#NAME?</v>
      </c>
      <c r="C1265" s="90" t="e" vm="1">
        <f ca="1">_xlfn.XLOOKUP(J1265,'HOLDS (by Blocz)'!$S:$S,'HOLDS (by Blocz)'!$K:$K,0)</f>
        <v>#NAME?</v>
      </c>
      <c r="D1265" s="90" t="s">
        <v>108</v>
      </c>
      <c r="E1265" s="90" t="e" vm="2">
        <f t="shared" ca="1" si="214"/>
        <v>#NAME?</v>
      </c>
      <c r="F1265" s="90">
        <v>10094</v>
      </c>
      <c r="G1265" s="90" t="e" vm="2">
        <f t="shared" ca="1" si="213"/>
        <v>#NAME?</v>
      </c>
      <c r="J1265" s="86" t="s">
        <v>238</v>
      </c>
      <c r="K1265" s="87"/>
    </row>
    <row r="1266" spans="1:11" x14ac:dyDescent="0.2">
      <c r="A1266" s="90" t="s">
        <v>243</v>
      </c>
      <c r="B1266" s="90" t="e" vm="1">
        <f ca="1">_xlfn.XLOOKUP(D1266,'HOLDS (by Blocz)'!S:S,'HOLDS (by Blocz)'!K:K,0)</f>
        <v>#NAME?</v>
      </c>
      <c r="C1266" s="90" t="e" vm="1">
        <f ca="1">_xlfn.XLOOKUP(J1266,'HOLDS (by Blocz)'!$S:$S,'HOLDS (by Blocz)'!$K:$K,0)</f>
        <v>#NAME?</v>
      </c>
      <c r="D1266" s="90" t="s">
        <v>109</v>
      </c>
      <c r="E1266" s="90" t="e" vm="2">
        <f t="shared" ca="1" si="214"/>
        <v>#NAME?</v>
      </c>
      <c r="F1266" s="90">
        <v>10094</v>
      </c>
      <c r="G1266" s="90" t="e" vm="2">
        <f t="shared" ca="1" si="213"/>
        <v>#NAME?</v>
      </c>
      <c r="J1266" s="86" t="s">
        <v>238</v>
      </c>
      <c r="K1266" s="87"/>
    </row>
    <row r="1267" spans="1:11" x14ac:dyDescent="0.2">
      <c r="A1267" s="90" t="s">
        <v>243</v>
      </c>
      <c r="B1267" s="90" t="e" vm="1">
        <f ca="1">_xlfn.XLOOKUP(D1267,'HOLDS (by Blocz)'!S:S,'HOLDS (by Blocz)'!K:K,0)</f>
        <v>#NAME?</v>
      </c>
      <c r="C1267" s="90" t="e" vm="1">
        <f ca="1">_xlfn.XLOOKUP(J1267,'HOLDS (by Blocz)'!$S:$S,'HOLDS (by Blocz)'!$K:$K,0)</f>
        <v>#NAME?</v>
      </c>
      <c r="D1267" s="90" t="s">
        <v>110</v>
      </c>
      <c r="E1267" s="90" t="e" vm="2">
        <f t="shared" ca="1" si="214"/>
        <v>#NAME?</v>
      </c>
      <c r="F1267" s="90">
        <v>10094</v>
      </c>
      <c r="G1267" s="90" t="e" vm="2">
        <f t="shared" ca="1" si="213"/>
        <v>#NAME?</v>
      </c>
      <c r="J1267" s="86" t="s">
        <v>238</v>
      </c>
      <c r="K1267" s="87"/>
    </row>
    <row r="1268" spans="1:11" x14ac:dyDescent="0.2">
      <c r="A1268" s="121" t="s">
        <v>243</v>
      </c>
      <c r="B1268" s="121" t="e" vm="1">
        <f ca="1">_xlfn.XLOOKUP(D1268,'HOLDS (by Blocz)'!$S:$S,'HOLDS (by Blocz)'!$K:$K,0)</f>
        <v>#NAME?</v>
      </c>
      <c r="C1268" s="121" t="e" vm="1">
        <f ca="1">_xlfn.XLOOKUP(J1268,'HOLDS (by Blocz)'!$S:$S,'HOLDS (by Blocz)'!$K:$K,0)</f>
        <v>#NAME?</v>
      </c>
      <c r="D1268" s="121" t="s">
        <v>111</v>
      </c>
      <c r="E1268" s="121" t="e" vm="2">
        <f t="shared" ca="1" si="214"/>
        <v>#NAME?</v>
      </c>
      <c r="F1268" s="121">
        <v>10094</v>
      </c>
      <c r="G1268" s="121" t="e" vm="2">
        <f t="shared" ca="1" si="213"/>
        <v>#NAME?</v>
      </c>
      <c r="J1268" s="87" t="s">
        <v>239</v>
      </c>
      <c r="K1268" s="87"/>
    </row>
    <row r="1269" spans="1:11" x14ac:dyDescent="0.2">
      <c r="A1269" s="90" t="s">
        <v>243</v>
      </c>
      <c r="B1269" s="90" t="e" vm="1">
        <f ca="1">_xlfn.XLOOKUP(D1269,'HOLDS (by Blocz)'!S:S,'HOLDS (by Blocz)'!K:K,0)</f>
        <v>#NAME?</v>
      </c>
      <c r="C1269" s="90" t="e" vm="1">
        <f ca="1">_xlfn.XLOOKUP(J1269,'HOLDS (by Blocz)'!$S:$S,'HOLDS (by Blocz)'!$K:$K,0)</f>
        <v>#NAME?</v>
      </c>
      <c r="D1269" s="90" t="s">
        <v>112</v>
      </c>
      <c r="E1269" s="90" t="e" vm="2">
        <f t="shared" ca="1" si="214"/>
        <v>#NAME?</v>
      </c>
      <c r="F1269" s="90">
        <v>10094</v>
      </c>
      <c r="G1269" s="90" t="e" vm="2">
        <f t="shared" ca="1" si="213"/>
        <v>#NAME?</v>
      </c>
      <c r="J1269" s="87" t="s">
        <v>239</v>
      </c>
      <c r="K1269" s="87"/>
    </row>
    <row r="1270" spans="1:11" x14ac:dyDescent="0.2">
      <c r="A1270" s="90" t="s">
        <v>243</v>
      </c>
      <c r="B1270" s="90" t="e" vm="1">
        <f ca="1">_xlfn.XLOOKUP(D1270,'HOLDS (by Blocz)'!S:S,'HOLDS (by Blocz)'!K:K,0)</f>
        <v>#NAME?</v>
      </c>
      <c r="C1270" s="90" t="e" vm="1">
        <f ca="1">_xlfn.XLOOKUP(J1270,'HOLDS (by Blocz)'!$S:$S,'HOLDS (by Blocz)'!$K:$K,0)</f>
        <v>#NAME?</v>
      </c>
      <c r="D1270" s="90" t="s">
        <v>113</v>
      </c>
      <c r="E1270" s="90" t="e" vm="2">
        <f t="shared" ca="1" si="214"/>
        <v>#NAME?</v>
      </c>
      <c r="F1270" s="90">
        <v>10094</v>
      </c>
      <c r="G1270" s="90" t="e" vm="2">
        <f t="shared" ca="1" si="213"/>
        <v>#NAME?</v>
      </c>
      <c r="J1270" s="87" t="s">
        <v>239</v>
      </c>
      <c r="K1270" s="87"/>
    </row>
    <row r="1271" spans="1:11" x14ac:dyDescent="0.2">
      <c r="A1271" s="90" t="s">
        <v>243</v>
      </c>
      <c r="B1271" s="90" t="e" vm="1">
        <f ca="1">_xlfn.XLOOKUP(D1271,'HOLDS (by Blocz)'!S:S,'HOLDS (by Blocz)'!K:K,0)</f>
        <v>#NAME?</v>
      </c>
      <c r="C1271" s="90" t="e" vm="1">
        <f ca="1">_xlfn.XLOOKUP(J1271,'HOLDS (by Blocz)'!$S:$S,'HOLDS (by Blocz)'!$K:$K,0)</f>
        <v>#NAME?</v>
      </c>
      <c r="D1271" s="90" t="s">
        <v>114</v>
      </c>
      <c r="E1271" s="90" t="e" vm="2">
        <f t="shared" ca="1" si="214"/>
        <v>#NAME?</v>
      </c>
      <c r="F1271" s="90">
        <v>10094</v>
      </c>
      <c r="G1271" s="90" t="e" vm="2">
        <f t="shared" ca="1" si="213"/>
        <v>#NAME?</v>
      </c>
      <c r="J1271" s="87" t="s">
        <v>239</v>
      </c>
      <c r="K1271" s="87"/>
    </row>
    <row r="1272" spans="1:11" x14ac:dyDescent="0.2">
      <c r="A1272" s="90" t="s">
        <v>243</v>
      </c>
      <c r="B1272" s="90" t="e" vm="1">
        <f ca="1">_xlfn.XLOOKUP(D1272,'HOLDS (by Blocz)'!S:S,'HOLDS (by Blocz)'!K:K,0)</f>
        <v>#NAME?</v>
      </c>
      <c r="C1272" s="90" t="e" vm="1">
        <f ca="1">_xlfn.XLOOKUP(J1272,'HOLDS (by Blocz)'!$S:$S,'HOLDS (by Blocz)'!$K:$K,0)</f>
        <v>#NAME?</v>
      </c>
      <c r="D1272" s="90" t="s">
        <v>115</v>
      </c>
      <c r="E1272" s="90" t="e" vm="2">
        <f t="shared" ca="1" si="214"/>
        <v>#NAME?</v>
      </c>
      <c r="F1272" s="90">
        <v>10094</v>
      </c>
      <c r="G1272" s="90" t="e" vm="2">
        <f t="shared" ca="1" si="213"/>
        <v>#NAME?</v>
      </c>
      <c r="J1272" s="87" t="s">
        <v>239</v>
      </c>
      <c r="K1272" s="87"/>
    </row>
    <row r="1273" spans="1:11" x14ac:dyDescent="0.2">
      <c r="A1273" s="90" t="s">
        <v>243</v>
      </c>
      <c r="B1273" s="90" t="e" vm="1">
        <f ca="1">_xlfn.XLOOKUP(D1273,'HOLDS (by Blocz)'!S:S,'HOLDS (by Blocz)'!K:K,0)</f>
        <v>#NAME?</v>
      </c>
      <c r="C1273" s="90" t="e" vm="1">
        <f ca="1">_xlfn.XLOOKUP(J1273,'HOLDS (by Blocz)'!$S:$S,'HOLDS (by Blocz)'!$K:$K,0)</f>
        <v>#NAME?</v>
      </c>
      <c r="D1273" s="90" t="s">
        <v>116</v>
      </c>
      <c r="E1273" s="90" t="e" vm="2">
        <f t="shared" ca="1" si="214"/>
        <v>#NAME?</v>
      </c>
      <c r="F1273" s="90">
        <v>10094</v>
      </c>
      <c r="G1273" s="90" t="e" vm="2">
        <f t="shared" ca="1" si="213"/>
        <v>#NAME?</v>
      </c>
      <c r="J1273" s="87" t="s">
        <v>239</v>
      </c>
      <c r="K1273" s="87"/>
    </row>
    <row r="1274" spans="1:11" x14ac:dyDescent="0.2">
      <c r="A1274" s="90" t="s">
        <v>243</v>
      </c>
      <c r="B1274" s="90" t="e" vm="1">
        <f ca="1">_xlfn.XLOOKUP(D1274,'HOLDS (by Blocz)'!S:S,'HOLDS (by Blocz)'!K:K,0)</f>
        <v>#NAME?</v>
      </c>
      <c r="C1274" s="90" t="e" vm="1">
        <f ca="1">_xlfn.XLOOKUP(J1274,'HOLDS (by Blocz)'!$S:$S,'HOLDS (by Blocz)'!$K:$K,0)</f>
        <v>#NAME?</v>
      </c>
      <c r="D1274" s="90" t="s">
        <v>117</v>
      </c>
      <c r="E1274" s="90" t="e" vm="2">
        <f t="shared" ca="1" si="214"/>
        <v>#NAME?</v>
      </c>
      <c r="F1274" s="90">
        <v>10094</v>
      </c>
      <c r="G1274" s="90" t="e" vm="2">
        <f t="shared" ca="1" si="213"/>
        <v>#NAME?</v>
      </c>
      <c r="J1274" s="87" t="s">
        <v>239</v>
      </c>
      <c r="K1274" s="87"/>
    </row>
    <row r="1275" spans="1:11" x14ac:dyDescent="0.2">
      <c r="A1275" s="90" t="s">
        <v>243</v>
      </c>
      <c r="B1275" s="90" t="e" vm="1">
        <f ca="1">_xlfn.XLOOKUP(D1275,'HOLDS (by Blocz)'!S:S,'HOLDS (by Blocz)'!K:K,0)</f>
        <v>#NAME?</v>
      </c>
      <c r="C1275" s="90" t="e" vm="1">
        <f ca="1">_xlfn.XLOOKUP(J1275,'HOLDS (by Blocz)'!$S:$S,'HOLDS (by Blocz)'!$K:$K,0)</f>
        <v>#NAME?</v>
      </c>
      <c r="D1275" s="90" t="s">
        <v>118</v>
      </c>
      <c r="E1275" s="90" t="e" vm="2">
        <f t="shared" ca="1" si="214"/>
        <v>#NAME?</v>
      </c>
      <c r="F1275" s="90">
        <v>10094</v>
      </c>
      <c r="G1275" s="90" t="e" vm="2">
        <f t="shared" ca="1" si="213"/>
        <v>#NAME?</v>
      </c>
      <c r="J1275" s="87" t="s">
        <v>239</v>
      </c>
      <c r="K1275" s="87"/>
    </row>
    <row r="1276" spans="1:11" x14ac:dyDescent="0.2">
      <c r="A1276" s="90" t="s">
        <v>243</v>
      </c>
      <c r="B1276" s="90" t="e" vm="1">
        <f ca="1">_xlfn.XLOOKUP(D1276,'HOLDS (by Blocz)'!S:S,'HOLDS (by Blocz)'!K:K,0)</f>
        <v>#NAME?</v>
      </c>
      <c r="C1276" s="90" t="e" vm="1">
        <f ca="1">_xlfn.XLOOKUP(J1276,'HOLDS (by Blocz)'!$S:$S,'HOLDS (by Blocz)'!$K:$K,0)</f>
        <v>#NAME?</v>
      </c>
      <c r="D1276" s="90" t="s">
        <v>119</v>
      </c>
      <c r="E1276" s="90" t="e" vm="2">
        <f t="shared" ca="1" si="214"/>
        <v>#NAME?</v>
      </c>
      <c r="F1276" s="90">
        <v>10094</v>
      </c>
      <c r="G1276" s="90" t="e" vm="2">
        <f t="shared" ca="1" si="213"/>
        <v>#NAME?</v>
      </c>
      <c r="J1276" s="87" t="s">
        <v>239</v>
      </c>
      <c r="K1276" s="87"/>
    </row>
    <row r="1277" spans="1:11" x14ac:dyDescent="0.2">
      <c r="A1277" s="90" t="s">
        <v>243</v>
      </c>
      <c r="B1277" s="90" t="e" vm="1">
        <f ca="1">_xlfn.XLOOKUP(D1277,'HOLDS (by Blocz)'!S:S,'HOLDS (by Blocz)'!K:K,0)</f>
        <v>#NAME?</v>
      </c>
      <c r="C1277" s="90" t="e" vm="1">
        <f ca="1">_xlfn.XLOOKUP(J1277,'HOLDS (by Blocz)'!$S:$S,'HOLDS (by Blocz)'!$K:$K,0)</f>
        <v>#NAME?</v>
      </c>
      <c r="D1277" s="90" t="s">
        <v>120</v>
      </c>
      <c r="E1277" s="90" t="e" vm="2">
        <f t="shared" ca="1" si="214"/>
        <v>#NAME?</v>
      </c>
      <c r="F1277" s="90">
        <v>10094</v>
      </c>
      <c r="G1277" s="90" t="e" vm="2">
        <f t="shared" ca="1" si="213"/>
        <v>#NAME?</v>
      </c>
      <c r="J1277" s="87" t="s">
        <v>239</v>
      </c>
      <c r="K1277" s="87"/>
    </row>
    <row r="1278" spans="1:11" x14ac:dyDescent="0.2">
      <c r="A1278" s="90" t="s">
        <v>243</v>
      </c>
      <c r="B1278" s="90" t="e" vm="1">
        <f ca="1">_xlfn.XLOOKUP(D1278,'HOLDS (by Blocz)'!S:S,'HOLDS (by Blocz)'!K:K,0)</f>
        <v>#NAME?</v>
      </c>
      <c r="C1278" s="90" t="e" vm="1">
        <f ca="1">_xlfn.XLOOKUP(J1278,'HOLDS (by Blocz)'!$S:$S,'HOLDS (by Blocz)'!$K:$K,0)</f>
        <v>#NAME?</v>
      </c>
      <c r="D1278" s="90" t="s">
        <v>121</v>
      </c>
      <c r="E1278" s="90" t="e" vm="2">
        <f t="shared" ca="1" si="214"/>
        <v>#NAME?</v>
      </c>
      <c r="F1278" s="90">
        <v>10094</v>
      </c>
      <c r="G1278" s="90" t="e" vm="2">
        <f t="shared" ca="1" si="213"/>
        <v>#NAME?</v>
      </c>
      <c r="J1278" s="87" t="s">
        <v>239</v>
      </c>
      <c r="K1278" s="87"/>
    </row>
    <row r="1279" spans="1:11" x14ac:dyDescent="0.2">
      <c r="A1279" s="90" t="s">
        <v>243</v>
      </c>
      <c r="B1279" s="90" t="e" vm="1">
        <f ca="1">_xlfn.XLOOKUP(D1279,'HOLDS (by Blocz)'!S:S,'HOLDS (by Blocz)'!K:K,0)</f>
        <v>#NAME?</v>
      </c>
      <c r="C1279" s="90" t="e" vm="1">
        <f ca="1">_xlfn.XLOOKUP(J1279,'HOLDS (by Blocz)'!$S:$S,'HOLDS (by Blocz)'!$K:$K,0)</f>
        <v>#NAME?</v>
      </c>
      <c r="D1279" s="90" t="s">
        <v>122</v>
      </c>
      <c r="E1279" s="90" t="e" vm="2">
        <f t="shared" ca="1" si="214"/>
        <v>#NAME?</v>
      </c>
      <c r="F1279" s="90">
        <v>10094</v>
      </c>
      <c r="G1279" s="90" t="e" vm="2">
        <f t="shared" ca="1" si="213"/>
        <v>#NAME?</v>
      </c>
      <c r="J1279" s="87" t="s">
        <v>239</v>
      </c>
      <c r="K1279" s="87"/>
    </row>
    <row r="1280" spans="1:11" x14ac:dyDescent="0.2">
      <c r="A1280" s="90" t="s">
        <v>243</v>
      </c>
      <c r="B1280" s="90" t="e" vm="1">
        <f ca="1">_xlfn.XLOOKUP(D1280,'HOLDS (by Blocz)'!S:S,'HOLDS (by Blocz)'!K:K,0)</f>
        <v>#NAME?</v>
      </c>
      <c r="C1280" s="90" t="e" vm="1">
        <f ca="1">_xlfn.XLOOKUP(J1280,'HOLDS (by Blocz)'!$S:$S,'HOLDS (by Blocz)'!$K:$K,0)</f>
        <v>#NAME?</v>
      </c>
      <c r="D1280" s="90" t="s">
        <v>123</v>
      </c>
      <c r="E1280" s="90" t="e" vm="2">
        <f t="shared" ca="1" si="214"/>
        <v>#NAME?</v>
      </c>
      <c r="F1280" s="90">
        <v>10094</v>
      </c>
      <c r="G1280" s="90" t="e" vm="2">
        <f t="shared" ca="1" si="213"/>
        <v>#NAME?</v>
      </c>
      <c r="J1280" s="87" t="s">
        <v>239</v>
      </c>
      <c r="K1280" s="87"/>
    </row>
    <row r="1281" spans="1:11" x14ac:dyDescent="0.2">
      <c r="A1281" s="90" t="s">
        <v>243</v>
      </c>
      <c r="B1281" s="90" t="e" vm="1">
        <f ca="1">_xlfn.XLOOKUP(D1281,'HOLDS (by Blocz)'!S:S,'HOLDS (by Blocz)'!K:K,0)</f>
        <v>#NAME?</v>
      </c>
      <c r="C1281" s="90" t="e" vm="1">
        <f ca="1">_xlfn.XLOOKUP(J1281,'HOLDS (by Blocz)'!$S:$S,'HOLDS (by Blocz)'!$K:$K,0)</f>
        <v>#NAME?</v>
      </c>
      <c r="D1281" s="90" t="s">
        <v>124</v>
      </c>
      <c r="E1281" s="90" t="e" vm="2">
        <f t="shared" ca="1" si="214"/>
        <v>#NAME?</v>
      </c>
      <c r="F1281" s="90">
        <v>10094</v>
      </c>
      <c r="G1281" s="90" t="e" vm="2">
        <f t="shared" ca="1" si="213"/>
        <v>#NAME?</v>
      </c>
      <c r="J1281" s="87" t="s">
        <v>239</v>
      </c>
      <c r="K1281" s="87"/>
    </row>
    <row r="1282" spans="1:11" x14ac:dyDescent="0.2">
      <c r="A1282" s="90" t="s">
        <v>243</v>
      </c>
      <c r="B1282" s="90" t="e" vm="1">
        <f ca="1">_xlfn.XLOOKUP(D1282,'HOLDS (by Blocz)'!S:S,'HOLDS (by Blocz)'!K:K,0)</f>
        <v>#NAME?</v>
      </c>
      <c r="C1282" s="90" t="e" vm="1">
        <f ca="1">_xlfn.XLOOKUP(J1282,'HOLDS (by Blocz)'!$S:$S,'HOLDS (by Blocz)'!$K:$K,0)</f>
        <v>#NAME?</v>
      </c>
      <c r="D1282" s="90" t="s">
        <v>125</v>
      </c>
      <c r="E1282" s="90" t="e" vm="2">
        <f t="shared" ca="1" si="214"/>
        <v>#NAME?</v>
      </c>
      <c r="F1282" s="90">
        <v>10094</v>
      </c>
      <c r="G1282" s="90" t="e" vm="2">
        <f t="shared" ca="1" si="213"/>
        <v>#NAME?</v>
      </c>
      <c r="J1282" s="87" t="s">
        <v>239</v>
      </c>
      <c r="K1282" s="87"/>
    </row>
    <row r="1283" spans="1:11" x14ac:dyDescent="0.2">
      <c r="A1283" s="90" t="s">
        <v>243</v>
      </c>
      <c r="B1283" s="90" t="e" vm="1">
        <f ca="1">_xlfn.XLOOKUP(D1283,'HOLDS (by Blocz)'!S:S,'HOLDS (by Blocz)'!K:K,0)</f>
        <v>#NAME?</v>
      </c>
      <c r="C1283" s="90" t="e" vm="1">
        <f ca="1">_xlfn.XLOOKUP(J1283,'HOLDS (by Blocz)'!$S:$S,'HOLDS (by Blocz)'!$K:$K,0)</f>
        <v>#NAME?</v>
      </c>
      <c r="D1283" s="90" t="s">
        <v>126</v>
      </c>
      <c r="E1283" s="90" t="e" vm="2">
        <f t="shared" ca="1" si="214"/>
        <v>#NAME?</v>
      </c>
      <c r="F1283" s="90">
        <v>10094</v>
      </c>
      <c r="G1283" s="90" t="e" vm="2">
        <f t="shared" ca="1" si="213"/>
        <v>#NAME?</v>
      </c>
      <c r="J1283" s="87" t="s">
        <v>239</v>
      </c>
      <c r="K1283" s="87"/>
    </row>
    <row r="1284" spans="1:11" x14ac:dyDescent="0.2">
      <c r="A1284" s="90" t="s">
        <v>243</v>
      </c>
      <c r="B1284" s="90" t="e" vm="1">
        <f ca="1">_xlfn.XLOOKUP(D1284,'HOLDS (by Blocz)'!S:S,'HOLDS (by Blocz)'!K:K,0)</f>
        <v>#NAME?</v>
      </c>
      <c r="C1284" s="90" t="e" vm="1">
        <f ca="1">_xlfn.XLOOKUP(J1284,'HOLDS (by Blocz)'!$S:$S,'HOLDS (by Blocz)'!$K:$K,0)</f>
        <v>#NAME?</v>
      </c>
      <c r="D1284" s="90" t="s">
        <v>127</v>
      </c>
      <c r="E1284" s="90" t="e" vm="2">
        <f t="shared" ca="1" si="214"/>
        <v>#NAME?</v>
      </c>
      <c r="F1284" s="90">
        <v>10094</v>
      </c>
      <c r="G1284" s="90" t="e" vm="2">
        <f t="shared" ca="1" si="213"/>
        <v>#NAME?</v>
      </c>
      <c r="J1284" s="87" t="s">
        <v>239</v>
      </c>
      <c r="K1284" s="87"/>
    </row>
    <row r="1285" spans="1:11" x14ac:dyDescent="0.2">
      <c r="A1285" s="90" t="s">
        <v>243</v>
      </c>
      <c r="B1285" s="90" t="e" vm="1">
        <f ca="1">_xlfn.XLOOKUP(D1285,'HOLDS (by Blocz)'!S:S,'HOLDS (by Blocz)'!K:K,0)</f>
        <v>#NAME?</v>
      </c>
      <c r="C1285" s="90" t="e" vm="1">
        <f ca="1">_xlfn.XLOOKUP(J1285,'HOLDS (by Blocz)'!$S:$S,'HOLDS (by Blocz)'!$K:$K,0)</f>
        <v>#NAME?</v>
      </c>
      <c r="D1285" s="90" t="s">
        <v>128</v>
      </c>
      <c r="E1285" s="90" t="e" vm="2">
        <f t="shared" ca="1" si="214"/>
        <v>#NAME?</v>
      </c>
      <c r="F1285" s="90">
        <v>10094</v>
      </c>
      <c r="G1285" s="90" t="e" vm="2">
        <f t="shared" ca="1" si="213"/>
        <v>#NAME?</v>
      </c>
      <c r="J1285" s="87" t="s">
        <v>239</v>
      </c>
      <c r="K1285" s="87"/>
    </row>
    <row r="1286" spans="1:11" x14ac:dyDescent="0.2">
      <c r="A1286" s="90" t="s">
        <v>243</v>
      </c>
      <c r="B1286" s="90" t="e" vm="1">
        <f ca="1">_xlfn.XLOOKUP(D1286,'HOLDS (by Blocz)'!S:S,'HOLDS (by Blocz)'!K:K,0)</f>
        <v>#NAME?</v>
      </c>
      <c r="C1286" s="90" t="e" vm="1">
        <f ca="1">_xlfn.XLOOKUP(J1286,'HOLDS (by Blocz)'!$S:$S,'HOLDS (by Blocz)'!$K:$K,0)</f>
        <v>#NAME?</v>
      </c>
      <c r="D1286" s="90" t="s">
        <v>129</v>
      </c>
      <c r="E1286" s="90" t="e" vm="2">
        <f t="shared" ca="1" si="214"/>
        <v>#NAME?</v>
      </c>
      <c r="F1286" s="90">
        <v>10094</v>
      </c>
      <c r="G1286" s="90" t="e" vm="2">
        <f t="shared" ca="1" si="213"/>
        <v>#NAME?</v>
      </c>
      <c r="J1286" s="87" t="s">
        <v>239</v>
      </c>
      <c r="K1286" s="87"/>
    </row>
    <row r="1287" spans="1:11" x14ac:dyDescent="0.2">
      <c r="A1287" s="121" t="s">
        <v>243</v>
      </c>
      <c r="B1287" s="121" t="e" vm="1">
        <f ca="1">_xlfn.XLOOKUP(D1287,'HOLDS (by Blocz)'!$S:$S,'HOLDS (by Blocz)'!$L:$L,0)</f>
        <v>#NAME?</v>
      </c>
      <c r="C1287" s="121" t="e" vm="1">
        <f ca="1">_xlfn.XLOOKUP(J1287,'HOLDS (by Blocz)'!$S:$S,'HOLDS (by Blocz)'!$L:$L,0)</f>
        <v>#NAME?</v>
      </c>
      <c r="D1287" s="121" t="s">
        <v>100</v>
      </c>
      <c r="E1287" s="121" t="e" vm="2">
        <f t="shared" ca="1" si="214"/>
        <v>#NAME?</v>
      </c>
      <c r="F1287" s="121">
        <v>10095</v>
      </c>
      <c r="G1287" s="121" t="e" vm="2">
        <f t="shared" ca="1" si="213"/>
        <v>#NAME?</v>
      </c>
      <c r="J1287" s="86" t="s">
        <v>238</v>
      </c>
      <c r="K1287" s="87"/>
    </row>
    <row r="1288" spans="1:11" x14ac:dyDescent="0.2">
      <c r="A1288" s="90" t="s">
        <v>243</v>
      </c>
      <c r="B1288" s="90" t="e" vm="1">
        <f ca="1">_xlfn.XLOOKUP(D1288,'HOLDS (by Blocz)'!S:S,'HOLDS (by Blocz)'!L:L,0)</f>
        <v>#NAME?</v>
      </c>
      <c r="C1288" s="90" t="e" vm="1">
        <f ca="1">_xlfn.XLOOKUP(J1288,'HOLDS (by Blocz)'!$S:$S,'HOLDS (by Blocz)'!$L:$L,0)</f>
        <v>#NAME?</v>
      </c>
      <c r="D1288" s="90" t="s">
        <v>101</v>
      </c>
      <c r="E1288" s="90" t="e" vm="2">
        <f t="shared" ca="1" si="214"/>
        <v>#NAME?</v>
      </c>
      <c r="F1288" s="90">
        <v>10095</v>
      </c>
      <c r="G1288" s="90" t="e" vm="2">
        <f t="shared" ca="1" si="213"/>
        <v>#NAME?</v>
      </c>
      <c r="J1288" s="86" t="s">
        <v>238</v>
      </c>
      <c r="K1288" s="87"/>
    </row>
    <row r="1289" spans="1:11" x14ac:dyDescent="0.2">
      <c r="A1289" s="90" t="s">
        <v>243</v>
      </c>
      <c r="B1289" s="90" t="e" vm="1">
        <f ca="1">_xlfn.XLOOKUP(D1289,'HOLDS (by Blocz)'!S:S,'HOLDS (by Blocz)'!L:L,0)</f>
        <v>#NAME?</v>
      </c>
      <c r="C1289" s="90" t="e" vm="1">
        <f ca="1">_xlfn.XLOOKUP(J1289,'HOLDS (by Blocz)'!$S:$S,'HOLDS (by Blocz)'!$L:$L,0)</f>
        <v>#NAME?</v>
      </c>
      <c r="D1289" s="90" t="s">
        <v>102</v>
      </c>
      <c r="E1289" s="90" t="e" vm="2">
        <f t="shared" ca="1" si="214"/>
        <v>#NAME?</v>
      </c>
      <c r="F1289" s="90">
        <v>10095</v>
      </c>
      <c r="G1289" s="90" t="e" vm="2">
        <f t="shared" ca="1" si="213"/>
        <v>#NAME?</v>
      </c>
      <c r="J1289" s="86" t="s">
        <v>238</v>
      </c>
      <c r="K1289" s="87"/>
    </row>
    <row r="1290" spans="1:11" x14ac:dyDescent="0.2">
      <c r="A1290" s="90" t="s">
        <v>243</v>
      </c>
      <c r="B1290" s="90" t="e" vm="1">
        <f ca="1">_xlfn.XLOOKUP(D1290,'HOLDS (by Blocz)'!S:S,'HOLDS (by Blocz)'!L:L,0)</f>
        <v>#NAME?</v>
      </c>
      <c r="C1290" s="90" t="e" vm="1">
        <f ca="1">_xlfn.XLOOKUP(J1290,'HOLDS (by Blocz)'!$S:$S,'HOLDS (by Blocz)'!$L:$L,0)</f>
        <v>#NAME?</v>
      </c>
      <c r="D1290" s="90" t="s">
        <v>103</v>
      </c>
      <c r="E1290" s="90" t="e" vm="2">
        <f t="shared" ca="1" si="214"/>
        <v>#NAME?</v>
      </c>
      <c r="F1290" s="90">
        <v>10095</v>
      </c>
      <c r="G1290" s="90" t="e" vm="2">
        <f t="shared" ca="1" si="213"/>
        <v>#NAME?</v>
      </c>
      <c r="J1290" s="86" t="s">
        <v>238</v>
      </c>
      <c r="K1290" s="87"/>
    </row>
    <row r="1291" spans="1:11" x14ac:dyDescent="0.2">
      <c r="A1291" s="90" t="s">
        <v>243</v>
      </c>
      <c r="B1291" s="90" t="e" vm="1">
        <f ca="1">_xlfn.XLOOKUP(D1291,'HOLDS (by Blocz)'!S:S,'HOLDS (by Blocz)'!L:L,0)</f>
        <v>#NAME?</v>
      </c>
      <c r="C1291" s="90" t="e" vm="1">
        <f ca="1">_xlfn.XLOOKUP(J1291,'HOLDS (by Blocz)'!$S:$S,'HOLDS (by Blocz)'!$L:$L,0)</f>
        <v>#NAME?</v>
      </c>
      <c r="D1291" s="90" t="s">
        <v>104</v>
      </c>
      <c r="E1291" s="90" t="e" vm="2">
        <f t="shared" ca="1" si="214"/>
        <v>#NAME?</v>
      </c>
      <c r="F1291" s="90">
        <v>10095</v>
      </c>
      <c r="G1291" s="90" t="e" vm="2">
        <f t="shared" ca="1" si="213"/>
        <v>#NAME?</v>
      </c>
      <c r="J1291" s="86" t="s">
        <v>238</v>
      </c>
      <c r="K1291" s="87"/>
    </row>
    <row r="1292" spans="1:11" x14ac:dyDescent="0.2">
      <c r="A1292" s="90" t="s">
        <v>243</v>
      </c>
      <c r="B1292" s="90" t="e" vm="1">
        <f ca="1">_xlfn.XLOOKUP(D1292,'HOLDS (by Blocz)'!S:S,'HOLDS (by Blocz)'!L:L,0)</f>
        <v>#NAME?</v>
      </c>
      <c r="C1292" s="90" t="e" vm="1">
        <f ca="1">_xlfn.XLOOKUP(J1292,'HOLDS (by Blocz)'!$S:$S,'HOLDS (by Blocz)'!$L:$L,0)</f>
        <v>#NAME?</v>
      </c>
      <c r="D1292" s="90" t="s">
        <v>105</v>
      </c>
      <c r="E1292" s="90" t="e" vm="2">
        <f t="shared" ca="1" si="214"/>
        <v>#NAME?</v>
      </c>
      <c r="F1292" s="90">
        <v>10095</v>
      </c>
      <c r="G1292" s="90" t="e" vm="2">
        <f t="shared" ref="G1292:G1355" ca="1" si="215">IF(C1292&gt;0,10*C1292/E1292,0)</f>
        <v>#NAME?</v>
      </c>
      <c r="J1292" s="86" t="s">
        <v>238</v>
      </c>
      <c r="K1292" s="87"/>
    </row>
    <row r="1293" spans="1:11" x14ac:dyDescent="0.2">
      <c r="A1293" s="90" t="s">
        <v>243</v>
      </c>
      <c r="B1293" s="90" t="e" vm="1">
        <f ca="1">_xlfn.XLOOKUP(D1293,'HOLDS (by Blocz)'!S:S,'HOLDS (by Blocz)'!L:L,0)</f>
        <v>#NAME?</v>
      </c>
      <c r="C1293" s="90" t="e" vm="1">
        <f ca="1">_xlfn.XLOOKUP(J1293,'HOLDS (by Blocz)'!$S:$S,'HOLDS (by Blocz)'!$L:$L,0)</f>
        <v>#NAME?</v>
      </c>
      <c r="D1293" s="90" t="s">
        <v>106</v>
      </c>
      <c r="E1293" s="90" t="e" vm="2">
        <f t="shared" ca="1" si="214"/>
        <v>#NAME?</v>
      </c>
      <c r="F1293" s="90">
        <v>10095</v>
      </c>
      <c r="G1293" s="90" t="e" vm="2">
        <f t="shared" ca="1" si="215"/>
        <v>#NAME?</v>
      </c>
      <c r="J1293" s="86" t="s">
        <v>238</v>
      </c>
      <c r="K1293" s="87"/>
    </row>
    <row r="1294" spans="1:11" x14ac:dyDescent="0.2">
      <c r="A1294" s="90" t="s">
        <v>243</v>
      </c>
      <c r="B1294" s="90" t="e" vm="1">
        <f ca="1">_xlfn.XLOOKUP(D1294,'HOLDS (by Blocz)'!S:S,'HOLDS (by Blocz)'!L:L,0)</f>
        <v>#NAME?</v>
      </c>
      <c r="C1294" s="90" t="e" vm="1">
        <f ca="1">_xlfn.XLOOKUP(J1294,'HOLDS (by Blocz)'!$S:$S,'HOLDS (by Blocz)'!$L:$L,0)</f>
        <v>#NAME?</v>
      </c>
      <c r="D1294" s="90" t="s">
        <v>107</v>
      </c>
      <c r="E1294" s="90" t="e" vm="2">
        <f t="shared" ca="1" si="214"/>
        <v>#NAME?</v>
      </c>
      <c r="F1294" s="90">
        <v>10095</v>
      </c>
      <c r="G1294" s="90" t="e" vm="2">
        <f t="shared" ca="1" si="215"/>
        <v>#NAME?</v>
      </c>
      <c r="J1294" s="86" t="s">
        <v>238</v>
      </c>
      <c r="K1294" s="87"/>
    </row>
    <row r="1295" spans="1:11" x14ac:dyDescent="0.2">
      <c r="A1295" s="90" t="s">
        <v>243</v>
      </c>
      <c r="B1295" s="90" t="e" vm="1">
        <f ca="1">_xlfn.XLOOKUP(D1295,'HOLDS (by Blocz)'!S:S,'HOLDS (by Blocz)'!L:L,0)</f>
        <v>#NAME?</v>
      </c>
      <c r="C1295" s="90" t="e" vm="1">
        <f ca="1">_xlfn.XLOOKUP(J1295,'HOLDS (by Blocz)'!$S:$S,'HOLDS (by Blocz)'!$L:$L,0)</f>
        <v>#NAME?</v>
      </c>
      <c r="D1295" s="90" t="s">
        <v>108</v>
      </c>
      <c r="E1295" s="90" t="e" vm="2">
        <f t="shared" ca="1" si="214"/>
        <v>#NAME?</v>
      </c>
      <c r="F1295" s="90">
        <v>10095</v>
      </c>
      <c r="G1295" s="90" t="e" vm="2">
        <f t="shared" ca="1" si="215"/>
        <v>#NAME?</v>
      </c>
      <c r="J1295" s="86" t="s">
        <v>238</v>
      </c>
      <c r="K1295" s="87"/>
    </row>
    <row r="1296" spans="1:11" x14ac:dyDescent="0.2">
      <c r="A1296" s="90" t="s">
        <v>243</v>
      </c>
      <c r="B1296" s="90" t="e" vm="1">
        <f ca="1">_xlfn.XLOOKUP(D1296,'HOLDS (by Blocz)'!S:S,'HOLDS (by Blocz)'!L:L,0)</f>
        <v>#NAME?</v>
      </c>
      <c r="C1296" s="90" t="e" vm="1">
        <f ca="1">_xlfn.XLOOKUP(J1296,'HOLDS (by Blocz)'!$S:$S,'HOLDS (by Blocz)'!$L:$L,0)</f>
        <v>#NAME?</v>
      </c>
      <c r="D1296" s="90" t="s">
        <v>109</v>
      </c>
      <c r="E1296" s="90" t="e" vm="2">
        <f t="shared" ca="1" si="214"/>
        <v>#NAME?</v>
      </c>
      <c r="F1296" s="90">
        <v>10095</v>
      </c>
      <c r="G1296" s="90" t="e" vm="2">
        <f t="shared" ca="1" si="215"/>
        <v>#NAME?</v>
      </c>
      <c r="J1296" s="86" t="s">
        <v>238</v>
      </c>
      <c r="K1296" s="87"/>
    </row>
    <row r="1297" spans="1:11" x14ac:dyDescent="0.2">
      <c r="A1297" s="90" t="s">
        <v>243</v>
      </c>
      <c r="B1297" s="90" t="e" vm="1">
        <f ca="1">_xlfn.XLOOKUP(D1297,'HOLDS (by Blocz)'!S:S,'HOLDS (by Blocz)'!L:L,0)</f>
        <v>#NAME?</v>
      </c>
      <c r="C1297" s="90" t="e" vm="1">
        <f ca="1">_xlfn.XLOOKUP(J1297,'HOLDS (by Blocz)'!$S:$S,'HOLDS (by Blocz)'!$L:$L,0)</f>
        <v>#NAME?</v>
      </c>
      <c r="D1297" s="90" t="s">
        <v>110</v>
      </c>
      <c r="E1297" s="90" t="e" vm="2">
        <f t="shared" ca="1" si="214"/>
        <v>#NAME?</v>
      </c>
      <c r="F1297" s="90">
        <v>10095</v>
      </c>
      <c r="G1297" s="90" t="e" vm="2">
        <f t="shared" ca="1" si="215"/>
        <v>#NAME?</v>
      </c>
      <c r="J1297" s="86" t="s">
        <v>238</v>
      </c>
      <c r="K1297" s="87"/>
    </row>
    <row r="1298" spans="1:11" x14ac:dyDescent="0.2">
      <c r="A1298" s="121" t="s">
        <v>243</v>
      </c>
      <c r="B1298" s="121" t="e" vm="1">
        <f ca="1">_xlfn.XLOOKUP(D1298,'HOLDS (by Blocz)'!$S:$S,'HOLDS (by Blocz)'!$L:$L,0)</f>
        <v>#NAME?</v>
      </c>
      <c r="C1298" s="121" t="e" vm="1">
        <f ca="1">_xlfn.XLOOKUP(J1298,'HOLDS (by Blocz)'!$S:$S,'HOLDS (by Blocz)'!$L:$L,0)</f>
        <v>#NAME?</v>
      </c>
      <c r="D1298" s="121" t="s">
        <v>111</v>
      </c>
      <c r="E1298" s="121" t="e" vm="2">
        <f t="shared" ca="1" si="214"/>
        <v>#NAME?</v>
      </c>
      <c r="F1298" s="121">
        <v>10095</v>
      </c>
      <c r="G1298" s="121" t="e" vm="2">
        <f t="shared" ca="1" si="215"/>
        <v>#NAME?</v>
      </c>
      <c r="J1298" s="87" t="s">
        <v>239</v>
      </c>
      <c r="K1298" s="87"/>
    </row>
    <row r="1299" spans="1:11" x14ac:dyDescent="0.2">
      <c r="A1299" s="90" t="s">
        <v>243</v>
      </c>
      <c r="B1299" s="90" t="e" vm="1">
        <f ca="1">_xlfn.XLOOKUP(D1299,'HOLDS (by Blocz)'!S:S,'HOLDS (by Blocz)'!L:L,0)</f>
        <v>#NAME?</v>
      </c>
      <c r="C1299" s="90" t="e" vm="1">
        <f ca="1">_xlfn.XLOOKUP(J1299,'HOLDS (by Blocz)'!$S:$S,'HOLDS (by Blocz)'!$L:$L,0)</f>
        <v>#NAME?</v>
      </c>
      <c r="D1299" s="90" t="s">
        <v>112</v>
      </c>
      <c r="E1299" s="90" t="e" vm="2">
        <f t="shared" ca="1" si="214"/>
        <v>#NAME?</v>
      </c>
      <c r="F1299" s="90">
        <v>10095</v>
      </c>
      <c r="G1299" s="90" t="e" vm="2">
        <f t="shared" ca="1" si="215"/>
        <v>#NAME?</v>
      </c>
      <c r="J1299" s="87" t="s">
        <v>239</v>
      </c>
      <c r="K1299" s="87"/>
    </row>
    <row r="1300" spans="1:11" x14ac:dyDescent="0.2">
      <c r="A1300" s="90" t="s">
        <v>243</v>
      </c>
      <c r="B1300" s="90" t="e" vm="1">
        <f ca="1">_xlfn.XLOOKUP(D1300,'HOLDS (by Blocz)'!S:S,'HOLDS (by Blocz)'!L:L,0)</f>
        <v>#NAME?</v>
      </c>
      <c r="C1300" s="90" t="e" vm="1">
        <f ca="1">_xlfn.XLOOKUP(J1300,'HOLDS (by Blocz)'!$S:$S,'HOLDS (by Blocz)'!$L:$L,0)</f>
        <v>#NAME?</v>
      </c>
      <c r="D1300" s="90" t="s">
        <v>113</v>
      </c>
      <c r="E1300" s="90" t="e" vm="2">
        <f t="shared" ca="1" si="214"/>
        <v>#NAME?</v>
      </c>
      <c r="F1300" s="90">
        <v>10095</v>
      </c>
      <c r="G1300" s="90" t="e" vm="2">
        <f t="shared" ca="1" si="215"/>
        <v>#NAME?</v>
      </c>
      <c r="J1300" s="87" t="s">
        <v>239</v>
      </c>
      <c r="K1300" s="87"/>
    </row>
    <row r="1301" spans="1:11" x14ac:dyDescent="0.2">
      <c r="A1301" s="90" t="s">
        <v>243</v>
      </c>
      <c r="B1301" s="90" t="e" vm="1">
        <f ca="1">_xlfn.XLOOKUP(D1301,'HOLDS (by Blocz)'!S:S,'HOLDS (by Blocz)'!L:L,0)</f>
        <v>#NAME?</v>
      </c>
      <c r="C1301" s="90" t="e" vm="1">
        <f ca="1">_xlfn.XLOOKUP(J1301,'HOLDS (by Blocz)'!$S:$S,'HOLDS (by Blocz)'!$L:$L,0)</f>
        <v>#NAME?</v>
      </c>
      <c r="D1301" s="90" t="s">
        <v>114</v>
      </c>
      <c r="E1301" s="90" t="e" vm="2">
        <f t="shared" ca="1" si="214"/>
        <v>#NAME?</v>
      </c>
      <c r="F1301" s="90">
        <v>10095</v>
      </c>
      <c r="G1301" s="90" t="e" vm="2">
        <f t="shared" ca="1" si="215"/>
        <v>#NAME?</v>
      </c>
      <c r="J1301" s="87" t="s">
        <v>239</v>
      </c>
      <c r="K1301" s="87"/>
    </row>
    <row r="1302" spans="1:11" x14ac:dyDescent="0.2">
      <c r="A1302" s="90" t="s">
        <v>243</v>
      </c>
      <c r="B1302" s="90" t="e" vm="1">
        <f ca="1">_xlfn.XLOOKUP(D1302,'HOLDS (by Blocz)'!S:S,'HOLDS (by Blocz)'!L:L,0)</f>
        <v>#NAME?</v>
      </c>
      <c r="C1302" s="90" t="e" vm="1">
        <f ca="1">_xlfn.XLOOKUP(J1302,'HOLDS (by Blocz)'!$S:$S,'HOLDS (by Blocz)'!$L:$L,0)</f>
        <v>#NAME?</v>
      </c>
      <c r="D1302" s="90" t="s">
        <v>115</v>
      </c>
      <c r="E1302" s="90" t="e" vm="2">
        <f t="shared" ca="1" si="214"/>
        <v>#NAME?</v>
      </c>
      <c r="F1302" s="90">
        <v>10095</v>
      </c>
      <c r="G1302" s="90" t="e" vm="2">
        <f t="shared" ca="1" si="215"/>
        <v>#NAME?</v>
      </c>
      <c r="J1302" s="87" t="s">
        <v>239</v>
      </c>
      <c r="K1302" s="87"/>
    </row>
    <row r="1303" spans="1:11" x14ac:dyDescent="0.2">
      <c r="A1303" s="90" t="s">
        <v>243</v>
      </c>
      <c r="B1303" s="90" t="e" vm="1">
        <f ca="1">_xlfn.XLOOKUP(D1303,'HOLDS (by Blocz)'!S:S,'HOLDS (by Blocz)'!L:L,0)</f>
        <v>#NAME?</v>
      </c>
      <c r="C1303" s="90" t="e" vm="1">
        <f ca="1">_xlfn.XLOOKUP(J1303,'HOLDS (by Blocz)'!$S:$S,'HOLDS (by Blocz)'!$L:$L,0)</f>
        <v>#NAME?</v>
      </c>
      <c r="D1303" s="90" t="s">
        <v>116</v>
      </c>
      <c r="E1303" s="90" t="e" vm="2">
        <f t="shared" ca="1" si="214"/>
        <v>#NAME?</v>
      </c>
      <c r="F1303" s="90">
        <v>10095</v>
      </c>
      <c r="G1303" s="90" t="e" vm="2">
        <f t="shared" ca="1" si="215"/>
        <v>#NAME?</v>
      </c>
      <c r="J1303" s="87" t="s">
        <v>239</v>
      </c>
      <c r="K1303" s="87"/>
    </row>
    <row r="1304" spans="1:11" x14ac:dyDescent="0.2">
      <c r="A1304" s="90" t="s">
        <v>243</v>
      </c>
      <c r="B1304" s="90" t="e" vm="1">
        <f ca="1">_xlfn.XLOOKUP(D1304,'HOLDS (by Blocz)'!S:S,'HOLDS (by Blocz)'!L:L,0)</f>
        <v>#NAME?</v>
      </c>
      <c r="C1304" s="90" t="e" vm="1">
        <f ca="1">_xlfn.XLOOKUP(J1304,'HOLDS (by Blocz)'!$S:$S,'HOLDS (by Blocz)'!$L:$L,0)</f>
        <v>#NAME?</v>
      </c>
      <c r="D1304" s="90" t="s">
        <v>117</v>
      </c>
      <c r="E1304" s="90" t="e" vm="2">
        <f t="shared" ca="1" si="214"/>
        <v>#NAME?</v>
      </c>
      <c r="F1304" s="90">
        <v>10095</v>
      </c>
      <c r="G1304" s="90" t="e" vm="2">
        <f t="shared" ca="1" si="215"/>
        <v>#NAME?</v>
      </c>
      <c r="J1304" s="87" t="s">
        <v>239</v>
      </c>
      <c r="K1304" s="87"/>
    </row>
    <row r="1305" spans="1:11" x14ac:dyDescent="0.2">
      <c r="A1305" s="90" t="s">
        <v>243</v>
      </c>
      <c r="B1305" s="90" t="e" vm="1">
        <f ca="1">_xlfn.XLOOKUP(D1305,'HOLDS (by Blocz)'!S:S,'HOLDS (by Blocz)'!L:L,0)</f>
        <v>#NAME?</v>
      </c>
      <c r="C1305" s="90" t="e" vm="1">
        <f ca="1">_xlfn.XLOOKUP(J1305,'HOLDS (by Blocz)'!$S:$S,'HOLDS (by Blocz)'!$L:$L,0)</f>
        <v>#NAME?</v>
      </c>
      <c r="D1305" s="90" t="s">
        <v>118</v>
      </c>
      <c r="E1305" s="90" t="e" vm="2">
        <f t="shared" ca="1" si="214"/>
        <v>#NAME?</v>
      </c>
      <c r="F1305" s="90">
        <v>10095</v>
      </c>
      <c r="G1305" s="90" t="e" vm="2">
        <f t="shared" ca="1" si="215"/>
        <v>#NAME?</v>
      </c>
      <c r="J1305" s="87" t="s">
        <v>239</v>
      </c>
      <c r="K1305" s="87"/>
    </row>
    <row r="1306" spans="1:11" x14ac:dyDescent="0.2">
      <c r="A1306" s="90" t="s">
        <v>243</v>
      </c>
      <c r="B1306" s="90" t="e" vm="1">
        <f ca="1">_xlfn.XLOOKUP(D1306,'HOLDS (by Blocz)'!S:S,'HOLDS (by Blocz)'!L:L,0)</f>
        <v>#NAME?</v>
      </c>
      <c r="C1306" s="90" t="e" vm="1">
        <f ca="1">_xlfn.XLOOKUP(J1306,'HOLDS (by Blocz)'!$S:$S,'HOLDS (by Blocz)'!$L:$L,0)</f>
        <v>#NAME?</v>
      </c>
      <c r="D1306" s="90" t="s">
        <v>119</v>
      </c>
      <c r="E1306" s="90" t="e" vm="2">
        <f t="shared" ca="1" si="214"/>
        <v>#NAME?</v>
      </c>
      <c r="F1306" s="90">
        <v>10095</v>
      </c>
      <c r="G1306" s="90" t="e" vm="2">
        <f t="shared" ca="1" si="215"/>
        <v>#NAME?</v>
      </c>
      <c r="J1306" s="87" t="s">
        <v>239</v>
      </c>
      <c r="K1306" s="87"/>
    </row>
    <row r="1307" spans="1:11" x14ac:dyDescent="0.2">
      <c r="A1307" s="90" t="s">
        <v>243</v>
      </c>
      <c r="B1307" s="90" t="e" vm="1">
        <f ca="1">_xlfn.XLOOKUP(D1307,'HOLDS (by Blocz)'!S:S,'HOLDS (by Blocz)'!L:L,0)</f>
        <v>#NAME?</v>
      </c>
      <c r="C1307" s="90" t="e" vm="1">
        <f ca="1">_xlfn.XLOOKUP(J1307,'HOLDS (by Blocz)'!$S:$S,'HOLDS (by Blocz)'!$L:$L,0)</f>
        <v>#NAME?</v>
      </c>
      <c r="D1307" s="90" t="s">
        <v>120</v>
      </c>
      <c r="E1307" s="90" t="e" vm="2">
        <f t="shared" ca="1" si="214"/>
        <v>#NAME?</v>
      </c>
      <c r="F1307" s="90">
        <v>10095</v>
      </c>
      <c r="G1307" s="90" t="e" vm="2">
        <f t="shared" ca="1" si="215"/>
        <v>#NAME?</v>
      </c>
      <c r="J1307" s="87" t="s">
        <v>239</v>
      </c>
      <c r="K1307" s="87"/>
    </row>
    <row r="1308" spans="1:11" x14ac:dyDescent="0.2">
      <c r="A1308" s="90" t="s">
        <v>243</v>
      </c>
      <c r="B1308" s="90" t="e" vm="1">
        <f ca="1">_xlfn.XLOOKUP(D1308,'HOLDS (by Blocz)'!S:S,'HOLDS (by Blocz)'!L:L,0)</f>
        <v>#NAME?</v>
      </c>
      <c r="C1308" s="90" t="e" vm="1">
        <f ca="1">_xlfn.XLOOKUP(J1308,'HOLDS (by Blocz)'!$S:$S,'HOLDS (by Blocz)'!$L:$L,0)</f>
        <v>#NAME?</v>
      </c>
      <c r="D1308" s="90" t="s">
        <v>121</v>
      </c>
      <c r="E1308" s="90" t="e" vm="2">
        <f t="shared" ca="1" si="214"/>
        <v>#NAME?</v>
      </c>
      <c r="F1308" s="90">
        <v>10095</v>
      </c>
      <c r="G1308" s="90" t="e" vm="2">
        <f t="shared" ca="1" si="215"/>
        <v>#NAME?</v>
      </c>
      <c r="J1308" s="87" t="s">
        <v>239</v>
      </c>
      <c r="K1308" s="87"/>
    </row>
    <row r="1309" spans="1:11" x14ac:dyDescent="0.2">
      <c r="A1309" s="90" t="s">
        <v>243</v>
      </c>
      <c r="B1309" s="90" t="e" vm="1">
        <f ca="1">_xlfn.XLOOKUP(D1309,'HOLDS (by Blocz)'!S:S,'HOLDS (by Blocz)'!L:L,0)</f>
        <v>#NAME?</v>
      </c>
      <c r="C1309" s="90" t="e" vm="1">
        <f ca="1">_xlfn.XLOOKUP(J1309,'HOLDS (by Blocz)'!$S:$S,'HOLDS (by Blocz)'!$L:$L,0)</f>
        <v>#NAME?</v>
      </c>
      <c r="D1309" s="90" t="s">
        <v>122</v>
      </c>
      <c r="E1309" s="90" t="e" vm="2">
        <f t="shared" ca="1" si="214"/>
        <v>#NAME?</v>
      </c>
      <c r="F1309" s="90">
        <v>10095</v>
      </c>
      <c r="G1309" s="90" t="e" vm="2">
        <f t="shared" ca="1" si="215"/>
        <v>#NAME?</v>
      </c>
      <c r="J1309" s="87" t="s">
        <v>239</v>
      </c>
      <c r="K1309" s="87"/>
    </row>
    <row r="1310" spans="1:11" x14ac:dyDescent="0.2">
      <c r="A1310" s="90" t="s">
        <v>243</v>
      </c>
      <c r="B1310" s="90" t="e" vm="1">
        <f ca="1">_xlfn.XLOOKUP(D1310,'HOLDS (by Blocz)'!S:S,'HOLDS (by Blocz)'!L:L,0)</f>
        <v>#NAME?</v>
      </c>
      <c r="C1310" s="90" t="e" vm="1">
        <f ca="1">_xlfn.XLOOKUP(J1310,'HOLDS (by Blocz)'!$S:$S,'HOLDS (by Blocz)'!$L:$L,0)</f>
        <v>#NAME?</v>
      </c>
      <c r="D1310" s="90" t="s">
        <v>123</v>
      </c>
      <c r="E1310" s="90" t="e" vm="2">
        <f t="shared" ca="1" si="214"/>
        <v>#NAME?</v>
      </c>
      <c r="F1310" s="90">
        <v>10095</v>
      </c>
      <c r="G1310" s="90" t="e" vm="2">
        <f t="shared" ca="1" si="215"/>
        <v>#NAME?</v>
      </c>
      <c r="J1310" s="87" t="s">
        <v>239</v>
      </c>
      <c r="K1310" s="87"/>
    </row>
    <row r="1311" spans="1:11" x14ac:dyDescent="0.2">
      <c r="A1311" s="90" t="s">
        <v>243</v>
      </c>
      <c r="B1311" s="90" t="e" vm="1">
        <f ca="1">_xlfn.XLOOKUP(D1311,'HOLDS (by Blocz)'!S:S,'HOLDS (by Blocz)'!L:L,0)</f>
        <v>#NAME?</v>
      </c>
      <c r="C1311" s="90" t="e" vm="1">
        <f ca="1">_xlfn.XLOOKUP(J1311,'HOLDS (by Blocz)'!$S:$S,'HOLDS (by Blocz)'!$L:$L,0)</f>
        <v>#NAME?</v>
      </c>
      <c r="D1311" s="90" t="s">
        <v>124</v>
      </c>
      <c r="E1311" s="90" t="e" vm="2">
        <f t="shared" ca="1" si="214"/>
        <v>#NAME?</v>
      </c>
      <c r="F1311" s="90">
        <v>10095</v>
      </c>
      <c r="G1311" s="90" t="e" vm="2">
        <f t="shared" ca="1" si="215"/>
        <v>#NAME?</v>
      </c>
      <c r="J1311" s="87" t="s">
        <v>239</v>
      </c>
      <c r="K1311" s="87"/>
    </row>
    <row r="1312" spans="1:11" x14ac:dyDescent="0.2">
      <c r="A1312" s="90" t="s">
        <v>243</v>
      </c>
      <c r="B1312" s="90" t="e" vm="1">
        <f ca="1">_xlfn.XLOOKUP(D1312,'HOLDS (by Blocz)'!S:S,'HOLDS (by Blocz)'!L:L,0)</f>
        <v>#NAME?</v>
      </c>
      <c r="C1312" s="90" t="e" vm="1">
        <f ca="1">_xlfn.XLOOKUP(J1312,'HOLDS (by Blocz)'!$S:$S,'HOLDS (by Blocz)'!$L:$L,0)</f>
        <v>#NAME?</v>
      </c>
      <c r="D1312" s="90" t="s">
        <v>125</v>
      </c>
      <c r="E1312" s="90" t="e" vm="2">
        <f t="shared" ca="1" si="214"/>
        <v>#NAME?</v>
      </c>
      <c r="F1312" s="90">
        <v>10095</v>
      </c>
      <c r="G1312" s="90" t="e" vm="2">
        <f t="shared" ca="1" si="215"/>
        <v>#NAME?</v>
      </c>
      <c r="J1312" s="87" t="s">
        <v>239</v>
      </c>
      <c r="K1312" s="87"/>
    </row>
    <row r="1313" spans="1:11" x14ac:dyDescent="0.2">
      <c r="A1313" s="90" t="s">
        <v>243</v>
      </c>
      <c r="B1313" s="90" t="e" vm="1">
        <f ca="1">_xlfn.XLOOKUP(D1313,'HOLDS (by Blocz)'!S:S,'HOLDS (by Blocz)'!L:L,0)</f>
        <v>#NAME?</v>
      </c>
      <c r="C1313" s="90" t="e" vm="1">
        <f ca="1">_xlfn.XLOOKUP(J1313,'HOLDS (by Blocz)'!$S:$S,'HOLDS (by Blocz)'!$L:$L,0)</f>
        <v>#NAME?</v>
      </c>
      <c r="D1313" s="90" t="s">
        <v>126</v>
      </c>
      <c r="E1313" s="90" t="e" vm="2">
        <f t="shared" ref="E1313:E1376" ca="1" si="216">SUM(B1313:C1313)</f>
        <v>#NAME?</v>
      </c>
      <c r="F1313" s="90">
        <v>10095</v>
      </c>
      <c r="G1313" s="90" t="e" vm="2">
        <f t="shared" ca="1" si="215"/>
        <v>#NAME?</v>
      </c>
      <c r="J1313" s="87" t="s">
        <v>239</v>
      </c>
      <c r="K1313" s="87"/>
    </row>
    <row r="1314" spans="1:11" x14ac:dyDescent="0.2">
      <c r="A1314" s="90" t="s">
        <v>243</v>
      </c>
      <c r="B1314" s="90" t="e" vm="1">
        <f ca="1">_xlfn.XLOOKUP(D1314,'HOLDS (by Blocz)'!S:S,'HOLDS (by Blocz)'!L:L,0)</f>
        <v>#NAME?</v>
      </c>
      <c r="C1314" s="90" t="e" vm="1">
        <f ca="1">_xlfn.XLOOKUP(J1314,'HOLDS (by Blocz)'!$S:$S,'HOLDS (by Blocz)'!$L:$L,0)</f>
        <v>#NAME?</v>
      </c>
      <c r="D1314" s="90" t="s">
        <v>127</v>
      </c>
      <c r="E1314" s="90" t="e" vm="2">
        <f t="shared" ca="1" si="216"/>
        <v>#NAME?</v>
      </c>
      <c r="F1314" s="90">
        <v>10095</v>
      </c>
      <c r="G1314" s="90" t="e" vm="2">
        <f t="shared" ca="1" si="215"/>
        <v>#NAME?</v>
      </c>
      <c r="J1314" s="87" t="s">
        <v>239</v>
      </c>
      <c r="K1314" s="87"/>
    </row>
    <row r="1315" spans="1:11" x14ac:dyDescent="0.2">
      <c r="A1315" s="90" t="s">
        <v>243</v>
      </c>
      <c r="B1315" s="90" t="e" vm="1">
        <f ca="1">_xlfn.XLOOKUP(D1315,'HOLDS (by Blocz)'!S:S,'HOLDS (by Blocz)'!L:L,0)</f>
        <v>#NAME?</v>
      </c>
      <c r="C1315" s="90" t="e" vm="1">
        <f ca="1">_xlfn.XLOOKUP(J1315,'HOLDS (by Blocz)'!$S:$S,'HOLDS (by Blocz)'!$L:$L,0)</f>
        <v>#NAME?</v>
      </c>
      <c r="D1315" s="90" t="s">
        <v>128</v>
      </c>
      <c r="E1315" s="90" t="e" vm="2">
        <f t="shared" ca="1" si="216"/>
        <v>#NAME?</v>
      </c>
      <c r="F1315" s="90">
        <v>10095</v>
      </c>
      <c r="G1315" s="90" t="e" vm="2">
        <f t="shared" ca="1" si="215"/>
        <v>#NAME?</v>
      </c>
      <c r="J1315" s="87" t="s">
        <v>239</v>
      </c>
      <c r="K1315" s="87"/>
    </row>
    <row r="1316" spans="1:11" x14ac:dyDescent="0.2">
      <c r="A1316" s="90" t="s">
        <v>243</v>
      </c>
      <c r="B1316" s="90" t="e" vm="1">
        <f ca="1">_xlfn.XLOOKUP(D1316,'HOLDS (by Blocz)'!S:S,'HOLDS (by Blocz)'!L:L,0)</f>
        <v>#NAME?</v>
      </c>
      <c r="C1316" s="90" t="e" vm="1">
        <f ca="1">_xlfn.XLOOKUP(J1316,'HOLDS (by Blocz)'!$S:$S,'HOLDS (by Blocz)'!$L:$L,0)</f>
        <v>#NAME?</v>
      </c>
      <c r="D1316" s="90" t="s">
        <v>129</v>
      </c>
      <c r="E1316" s="90" t="e" vm="2">
        <f t="shared" ca="1" si="216"/>
        <v>#NAME?</v>
      </c>
      <c r="F1316" s="90">
        <v>10095</v>
      </c>
      <c r="G1316" s="90" t="e" vm="2">
        <f t="shared" ca="1" si="215"/>
        <v>#NAME?</v>
      </c>
      <c r="J1316" s="87" t="s">
        <v>239</v>
      </c>
      <c r="K1316" s="87"/>
    </row>
    <row r="1317" spans="1:11" x14ac:dyDescent="0.2">
      <c r="A1317" s="121" t="s">
        <v>243</v>
      </c>
      <c r="B1317" s="121" t="e" vm="1">
        <f ca="1">_xlfn.XLOOKUP(D1317,'HOLDS (by Blocz)'!$S:$S,'HOLDS (by Blocz)'!$N:$N,0)</f>
        <v>#NAME?</v>
      </c>
      <c r="C1317" s="121" t="e" vm="1">
        <f ca="1">_xlfn.XLOOKUP(J1317,'HOLDS (by Blocz)'!$S:$S,'HOLDS (by Blocz)'!$N:$N,0)</f>
        <v>#NAME?</v>
      </c>
      <c r="D1317" s="121" t="s">
        <v>100</v>
      </c>
      <c r="E1317" s="121" t="e" vm="2">
        <f t="shared" ca="1" si="216"/>
        <v>#NAME?</v>
      </c>
      <c r="F1317" s="121">
        <v>10083</v>
      </c>
      <c r="G1317" s="121" t="e" vm="2">
        <f t="shared" ca="1" si="215"/>
        <v>#NAME?</v>
      </c>
      <c r="J1317" s="86" t="s">
        <v>238</v>
      </c>
      <c r="K1317" s="87"/>
    </row>
    <row r="1318" spans="1:11" x14ac:dyDescent="0.2">
      <c r="A1318" s="90" t="s">
        <v>243</v>
      </c>
      <c r="B1318" s="90" t="e" vm="1">
        <f ca="1">_xlfn.XLOOKUP(D1318,'HOLDS (by Blocz)'!S:S,'HOLDS (by Blocz)'!N:N,0)</f>
        <v>#NAME?</v>
      </c>
      <c r="C1318" s="90" t="e" vm="1">
        <f ca="1">_xlfn.XLOOKUP(J1318,'HOLDS (by Blocz)'!$S:$S,'HOLDS (by Blocz)'!$N:$N,0)</f>
        <v>#NAME?</v>
      </c>
      <c r="D1318" s="90" t="s">
        <v>101</v>
      </c>
      <c r="E1318" s="90" t="e" vm="2">
        <f t="shared" ca="1" si="216"/>
        <v>#NAME?</v>
      </c>
      <c r="F1318" s="90">
        <v>10083</v>
      </c>
      <c r="G1318" s="90" t="e" vm="2">
        <f t="shared" ca="1" si="215"/>
        <v>#NAME?</v>
      </c>
      <c r="J1318" s="86" t="s">
        <v>238</v>
      </c>
      <c r="K1318" s="87"/>
    </row>
    <row r="1319" spans="1:11" x14ac:dyDescent="0.2">
      <c r="A1319" s="90" t="s">
        <v>243</v>
      </c>
      <c r="B1319" s="90" t="e" vm="1">
        <f ca="1">_xlfn.XLOOKUP(D1319,'HOLDS (by Blocz)'!S:S,'HOLDS (by Blocz)'!N:N,0)</f>
        <v>#NAME?</v>
      </c>
      <c r="C1319" s="90" t="e" vm="1">
        <f ca="1">_xlfn.XLOOKUP(J1319,'HOLDS (by Blocz)'!$S:$S,'HOLDS (by Blocz)'!$N:$N,0)</f>
        <v>#NAME?</v>
      </c>
      <c r="D1319" s="90" t="s">
        <v>102</v>
      </c>
      <c r="E1319" s="90" t="e" vm="2">
        <f t="shared" ca="1" si="216"/>
        <v>#NAME?</v>
      </c>
      <c r="F1319" s="90">
        <v>10083</v>
      </c>
      <c r="G1319" s="90" t="e" vm="2">
        <f t="shared" ca="1" si="215"/>
        <v>#NAME?</v>
      </c>
      <c r="J1319" s="86" t="s">
        <v>238</v>
      </c>
      <c r="K1319" s="87"/>
    </row>
    <row r="1320" spans="1:11" x14ac:dyDescent="0.2">
      <c r="A1320" s="90" t="s">
        <v>243</v>
      </c>
      <c r="B1320" s="90" t="e" vm="1">
        <f ca="1">_xlfn.XLOOKUP(D1320,'HOLDS (by Blocz)'!S:S,'HOLDS (by Blocz)'!N:N,0)</f>
        <v>#NAME?</v>
      </c>
      <c r="C1320" s="90" t="e" vm="1">
        <f ca="1">_xlfn.XLOOKUP(J1320,'HOLDS (by Blocz)'!$S:$S,'HOLDS (by Blocz)'!$N:$N,0)</f>
        <v>#NAME?</v>
      </c>
      <c r="D1320" s="90" t="s">
        <v>103</v>
      </c>
      <c r="E1320" s="90" t="e" vm="2">
        <f t="shared" ca="1" si="216"/>
        <v>#NAME?</v>
      </c>
      <c r="F1320" s="90">
        <v>10083</v>
      </c>
      <c r="G1320" s="90" t="e" vm="2">
        <f t="shared" ca="1" si="215"/>
        <v>#NAME?</v>
      </c>
      <c r="J1320" s="86" t="s">
        <v>238</v>
      </c>
      <c r="K1320" s="87"/>
    </row>
    <row r="1321" spans="1:11" x14ac:dyDescent="0.2">
      <c r="A1321" s="90" t="s">
        <v>243</v>
      </c>
      <c r="B1321" s="90" t="e" vm="1">
        <f ca="1">_xlfn.XLOOKUP(D1321,'HOLDS (by Blocz)'!S:S,'HOLDS (by Blocz)'!N:N,0)</f>
        <v>#NAME?</v>
      </c>
      <c r="C1321" s="90" t="e" vm="1">
        <f ca="1">_xlfn.XLOOKUP(J1321,'HOLDS (by Blocz)'!$S:$S,'HOLDS (by Blocz)'!$N:$N,0)</f>
        <v>#NAME?</v>
      </c>
      <c r="D1321" s="90" t="s">
        <v>104</v>
      </c>
      <c r="E1321" s="90" t="e" vm="2">
        <f t="shared" ca="1" si="216"/>
        <v>#NAME?</v>
      </c>
      <c r="F1321" s="90">
        <v>10083</v>
      </c>
      <c r="G1321" s="90" t="e" vm="2">
        <f t="shared" ca="1" si="215"/>
        <v>#NAME?</v>
      </c>
      <c r="J1321" s="86" t="s">
        <v>238</v>
      </c>
      <c r="K1321" s="87"/>
    </row>
    <row r="1322" spans="1:11" x14ac:dyDescent="0.2">
      <c r="A1322" s="90" t="s">
        <v>243</v>
      </c>
      <c r="B1322" s="90" t="e" vm="1">
        <f ca="1">_xlfn.XLOOKUP(D1322,'HOLDS (by Blocz)'!S:S,'HOLDS (by Blocz)'!N:N,0)</f>
        <v>#NAME?</v>
      </c>
      <c r="C1322" s="90" t="e" vm="1">
        <f ca="1">_xlfn.XLOOKUP(J1322,'HOLDS (by Blocz)'!$S:$S,'HOLDS (by Blocz)'!$N:$N,0)</f>
        <v>#NAME?</v>
      </c>
      <c r="D1322" s="90" t="s">
        <v>105</v>
      </c>
      <c r="E1322" s="90" t="e" vm="2">
        <f t="shared" ca="1" si="216"/>
        <v>#NAME?</v>
      </c>
      <c r="F1322" s="90">
        <v>10083</v>
      </c>
      <c r="G1322" s="90" t="e" vm="2">
        <f t="shared" ca="1" si="215"/>
        <v>#NAME?</v>
      </c>
      <c r="J1322" s="86" t="s">
        <v>238</v>
      </c>
      <c r="K1322" s="87"/>
    </row>
    <row r="1323" spans="1:11" x14ac:dyDescent="0.2">
      <c r="A1323" s="90" t="s">
        <v>243</v>
      </c>
      <c r="B1323" s="90" t="e" vm="1">
        <f ca="1">_xlfn.XLOOKUP(D1323,'HOLDS (by Blocz)'!S:S,'HOLDS (by Blocz)'!N:N,0)</f>
        <v>#NAME?</v>
      </c>
      <c r="C1323" s="90" t="e" vm="1">
        <f ca="1">_xlfn.XLOOKUP(J1323,'HOLDS (by Blocz)'!$S:$S,'HOLDS (by Blocz)'!$N:$N,0)</f>
        <v>#NAME?</v>
      </c>
      <c r="D1323" s="90" t="s">
        <v>106</v>
      </c>
      <c r="E1323" s="90" t="e" vm="2">
        <f t="shared" ca="1" si="216"/>
        <v>#NAME?</v>
      </c>
      <c r="F1323" s="90">
        <v>10083</v>
      </c>
      <c r="G1323" s="90" t="e" vm="2">
        <f t="shared" ca="1" si="215"/>
        <v>#NAME?</v>
      </c>
      <c r="J1323" s="86" t="s">
        <v>238</v>
      </c>
      <c r="K1323" s="87"/>
    </row>
    <row r="1324" spans="1:11" x14ac:dyDescent="0.2">
      <c r="A1324" s="90" t="s">
        <v>243</v>
      </c>
      <c r="B1324" s="90" t="e" vm="1">
        <f ca="1">_xlfn.XLOOKUP(D1324,'HOLDS (by Blocz)'!S:S,'HOLDS (by Blocz)'!N:N,0)</f>
        <v>#NAME?</v>
      </c>
      <c r="C1324" s="90" t="e" vm="1">
        <f ca="1">_xlfn.XLOOKUP(J1324,'HOLDS (by Blocz)'!$S:$S,'HOLDS (by Blocz)'!$N:$N,0)</f>
        <v>#NAME?</v>
      </c>
      <c r="D1324" s="90" t="s">
        <v>107</v>
      </c>
      <c r="E1324" s="90" t="e" vm="2">
        <f t="shared" ca="1" si="216"/>
        <v>#NAME?</v>
      </c>
      <c r="F1324" s="90">
        <v>10083</v>
      </c>
      <c r="G1324" s="90" t="e" vm="2">
        <f t="shared" ca="1" si="215"/>
        <v>#NAME?</v>
      </c>
      <c r="J1324" s="86" t="s">
        <v>238</v>
      </c>
      <c r="K1324" s="87"/>
    </row>
    <row r="1325" spans="1:11" x14ac:dyDescent="0.2">
      <c r="A1325" s="90" t="s">
        <v>243</v>
      </c>
      <c r="B1325" s="90" t="e" vm="1">
        <f ca="1">_xlfn.XLOOKUP(D1325,'HOLDS (by Blocz)'!S:S,'HOLDS (by Blocz)'!N:N,0)</f>
        <v>#NAME?</v>
      </c>
      <c r="C1325" s="90" t="e" vm="1">
        <f ca="1">_xlfn.XLOOKUP(J1325,'HOLDS (by Blocz)'!$S:$S,'HOLDS (by Blocz)'!$N:$N,0)</f>
        <v>#NAME?</v>
      </c>
      <c r="D1325" s="90" t="s">
        <v>108</v>
      </c>
      <c r="E1325" s="90" t="e" vm="2">
        <f t="shared" ca="1" si="216"/>
        <v>#NAME?</v>
      </c>
      <c r="F1325" s="90">
        <v>10083</v>
      </c>
      <c r="G1325" s="90" t="e" vm="2">
        <f t="shared" ca="1" si="215"/>
        <v>#NAME?</v>
      </c>
      <c r="J1325" s="86" t="s">
        <v>238</v>
      </c>
      <c r="K1325" s="87"/>
    </row>
    <row r="1326" spans="1:11" x14ac:dyDescent="0.2">
      <c r="A1326" s="90" t="s">
        <v>243</v>
      </c>
      <c r="B1326" s="90" t="e" vm="1">
        <f ca="1">_xlfn.XLOOKUP(D1326,'HOLDS (by Blocz)'!S:S,'HOLDS (by Blocz)'!N:N,0)</f>
        <v>#NAME?</v>
      </c>
      <c r="C1326" s="90" t="e" vm="1">
        <f ca="1">_xlfn.XLOOKUP(J1326,'HOLDS (by Blocz)'!$S:$S,'HOLDS (by Blocz)'!$N:$N,0)</f>
        <v>#NAME?</v>
      </c>
      <c r="D1326" s="90" t="s">
        <v>109</v>
      </c>
      <c r="E1326" s="90" t="e" vm="2">
        <f t="shared" ca="1" si="216"/>
        <v>#NAME?</v>
      </c>
      <c r="F1326" s="90">
        <v>10083</v>
      </c>
      <c r="G1326" s="90" t="e" vm="2">
        <f t="shared" ca="1" si="215"/>
        <v>#NAME?</v>
      </c>
      <c r="J1326" s="86" t="s">
        <v>238</v>
      </c>
      <c r="K1326" s="87"/>
    </row>
    <row r="1327" spans="1:11" x14ac:dyDescent="0.2">
      <c r="A1327" s="90" t="s">
        <v>243</v>
      </c>
      <c r="B1327" s="90" t="e" vm="1">
        <f ca="1">_xlfn.XLOOKUP(D1327,'HOLDS (by Blocz)'!S:S,'HOLDS (by Blocz)'!N:N,0)</f>
        <v>#NAME?</v>
      </c>
      <c r="C1327" s="90" t="e" vm="1">
        <f ca="1">_xlfn.XLOOKUP(J1327,'HOLDS (by Blocz)'!$S:$S,'HOLDS (by Blocz)'!$N:$N,0)</f>
        <v>#NAME?</v>
      </c>
      <c r="D1327" s="90" t="s">
        <v>110</v>
      </c>
      <c r="E1327" s="90" t="e" vm="2">
        <f t="shared" ca="1" si="216"/>
        <v>#NAME?</v>
      </c>
      <c r="F1327" s="90">
        <v>10083</v>
      </c>
      <c r="G1327" s="90" t="e" vm="2">
        <f t="shared" ca="1" si="215"/>
        <v>#NAME?</v>
      </c>
      <c r="J1327" s="86" t="s">
        <v>238</v>
      </c>
      <c r="K1327" s="87"/>
    </row>
    <row r="1328" spans="1:11" x14ac:dyDescent="0.2">
      <c r="A1328" s="121" t="s">
        <v>243</v>
      </c>
      <c r="B1328" s="121" t="e" vm="1">
        <f ca="1">_xlfn.XLOOKUP(D1328,'HOLDS (by Blocz)'!$S:$S,'HOLDS (by Blocz)'!$N:$N,0)</f>
        <v>#NAME?</v>
      </c>
      <c r="C1328" s="121" t="e" vm="1">
        <f ca="1">_xlfn.XLOOKUP(J1328,'HOLDS (by Blocz)'!$S:$S,'HOLDS (by Blocz)'!$N:$N,0)</f>
        <v>#NAME?</v>
      </c>
      <c r="D1328" s="121" t="s">
        <v>111</v>
      </c>
      <c r="E1328" s="121" t="e" vm="2">
        <f t="shared" ca="1" si="216"/>
        <v>#NAME?</v>
      </c>
      <c r="F1328" s="121">
        <v>10083</v>
      </c>
      <c r="G1328" s="121" t="e" vm="2">
        <f t="shared" ca="1" si="215"/>
        <v>#NAME?</v>
      </c>
      <c r="J1328" s="87" t="s">
        <v>239</v>
      </c>
      <c r="K1328" s="87"/>
    </row>
    <row r="1329" spans="1:11" x14ac:dyDescent="0.2">
      <c r="A1329" s="90" t="s">
        <v>243</v>
      </c>
      <c r="B1329" s="90" t="e" vm="1">
        <f ca="1">_xlfn.XLOOKUP(D1329,'HOLDS (by Blocz)'!S:S,'HOLDS (by Blocz)'!N:N,0)</f>
        <v>#NAME?</v>
      </c>
      <c r="C1329" s="90" t="e" vm="1">
        <f ca="1">_xlfn.XLOOKUP(J1329,'HOLDS (by Blocz)'!$S:$S,'HOLDS (by Blocz)'!$N:$N,0)</f>
        <v>#NAME?</v>
      </c>
      <c r="D1329" s="90" t="s">
        <v>112</v>
      </c>
      <c r="E1329" s="90" t="e" vm="2">
        <f t="shared" ca="1" si="216"/>
        <v>#NAME?</v>
      </c>
      <c r="F1329" s="90">
        <v>10083</v>
      </c>
      <c r="G1329" s="90" t="e" vm="2">
        <f t="shared" ca="1" si="215"/>
        <v>#NAME?</v>
      </c>
      <c r="J1329" s="87" t="s">
        <v>239</v>
      </c>
      <c r="K1329" s="87"/>
    </row>
    <row r="1330" spans="1:11" x14ac:dyDescent="0.2">
      <c r="A1330" s="90" t="s">
        <v>243</v>
      </c>
      <c r="B1330" s="90" t="e" vm="1">
        <f ca="1">_xlfn.XLOOKUP(D1330,'HOLDS (by Blocz)'!S:S,'HOLDS (by Blocz)'!N:N,0)</f>
        <v>#NAME?</v>
      </c>
      <c r="C1330" s="90" t="e" vm="1">
        <f ca="1">_xlfn.XLOOKUP(J1330,'HOLDS (by Blocz)'!$S:$S,'HOLDS (by Blocz)'!$N:$N,0)</f>
        <v>#NAME?</v>
      </c>
      <c r="D1330" s="90" t="s">
        <v>113</v>
      </c>
      <c r="E1330" s="90" t="e" vm="2">
        <f t="shared" ca="1" si="216"/>
        <v>#NAME?</v>
      </c>
      <c r="F1330" s="90">
        <v>10083</v>
      </c>
      <c r="G1330" s="90" t="e" vm="2">
        <f t="shared" ca="1" si="215"/>
        <v>#NAME?</v>
      </c>
      <c r="J1330" s="87" t="s">
        <v>239</v>
      </c>
      <c r="K1330" s="87"/>
    </row>
    <row r="1331" spans="1:11" x14ac:dyDescent="0.2">
      <c r="A1331" s="90" t="s">
        <v>243</v>
      </c>
      <c r="B1331" s="90" t="e" vm="1">
        <f ca="1">_xlfn.XLOOKUP(D1331,'HOLDS (by Blocz)'!S:S,'HOLDS (by Blocz)'!N:N,0)</f>
        <v>#NAME?</v>
      </c>
      <c r="C1331" s="90" t="e" vm="1">
        <f ca="1">_xlfn.XLOOKUP(J1331,'HOLDS (by Blocz)'!$S:$S,'HOLDS (by Blocz)'!$N:$N,0)</f>
        <v>#NAME?</v>
      </c>
      <c r="D1331" s="90" t="s">
        <v>114</v>
      </c>
      <c r="E1331" s="90" t="e" vm="2">
        <f t="shared" ca="1" si="216"/>
        <v>#NAME?</v>
      </c>
      <c r="F1331" s="90">
        <v>10083</v>
      </c>
      <c r="G1331" s="90" t="e" vm="2">
        <f t="shared" ca="1" si="215"/>
        <v>#NAME?</v>
      </c>
      <c r="J1331" s="87" t="s">
        <v>239</v>
      </c>
      <c r="K1331" s="87"/>
    </row>
    <row r="1332" spans="1:11" x14ac:dyDescent="0.2">
      <c r="A1332" s="90" t="s">
        <v>243</v>
      </c>
      <c r="B1332" s="90" t="e" vm="1">
        <f ca="1">_xlfn.XLOOKUP(D1332,'HOLDS (by Blocz)'!S:S,'HOLDS (by Blocz)'!N:N,0)</f>
        <v>#NAME?</v>
      </c>
      <c r="C1332" s="90" t="e" vm="1">
        <f ca="1">_xlfn.XLOOKUP(J1332,'HOLDS (by Blocz)'!$S:$S,'HOLDS (by Blocz)'!$N:$N,0)</f>
        <v>#NAME?</v>
      </c>
      <c r="D1332" s="90" t="s">
        <v>115</v>
      </c>
      <c r="E1332" s="90" t="e" vm="2">
        <f t="shared" ca="1" si="216"/>
        <v>#NAME?</v>
      </c>
      <c r="F1332" s="90">
        <v>10083</v>
      </c>
      <c r="G1332" s="90" t="e" vm="2">
        <f t="shared" ca="1" si="215"/>
        <v>#NAME?</v>
      </c>
      <c r="J1332" s="87" t="s">
        <v>239</v>
      </c>
      <c r="K1332" s="87"/>
    </row>
    <row r="1333" spans="1:11" x14ac:dyDescent="0.2">
      <c r="A1333" s="90" t="s">
        <v>243</v>
      </c>
      <c r="B1333" s="90" t="e" vm="1">
        <f ca="1">_xlfn.XLOOKUP(D1333,'HOLDS (by Blocz)'!S:S,'HOLDS (by Blocz)'!N:N,0)</f>
        <v>#NAME?</v>
      </c>
      <c r="C1333" s="90" t="e" vm="1">
        <f ca="1">_xlfn.XLOOKUP(J1333,'HOLDS (by Blocz)'!$S:$S,'HOLDS (by Blocz)'!$N:$N,0)</f>
        <v>#NAME?</v>
      </c>
      <c r="D1333" s="90" t="s">
        <v>116</v>
      </c>
      <c r="E1333" s="90" t="e" vm="2">
        <f t="shared" ca="1" si="216"/>
        <v>#NAME?</v>
      </c>
      <c r="F1333" s="90">
        <v>10083</v>
      </c>
      <c r="G1333" s="90" t="e" vm="2">
        <f t="shared" ca="1" si="215"/>
        <v>#NAME?</v>
      </c>
      <c r="J1333" s="87" t="s">
        <v>239</v>
      </c>
      <c r="K1333" s="87"/>
    </row>
    <row r="1334" spans="1:11" x14ac:dyDescent="0.2">
      <c r="A1334" s="90" t="s">
        <v>243</v>
      </c>
      <c r="B1334" s="90" t="e" vm="1">
        <f ca="1">_xlfn.XLOOKUP(D1334,'HOLDS (by Blocz)'!S:S,'HOLDS (by Blocz)'!N:N,0)</f>
        <v>#NAME?</v>
      </c>
      <c r="C1334" s="90" t="e" vm="1">
        <f ca="1">_xlfn.XLOOKUP(J1334,'HOLDS (by Blocz)'!$S:$S,'HOLDS (by Blocz)'!$N:$N,0)</f>
        <v>#NAME?</v>
      </c>
      <c r="D1334" s="90" t="s">
        <v>117</v>
      </c>
      <c r="E1334" s="90" t="e" vm="2">
        <f t="shared" ca="1" si="216"/>
        <v>#NAME?</v>
      </c>
      <c r="F1334" s="90">
        <v>10083</v>
      </c>
      <c r="G1334" s="90" t="e" vm="2">
        <f t="shared" ca="1" si="215"/>
        <v>#NAME?</v>
      </c>
      <c r="J1334" s="87" t="s">
        <v>239</v>
      </c>
      <c r="K1334" s="87"/>
    </row>
    <row r="1335" spans="1:11" x14ac:dyDescent="0.2">
      <c r="A1335" s="90" t="s">
        <v>243</v>
      </c>
      <c r="B1335" s="90" t="e" vm="1">
        <f ca="1">_xlfn.XLOOKUP(D1335,'HOLDS (by Blocz)'!S:S,'HOLDS (by Blocz)'!N:N,0)</f>
        <v>#NAME?</v>
      </c>
      <c r="C1335" s="90" t="e" vm="1">
        <f ca="1">_xlfn.XLOOKUP(J1335,'HOLDS (by Blocz)'!$S:$S,'HOLDS (by Blocz)'!$N:$N,0)</f>
        <v>#NAME?</v>
      </c>
      <c r="D1335" s="90" t="s">
        <v>118</v>
      </c>
      <c r="E1335" s="90" t="e" vm="2">
        <f t="shared" ca="1" si="216"/>
        <v>#NAME?</v>
      </c>
      <c r="F1335" s="90">
        <v>10083</v>
      </c>
      <c r="G1335" s="90" t="e" vm="2">
        <f t="shared" ca="1" si="215"/>
        <v>#NAME?</v>
      </c>
      <c r="J1335" s="87" t="s">
        <v>239</v>
      </c>
      <c r="K1335" s="87"/>
    </row>
    <row r="1336" spans="1:11" x14ac:dyDescent="0.2">
      <c r="A1336" s="90" t="s">
        <v>243</v>
      </c>
      <c r="B1336" s="90" t="e" vm="1">
        <f ca="1">_xlfn.XLOOKUP(D1336,'HOLDS (by Blocz)'!S:S,'HOLDS (by Blocz)'!N:N,0)</f>
        <v>#NAME?</v>
      </c>
      <c r="C1336" s="90" t="e" vm="1">
        <f ca="1">_xlfn.XLOOKUP(J1336,'HOLDS (by Blocz)'!$S:$S,'HOLDS (by Blocz)'!$N:$N,0)</f>
        <v>#NAME?</v>
      </c>
      <c r="D1336" s="90" t="s">
        <v>119</v>
      </c>
      <c r="E1336" s="90" t="e" vm="2">
        <f t="shared" ca="1" si="216"/>
        <v>#NAME?</v>
      </c>
      <c r="F1336" s="90">
        <v>10083</v>
      </c>
      <c r="G1336" s="90" t="e" vm="2">
        <f t="shared" ca="1" si="215"/>
        <v>#NAME?</v>
      </c>
      <c r="J1336" s="87" t="s">
        <v>239</v>
      </c>
      <c r="K1336" s="87"/>
    </row>
    <row r="1337" spans="1:11" x14ac:dyDescent="0.2">
      <c r="A1337" s="90" t="s">
        <v>243</v>
      </c>
      <c r="B1337" s="90" t="e" vm="1">
        <f ca="1">_xlfn.XLOOKUP(D1337,'HOLDS (by Blocz)'!S:S,'HOLDS (by Blocz)'!N:N,0)</f>
        <v>#NAME?</v>
      </c>
      <c r="C1337" s="90" t="e" vm="1">
        <f ca="1">_xlfn.XLOOKUP(J1337,'HOLDS (by Blocz)'!$S:$S,'HOLDS (by Blocz)'!$N:$N,0)</f>
        <v>#NAME?</v>
      </c>
      <c r="D1337" s="90" t="s">
        <v>120</v>
      </c>
      <c r="E1337" s="90" t="e" vm="2">
        <f t="shared" ca="1" si="216"/>
        <v>#NAME?</v>
      </c>
      <c r="F1337" s="90">
        <v>10083</v>
      </c>
      <c r="G1337" s="90" t="e" vm="2">
        <f t="shared" ca="1" si="215"/>
        <v>#NAME?</v>
      </c>
      <c r="J1337" s="87" t="s">
        <v>239</v>
      </c>
      <c r="K1337" s="87"/>
    </row>
    <row r="1338" spans="1:11" x14ac:dyDescent="0.2">
      <c r="A1338" s="90" t="s">
        <v>243</v>
      </c>
      <c r="B1338" s="90" t="e" vm="1">
        <f ca="1">_xlfn.XLOOKUP(D1338,'HOLDS (by Blocz)'!S:S,'HOLDS (by Blocz)'!N:N,0)</f>
        <v>#NAME?</v>
      </c>
      <c r="C1338" s="90" t="e" vm="1">
        <f ca="1">_xlfn.XLOOKUP(J1338,'HOLDS (by Blocz)'!$S:$S,'HOLDS (by Blocz)'!$N:$N,0)</f>
        <v>#NAME?</v>
      </c>
      <c r="D1338" s="90" t="s">
        <v>121</v>
      </c>
      <c r="E1338" s="90" t="e" vm="2">
        <f t="shared" ca="1" si="216"/>
        <v>#NAME?</v>
      </c>
      <c r="F1338" s="90">
        <v>10083</v>
      </c>
      <c r="G1338" s="90" t="e" vm="2">
        <f t="shared" ca="1" si="215"/>
        <v>#NAME?</v>
      </c>
      <c r="J1338" s="87" t="s">
        <v>239</v>
      </c>
      <c r="K1338" s="87"/>
    </row>
    <row r="1339" spans="1:11" x14ac:dyDescent="0.2">
      <c r="A1339" s="90" t="s">
        <v>243</v>
      </c>
      <c r="B1339" s="90" t="e" vm="1">
        <f ca="1">_xlfn.XLOOKUP(D1339,'HOLDS (by Blocz)'!S:S,'HOLDS (by Blocz)'!N:N,0)</f>
        <v>#NAME?</v>
      </c>
      <c r="C1339" s="90" t="e" vm="1">
        <f ca="1">_xlfn.XLOOKUP(J1339,'HOLDS (by Blocz)'!$S:$S,'HOLDS (by Blocz)'!$N:$N,0)</f>
        <v>#NAME?</v>
      </c>
      <c r="D1339" s="90" t="s">
        <v>122</v>
      </c>
      <c r="E1339" s="90" t="e" vm="2">
        <f t="shared" ca="1" si="216"/>
        <v>#NAME?</v>
      </c>
      <c r="F1339" s="90">
        <v>10083</v>
      </c>
      <c r="G1339" s="90" t="e" vm="2">
        <f t="shared" ca="1" si="215"/>
        <v>#NAME?</v>
      </c>
      <c r="J1339" s="87" t="s">
        <v>239</v>
      </c>
      <c r="K1339" s="87"/>
    </row>
    <row r="1340" spans="1:11" x14ac:dyDescent="0.2">
      <c r="A1340" s="90" t="s">
        <v>243</v>
      </c>
      <c r="B1340" s="90" t="e" vm="1">
        <f ca="1">_xlfn.XLOOKUP(D1340,'HOLDS (by Blocz)'!S:S,'HOLDS (by Blocz)'!N:N,0)</f>
        <v>#NAME?</v>
      </c>
      <c r="C1340" s="90" t="e" vm="1">
        <f ca="1">_xlfn.XLOOKUP(J1340,'HOLDS (by Blocz)'!$S:$S,'HOLDS (by Blocz)'!$N:$N,0)</f>
        <v>#NAME?</v>
      </c>
      <c r="D1340" s="90" t="s">
        <v>123</v>
      </c>
      <c r="E1340" s="90" t="e" vm="2">
        <f t="shared" ca="1" si="216"/>
        <v>#NAME?</v>
      </c>
      <c r="F1340" s="90">
        <v>10083</v>
      </c>
      <c r="G1340" s="90" t="e" vm="2">
        <f t="shared" ca="1" si="215"/>
        <v>#NAME?</v>
      </c>
      <c r="J1340" s="87" t="s">
        <v>239</v>
      </c>
      <c r="K1340" s="87"/>
    </row>
    <row r="1341" spans="1:11" x14ac:dyDescent="0.2">
      <c r="A1341" s="90" t="s">
        <v>243</v>
      </c>
      <c r="B1341" s="90" t="e" vm="1">
        <f ca="1">_xlfn.XLOOKUP(D1341,'HOLDS (by Blocz)'!S:S,'HOLDS (by Blocz)'!N:N,0)</f>
        <v>#NAME?</v>
      </c>
      <c r="C1341" s="90" t="e" vm="1">
        <f ca="1">_xlfn.XLOOKUP(J1341,'HOLDS (by Blocz)'!$S:$S,'HOLDS (by Blocz)'!$N:$N,0)</f>
        <v>#NAME?</v>
      </c>
      <c r="D1341" s="90" t="s">
        <v>124</v>
      </c>
      <c r="E1341" s="90" t="e" vm="2">
        <f t="shared" ca="1" si="216"/>
        <v>#NAME?</v>
      </c>
      <c r="F1341" s="90">
        <v>10083</v>
      </c>
      <c r="G1341" s="90" t="e" vm="2">
        <f t="shared" ca="1" si="215"/>
        <v>#NAME?</v>
      </c>
      <c r="J1341" s="87" t="s">
        <v>239</v>
      </c>
      <c r="K1341" s="87"/>
    </row>
    <row r="1342" spans="1:11" x14ac:dyDescent="0.2">
      <c r="A1342" s="90" t="s">
        <v>243</v>
      </c>
      <c r="B1342" s="90" t="e" vm="1">
        <f ca="1">_xlfn.XLOOKUP(D1342,'HOLDS (by Blocz)'!S:S,'HOLDS (by Blocz)'!N:N,0)</f>
        <v>#NAME?</v>
      </c>
      <c r="C1342" s="90" t="e" vm="1">
        <f ca="1">_xlfn.XLOOKUP(J1342,'HOLDS (by Blocz)'!$S:$S,'HOLDS (by Blocz)'!$N:$N,0)</f>
        <v>#NAME?</v>
      </c>
      <c r="D1342" s="90" t="s">
        <v>125</v>
      </c>
      <c r="E1342" s="90" t="e" vm="2">
        <f t="shared" ca="1" si="216"/>
        <v>#NAME?</v>
      </c>
      <c r="F1342" s="90">
        <v>10083</v>
      </c>
      <c r="G1342" s="90" t="e" vm="2">
        <f t="shared" ca="1" si="215"/>
        <v>#NAME?</v>
      </c>
      <c r="J1342" s="87" t="s">
        <v>239</v>
      </c>
      <c r="K1342" s="87"/>
    </row>
    <row r="1343" spans="1:11" x14ac:dyDescent="0.2">
      <c r="A1343" s="90" t="s">
        <v>243</v>
      </c>
      <c r="B1343" s="90" t="e" vm="1">
        <f ca="1">_xlfn.XLOOKUP(D1343,'HOLDS (by Blocz)'!S:S,'HOLDS (by Blocz)'!N:N,0)</f>
        <v>#NAME?</v>
      </c>
      <c r="C1343" s="90" t="e" vm="1">
        <f ca="1">_xlfn.XLOOKUP(J1343,'HOLDS (by Blocz)'!$S:$S,'HOLDS (by Blocz)'!$N:$N,0)</f>
        <v>#NAME?</v>
      </c>
      <c r="D1343" s="90" t="s">
        <v>126</v>
      </c>
      <c r="E1343" s="90" t="e" vm="2">
        <f t="shared" ca="1" si="216"/>
        <v>#NAME?</v>
      </c>
      <c r="F1343" s="90">
        <v>10083</v>
      </c>
      <c r="G1343" s="90" t="e" vm="2">
        <f t="shared" ca="1" si="215"/>
        <v>#NAME?</v>
      </c>
      <c r="J1343" s="87" t="s">
        <v>239</v>
      </c>
      <c r="K1343" s="87"/>
    </row>
    <row r="1344" spans="1:11" x14ac:dyDescent="0.2">
      <c r="A1344" s="90" t="s">
        <v>243</v>
      </c>
      <c r="B1344" s="90" t="e" vm="1">
        <f ca="1">_xlfn.XLOOKUP(D1344,'HOLDS (by Blocz)'!S:S,'HOLDS (by Blocz)'!N:N,0)</f>
        <v>#NAME?</v>
      </c>
      <c r="C1344" s="90" t="e" vm="1">
        <f ca="1">_xlfn.XLOOKUP(J1344,'HOLDS (by Blocz)'!$S:$S,'HOLDS (by Blocz)'!$N:$N,0)</f>
        <v>#NAME?</v>
      </c>
      <c r="D1344" s="90" t="s">
        <v>127</v>
      </c>
      <c r="E1344" s="90" t="e" vm="2">
        <f t="shared" ca="1" si="216"/>
        <v>#NAME?</v>
      </c>
      <c r="F1344" s="90">
        <v>10083</v>
      </c>
      <c r="G1344" s="90" t="e" vm="2">
        <f t="shared" ca="1" si="215"/>
        <v>#NAME?</v>
      </c>
      <c r="J1344" s="87" t="s">
        <v>239</v>
      </c>
      <c r="K1344" s="87"/>
    </row>
    <row r="1345" spans="1:11" x14ac:dyDescent="0.2">
      <c r="A1345" s="90" t="s">
        <v>243</v>
      </c>
      <c r="B1345" s="90" t="e" vm="1">
        <f ca="1">_xlfn.XLOOKUP(D1345,'HOLDS (by Blocz)'!S:S,'HOLDS (by Blocz)'!N:N,0)</f>
        <v>#NAME?</v>
      </c>
      <c r="C1345" s="90" t="e" vm="1">
        <f ca="1">_xlfn.XLOOKUP(J1345,'HOLDS (by Blocz)'!$S:$S,'HOLDS (by Blocz)'!$N:$N,0)</f>
        <v>#NAME?</v>
      </c>
      <c r="D1345" s="90" t="s">
        <v>128</v>
      </c>
      <c r="E1345" s="90" t="e" vm="2">
        <f t="shared" ca="1" si="216"/>
        <v>#NAME?</v>
      </c>
      <c r="F1345" s="90">
        <v>10083</v>
      </c>
      <c r="G1345" s="90" t="e" vm="2">
        <f t="shared" ca="1" si="215"/>
        <v>#NAME?</v>
      </c>
      <c r="J1345" s="87" t="s">
        <v>239</v>
      </c>
      <c r="K1345" s="87"/>
    </row>
    <row r="1346" spans="1:11" x14ac:dyDescent="0.2">
      <c r="A1346" s="90" t="s">
        <v>243</v>
      </c>
      <c r="B1346" s="90" t="e" vm="1">
        <f ca="1">_xlfn.XLOOKUP(D1346,'HOLDS (by Blocz)'!S:S,'HOLDS (by Blocz)'!N:N,0)</f>
        <v>#NAME?</v>
      </c>
      <c r="C1346" s="90" t="e" vm="1">
        <f ca="1">_xlfn.XLOOKUP(J1346,'HOLDS (by Blocz)'!$S:$S,'HOLDS (by Blocz)'!$N:$N,0)</f>
        <v>#NAME?</v>
      </c>
      <c r="D1346" s="90" t="s">
        <v>129</v>
      </c>
      <c r="E1346" s="90" t="e" vm="2">
        <f t="shared" ca="1" si="216"/>
        <v>#NAME?</v>
      </c>
      <c r="F1346" s="90">
        <v>10083</v>
      </c>
      <c r="G1346" s="90" t="e" vm="2">
        <f t="shared" ca="1" si="215"/>
        <v>#NAME?</v>
      </c>
      <c r="J1346" s="87" t="s">
        <v>239</v>
      </c>
      <c r="K1346" s="87"/>
    </row>
    <row r="1347" spans="1:11" x14ac:dyDescent="0.2">
      <c r="A1347" s="121" t="s">
        <v>243</v>
      </c>
      <c r="B1347" s="121" t="e" vm="1">
        <f ca="1">_xlfn.XLOOKUP(D1347,'HOLDS (by Blocz)'!$S:$S,'HOLDS (by Blocz)'!$O:$O,0)</f>
        <v>#NAME?</v>
      </c>
      <c r="C1347" s="121" t="e" vm="1">
        <f ca="1">_xlfn.XLOOKUP(J1347,'HOLDS (by Blocz)'!$S:$S,'HOLDS (by Blocz)'!$O:$O,0)</f>
        <v>#NAME?</v>
      </c>
      <c r="D1347" s="121" t="s">
        <v>100</v>
      </c>
      <c r="E1347" s="121" t="e" vm="2">
        <f t="shared" ca="1" si="216"/>
        <v>#NAME?</v>
      </c>
      <c r="F1347" s="121">
        <v>10082</v>
      </c>
      <c r="G1347" s="121" t="e" vm="2">
        <f t="shared" ca="1" si="215"/>
        <v>#NAME?</v>
      </c>
      <c r="J1347" s="86" t="s">
        <v>238</v>
      </c>
      <c r="K1347" s="87"/>
    </row>
    <row r="1348" spans="1:11" x14ac:dyDescent="0.2">
      <c r="A1348" s="90" t="s">
        <v>243</v>
      </c>
      <c r="B1348" s="90" t="e" vm="1">
        <f ca="1">_xlfn.XLOOKUP(D1348,'HOLDS (by Blocz)'!S:S,'HOLDS (by Blocz)'!O:O,0)</f>
        <v>#NAME?</v>
      </c>
      <c r="C1348" s="90" t="e" vm="1">
        <f ca="1">_xlfn.XLOOKUP(J1348,'HOLDS (by Blocz)'!$S:$S,'HOLDS (by Blocz)'!$O:$O,0)</f>
        <v>#NAME?</v>
      </c>
      <c r="D1348" s="90" t="s">
        <v>101</v>
      </c>
      <c r="E1348" s="90" t="e" vm="2">
        <f t="shared" ca="1" si="216"/>
        <v>#NAME?</v>
      </c>
      <c r="F1348" s="90">
        <v>10082</v>
      </c>
      <c r="G1348" s="90" t="e" vm="2">
        <f t="shared" ca="1" si="215"/>
        <v>#NAME?</v>
      </c>
      <c r="J1348" s="86" t="s">
        <v>238</v>
      </c>
      <c r="K1348" s="87"/>
    </row>
    <row r="1349" spans="1:11" x14ac:dyDescent="0.2">
      <c r="A1349" s="90" t="s">
        <v>243</v>
      </c>
      <c r="B1349" s="90" t="e" vm="1">
        <f ca="1">_xlfn.XLOOKUP(D1349,'HOLDS (by Blocz)'!S:S,'HOLDS (by Blocz)'!O:O,0)</f>
        <v>#NAME?</v>
      </c>
      <c r="C1349" s="90" t="e" vm="1">
        <f ca="1">_xlfn.XLOOKUP(J1349,'HOLDS (by Blocz)'!$S:$S,'HOLDS (by Blocz)'!$O:$O,0)</f>
        <v>#NAME?</v>
      </c>
      <c r="D1349" s="90" t="s">
        <v>102</v>
      </c>
      <c r="E1349" s="90" t="e" vm="2">
        <f t="shared" ca="1" si="216"/>
        <v>#NAME?</v>
      </c>
      <c r="F1349" s="90">
        <v>10082</v>
      </c>
      <c r="G1349" s="90" t="e" vm="2">
        <f t="shared" ca="1" si="215"/>
        <v>#NAME?</v>
      </c>
      <c r="J1349" s="86" t="s">
        <v>238</v>
      </c>
      <c r="K1349" s="87"/>
    </row>
    <row r="1350" spans="1:11" x14ac:dyDescent="0.2">
      <c r="A1350" s="90" t="s">
        <v>243</v>
      </c>
      <c r="B1350" s="90" t="e" vm="1">
        <f ca="1">_xlfn.XLOOKUP(D1350,'HOLDS (by Blocz)'!S:S,'HOLDS (by Blocz)'!O:O,0)</f>
        <v>#NAME?</v>
      </c>
      <c r="C1350" s="90" t="e" vm="1">
        <f ca="1">_xlfn.XLOOKUP(J1350,'HOLDS (by Blocz)'!$S:$S,'HOLDS (by Blocz)'!$O:$O,0)</f>
        <v>#NAME?</v>
      </c>
      <c r="D1350" s="90" t="s">
        <v>103</v>
      </c>
      <c r="E1350" s="90" t="e" vm="2">
        <f t="shared" ca="1" si="216"/>
        <v>#NAME?</v>
      </c>
      <c r="F1350" s="90">
        <v>10082</v>
      </c>
      <c r="G1350" s="90" t="e" vm="2">
        <f t="shared" ca="1" si="215"/>
        <v>#NAME?</v>
      </c>
      <c r="J1350" s="86" t="s">
        <v>238</v>
      </c>
      <c r="K1350" s="87"/>
    </row>
    <row r="1351" spans="1:11" x14ac:dyDescent="0.2">
      <c r="A1351" s="90" t="s">
        <v>243</v>
      </c>
      <c r="B1351" s="90" t="e" vm="1">
        <f ca="1">_xlfn.XLOOKUP(D1351,'HOLDS (by Blocz)'!S:S,'HOLDS (by Blocz)'!O:O,0)</f>
        <v>#NAME?</v>
      </c>
      <c r="C1351" s="90" t="e" vm="1">
        <f ca="1">_xlfn.XLOOKUP(J1351,'HOLDS (by Blocz)'!$S:$S,'HOLDS (by Blocz)'!$O:$O,0)</f>
        <v>#NAME?</v>
      </c>
      <c r="D1351" s="90" t="s">
        <v>104</v>
      </c>
      <c r="E1351" s="90" t="e" vm="2">
        <f t="shared" ca="1" si="216"/>
        <v>#NAME?</v>
      </c>
      <c r="F1351" s="90">
        <v>10082</v>
      </c>
      <c r="G1351" s="90" t="e" vm="2">
        <f t="shared" ca="1" si="215"/>
        <v>#NAME?</v>
      </c>
      <c r="J1351" s="86" t="s">
        <v>238</v>
      </c>
      <c r="K1351" s="87"/>
    </row>
    <row r="1352" spans="1:11" x14ac:dyDescent="0.2">
      <c r="A1352" s="90" t="s">
        <v>243</v>
      </c>
      <c r="B1352" s="90" t="e" vm="1">
        <f ca="1">_xlfn.XLOOKUP(D1352,'HOLDS (by Blocz)'!S:S,'HOLDS (by Blocz)'!O:O,0)</f>
        <v>#NAME?</v>
      </c>
      <c r="C1352" s="90" t="e" vm="1">
        <f ca="1">_xlfn.XLOOKUP(J1352,'HOLDS (by Blocz)'!$S:$S,'HOLDS (by Blocz)'!$O:$O,0)</f>
        <v>#NAME?</v>
      </c>
      <c r="D1352" s="90" t="s">
        <v>105</v>
      </c>
      <c r="E1352" s="90" t="e" vm="2">
        <f t="shared" ca="1" si="216"/>
        <v>#NAME?</v>
      </c>
      <c r="F1352" s="90">
        <v>10082</v>
      </c>
      <c r="G1352" s="90" t="e" vm="2">
        <f t="shared" ca="1" si="215"/>
        <v>#NAME?</v>
      </c>
      <c r="J1352" s="86" t="s">
        <v>238</v>
      </c>
      <c r="K1352" s="87"/>
    </row>
    <row r="1353" spans="1:11" x14ac:dyDescent="0.2">
      <c r="A1353" s="90" t="s">
        <v>243</v>
      </c>
      <c r="B1353" s="90" t="e" vm="1">
        <f ca="1">_xlfn.XLOOKUP(D1353,'HOLDS (by Blocz)'!S:S,'HOLDS (by Blocz)'!O:O,0)</f>
        <v>#NAME?</v>
      </c>
      <c r="C1353" s="90" t="e" vm="1">
        <f ca="1">_xlfn.XLOOKUP(J1353,'HOLDS (by Blocz)'!$S:$S,'HOLDS (by Blocz)'!$O:$O,0)</f>
        <v>#NAME?</v>
      </c>
      <c r="D1353" s="90" t="s">
        <v>106</v>
      </c>
      <c r="E1353" s="90" t="e" vm="2">
        <f t="shared" ca="1" si="216"/>
        <v>#NAME?</v>
      </c>
      <c r="F1353" s="90">
        <v>10082</v>
      </c>
      <c r="G1353" s="90" t="e" vm="2">
        <f t="shared" ca="1" si="215"/>
        <v>#NAME?</v>
      </c>
      <c r="J1353" s="86" t="s">
        <v>238</v>
      </c>
      <c r="K1353" s="87"/>
    </row>
    <row r="1354" spans="1:11" x14ac:dyDescent="0.2">
      <c r="A1354" s="90" t="s">
        <v>243</v>
      </c>
      <c r="B1354" s="90" t="e" vm="1">
        <f ca="1">_xlfn.XLOOKUP(D1354,'HOLDS (by Blocz)'!S:S,'HOLDS (by Blocz)'!O:O,0)</f>
        <v>#NAME?</v>
      </c>
      <c r="C1354" s="90" t="e" vm="1">
        <f ca="1">_xlfn.XLOOKUP(J1354,'HOLDS (by Blocz)'!$S:$S,'HOLDS (by Blocz)'!$O:$O,0)</f>
        <v>#NAME?</v>
      </c>
      <c r="D1354" s="90" t="s">
        <v>107</v>
      </c>
      <c r="E1354" s="90" t="e" vm="2">
        <f t="shared" ca="1" si="216"/>
        <v>#NAME?</v>
      </c>
      <c r="F1354" s="90">
        <v>10082</v>
      </c>
      <c r="G1354" s="90" t="e" vm="2">
        <f t="shared" ca="1" si="215"/>
        <v>#NAME?</v>
      </c>
      <c r="J1354" s="86" t="s">
        <v>238</v>
      </c>
      <c r="K1354" s="87"/>
    </row>
    <row r="1355" spans="1:11" x14ac:dyDescent="0.2">
      <c r="A1355" s="90" t="s">
        <v>243</v>
      </c>
      <c r="B1355" s="90" t="e" vm="1">
        <f ca="1">_xlfn.XLOOKUP(D1355,'HOLDS (by Blocz)'!S:S,'HOLDS (by Blocz)'!O:O,0)</f>
        <v>#NAME?</v>
      </c>
      <c r="C1355" s="90" t="e" vm="1">
        <f ca="1">_xlfn.XLOOKUP(J1355,'HOLDS (by Blocz)'!$S:$S,'HOLDS (by Blocz)'!$O:$O,0)</f>
        <v>#NAME?</v>
      </c>
      <c r="D1355" s="90" t="s">
        <v>108</v>
      </c>
      <c r="E1355" s="90" t="e" vm="2">
        <f t="shared" ca="1" si="216"/>
        <v>#NAME?</v>
      </c>
      <c r="F1355" s="90">
        <v>10082</v>
      </c>
      <c r="G1355" s="90" t="e" vm="2">
        <f t="shared" ca="1" si="215"/>
        <v>#NAME?</v>
      </c>
      <c r="J1355" s="86" t="s">
        <v>238</v>
      </c>
      <c r="K1355" s="87"/>
    </row>
    <row r="1356" spans="1:11" x14ac:dyDescent="0.2">
      <c r="A1356" s="90" t="s">
        <v>243</v>
      </c>
      <c r="B1356" s="90" t="e" vm="1">
        <f ca="1">_xlfn.XLOOKUP(D1356,'HOLDS (by Blocz)'!S:S,'HOLDS (by Blocz)'!O:O,0)</f>
        <v>#NAME?</v>
      </c>
      <c r="C1356" s="90" t="e" vm="1">
        <f ca="1">_xlfn.XLOOKUP(J1356,'HOLDS (by Blocz)'!$S:$S,'HOLDS (by Blocz)'!$O:$O,0)</f>
        <v>#NAME?</v>
      </c>
      <c r="D1356" s="90" t="s">
        <v>109</v>
      </c>
      <c r="E1356" s="90" t="e" vm="2">
        <f t="shared" ca="1" si="216"/>
        <v>#NAME?</v>
      </c>
      <c r="F1356" s="90">
        <v>10082</v>
      </c>
      <c r="G1356" s="90" t="e" vm="2">
        <f t="shared" ref="G1356:G1419" ca="1" si="217">IF(C1356&gt;0,10*C1356/E1356,0)</f>
        <v>#NAME?</v>
      </c>
      <c r="J1356" s="86" t="s">
        <v>238</v>
      </c>
      <c r="K1356" s="87"/>
    </row>
    <row r="1357" spans="1:11" x14ac:dyDescent="0.2">
      <c r="A1357" s="90" t="s">
        <v>243</v>
      </c>
      <c r="B1357" s="90" t="e" vm="1">
        <f ca="1">_xlfn.XLOOKUP(D1357,'HOLDS (by Blocz)'!S:S,'HOLDS (by Blocz)'!O:O,0)</f>
        <v>#NAME?</v>
      </c>
      <c r="C1357" s="90" t="e" vm="1">
        <f ca="1">_xlfn.XLOOKUP(J1357,'HOLDS (by Blocz)'!$S:$S,'HOLDS (by Blocz)'!$O:$O,0)</f>
        <v>#NAME?</v>
      </c>
      <c r="D1357" s="90" t="s">
        <v>110</v>
      </c>
      <c r="E1357" s="90" t="e" vm="2">
        <f t="shared" ca="1" si="216"/>
        <v>#NAME?</v>
      </c>
      <c r="F1357" s="90">
        <v>10082</v>
      </c>
      <c r="G1357" s="90" t="e" vm="2">
        <f t="shared" ca="1" si="217"/>
        <v>#NAME?</v>
      </c>
      <c r="J1357" s="86" t="s">
        <v>238</v>
      </c>
      <c r="K1357" s="87"/>
    </row>
    <row r="1358" spans="1:11" x14ac:dyDescent="0.2">
      <c r="A1358" s="121" t="s">
        <v>243</v>
      </c>
      <c r="B1358" s="121" t="e" vm="1">
        <f ca="1">_xlfn.XLOOKUP(D1358,'HOLDS (by Blocz)'!$S:$S,'HOLDS (by Blocz)'!$O:$O,0)</f>
        <v>#NAME?</v>
      </c>
      <c r="C1358" s="121" t="e" vm="1">
        <f ca="1">_xlfn.XLOOKUP(J1358,'HOLDS (by Blocz)'!$S:$S,'HOLDS (by Blocz)'!$O:$O,0)</f>
        <v>#NAME?</v>
      </c>
      <c r="D1358" s="121" t="s">
        <v>111</v>
      </c>
      <c r="E1358" s="121" t="e" vm="2">
        <f t="shared" ca="1" si="216"/>
        <v>#NAME?</v>
      </c>
      <c r="F1358" s="121">
        <v>10082</v>
      </c>
      <c r="G1358" s="121" t="e" vm="2">
        <f t="shared" ca="1" si="217"/>
        <v>#NAME?</v>
      </c>
      <c r="J1358" s="87" t="s">
        <v>239</v>
      </c>
      <c r="K1358" s="87"/>
    </row>
    <row r="1359" spans="1:11" x14ac:dyDescent="0.2">
      <c r="A1359" s="90" t="s">
        <v>243</v>
      </c>
      <c r="B1359" s="90" t="e" vm="1">
        <f ca="1">_xlfn.XLOOKUP(D1359,'HOLDS (by Blocz)'!S:S,'HOLDS (by Blocz)'!O:O,0)</f>
        <v>#NAME?</v>
      </c>
      <c r="C1359" s="90" t="e" vm="1">
        <f ca="1">_xlfn.XLOOKUP(J1359,'HOLDS (by Blocz)'!$S:$S,'HOLDS (by Blocz)'!$O:$O,0)</f>
        <v>#NAME?</v>
      </c>
      <c r="D1359" s="90" t="s">
        <v>112</v>
      </c>
      <c r="E1359" s="90" t="e" vm="2">
        <f t="shared" ca="1" si="216"/>
        <v>#NAME?</v>
      </c>
      <c r="F1359" s="90">
        <v>10082</v>
      </c>
      <c r="G1359" s="90" t="e" vm="2">
        <f t="shared" ca="1" si="217"/>
        <v>#NAME?</v>
      </c>
      <c r="J1359" s="87" t="s">
        <v>239</v>
      </c>
      <c r="K1359" s="87"/>
    </row>
    <row r="1360" spans="1:11" x14ac:dyDescent="0.2">
      <c r="A1360" s="90" t="s">
        <v>243</v>
      </c>
      <c r="B1360" s="90" t="e" vm="1">
        <f ca="1">_xlfn.XLOOKUP(D1360,'HOLDS (by Blocz)'!S:S,'HOLDS (by Blocz)'!O:O,0)</f>
        <v>#NAME?</v>
      </c>
      <c r="C1360" s="90" t="e" vm="1">
        <f ca="1">_xlfn.XLOOKUP(J1360,'HOLDS (by Blocz)'!$S:$S,'HOLDS (by Blocz)'!$O:$O,0)</f>
        <v>#NAME?</v>
      </c>
      <c r="D1360" s="90" t="s">
        <v>113</v>
      </c>
      <c r="E1360" s="90" t="e" vm="2">
        <f t="shared" ca="1" si="216"/>
        <v>#NAME?</v>
      </c>
      <c r="F1360" s="90">
        <v>10082</v>
      </c>
      <c r="G1360" s="90" t="e" vm="2">
        <f t="shared" ca="1" si="217"/>
        <v>#NAME?</v>
      </c>
      <c r="J1360" s="87" t="s">
        <v>239</v>
      </c>
      <c r="K1360" s="87"/>
    </row>
    <row r="1361" spans="1:11" x14ac:dyDescent="0.2">
      <c r="A1361" s="90" t="s">
        <v>243</v>
      </c>
      <c r="B1361" s="90" t="e" vm="1">
        <f ca="1">_xlfn.XLOOKUP(D1361,'HOLDS (by Blocz)'!S:S,'HOLDS (by Blocz)'!O:O,0)</f>
        <v>#NAME?</v>
      </c>
      <c r="C1361" s="90" t="e" vm="1">
        <f ca="1">_xlfn.XLOOKUP(J1361,'HOLDS (by Blocz)'!$S:$S,'HOLDS (by Blocz)'!$O:$O,0)</f>
        <v>#NAME?</v>
      </c>
      <c r="D1361" s="90" t="s">
        <v>114</v>
      </c>
      <c r="E1361" s="90" t="e" vm="2">
        <f t="shared" ca="1" si="216"/>
        <v>#NAME?</v>
      </c>
      <c r="F1361" s="90">
        <v>10082</v>
      </c>
      <c r="G1361" s="90" t="e" vm="2">
        <f t="shared" ca="1" si="217"/>
        <v>#NAME?</v>
      </c>
      <c r="J1361" s="87" t="s">
        <v>239</v>
      </c>
      <c r="K1361" s="87"/>
    </row>
    <row r="1362" spans="1:11" x14ac:dyDescent="0.2">
      <c r="A1362" s="90" t="s">
        <v>243</v>
      </c>
      <c r="B1362" s="90" t="e" vm="1">
        <f ca="1">_xlfn.XLOOKUP(D1362,'HOLDS (by Blocz)'!S:S,'HOLDS (by Blocz)'!O:O,0)</f>
        <v>#NAME?</v>
      </c>
      <c r="C1362" s="90" t="e" vm="1">
        <f ca="1">_xlfn.XLOOKUP(J1362,'HOLDS (by Blocz)'!$S:$S,'HOLDS (by Blocz)'!$O:$O,0)</f>
        <v>#NAME?</v>
      </c>
      <c r="D1362" s="90" t="s">
        <v>115</v>
      </c>
      <c r="E1362" s="90" t="e" vm="2">
        <f t="shared" ca="1" si="216"/>
        <v>#NAME?</v>
      </c>
      <c r="F1362" s="90">
        <v>10082</v>
      </c>
      <c r="G1362" s="90" t="e" vm="2">
        <f t="shared" ca="1" si="217"/>
        <v>#NAME?</v>
      </c>
      <c r="J1362" s="87" t="s">
        <v>239</v>
      </c>
      <c r="K1362" s="87"/>
    </row>
    <row r="1363" spans="1:11" x14ac:dyDescent="0.2">
      <c r="A1363" s="90" t="s">
        <v>243</v>
      </c>
      <c r="B1363" s="90" t="e" vm="1">
        <f ca="1">_xlfn.XLOOKUP(D1363,'HOLDS (by Blocz)'!S:S,'HOLDS (by Blocz)'!O:O,0)</f>
        <v>#NAME?</v>
      </c>
      <c r="C1363" s="90" t="e" vm="1">
        <f ca="1">_xlfn.XLOOKUP(J1363,'HOLDS (by Blocz)'!$S:$S,'HOLDS (by Blocz)'!$O:$O,0)</f>
        <v>#NAME?</v>
      </c>
      <c r="D1363" s="90" t="s">
        <v>116</v>
      </c>
      <c r="E1363" s="90" t="e" vm="2">
        <f t="shared" ca="1" si="216"/>
        <v>#NAME?</v>
      </c>
      <c r="F1363" s="90">
        <v>10082</v>
      </c>
      <c r="G1363" s="90" t="e" vm="2">
        <f t="shared" ca="1" si="217"/>
        <v>#NAME?</v>
      </c>
      <c r="J1363" s="87" t="s">
        <v>239</v>
      </c>
      <c r="K1363" s="87"/>
    </row>
    <row r="1364" spans="1:11" x14ac:dyDescent="0.2">
      <c r="A1364" s="90" t="s">
        <v>243</v>
      </c>
      <c r="B1364" s="90" t="e" vm="1">
        <f ca="1">_xlfn.XLOOKUP(D1364,'HOLDS (by Blocz)'!S:S,'HOLDS (by Blocz)'!O:O,0)</f>
        <v>#NAME?</v>
      </c>
      <c r="C1364" s="90" t="e" vm="1">
        <f ca="1">_xlfn.XLOOKUP(J1364,'HOLDS (by Blocz)'!$S:$S,'HOLDS (by Blocz)'!$O:$O,0)</f>
        <v>#NAME?</v>
      </c>
      <c r="D1364" s="90" t="s">
        <v>117</v>
      </c>
      <c r="E1364" s="90" t="e" vm="2">
        <f t="shared" ca="1" si="216"/>
        <v>#NAME?</v>
      </c>
      <c r="F1364" s="90">
        <v>10082</v>
      </c>
      <c r="G1364" s="90" t="e" vm="2">
        <f t="shared" ca="1" si="217"/>
        <v>#NAME?</v>
      </c>
      <c r="J1364" s="87" t="s">
        <v>239</v>
      </c>
      <c r="K1364" s="87"/>
    </row>
    <row r="1365" spans="1:11" x14ac:dyDescent="0.2">
      <c r="A1365" s="90" t="s">
        <v>243</v>
      </c>
      <c r="B1365" s="90" t="e" vm="1">
        <f ca="1">_xlfn.XLOOKUP(D1365,'HOLDS (by Blocz)'!S:S,'HOLDS (by Blocz)'!O:O,0)</f>
        <v>#NAME?</v>
      </c>
      <c r="C1365" s="90" t="e" vm="1">
        <f ca="1">_xlfn.XLOOKUP(J1365,'HOLDS (by Blocz)'!$S:$S,'HOLDS (by Blocz)'!$O:$O,0)</f>
        <v>#NAME?</v>
      </c>
      <c r="D1365" s="90" t="s">
        <v>118</v>
      </c>
      <c r="E1365" s="90" t="e" vm="2">
        <f t="shared" ca="1" si="216"/>
        <v>#NAME?</v>
      </c>
      <c r="F1365" s="90">
        <v>10082</v>
      </c>
      <c r="G1365" s="90" t="e" vm="2">
        <f t="shared" ca="1" si="217"/>
        <v>#NAME?</v>
      </c>
      <c r="J1365" s="87" t="s">
        <v>239</v>
      </c>
      <c r="K1365" s="87"/>
    </row>
    <row r="1366" spans="1:11" x14ac:dyDescent="0.2">
      <c r="A1366" s="90" t="s">
        <v>243</v>
      </c>
      <c r="B1366" s="90" t="e" vm="1">
        <f ca="1">_xlfn.XLOOKUP(D1366,'HOLDS (by Blocz)'!S:S,'HOLDS (by Blocz)'!O:O,0)</f>
        <v>#NAME?</v>
      </c>
      <c r="C1366" s="90" t="e" vm="1">
        <f ca="1">_xlfn.XLOOKUP(J1366,'HOLDS (by Blocz)'!$S:$S,'HOLDS (by Blocz)'!$O:$O,0)</f>
        <v>#NAME?</v>
      </c>
      <c r="D1366" s="90" t="s">
        <v>119</v>
      </c>
      <c r="E1366" s="90" t="e" vm="2">
        <f t="shared" ca="1" si="216"/>
        <v>#NAME?</v>
      </c>
      <c r="F1366" s="90">
        <v>10082</v>
      </c>
      <c r="G1366" s="90" t="e" vm="2">
        <f t="shared" ca="1" si="217"/>
        <v>#NAME?</v>
      </c>
      <c r="J1366" s="87" t="s">
        <v>239</v>
      </c>
      <c r="K1366" s="87"/>
    </row>
    <row r="1367" spans="1:11" x14ac:dyDescent="0.2">
      <c r="A1367" s="90" t="s">
        <v>243</v>
      </c>
      <c r="B1367" s="90" t="e" vm="1">
        <f ca="1">_xlfn.XLOOKUP(D1367,'HOLDS (by Blocz)'!S:S,'HOLDS (by Blocz)'!O:O,0)</f>
        <v>#NAME?</v>
      </c>
      <c r="C1367" s="90" t="e" vm="1">
        <f ca="1">_xlfn.XLOOKUP(J1367,'HOLDS (by Blocz)'!$S:$S,'HOLDS (by Blocz)'!$O:$O,0)</f>
        <v>#NAME?</v>
      </c>
      <c r="D1367" s="90" t="s">
        <v>120</v>
      </c>
      <c r="E1367" s="90" t="e" vm="2">
        <f t="shared" ca="1" si="216"/>
        <v>#NAME?</v>
      </c>
      <c r="F1367" s="90">
        <v>10082</v>
      </c>
      <c r="G1367" s="90" t="e" vm="2">
        <f t="shared" ca="1" si="217"/>
        <v>#NAME?</v>
      </c>
      <c r="J1367" s="87" t="s">
        <v>239</v>
      </c>
      <c r="K1367" s="87"/>
    </row>
    <row r="1368" spans="1:11" x14ac:dyDescent="0.2">
      <c r="A1368" s="90" t="s">
        <v>243</v>
      </c>
      <c r="B1368" s="90" t="e" vm="1">
        <f ca="1">_xlfn.XLOOKUP(D1368,'HOLDS (by Blocz)'!S:S,'HOLDS (by Blocz)'!O:O,0)</f>
        <v>#NAME?</v>
      </c>
      <c r="C1368" s="90" t="e" vm="1">
        <f ca="1">_xlfn.XLOOKUP(J1368,'HOLDS (by Blocz)'!$S:$S,'HOLDS (by Blocz)'!$O:$O,0)</f>
        <v>#NAME?</v>
      </c>
      <c r="D1368" s="90" t="s">
        <v>121</v>
      </c>
      <c r="E1368" s="90" t="e" vm="2">
        <f t="shared" ca="1" si="216"/>
        <v>#NAME?</v>
      </c>
      <c r="F1368" s="90">
        <v>10082</v>
      </c>
      <c r="G1368" s="90" t="e" vm="2">
        <f t="shared" ca="1" si="217"/>
        <v>#NAME?</v>
      </c>
      <c r="J1368" s="87" t="s">
        <v>239</v>
      </c>
      <c r="K1368" s="87"/>
    </row>
    <row r="1369" spans="1:11" x14ac:dyDescent="0.2">
      <c r="A1369" s="90" t="s">
        <v>243</v>
      </c>
      <c r="B1369" s="90" t="e" vm="1">
        <f ca="1">_xlfn.XLOOKUP(D1369,'HOLDS (by Blocz)'!S:S,'HOLDS (by Blocz)'!O:O,0)</f>
        <v>#NAME?</v>
      </c>
      <c r="C1369" s="90" t="e" vm="1">
        <f ca="1">_xlfn.XLOOKUP(J1369,'HOLDS (by Blocz)'!$S:$S,'HOLDS (by Blocz)'!$O:$O,0)</f>
        <v>#NAME?</v>
      </c>
      <c r="D1369" s="90" t="s">
        <v>122</v>
      </c>
      <c r="E1369" s="90" t="e" vm="2">
        <f t="shared" ca="1" si="216"/>
        <v>#NAME?</v>
      </c>
      <c r="F1369" s="90">
        <v>10082</v>
      </c>
      <c r="G1369" s="90" t="e" vm="2">
        <f t="shared" ca="1" si="217"/>
        <v>#NAME?</v>
      </c>
      <c r="J1369" s="87" t="s">
        <v>239</v>
      </c>
      <c r="K1369" s="87"/>
    </row>
    <row r="1370" spans="1:11" x14ac:dyDescent="0.2">
      <c r="A1370" s="90" t="s">
        <v>243</v>
      </c>
      <c r="B1370" s="90" t="e" vm="1">
        <f ca="1">_xlfn.XLOOKUP(D1370,'HOLDS (by Blocz)'!S:S,'HOLDS (by Blocz)'!O:O,0)</f>
        <v>#NAME?</v>
      </c>
      <c r="C1370" s="90" t="e" vm="1">
        <f ca="1">_xlfn.XLOOKUP(J1370,'HOLDS (by Blocz)'!$S:$S,'HOLDS (by Blocz)'!$O:$O,0)</f>
        <v>#NAME?</v>
      </c>
      <c r="D1370" s="90" t="s">
        <v>123</v>
      </c>
      <c r="E1370" s="90" t="e" vm="2">
        <f t="shared" ca="1" si="216"/>
        <v>#NAME?</v>
      </c>
      <c r="F1370" s="90">
        <v>10082</v>
      </c>
      <c r="G1370" s="90" t="e" vm="2">
        <f t="shared" ca="1" si="217"/>
        <v>#NAME?</v>
      </c>
      <c r="J1370" s="87" t="s">
        <v>239</v>
      </c>
      <c r="K1370" s="87"/>
    </row>
    <row r="1371" spans="1:11" x14ac:dyDescent="0.2">
      <c r="A1371" s="90" t="s">
        <v>243</v>
      </c>
      <c r="B1371" s="90" t="e" vm="1">
        <f ca="1">_xlfn.XLOOKUP(D1371,'HOLDS (by Blocz)'!S:S,'HOLDS (by Blocz)'!O:O,0)</f>
        <v>#NAME?</v>
      </c>
      <c r="C1371" s="90" t="e" vm="1">
        <f ca="1">_xlfn.XLOOKUP(J1371,'HOLDS (by Blocz)'!$S:$S,'HOLDS (by Blocz)'!$O:$O,0)</f>
        <v>#NAME?</v>
      </c>
      <c r="D1371" s="90" t="s">
        <v>124</v>
      </c>
      <c r="E1371" s="90" t="e" vm="2">
        <f t="shared" ca="1" si="216"/>
        <v>#NAME?</v>
      </c>
      <c r="F1371" s="90">
        <v>10082</v>
      </c>
      <c r="G1371" s="90" t="e" vm="2">
        <f t="shared" ca="1" si="217"/>
        <v>#NAME?</v>
      </c>
      <c r="J1371" s="87" t="s">
        <v>239</v>
      </c>
      <c r="K1371" s="87"/>
    </row>
    <row r="1372" spans="1:11" x14ac:dyDescent="0.2">
      <c r="A1372" s="90" t="s">
        <v>243</v>
      </c>
      <c r="B1372" s="90" t="e" vm="1">
        <f ca="1">_xlfn.XLOOKUP(D1372,'HOLDS (by Blocz)'!S:S,'HOLDS (by Blocz)'!O:O,0)</f>
        <v>#NAME?</v>
      </c>
      <c r="C1372" s="90" t="e" vm="1">
        <f ca="1">_xlfn.XLOOKUP(J1372,'HOLDS (by Blocz)'!$S:$S,'HOLDS (by Blocz)'!$O:$O,0)</f>
        <v>#NAME?</v>
      </c>
      <c r="D1372" s="90" t="s">
        <v>125</v>
      </c>
      <c r="E1372" s="90" t="e" vm="2">
        <f t="shared" ca="1" si="216"/>
        <v>#NAME?</v>
      </c>
      <c r="F1372" s="90">
        <v>10082</v>
      </c>
      <c r="G1372" s="90" t="e" vm="2">
        <f t="shared" ca="1" si="217"/>
        <v>#NAME?</v>
      </c>
      <c r="J1372" s="87" t="s">
        <v>239</v>
      </c>
      <c r="K1372" s="87"/>
    </row>
    <row r="1373" spans="1:11" x14ac:dyDescent="0.2">
      <c r="A1373" s="90" t="s">
        <v>243</v>
      </c>
      <c r="B1373" s="90" t="e" vm="1">
        <f ca="1">_xlfn.XLOOKUP(D1373,'HOLDS (by Blocz)'!S:S,'HOLDS (by Blocz)'!O:O,0)</f>
        <v>#NAME?</v>
      </c>
      <c r="C1373" s="90" t="e" vm="1">
        <f ca="1">_xlfn.XLOOKUP(J1373,'HOLDS (by Blocz)'!$S:$S,'HOLDS (by Blocz)'!$O:$O,0)</f>
        <v>#NAME?</v>
      </c>
      <c r="D1373" s="90" t="s">
        <v>126</v>
      </c>
      <c r="E1373" s="90" t="e" vm="2">
        <f t="shared" ca="1" si="216"/>
        <v>#NAME?</v>
      </c>
      <c r="F1373" s="90">
        <v>10082</v>
      </c>
      <c r="G1373" s="90" t="e" vm="2">
        <f t="shared" ca="1" si="217"/>
        <v>#NAME?</v>
      </c>
      <c r="J1373" s="87" t="s">
        <v>239</v>
      </c>
      <c r="K1373" s="87"/>
    </row>
    <row r="1374" spans="1:11" x14ac:dyDescent="0.2">
      <c r="A1374" s="90" t="s">
        <v>243</v>
      </c>
      <c r="B1374" s="90" t="e" vm="1">
        <f ca="1">_xlfn.XLOOKUP(D1374,'HOLDS (by Blocz)'!S:S,'HOLDS (by Blocz)'!O:O,0)</f>
        <v>#NAME?</v>
      </c>
      <c r="C1374" s="90" t="e" vm="1">
        <f ca="1">_xlfn.XLOOKUP(J1374,'HOLDS (by Blocz)'!$S:$S,'HOLDS (by Blocz)'!$O:$O,0)</f>
        <v>#NAME?</v>
      </c>
      <c r="D1374" s="90" t="s">
        <v>127</v>
      </c>
      <c r="E1374" s="90" t="e" vm="2">
        <f t="shared" ca="1" si="216"/>
        <v>#NAME?</v>
      </c>
      <c r="F1374" s="90">
        <v>10082</v>
      </c>
      <c r="G1374" s="90" t="e" vm="2">
        <f t="shared" ca="1" si="217"/>
        <v>#NAME?</v>
      </c>
      <c r="J1374" s="87" t="s">
        <v>239</v>
      </c>
      <c r="K1374" s="87"/>
    </row>
    <row r="1375" spans="1:11" x14ac:dyDescent="0.2">
      <c r="A1375" s="90" t="s">
        <v>243</v>
      </c>
      <c r="B1375" s="90" t="e" vm="1">
        <f ca="1">_xlfn.XLOOKUP(D1375,'HOLDS (by Blocz)'!S:S,'HOLDS (by Blocz)'!O:O,0)</f>
        <v>#NAME?</v>
      </c>
      <c r="C1375" s="90" t="e" vm="1">
        <f ca="1">_xlfn.XLOOKUP(J1375,'HOLDS (by Blocz)'!$S:$S,'HOLDS (by Blocz)'!$O:$O,0)</f>
        <v>#NAME?</v>
      </c>
      <c r="D1375" s="90" t="s">
        <v>128</v>
      </c>
      <c r="E1375" s="90" t="e" vm="2">
        <f t="shared" ca="1" si="216"/>
        <v>#NAME?</v>
      </c>
      <c r="F1375" s="90">
        <v>10082</v>
      </c>
      <c r="G1375" s="90" t="e" vm="2">
        <f t="shared" ca="1" si="217"/>
        <v>#NAME?</v>
      </c>
      <c r="J1375" s="87" t="s">
        <v>239</v>
      </c>
      <c r="K1375" s="87"/>
    </row>
    <row r="1376" spans="1:11" x14ac:dyDescent="0.2">
      <c r="A1376" s="90" t="s">
        <v>243</v>
      </c>
      <c r="B1376" s="90" t="e" vm="1">
        <f ca="1">_xlfn.XLOOKUP(D1376,'HOLDS (by Blocz)'!S:S,'HOLDS (by Blocz)'!O:O,0)</f>
        <v>#NAME?</v>
      </c>
      <c r="C1376" s="90" t="e" vm="1">
        <f ca="1">_xlfn.XLOOKUP(J1376,'HOLDS (by Blocz)'!$S:$S,'HOLDS (by Blocz)'!$O:$O,0)</f>
        <v>#NAME?</v>
      </c>
      <c r="D1376" s="90" t="s">
        <v>129</v>
      </c>
      <c r="E1376" s="90" t="e" vm="2">
        <f t="shared" ca="1" si="216"/>
        <v>#NAME?</v>
      </c>
      <c r="F1376" s="90">
        <v>10082</v>
      </c>
      <c r="G1376" s="90" t="e" vm="2">
        <f t="shared" ca="1" si="217"/>
        <v>#NAME?</v>
      </c>
      <c r="J1376" s="87" t="s">
        <v>239</v>
      </c>
      <c r="K1376" s="87"/>
    </row>
    <row r="1377" spans="1:11" x14ac:dyDescent="0.2">
      <c r="A1377" s="121" t="s">
        <v>243</v>
      </c>
      <c r="B1377" s="121" t="e" vm="1">
        <f ca="1">_xlfn.XLOOKUP(D1377,'HOLDS (by Blocz)'!S:S,'HOLDS (by Blocz)'!D:D,0)</f>
        <v>#NAME?</v>
      </c>
      <c r="C1377" s="121" t="e" vm="1">
        <f ca="1">_xlfn.XLOOKUP(J1377,'HOLDS (by Blocz)'!S:S,'HOLDS (by Blocz)'!D:D,0)</f>
        <v>#NAME?</v>
      </c>
      <c r="D1377" s="121" t="s">
        <v>130</v>
      </c>
      <c r="E1377" s="121" t="e" vm="2">
        <f t="shared" ref="E1377:E1440" ca="1" si="218">SUM(B1377:C1377)</f>
        <v>#NAME?</v>
      </c>
      <c r="F1377" s="121">
        <v>10084</v>
      </c>
      <c r="G1377" s="121" t="e" vm="2">
        <f t="shared" ca="1" si="217"/>
        <v>#NAME?</v>
      </c>
      <c r="J1377" s="113" t="s">
        <v>240</v>
      </c>
      <c r="K1377" s="87"/>
    </row>
    <row r="1378" spans="1:11" x14ac:dyDescent="0.2">
      <c r="A1378" s="90" t="s">
        <v>243</v>
      </c>
      <c r="B1378" s="90" t="e" vm="1">
        <f ca="1">_xlfn.XLOOKUP(D1378,'HOLDS (by Blocz)'!S:S,'HOLDS (by Blocz)'!D:D,0)</f>
        <v>#NAME?</v>
      </c>
      <c r="C1378" s="90" t="e" vm="1">
        <f ca="1">_xlfn.XLOOKUP(J1378,'HOLDS (by Blocz)'!S:S,'HOLDS (by Blocz)'!D:D,0)</f>
        <v>#NAME?</v>
      </c>
      <c r="D1378" s="90" t="s">
        <v>131</v>
      </c>
      <c r="E1378" s="90" t="e" vm="2">
        <f t="shared" ca="1" si="218"/>
        <v>#NAME?</v>
      </c>
      <c r="F1378" s="90">
        <v>10084</v>
      </c>
      <c r="G1378" s="90" t="e" vm="2">
        <f t="shared" ca="1" si="217"/>
        <v>#NAME?</v>
      </c>
      <c r="J1378" s="113" t="s">
        <v>240</v>
      </c>
      <c r="K1378" s="87"/>
    </row>
    <row r="1379" spans="1:11" x14ac:dyDescent="0.2">
      <c r="A1379" s="90" t="s">
        <v>243</v>
      </c>
      <c r="B1379" s="90" t="e" vm="1">
        <f ca="1">_xlfn.XLOOKUP(D1379,'HOLDS (by Blocz)'!S:S,'HOLDS (by Blocz)'!D:D,0)</f>
        <v>#NAME?</v>
      </c>
      <c r="C1379" s="90" t="e" vm="1">
        <f ca="1">_xlfn.XLOOKUP(J1379,'HOLDS (by Blocz)'!S:S,'HOLDS (by Blocz)'!D:D,0)</f>
        <v>#NAME?</v>
      </c>
      <c r="D1379" s="90" t="s">
        <v>132</v>
      </c>
      <c r="E1379" s="90" t="e" vm="2">
        <f t="shared" ca="1" si="218"/>
        <v>#NAME?</v>
      </c>
      <c r="F1379" s="90">
        <v>10084</v>
      </c>
      <c r="G1379" s="90" t="e" vm="2">
        <f t="shared" ca="1" si="217"/>
        <v>#NAME?</v>
      </c>
      <c r="J1379" s="113" t="s">
        <v>240</v>
      </c>
      <c r="K1379" s="87"/>
    </row>
    <row r="1380" spans="1:11" x14ac:dyDescent="0.2">
      <c r="A1380" s="90" t="s">
        <v>243</v>
      </c>
      <c r="B1380" s="90" t="e" vm="1">
        <f ca="1">_xlfn.XLOOKUP(D1380,'HOLDS (by Blocz)'!S:S,'HOLDS (by Blocz)'!D:D,0)</f>
        <v>#NAME?</v>
      </c>
      <c r="C1380" s="90" t="e" vm="1">
        <f ca="1">_xlfn.XLOOKUP(J1380,'HOLDS (by Blocz)'!S:S,'HOLDS (by Blocz)'!D:D,0)</f>
        <v>#NAME?</v>
      </c>
      <c r="D1380" s="90" t="s">
        <v>133</v>
      </c>
      <c r="E1380" s="90" t="e" vm="2">
        <f t="shared" ca="1" si="218"/>
        <v>#NAME?</v>
      </c>
      <c r="F1380" s="90">
        <v>10084</v>
      </c>
      <c r="G1380" s="90" t="e" vm="2">
        <f t="shared" ca="1" si="217"/>
        <v>#NAME?</v>
      </c>
      <c r="J1380" s="113" t="s">
        <v>240</v>
      </c>
      <c r="K1380" s="87"/>
    </row>
    <row r="1381" spans="1:11" x14ac:dyDescent="0.2">
      <c r="A1381" s="90" t="s">
        <v>243</v>
      </c>
      <c r="B1381" s="90" t="e" vm="1">
        <f ca="1">_xlfn.XLOOKUP(D1381,'HOLDS (by Blocz)'!S:S,'HOLDS (by Blocz)'!D:D,0)</f>
        <v>#NAME?</v>
      </c>
      <c r="C1381" s="90" t="e" vm="1">
        <f ca="1">_xlfn.XLOOKUP(J1381,'HOLDS (by Blocz)'!S:S,'HOLDS (by Blocz)'!D:D,0)</f>
        <v>#NAME?</v>
      </c>
      <c r="D1381" s="90" t="s">
        <v>134</v>
      </c>
      <c r="E1381" s="90" t="e" vm="2">
        <f t="shared" ca="1" si="218"/>
        <v>#NAME?</v>
      </c>
      <c r="F1381" s="90">
        <v>10084</v>
      </c>
      <c r="G1381" s="90" t="e" vm="2">
        <f t="shared" ca="1" si="217"/>
        <v>#NAME?</v>
      </c>
      <c r="J1381" s="113" t="s">
        <v>240</v>
      </c>
      <c r="K1381" s="87"/>
    </row>
    <row r="1382" spans="1:11" x14ac:dyDescent="0.2">
      <c r="A1382" s="90" t="s">
        <v>243</v>
      </c>
      <c r="B1382" s="90" t="e" vm="1">
        <f ca="1">_xlfn.XLOOKUP(D1382,'HOLDS (by Blocz)'!S:S,'HOLDS (by Blocz)'!D:D,0)</f>
        <v>#NAME?</v>
      </c>
      <c r="C1382" s="90" t="e" vm="1">
        <f ca="1">_xlfn.XLOOKUP(J1382,'HOLDS (by Blocz)'!S:S,'HOLDS (by Blocz)'!D:D,0)</f>
        <v>#NAME?</v>
      </c>
      <c r="D1382" s="90" t="s">
        <v>135</v>
      </c>
      <c r="E1382" s="90" t="e" vm="2">
        <f t="shared" ca="1" si="218"/>
        <v>#NAME?</v>
      </c>
      <c r="F1382" s="90">
        <v>10084</v>
      </c>
      <c r="G1382" s="90" t="e" vm="2">
        <f t="shared" ca="1" si="217"/>
        <v>#NAME?</v>
      </c>
      <c r="J1382" s="113" t="s">
        <v>240</v>
      </c>
      <c r="K1382" s="87"/>
    </row>
    <row r="1383" spans="1:11" x14ac:dyDescent="0.2">
      <c r="A1383" s="121" t="s">
        <v>243</v>
      </c>
      <c r="B1383" s="121" t="e" vm="1">
        <f ca="1">_xlfn.XLOOKUP(D1383,'HOLDS (by Blocz)'!S:S,'HOLDS (by Blocz)'!E:E,0)</f>
        <v>#NAME?</v>
      </c>
      <c r="C1383" s="121" t="e" vm="1">
        <f ca="1">_xlfn.XLOOKUP(J1383,'HOLDS (by Blocz)'!S:S,'HOLDS (by Blocz)'!E:E,0)</f>
        <v>#NAME?</v>
      </c>
      <c r="D1383" s="121" t="s">
        <v>130</v>
      </c>
      <c r="E1383" s="121" t="e" vm="2">
        <f t="shared" ca="1" si="218"/>
        <v>#NAME?</v>
      </c>
      <c r="F1383" s="121">
        <v>10085</v>
      </c>
      <c r="G1383" s="121" t="e" vm="2">
        <f t="shared" ca="1" si="217"/>
        <v>#NAME?</v>
      </c>
      <c r="J1383" s="113" t="s">
        <v>240</v>
      </c>
      <c r="K1383" s="87"/>
    </row>
    <row r="1384" spans="1:11" x14ac:dyDescent="0.2">
      <c r="A1384" s="90" t="s">
        <v>243</v>
      </c>
      <c r="B1384" s="90" t="e" vm="1">
        <f ca="1">_xlfn.XLOOKUP(D1384,'HOLDS (by Blocz)'!S:S,'HOLDS (by Blocz)'!E:E,0)</f>
        <v>#NAME?</v>
      </c>
      <c r="C1384" s="90" t="e" vm="1">
        <f ca="1">_xlfn.XLOOKUP(J1384,'HOLDS (by Blocz)'!S:S,'HOLDS (by Blocz)'!E:E,0)</f>
        <v>#NAME?</v>
      </c>
      <c r="D1384" s="90" t="s">
        <v>131</v>
      </c>
      <c r="E1384" s="90" t="e" vm="2">
        <f t="shared" ca="1" si="218"/>
        <v>#NAME?</v>
      </c>
      <c r="F1384" s="90">
        <v>10085</v>
      </c>
      <c r="G1384" s="90" t="e" vm="2">
        <f t="shared" ca="1" si="217"/>
        <v>#NAME?</v>
      </c>
      <c r="J1384" s="113" t="s">
        <v>240</v>
      </c>
      <c r="K1384" s="87"/>
    </row>
    <row r="1385" spans="1:11" x14ac:dyDescent="0.2">
      <c r="A1385" s="90" t="s">
        <v>243</v>
      </c>
      <c r="B1385" s="90" t="e" vm="1">
        <f ca="1">_xlfn.XLOOKUP(D1385,'HOLDS (by Blocz)'!S:S,'HOLDS (by Blocz)'!E:E,0)</f>
        <v>#NAME?</v>
      </c>
      <c r="C1385" s="90" t="e" vm="1">
        <f ca="1">_xlfn.XLOOKUP(J1385,'HOLDS (by Blocz)'!S:S,'HOLDS (by Blocz)'!E:E,0)</f>
        <v>#NAME?</v>
      </c>
      <c r="D1385" s="90" t="s">
        <v>132</v>
      </c>
      <c r="E1385" s="90" t="e" vm="2">
        <f t="shared" ca="1" si="218"/>
        <v>#NAME?</v>
      </c>
      <c r="F1385" s="90">
        <v>10085</v>
      </c>
      <c r="G1385" s="90" t="e" vm="2">
        <f t="shared" ca="1" si="217"/>
        <v>#NAME?</v>
      </c>
      <c r="J1385" s="113" t="s">
        <v>240</v>
      </c>
      <c r="K1385" s="87"/>
    </row>
    <row r="1386" spans="1:11" x14ac:dyDescent="0.2">
      <c r="A1386" s="90" t="s">
        <v>243</v>
      </c>
      <c r="B1386" s="90" t="e" vm="1">
        <f ca="1">_xlfn.XLOOKUP(D1386,'HOLDS (by Blocz)'!S:S,'HOLDS (by Blocz)'!E:E,0)</f>
        <v>#NAME?</v>
      </c>
      <c r="C1386" s="90" t="e" vm="1">
        <f ca="1">_xlfn.XLOOKUP(J1386,'HOLDS (by Blocz)'!S:S,'HOLDS (by Blocz)'!E:E,0)</f>
        <v>#NAME?</v>
      </c>
      <c r="D1386" s="90" t="s">
        <v>133</v>
      </c>
      <c r="E1386" s="90" t="e" vm="2">
        <f t="shared" ca="1" si="218"/>
        <v>#NAME?</v>
      </c>
      <c r="F1386" s="90">
        <v>10085</v>
      </c>
      <c r="G1386" s="90" t="e" vm="2">
        <f t="shared" ca="1" si="217"/>
        <v>#NAME?</v>
      </c>
      <c r="J1386" s="113" t="s">
        <v>240</v>
      </c>
      <c r="K1386" s="87"/>
    </row>
    <row r="1387" spans="1:11" x14ac:dyDescent="0.2">
      <c r="A1387" s="90" t="s">
        <v>243</v>
      </c>
      <c r="B1387" s="90" t="e" vm="1">
        <f ca="1">_xlfn.XLOOKUP(D1387,'HOLDS (by Blocz)'!S:S,'HOLDS (by Blocz)'!E:E,0)</f>
        <v>#NAME?</v>
      </c>
      <c r="C1387" s="90" t="e" vm="1">
        <f ca="1">_xlfn.XLOOKUP(J1387,'HOLDS (by Blocz)'!S:S,'HOLDS (by Blocz)'!E:E,0)</f>
        <v>#NAME?</v>
      </c>
      <c r="D1387" s="90" t="s">
        <v>134</v>
      </c>
      <c r="E1387" s="90" t="e" vm="2">
        <f t="shared" ca="1" si="218"/>
        <v>#NAME?</v>
      </c>
      <c r="F1387" s="90">
        <v>10085</v>
      </c>
      <c r="G1387" s="90" t="e" vm="2">
        <f t="shared" ca="1" si="217"/>
        <v>#NAME?</v>
      </c>
      <c r="J1387" s="113" t="s">
        <v>240</v>
      </c>
      <c r="K1387" s="87"/>
    </row>
    <row r="1388" spans="1:11" x14ac:dyDescent="0.2">
      <c r="A1388" s="90" t="s">
        <v>243</v>
      </c>
      <c r="B1388" s="90" t="e" vm="1">
        <f ca="1">_xlfn.XLOOKUP(D1388,'HOLDS (by Blocz)'!S:S,'HOLDS (by Blocz)'!E:E,0)</f>
        <v>#NAME?</v>
      </c>
      <c r="C1388" s="90" t="e" vm="1">
        <f ca="1">_xlfn.XLOOKUP(J1388,'HOLDS (by Blocz)'!S:S,'HOLDS (by Blocz)'!E:E,0)</f>
        <v>#NAME?</v>
      </c>
      <c r="D1388" s="90" t="s">
        <v>135</v>
      </c>
      <c r="E1388" s="90" t="e" vm="2">
        <f t="shared" ca="1" si="218"/>
        <v>#NAME?</v>
      </c>
      <c r="F1388" s="90">
        <v>10085</v>
      </c>
      <c r="G1388" s="90" t="e" vm="2">
        <f t="shared" ca="1" si="217"/>
        <v>#NAME?</v>
      </c>
      <c r="J1388" s="113" t="s">
        <v>240</v>
      </c>
      <c r="K1388" s="87"/>
    </row>
    <row r="1389" spans="1:11" x14ac:dyDescent="0.2">
      <c r="A1389" s="121" t="s">
        <v>243</v>
      </c>
      <c r="B1389" s="121" t="e" vm="1">
        <f ca="1">_xlfn.XLOOKUP(D1389,'HOLDS (by Blocz)'!S:S,'HOLDS (by Blocz)'!F:F,0)</f>
        <v>#NAME?</v>
      </c>
      <c r="C1389" s="121" t="e" vm="1">
        <f ca="1">_xlfn.XLOOKUP(J1389,'HOLDS (by Blocz)'!S:S,'HOLDS (by Blocz)'!F:F,0)</f>
        <v>#NAME?</v>
      </c>
      <c r="D1389" s="121" t="s">
        <v>130</v>
      </c>
      <c r="E1389" s="121" t="e" vm="2">
        <f t="shared" ca="1" si="218"/>
        <v>#NAME?</v>
      </c>
      <c r="F1389" s="121">
        <v>10086</v>
      </c>
      <c r="G1389" s="121" t="e" vm="2">
        <f t="shared" ca="1" si="217"/>
        <v>#NAME?</v>
      </c>
      <c r="J1389" s="113" t="s">
        <v>240</v>
      </c>
      <c r="K1389" s="87"/>
    </row>
    <row r="1390" spans="1:11" x14ac:dyDescent="0.2">
      <c r="A1390" s="90" t="s">
        <v>243</v>
      </c>
      <c r="B1390" s="90" t="e" vm="1">
        <f ca="1">_xlfn.XLOOKUP(D1390,'HOLDS (by Blocz)'!S:S,'HOLDS (by Blocz)'!F:F,0)</f>
        <v>#NAME?</v>
      </c>
      <c r="C1390" s="90" t="e" vm="1">
        <f ca="1">_xlfn.XLOOKUP(J1390,'HOLDS (by Blocz)'!S:S,'HOLDS (by Blocz)'!F:F,0)</f>
        <v>#NAME?</v>
      </c>
      <c r="D1390" s="90" t="s">
        <v>131</v>
      </c>
      <c r="E1390" s="90" t="e" vm="2">
        <f t="shared" ca="1" si="218"/>
        <v>#NAME?</v>
      </c>
      <c r="F1390" s="90">
        <v>10086</v>
      </c>
      <c r="G1390" s="90" t="e" vm="2">
        <f t="shared" ca="1" si="217"/>
        <v>#NAME?</v>
      </c>
      <c r="J1390" s="113" t="s">
        <v>240</v>
      </c>
      <c r="K1390" s="87"/>
    </row>
    <row r="1391" spans="1:11" x14ac:dyDescent="0.2">
      <c r="A1391" s="90" t="s">
        <v>243</v>
      </c>
      <c r="B1391" s="90" t="e" vm="1">
        <f ca="1">_xlfn.XLOOKUP(D1391,'HOLDS (by Blocz)'!S:S,'HOLDS (by Blocz)'!F:F,0)</f>
        <v>#NAME?</v>
      </c>
      <c r="C1391" s="90" t="e" vm="1">
        <f ca="1">_xlfn.XLOOKUP(J1391,'HOLDS (by Blocz)'!S:S,'HOLDS (by Blocz)'!F:F,0)</f>
        <v>#NAME?</v>
      </c>
      <c r="D1391" s="90" t="s">
        <v>132</v>
      </c>
      <c r="E1391" s="90" t="e" vm="2">
        <f t="shared" ca="1" si="218"/>
        <v>#NAME?</v>
      </c>
      <c r="F1391" s="90">
        <v>10086</v>
      </c>
      <c r="G1391" s="90" t="e" vm="2">
        <f t="shared" ca="1" si="217"/>
        <v>#NAME?</v>
      </c>
      <c r="J1391" s="113" t="s">
        <v>240</v>
      </c>
      <c r="K1391" s="87"/>
    </row>
    <row r="1392" spans="1:11" x14ac:dyDescent="0.2">
      <c r="A1392" s="90" t="s">
        <v>243</v>
      </c>
      <c r="B1392" s="90" t="e" vm="1">
        <f ca="1">_xlfn.XLOOKUP(D1392,'HOLDS (by Blocz)'!S:S,'HOLDS (by Blocz)'!F:F,0)</f>
        <v>#NAME?</v>
      </c>
      <c r="C1392" s="90" t="e" vm="1">
        <f ca="1">_xlfn.XLOOKUP(J1392,'HOLDS (by Blocz)'!S:S,'HOLDS (by Blocz)'!F:F,0)</f>
        <v>#NAME?</v>
      </c>
      <c r="D1392" s="90" t="s">
        <v>133</v>
      </c>
      <c r="E1392" s="90" t="e" vm="2">
        <f t="shared" ca="1" si="218"/>
        <v>#NAME?</v>
      </c>
      <c r="F1392" s="90">
        <v>10086</v>
      </c>
      <c r="G1392" s="90" t="e" vm="2">
        <f t="shared" ca="1" si="217"/>
        <v>#NAME?</v>
      </c>
      <c r="J1392" s="113" t="s">
        <v>240</v>
      </c>
      <c r="K1392" s="87"/>
    </row>
    <row r="1393" spans="1:11" x14ac:dyDescent="0.2">
      <c r="A1393" s="90" t="s">
        <v>243</v>
      </c>
      <c r="B1393" s="90" t="e" vm="1">
        <f ca="1">_xlfn.XLOOKUP(D1393,'HOLDS (by Blocz)'!S:S,'HOLDS (by Blocz)'!F:F,0)</f>
        <v>#NAME?</v>
      </c>
      <c r="C1393" s="90" t="e" vm="1">
        <f ca="1">_xlfn.XLOOKUP(J1393,'HOLDS (by Blocz)'!S:S,'HOLDS (by Blocz)'!F:F,0)</f>
        <v>#NAME?</v>
      </c>
      <c r="D1393" s="90" t="s">
        <v>134</v>
      </c>
      <c r="E1393" s="90" t="e" vm="2">
        <f t="shared" ca="1" si="218"/>
        <v>#NAME?</v>
      </c>
      <c r="F1393" s="90">
        <v>10086</v>
      </c>
      <c r="G1393" s="90" t="e" vm="2">
        <f t="shared" ca="1" si="217"/>
        <v>#NAME?</v>
      </c>
      <c r="J1393" s="113" t="s">
        <v>240</v>
      </c>
      <c r="K1393" s="87"/>
    </row>
    <row r="1394" spans="1:11" x14ac:dyDescent="0.2">
      <c r="A1394" s="90" t="s">
        <v>243</v>
      </c>
      <c r="B1394" s="90" t="e" vm="1">
        <f ca="1">_xlfn.XLOOKUP(D1394,'HOLDS (by Blocz)'!S:S,'HOLDS (by Blocz)'!F:F,0)</f>
        <v>#NAME?</v>
      </c>
      <c r="C1394" s="90" t="e" vm="1">
        <f ca="1">_xlfn.XLOOKUP(J1394,'HOLDS (by Blocz)'!S:S,'HOLDS (by Blocz)'!F:F,0)</f>
        <v>#NAME?</v>
      </c>
      <c r="D1394" s="90" t="s">
        <v>135</v>
      </c>
      <c r="E1394" s="90" t="e" vm="2">
        <f t="shared" ca="1" si="218"/>
        <v>#NAME?</v>
      </c>
      <c r="F1394" s="90">
        <v>10086</v>
      </c>
      <c r="G1394" s="90" t="e" vm="2">
        <f t="shared" ca="1" si="217"/>
        <v>#NAME?</v>
      </c>
      <c r="J1394" s="113" t="s">
        <v>240</v>
      </c>
      <c r="K1394" s="87"/>
    </row>
    <row r="1395" spans="1:11" x14ac:dyDescent="0.2">
      <c r="A1395" s="121" t="s">
        <v>243</v>
      </c>
      <c r="B1395" s="121" t="e" vm="1">
        <f ca="1">_xlfn.XLOOKUP(D1395,'HOLDS (by Blocz)'!S:S,'HOLDS (by Blocz)'!G:G,0)</f>
        <v>#NAME?</v>
      </c>
      <c r="C1395" s="121" t="e" vm="1">
        <f ca="1">_xlfn.XLOOKUP(J1395,'HOLDS (by Blocz)'!S:S,'HOLDS (by Blocz)'!G:G,0)</f>
        <v>#NAME?</v>
      </c>
      <c r="D1395" s="121" t="s">
        <v>130</v>
      </c>
      <c r="E1395" s="121" t="e" vm="2">
        <f t="shared" ca="1" si="218"/>
        <v>#NAME?</v>
      </c>
      <c r="F1395" s="121">
        <v>10088</v>
      </c>
      <c r="G1395" s="121" t="e" vm="2">
        <f t="shared" ca="1" si="217"/>
        <v>#NAME?</v>
      </c>
      <c r="J1395" s="113" t="s">
        <v>240</v>
      </c>
      <c r="K1395" s="87"/>
    </row>
    <row r="1396" spans="1:11" x14ac:dyDescent="0.2">
      <c r="A1396" s="90" t="s">
        <v>243</v>
      </c>
      <c r="B1396" s="90" t="e" vm="1">
        <f ca="1">_xlfn.XLOOKUP(D1396,'HOLDS (by Blocz)'!S:S,'HOLDS (by Blocz)'!G:G,0)</f>
        <v>#NAME?</v>
      </c>
      <c r="C1396" s="90" t="e" vm="1">
        <f ca="1">_xlfn.XLOOKUP(J1396,'HOLDS (by Blocz)'!S:S,'HOLDS (by Blocz)'!G:G,0)</f>
        <v>#NAME?</v>
      </c>
      <c r="D1396" s="90" t="s">
        <v>131</v>
      </c>
      <c r="E1396" s="90" t="e" vm="2">
        <f t="shared" ca="1" si="218"/>
        <v>#NAME?</v>
      </c>
      <c r="F1396" s="90">
        <v>10088</v>
      </c>
      <c r="G1396" s="90" t="e" vm="2">
        <f t="shared" ca="1" si="217"/>
        <v>#NAME?</v>
      </c>
      <c r="J1396" s="113" t="s">
        <v>240</v>
      </c>
      <c r="K1396" s="87"/>
    </row>
    <row r="1397" spans="1:11" x14ac:dyDescent="0.2">
      <c r="A1397" s="90" t="s">
        <v>243</v>
      </c>
      <c r="B1397" s="90" t="e" vm="1">
        <f ca="1">_xlfn.XLOOKUP(D1397,'HOLDS (by Blocz)'!S:S,'HOLDS (by Blocz)'!G:G,0)</f>
        <v>#NAME?</v>
      </c>
      <c r="C1397" s="90" t="e" vm="1">
        <f ca="1">_xlfn.XLOOKUP(J1397,'HOLDS (by Blocz)'!S:S,'HOLDS (by Blocz)'!G:G,0)</f>
        <v>#NAME?</v>
      </c>
      <c r="D1397" s="90" t="s">
        <v>132</v>
      </c>
      <c r="E1397" s="90" t="e" vm="2">
        <f t="shared" ca="1" si="218"/>
        <v>#NAME?</v>
      </c>
      <c r="F1397" s="90">
        <v>10088</v>
      </c>
      <c r="G1397" s="90" t="e" vm="2">
        <f t="shared" ca="1" si="217"/>
        <v>#NAME?</v>
      </c>
      <c r="J1397" s="113" t="s">
        <v>240</v>
      </c>
      <c r="K1397" s="87"/>
    </row>
    <row r="1398" spans="1:11" x14ac:dyDescent="0.2">
      <c r="A1398" s="90" t="s">
        <v>243</v>
      </c>
      <c r="B1398" s="90" t="e" vm="1">
        <f ca="1">_xlfn.XLOOKUP(D1398,'HOLDS (by Blocz)'!S:S,'HOLDS (by Blocz)'!G:G,0)</f>
        <v>#NAME?</v>
      </c>
      <c r="C1398" s="90" t="e" vm="1">
        <f ca="1">_xlfn.XLOOKUP(J1398,'HOLDS (by Blocz)'!S:S,'HOLDS (by Blocz)'!G:G,0)</f>
        <v>#NAME?</v>
      </c>
      <c r="D1398" s="90" t="s">
        <v>133</v>
      </c>
      <c r="E1398" s="90" t="e" vm="2">
        <f t="shared" ca="1" si="218"/>
        <v>#NAME?</v>
      </c>
      <c r="F1398" s="90">
        <v>10088</v>
      </c>
      <c r="G1398" s="90" t="e" vm="2">
        <f t="shared" ca="1" si="217"/>
        <v>#NAME?</v>
      </c>
      <c r="J1398" s="113" t="s">
        <v>240</v>
      </c>
      <c r="K1398" s="87"/>
    </row>
    <row r="1399" spans="1:11" x14ac:dyDescent="0.2">
      <c r="A1399" s="90" t="s">
        <v>243</v>
      </c>
      <c r="B1399" s="90" t="e" vm="1">
        <f ca="1">_xlfn.XLOOKUP(D1399,'HOLDS (by Blocz)'!S:S,'HOLDS (by Blocz)'!G:G,0)</f>
        <v>#NAME?</v>
      </c>
      <c r="C1399" s="90" t="e" vm="1">
        <f ca="1">_xlfn.XLOOKUP(J1399,'HOLDS (by Blocz)'!S:S,'HOLDS (by Blocz)'!G:G,0)</f>
        <v>#NAME?</v>
      </c>
      <c r="D1399" s="90" t="s">
        <v>134</v>
      </c>
      <c r="E1399" s="90" t="e" vm="2">
        <f t="shared" ca="1" si="218"/>
        <v>#NAME?</v>
      </c>
      <c r="F1399" s="90">
        <v>10088</v>
      </c>
      <c r="G1399" s="90" t="e" vm="2">
        <f t="shared" ca="1" si="217"/>
        <v>#NAME?</v>
      </c>
      <c r="J1399" s="113" t="s">
        <v>240</v>
      </c>
      <c r="K1399" s="87"/>
    </row>
    <row r="1400" spans="1:11" x14ac:dyDescent="0.2">
      <c r="A1400" s="90" t="s">
        <v>243</v>
      </c>
      <c r="B1400" s="90" t="e" vm="1">
        <f ca="1">_xlfn.XLOOKUP(D1400,'HOLDS (by Blocz)'!S:S,'HOLDS (by Blocz)'!G:G,0)</f>
        <v>#NAME?</v>
      </c>
      <c r="C1400" s="90" t="e" vm="1">
        <f ca="1">_xlfn.XLOOKUP(J1400,'HOLDS (by Blocz)'!S:S,'HOLDS (by Blocz)'!G:G,0)</f>
        <v>#NAME?</v>
      </c>
      <c r="D1400" s="90" t="s">
        <v>135</v>
      </c>
      <c r="E1400" s="90" t="e" vm="2">
        <f t="shared" ca="1" si="218"/>
        <v>#NAME?</v>
      </c>
      <c r="F1400" s="90">
        <v>10088</v>
      </c>
      <c r="G1400" s="90" t="e" vm="2">
        <f t="shared" ca="1" si="217"/>
        <v>#NAME?</v>
      </c>
      <c r="J1400" s="113" t="s">
        <v>240</v>
      </c>
      <c r="K1400" s="87"/>
    </row>
    <row r="1401" spans="1:11" x14ac:dyDescent="0.2">
      <c r="A1401" s="121" t="s">
        <v>243</v>
      </c>
      <c r="B1401" s="121" t="e" vm="1">
        <f ca="1">_xlfn.XLOOKUP(D1401,'HOLDS (by Blocz)'!S:S,'HOLDS (by Blocz)'!H:H,0)</f>
        <v>#NAME?</v>
      </c>
      <c r="C1401" s="121" t="e" vm="1">
        <f ca="1">_xlfn.XLOOKUP(J1401,'HOLDS (by Blocz)'!S:S,'HOLDS (by Blocz)'!H:H,0)</f>
        <v>#NAME?</v>
      </c>
      <c r="D1401" s="121" t="s">
        <v>130</v>
      </c>
      <c r="E1401" s="121" t="e" vm="2">
        <f t="shared" ca="1" si="218"/>
        <v>#NAME?</v>
      </c>
      <c r="F1401" s="121">
        <v>10089</v>
      </c>
      <c r="G1401" s="121" t="e" vm="2">
        <f t="shared" ca="1" si="217"/>
        <v>#NAME?</v>
      </c>
      <c r="J1401" s="113" t="s">
        <v>240</v>
      </c>
      <c r="K1401" s="87"/>
    </row>
    <row r="1402" spans="1:11" x14ac:dyDescent="0.2">
      <c r="A1402" s="90" t="s">
        <v>243</v>
      </c>
      <c r="B1402" s="90" t="e" vm="1">
        <f ca="1">_xlfn.XLOOKUP(D1402,'HOLDS (by Blocz)'!S:S,'HOLDS (by Blocz)'!H:H,0)</f>
        <v>#NAME?</v>
      </c>
      <c r="C1402" s="90" t="e" vm="1">
        <f ca="1">_xlfn.XLOOKUP(J1402,'HOLDS (by Blocz)'!S:S,'HOLDS (by Blocz)'!H:H,0)</f>
        <v>#NAME?</v>
      </c>
      <c r="D1402" s="90" t="s">
        <v>131</v>
      </c>
      <c r="E1402" s="90" t="e" vm="2">
        <f t="shared" ca="1" si="218"/>
        <v>#NAME?</v>
      </c>
      <c r="F1402" s="90">
        <v>10089</v>
      </c>
      <c r="G1402" s="90" t="e" vm="2">
        <f t="shared" ca="1" si="217"/>
        <v>#NAME?</v>
      </c>
      <c r="J1402" s="113" t="s">
        <v>240</v>
      </c>
      <c r="K1402" s="87"/>
    </row>
    <row r="1403" spans="1:11" x14ac:dyDescent="0.2">
      <c r="A1403" s="90" t="s">
        <v>243</v>
      </c>
      <c r="B1403" s="90" t="e" vm="1">
        <f ca="1">_xlfn.XLOOKUP(D1403,'HOLDS (by Blocz)'!S:S,'HOLDS (by Blocz)'!H:H,0)</f>
        <v>#NAME?</v>
      </c>
      <c r="C1403" s="90" t="e" vm="1">
        <f ca="1">_xlfn.XLOOKUP(J1403,'HOLDS (by Blocz)'!S:S,'HOLDS (by Blocz)'!H:H,0)</f>
        <v>#NAME?</v>
      </c>
      <c r="D1403" s="90" t="s">
        <v>132</v>
      </c>
      <c r="E1403" s="90" t="e" vm="2">
        <f t="shared" ca="1" si="218"/>
        <v>#NAME?</v>
      </c>
      <c r="F1403" s="90">
        <v>10089</v>
      </c>
      <c r="G1403" s="90" t="e" vm="2">
        <f t="shared" ca="1" si="217"/>
        <v>#NAME?</v>
      </c>
      <c r="J1403" s="113" t="s">
        <v>240</v>
      </c>
      <c r="K1403" s="87"/>
    </row>
    <row r="1404" spans="1:11" x14ac:dyDescent="0.2">
      <c r="A1404" s="90" t="s">
        <v>243</v>
      </c>
      <c r="B1404" s="90" t="e" vm="1">
        <f ca="1">_xlfn.XLOOKUP(D1404,'HOLDS (by Blocz)'!S:S,'HOLDS (by Blocz)'!H:H,0)</f>
        <v>#NAME?</v>
      </c>
      <c r="C1404" s="90" t="e" vm="1">
        <f ca="1">_xlfn.XLOOKUP(J1404,'HOLDS (by Blocz)'!S:S,'HOLDS (by Blocz)'!H:H,0)</f>
        <v>#NAME?</v>
      </c>
      <c r="D1404" s="90" t="s">
        <v>133</v>
      </c>
      <c r="E1404" s="90" t="e" vm="2">
        <f t="shared" ca="1" si="218"/>
        <v>#NAME?</v>
      </c>
      <c r="F1404" s="90">
        <v>10089</v>
      </c>
      <c r="G1404" s="90" t="e" vm="2">
        <f t="shared" ca="1" si="217"/>
        <v>#NAME?</v>
      </c>
      <c r="J1404" s="113" t="s">
        <v>240</v>
      </c>
      <c r="K1404" s="87"/>
    </row>
    <row r="1405" spans="1:11" x14ac:dyDescent="0.2">
      <c r="A1405" s="90" t="s">
        <v>243</v>
      </c>
      <c r="B1405" s="90" t="e" vm="1">
        <f ca="1">_xlfn.XLOOKUP(D1405,'HOLDS (by Blocz)'!S:S,'HOLDS (by Blocz)'!H:H,0)</f>
        <v>#NAME?</v>
      </c>
      <c r="C1405" s="90" t="e" vm="1">
        <f ca="1">_xlfn.XLOOKUP(J1405,'HOLDS (by Blocz)'!S:S,'HOLDS (by Blocz)'!H:H,0)</f>
        <v>#NAME?</v>
      </c>
      <c r="D1405" s="90" t="s">
        <v>134</v>
      </c>
      <c r="E1405" s="90" t="e" vm="2">
        <f t="shared" ca="1" si="218"/>
        <v>#NAME?</v>
      </c>
      <c r="F1405" s="90">
        <v>10089</v>
      </c>
      <c r="G1405" s="90" t="e" vm="2">
        <f t="shared" ca="1" si="217"/>
        <v>#NAME?</v>
      </c>
      <c r="J1405" s="113" t="s">
        <v>240</v>
      </c>
      <c r="K1405" s="87"/>
    </row>
    <row r="1406" spans="1:11" x14ac:dyDescent="0.2">
      <c r="A1406" s="90" t="s">
        <v>243</v>
      </c>
      <c r="B1406" s="90" t="e" vm="1">
        <f ca="1">_xlfn.XLOOKUP(D1406,'HOLDS (by Blocz)'!S:S,'HOLDS (by Blocz)'!H:H,0)</f>
        <v>#NAME?</v>
      </c>
      <c r="C1406" s="90" t="e" vm="1">
        <f ca="1">_xlfn.XLOOKUP(J1406,'HOLDS (by Blocz)'!S:S,'HOLDS (by Blocz)'!H:H,0)</f>
        <v>#NAME?</v>
      </c>
      <c r="D1406" s="90" t="s">
        <v>135</v>
      </c>
      <c r="E1406" s="90" t="e" vm="2">
        <f t="shared" ca="1" si="218"/>
        <v>#NAME?</v>
      </c>
      <c r="F1406" s="90">
        <v>10089</v>
      </c>
      <c r="G1406" s="90" t="e" vm="2">
        <f t="shared" ca="1" si="217"/>
        <v>#NAME?</v>
      </c>
      <c r="J1406" s="113" t="s">
        <v>240</v>
      </c>
      <c r="K1406" s="87"/>
    </row>
    <row r="1407" spans="1:11" x14ac:dyDescent="0.2">
      <c r="A1407" s="121" t="s">
        <v>243</v>
      </c>
      <c r="B1407" s="121" t="e" vm="1">
        <f ca="1">_xlfn.XLOOKUP(D1407,'HOLDS (by Blocz)'!S:S,'HOLDS (by Blocz)'!I:I,0)</f>
        <v>#NAME?</v>
      </c>
      <c r="C1407" s="121" t="e" vm="1">
        <f ca="1">_xlfn.XLOOKUP(J1407,'HOLDS (by Blocz)'!S:S,'HOLDS (by Blocz)'!I:I,0)</f>
        <v>#NAME?</v>
      </c>
      <c r="D1407" s="121" t="s">
        <v>130</v>
      </c>
      <c r="E1407" s="121" t="e" vm="2">
        <f t="shared" ca="1" si="218"/>
        <v>#NAME?</v>
      </c>
      <c r="F1407" s="121">
        <v>10090</v>
      </c>
      <c r="G1407" s="121" t="e" vm="2">
        <f t="shared" ca="1" si="217"/>
        <v>#NAME?</v>
      </c>
      <c r="J1407" s="113" t="s">
        <v>240</v>
      </c>
      <c r="K1407" s="87"/>
    </row>
    <row r="1408" spans="1:11" x14ac:dyDescent="0.2">
      <c r="A1408" s="90" t="s">
        <v>243</v>
      </c>
      <c r="B1408" s="90" t="e" vm="1">
        <f ca="1">_xlfn.XLOOKUP(D1408,'HOLDS (by Blocz)'!S:S,'HOLDS (by Blocz)'!I:I,0)</f>
        <v>#NAME?</v>
      </c>
      <c r="C1408" s="90" t="e" vm="1">
        <f ca="1">_xlfn.XLOOKUP(J1408,'HOLDS (by Blocz)'!S:S,'HOLDS (by Blocz)'!I:I,0)</f>
        <v>#NAME?</v>
      </c>
      <c r="D1408" s="90" t="s">
        <v>131</v>
      </c>
      <c r="E1408" s="90" t="e" vm="2">
        <f t="shared" ca="1" si="218"/>
        <v>#NAME?</v>
      </c>
      <c r="F1408" s="90">
        <v>10090</v>
      </c>
      <c r="G1408" s="90" t="e" vm="2">
        <f t="shared" ca="1" si="217"/>
        <v>#NAME?</v>
      </c>
      <c r="J1408" s="113" t="s">
        <v>240</v>
      </c>
      <c r="K1408" s="87"/>
    </row>
    <row r="1409" spans="1:11" x14ac:dyDescent="0.2">
      <c r="A1409" s="90" t="s">
        <v>243</v>
      </c>
      <c r="B1409" s="90" t="e" vm="1">
        <f ca="1">_xlfn.XLOOKUP(D1409,'HOLDS (by Blocz)'!S:S,'HOLDS (by Blocz)'!I:I,0)</f>
        <v>#NAME?</v>
      </c>
      <c r="C1409" s="90" t="e" vm="1">
        <f ca="1">_xlfn.XLOOKUP(J1409,'HOLDS (by Blocz)'!S:S,'HOLDS (by Blocz)'!I:I,0)</f>
        <v>#NAME?</v>
      </c>
      <c r="D1409" s="90" t="s">
        <v>132</v>
      </c>
      <c r="E1409" s="90" t="e" vm="2">
        <f t="shared" ca="1" si="218"/>
        <v>#NAME?</v>
      </c>
      <c r="F1409" s="90">
        <v>10090</v>
      </c>
      <c r="G1409" s="90" t="e" vm="2">
        <f t="shared" ca="1" si="217"/>
        <v>#NAME?</v>
      </c>
      <c r="J1409" s="113" t="s">
        <v>240</v>
      </c>
      <c r="K1409" s="87"/>
    </row>
    <row r="1410" spans="1:11" x14ac:dyDescent="0.2">
      <c r="A1410" s="90" t="s">
        <v>243</v>
      </c>
      <c r="B1410" s="90" t="e" vm="1">
        <f ca="1">_xlfn.XLOOKUP(D1410,'HOLDS (by Blocz)'!S:S,'HOLDS (by Blocz)'!I:I,0)</f>
        <v>#NAME?</v>
      </c>
      <c r="C1410" s="90" t="e" vm="1">
        <f ca="1">_xlfn.XLOOKUP(J1410,'HOLDS (by Blocz)'!S:S,'HOLDS (by Blocz)'!I:I,0)</f>
        <v>#NAME?</v>
      </c>
      <c r="D1410" s="90" t="s">
        <v>133</v>
      </c>
      <c r="E1410" s="90" t="e" vm="2">
        <f t="shared" ca="1" si="218"/>
        <v>#NAME?</v>
      </c>
      <c r="F1410" s="90">
        <v>10090</v>
      </c>
      <c r="G1410" s="90" t="e" vm="2">
        <f t="shared" ca="1" si="217"/>
        <v>#NAME?</v>
      </c>
      <c r="J1410" s="113" t="s">
        <v>240</v>
      </c>
      <c r="K1410" s="87"/>
    </row>
    <row r="1411" spans="1:11" x14ac:dyDescent="0.2">
      <c r="A1411" s="90" t="s">
        <v>243</v>
      </c>
      <c r="B1411" s="90" t="e" vm="1">
        <f ca="1">_xlfn.XLOOKUP(D1411,'HOLDS (by Blocz)'!S:S,'HOLDS (by Blocz)'!I:I,0)</f>
        <v>#NAME?</v>
      </c>
      <c r="C1411" s="90" t="e" vm="1">
        <f ca="1">_xlfn.XLOOKUP(J1411,'HOLDS (by Blocz)'!S:S,'HOLDS (by Blocz)'!I:I,0)</f>
        <v>#NAME?</v>
      </c>
      <c r="D1411" s="90" t="s">
        <v>134</v>
      </c>
      <c r="E1411" s="90" t="e" vm="2">
        <f t="shared" ca="1" si="218"/>
        <v>#NAME?</v>
      </c>
      <c r="F1411" s="90">
        <v>10090</v>
      </c>
      <c r="G1411" s="90" t="e" vm="2">
        <f t="shared" ca="1" si="217"/>
        <v>#NAME?</v>
      </c>
      <c r="J1411" s="113" t="s">
        <v>240</v>
      </c>
      <c r="K1411" s="87"/>
    </row>
    <row r="1412" spans="1:11" x14ac:dyDescent="0.2">
      <c r="A1412" s="90" t="s">
        <v>243</v>
      </c>
      <c r="B1412" s="90" t="e" vm="1">
        <f ca="1">_xlfn.XLOOKUP(D1412,'HOLDS (by Blocz)'!S:S,'HOLDS (by Blocz)'!I:I,0)</f>
        <v>#NAME?</v>
      </c>
      <c r="C1412" s="90" t="e" vm="1">
        <f ca="1">_xlfn.XLOOKUP(J1412,'HOLDS (by Blocz)'!S:S,'HOLDS (by Blocz)'!I:I,0)</f>
        <v>#NAME?</v>
      </c>
      <c r="D1412" s="90" t="s">
        <v>135</v>
      </c>
      <c r="E1412" s="90" t="e" vm="2">
        <f t="shared" ca="1" si="218"/>
        <v>#NAME?</v>
      </c>
      <c r="F1412" s="90">
        <v>10090</v>
      </c>
      <c r="G1412" s="90" t="e" vm="2">
        <f t="shared" ca="1" si="217"/>
        <v>#NAME?</v>
      </c>
      <c r="J1412" s="113" t="s">
        <v>240</v>
      </c>
      <c r="K1412" s="87"/>
    </row>
    <row r="1413" spans="1:11" x14ac:dyDescent="0.2">
      <c r="A1413" s="121" t="s">
        <v>243</v>
      </c>
      <c r="B1413" s="121" t="e" vm="1">
        <f ca="1">_xlfn.XLOOKUP(D1413,'HOLDS (by Blocz)'!S:S,'HOLDS (by Blocz)'!J:J,0)</f>
        <v>#NAME?</v>
      </c>
      <c r="C1413" s="121" t="e" vm="1">
        <f ca="1">_xlfn.XLOOKUP(J1413,'HOLDS (by Blocz)'!S:S,'HOLDS (by Blocz)'!J:J,0)</f>
        <v>#NAME?</v>
      </c>
      <c r="D1413" s="121" t="s">
        <v>130</v>
      </c>
      <c r="E1413" s="121" t="e" vm="2">
        <f t="shared" ca="1" si="218"/>
        <v>#NAME?</v>
      </c>
      <c r="F1413" s="121">
        <v>10091</v>
      </c>
      <c r="G1413" s="121" t="e" vm="2">
        <f t="shared" ca="1" si="217"/>
        <v>#NAME?</v>
      </c>
      <c r="J1413" s="113" t="s">
        <v>240</v>
      </c>
      <c r="K1413" s="87"/>
    </row>
    <row r="1414" spans="1:11" x14ac:dyDescent="0.2">
      <c r="A1414" s="90" t="s">
        <v>243</v>
      </c>
      <c r="B1414" s="90" t="e" vm="1">
        <f ca="1">_xlfn.XLOOKUP(D1414,'HOLDS (by Blocz)'!S:S,'HOLDS (by Blocz)'!J:J,0)</f>
        <v>#NAME?</v>
      </c>
      <c r="C1414" s="90" t="e" vm="1">
        <f ca="1">_xlfn.XLOOKUP(J1414,'HOLDS (by Blocz)'!S:S,'HOLDS (by Blocz)'!J:J,0)</f>
        <v>#NAME?</v>
      </c>
      <c r="D1414" s="90" t="s">
        <v>131</v>
      </c>
      <c r="E1414" s="90" t="e" vm="2">
        <f t="shared" ca="1" si="218"/>
        <v>#NAME?</v>
      </c>
      <c r="F1414" s="90">
        <v>10091</v>
      </c>
      <c r="G1414" s="90" t="e" vm="2">
        <f t="shared" ca="1" si="217"/>
        <v>#NAME?</v>
      </c>
      <c r="J1414" s="113" t="s">
        <v>240</v>
      </c>
      <c r="K1414" s="87"/>
    </row>
    <row r="1415" spans="1:11" x14ac:dyDescent="0.2">
      <c r="A1415" s="90" t="s">
        <v>243</v>
      </c>
      <c r="B1415" s="90" t="e" vm="1">
        <f ca="1">_xlfn.XLOOKUP(D1415,'HOLDS (by Blocz)'!S:S,'HOLDS (by Blocz)'!J:J,0)</f>
        <v>#NAME?</v>
      </c>
      <c r="C1415" s="90" t="e" vm="1">
        <f ca="1">_xlfn.XLOOKUP(J1415,'HOLDS (by Blocz)'!S:S,'HOLDS (by Blocz)'!J:J,0)</f>
        <v>#NAME?</v>
      </c>
      <c r="D1415" s="90" t="s">
        <v>132</v>
      </c>
      <c r="E1415" s="90" t="e" vm="2">
        <f t="shared" ca="1" si="218"/>
        <v>#NAME?</v>
      </c>
      <c r="F1415" s="90">
        <v>10091</v>
      </c>
      <c r="G1415" s="90" t="e" vm="2">
        <f t="shared" ca="1" si="217"/>
        <v>#NAME?</v>
      </c>
      <c r="J1415" s="113" t="s">
        <v>240</v>
      </c>
      <c r="K1415" s="87"/>
    </row>
    <row r="1416" spans="1:11" x14ac:dyDescent="0.2">
      <c r="A1416" s="90" t="s">
        <v>243</v>
      </c>
      <c r="B1416" s="90" t="e" vm="1">
        <f ca="1">_xlfn.XLOOKUP(D1416,'HOLDS (by Blocz)'!S:S,'HOLDS (by Blocz)'!J:J,0)</f>
        <v>#NAME?</v>
      </c>
      <c r="C1416" s="90" t="e" vm="1">
        <f ca="1">_xlfn.XLOOKUP(J1416,'HOLDS (by Blocz)'!S:S,'HOLDS (by Blocz)'!J:J,0)</f>
        <v>#NAME?</v>
      </c>
      <c r="D1416" s="90" t="s">
        <v>133</v>
      </c>
      <c r="E1416" s="90" t="e" vm="2">
        <f t="shared" ca="1" si="218"/>
        <v>#NAME?</v>
      </c>
      <c r="F1416" s="90">
        <v>10091</v>
      </c>
      <c r="G1416" s="90" t="e" vm="2">
        <f t="shared" ca="1" si="217"/>
        <v>#NAME?</v>
      </c>
      <c r="J1416" s="113" t="s">
        <v>240</v>
      </c>
      <c r="K1416" s="87"/>
    </row>
    <row r="1417" spans="1:11" x14ac:dyDescent="0.2">
      <c r="A1417" s="90" t="s">
        <v>243</v>
      </c>
      <c r="B1417" s="90" t="e" vm="1">
        <f ca="1">_xlfn.XLOOKUP(D1417,'HOLDS (by Blocz)'!S:S,'HOLDS (by Blocz)'!J:J,0)</f>
        <v>#NAME?</v>
      </c>
      <c r="C1417" s="90" t="e" vm="1">
        <f ca="1">_xlfn.XLOOKUP(J1417,'HOLDS (by Blocz)'!S:S,'HOLDS (by Blocz)'!J:J,0)</f>
        <v>#NAME?</v>
      </c>
      <c r="D1417" s="90" t="s">
        <v>134</v>
      </c>
      <c r="E1417" s="90" t="e" vm="2">
        <f t="shared" ca="1" si="218"/>
        <v>#NAME?</v>
      </c>
      <c r="F1417" s="90">
        <v>10091</v>
      </c>
      <c r="G1417" s="90" t="e" vm="2">
        <f t="shared" ca="1" si="217"/>
        <v>#NAME?</v>
      </c>
      <c r="J1417" s="113" t="s">
        <v>240</v>
      </c>
      <c r="K1417" s="87"/>
    </row>
    <row r="1418" spans="1:11" x14ac:dyDescent="0.2">
      <c r="A1418" s="90" t="s">
        <v>243</v>
      </c>
      <c r="B1418" s="90" t="e" vm="1">
        <f ca="1">_xlfn.XLOOKUP(D1418,'HOLDS (by Blocz)'!S:S,'HOLDS (by Blocz)'!J:J,0)</f>
        <v>#NAME?</v>
      </c>
      <c r="C1418" s="90" t="e" vm="1">
        <f ca="1">_xlfn.XLOOKUP(J1418,'HOLDS (by Blocz)'!S:S,'HOLDS (by Blocz)'!J:J,0)</f>
        <v>#NAME?</v>
      </c>
      <c r="D1418" s="90" t="s">
        <v>135</v>
      </c>
      <c r="E1418" s="90" t="e" vm="2">
        <f t="shared" ca="1" si="218"/>
        <v>#NAME?</v>
      </c>
      <c r="F1418" s="90">
        <v>10091</v>
      </c>
      <c r="G1418" s="90" t="e" vm="2">
        <f t="shared" ca="1" si="217"/>
        <v>#NAME?</v>
      </c>
      <c r="J1418" s="113" t="s">
        <v>240</v>
      </c>
      <c r="K1418" s="87"/>
    </row>
    <row r="1419" spans="1:11" x14ac:dyDescent="0.2">
      <c r="A1419" s="121" t="s">
        <v>243</v>
      </c>
      <c r="B1419" s="121" t="e" vm="1">
        <f ca="1">_xlfn.XLOOKUP(D1419,'HOLDS (by Blocz)'!S:S,'HOLDS (by Blocz)'!K:K,0)</f>
        <v>#NAME?</v>
      </c>
      <c r="C1419" s="121" t="e" vm="1">
        <f ca="1">_xlfn.XLOOKUP(J1419,'HOLDS (by Blocz)'!S:S,'HOLDS (by Blocz)'!K:K,0)</f>
        <v>#NAME?</v>
      </c>
      <c r="D1419" s="121" t="s">
        <v>130</v>
      </c>
      <c r="E1419" s="121" t="e" vm="2">
        <f t="shared" ca="1" si="218"/>
        <v>#NAME?</v>
      </c>
      <c r="F1419" s="121">
        <v>10094</v>
      </c>
      <c r="G1419" s="121" t="e" vm="2">
        <f t="shared" ca="1" si="217"/>
        <v>#NAME?</v>
      </c>
      <c r="J1419" s="113" t="s">
        <v>240</v>
      </c>
      <c r="K1419" s="87"/>
    </row>
    <row r="1420" spans="1:11" x14ac:dyDescent="0.2">
      <c r="A1420" s="90" t="s">
        <v>243</v>
      </c>
      <c r="B1420" s="90" t="e" vm="1">
        <f ca="1">_xlfn.XLOOKUP(D1420,'HOLDS (by Blocz)'!S:S,'HOLDS (by Blocz)'!K:K,0)</f>
        <v>#NAME?</v>
      </c>
      <c r="C1420" s="90" t="e" vm="1">
        <f ca="1">_xlfn.XLOOKUP(J1420,'HOLDS (by Blocz)'!S:S,'HOLDS (by Blocz)'!K:K,0)</f>
        <v>#NAME?</v>
      </c>
      <c r="D1420" s="90" t="s">
        <v>131</v>
      </c>
      <c r="E1420" s="90" t="e" vm="2">
        <f t="shared" ca="1" si="218"/>
        <v>#NAME?</v>
      </c>
      <c r="F1420" s="90">
        <v>10094</v>
      </c>
      <c r="G1420" s="90" t="e" vm="2">
        <f t="shared" ref="G1420:G1483" ca="1" si="219">IF(C1420&gt;0,10*C1420/E1420,0)</f>
        <v>#NAME?</v>
      </c>
      <c r="J1420" s="113" t="s">
        <v>240</v>
      </c>
      <c r="K1420" s="87"/>
    </row>
    <row r="1421" spans="1:11" x14ac:dyDescent="0.2">
      <c r="A1421" s="90" t="s">
        <v>243</v>
      </c>
      <c r="B1421" s="90" t="e" vm="1">
        <f ca="1">_xlfn.XLOOKUP(D1421,'HOLDS (by Blocz)'!S:S,'HOLDS (by Blocz)'!K:K,0)</f>
        <v>#NAME?</v>
      </c>
      <c r="C1421" s="90" t="e" vm="1">
        <f ca="1">_xlfn.XLOOKUP(J1421,'HOLDS (by Blocz)'!S:S,'HOLDS (by Blocz)'!K:K,0)</f>
        <v>#NAME?</v>
      </c>
      <c r="D1421" s="90" t="s">
        <v>132</v>
      </c>
      <c r="E1421" s="90" t="e" vm="2">
        <f t="shared" ca="1" si="218"/>
        <v>#NAME?</v>
      </c>
      <c r="F1421" s="90">
        <v>10094</v>
      </c>
      <c r="G1421" s="90" t="e" vm="2">
        <f t="shared" ca="1" si="219"/>
        <v>#NAME?</v>
      </c>
      <c r="J1421" s="113" t="s">
        <v>240</v>
      </c>
      <c r="K1421" s="87"/>
    </row>
    <row r="1422" spans="1:11" x14ac:dyDescent="0.2">
      <c r="A1422" s="90" t="s">
        <v>243</v>
      </c>
      <c r="B1422" s="90" t="e" vm="1">
        <f ca="1">_xlfn.XLOOKUP(D1422,'HOLDS (by Blocz)'!S:S,'HOLDS (by Blocz)'!K:K,0)</f>
        <v>#NAME?</v>
      </c>
      <c r="C1422" s="90" t="e" vm="1">
        <f ca="1">_xlfn.XLOOKUP(J1422,'HOLDS (by Blocz)'!S:S,'HOLDS (by Blocz)'!K:K,0)</f>
        <v>#NAME?</v>
      </c>
      <c r="D1422" s="90" t="s">
        <v>133</v>
      </c>
      <c r="E1422" s="90" t="e" vm="2">
        <f t="shared" ca="1" si="218"/>
        <v>#NAME?</v>
      </c>
      <c r="F1422" s="90">
        <v>10094</v>
      </c>
      <c r="G1422" s="90" t="e" vm="2">
        <f t="shared" ca="1" si="219"/>
        <v>#NAME?</v>
      </c>
      <c r="J1422" s="113" t="s">
        <v>240</v>
      </c>
      <c r="K1422" s="87"/>
    </row>
    <row r="1423" spans="1:11" x14ac:dyDescent="0.2">
      <c r="A1423" s="90" t="s">
        <v>243</v>
      </c>
      <c r="B1423" s="90" t="e" vm="1">
        <f ca="1">_xlfn.XLOOKUP(D1423,'HOLDS (by Blocz)'!S:S,'HOLDS (by Blocz)'!K:K,0)</f>
        <v>#NAME?</v>
      </c>
      <c r="C1423" s="90" t="e" vm="1">
        <f ca="1">_xlfn.XLOOKUP(J1423,'HOLDS (by Blocz)'!S:S,'HOLDS (by Blocz)'!K:K,0)</f>
        <v>#NAME?</v>
      </c>
      <c r="D1423" s="90" t="s">
        <v>134</v>
      </c>
      <c r="E1423" s="90" t="e" vm="2">
        <f t="shared" ca="1" si="218"/>
        <v>#NAME?</v>
      </c>
      <c r="F1423" s="90">
        <v>10094</v>
      </c>
      <c r="G1423" s="90" t="e" vm="2">
        <f t="shared" ca="1" si="219"/>
        <v>#NAME?</v>
      </c>
      <c r="J1423" s="113" t="s">
        <v>240</v>
      </c>
      <c r="K1423" s="87"/>
    </row>
    <row r="1424" spans="1:11" x14ac:dyDescent="0.2">
      <c r="A1424" s="90" t="s">
        <v>243</v>
      </c>
      <c r="B1424" s="90" t="e" vm="1">
        <f ca="1">_xlfn.XLOOKUP(D1424,'HOLDS (by Blocz)'!S:S,'HOLDS (by Blocz)'!K:K,0)</f>
        <v>#NAME?</v>
      </c>
      <c r="C1424" s="90" t="e" vm="1">
        <f ca="1">_xlfn.XLOOKUP(J1424,'HOLDS (by Blocz)'!S:S,'HOLDS (by Blocz)'!K:K,0)</f>
        <v>#NAME?</v>
      </c>
      <c r="D1424" s="90" t="s">
        <v>135</v>
      </c>
      <c r="E1424" s="90" t="e" vm="2">
        <f t="shared" ca="1" si="218"/>
        <v>#NAME?</v>
      </c>
      <c r="F1424" s="90">
        <v>10094</v>
      </c>
      <c r="G1424" s="90" t="e" vm="2">
        <f t="shared" ca="1" si="219"/>
        <v>#NAME?</v>
      </c>
      <c r="J1424" s="113" t="s">
        <v>240</v>
      </c>
      <c r="K1424" s="87"/>
    </row>
    <row r="1425" spans="1:11" x14ac:dyDescent="0.2">
      <c r="A1425" s="121" t="s">
        <v>243</v>
      </c>
      <c r="B1425" s="121" t="e" vm="1">
        <f ca="1">_xlfn.XLOOKUP(D1425,'HOLDS (by Blocz)'!S:S,'HOLDS (by Blocz)'!L:L,0)</f>
        <v>#NAME?</v>
      </c>
      <c r="C1425" s="121" t="e" vm="1">
        <f ca="1">_xlfn.XLOOKUP(J1425,'HOLDS (by Blocz)'!S:S,'HOLDS (by Blocz)'!L:L,0)</f>
        <v>#NAME?</v>
      </c>
      <c r="D1425" s="121" t="s">
        <v>130</v>
      </c>
      <c r="E1425" s="121" t="e" vm="2">
        <f t="shared" ca="1" si="218"/>
        <v>#NAME?</v>
      </c>
      <c r="F1425" s="121">
        <v>10095</v>
      </c>
      <c r="G1425" s="121" t="e" vm="2">
        <f t="shared" ca="1" si="219"/>
        <v>#NAME?</v>
      </c>
      <c r="J1425" s="113" t="s">
        <v>240</v>
      </c>
      <c r="K1425" s="87"/>
    </row>
    <row r="1426" spans="1:11" x14ac:dyDescent="0.2">
      <c r="A1426" s="90" t="s">
        <v>243</v>
      </c>
      <c r="B1426" s="90" t="e" vm="1">
        <f ca="1">_xlfn.XLOOKUP(D1426,'HOLDS (by Blocz)'!S:S,'HOLDS (by Blocz)'!L:L,0)</f>
        <v>#NAME?</v>
      </c>
      <c r="C1426" s="90" t="e" vm="1">
        <f ca="1">_xlfn.XLOOKUP(J1426,'HOLDS (by Blocz)'!S:S,'HOLDS (by Blocz)'!L:L,0)</f>
        <v>#NAME?</v>
      </c>
      <c r="D1426" s="90" t="s">
        <v>131</v>
      </c>
      <c r="E1426" s="90" t="e" vm="2">
        <f t="shared" ca="1" si="218"/>
        <v>#NAME?</v>
      </c>
      <c r="F1426" s="90">
        <v>10095</v>
      </c>
      <c r="G1426" s="90" t="e" vm="2">
        <f t="shared" ca="1" si="219"/>
        <v>#NAME?</v>
      </c>
      <c r="J1426" s="113" t="s">
        <v>240</v>
      </c>
      <c r="K1426" s="87"/>
    </row>
    <row r="1427" spans="1:11" x14ac:dyDescent="0.2">
      <c r="A1427" s="90" t="s">
        <v>243</v>
      </c>
      <c r="B1427" s="90" t="e" vm="1">
        <f ca="1">_xlfn.XLOOKUP(D1427,'HOLDS (by Blocz)'!S:S,'HOLDS (by Blocz)'!L:L,0)</f>
        <v>#NAME?</v>
      </c>
      <c r="C1427" s="90" t="e" vm="1">
        <f ca="1">_xlfn.XLOOKUP(J1427,'HOLDS (by Blocz)'!S:S,'HOLDS (by Blocz)'!L:L,0)</f>
        <v>#NAME?</v>
      </c>
      <c r="D1427" s="90" t="s">
        <v>132</v>
      </c>
      <c r="E1427" s="90" t="e" vm="2">
        <f t="shared" ca="1" si="218"/>
        <v>#NAME?</v>
      </c>
      <c r="F1427" s="90">
        <v>10095</v>
      </c>
      <c r="G1427" s="90" t="e" vm="2">
        <f t="shared" ca="1" si="219"/>
        <v>#NAME?</v>
      </c>
      <c r="J1427" s="113" t="s">
        <v>240</v>
      </c>
      <c r="K1427" s="87"/>
    </row>
    <row r="1428" spans="1:11" x14ac:dyDescent="0.2">
      <c r="A1428" s="90" t="s">
        <v>243</v>
      </c>
      <c r="B1428" s="90" t="e" vm="1">
        <f ca="1">_xlfn.XLOOKUP(D1428,'HOLDS (by Blocz)'!S:S,'HOLDS (by Blocz)'!L:L,0)</f>
        <v>#NAME?</v>
      </c>
      <c r="C1428" s="90" t="e" vm="1">
        <f ca="1">_xlfn.XLOOKUP(J1428,'HOLDS (by Blocz)'!S:S,'HOLDS (by Blocz)'!L:L,0)</f>
        <v>#NAME?</v>
      </c>
      <c r="D1428" s="90" t="s">
        <v>133</v>
      </c>
      <c r="E1428" s="90" t="e" vm="2">
        <f t="shared" ca="1" si="218"/>
        <v>#NAME?</v>
      </c>
      <c r="F1428" s="90">
        <v>10095</v>
      </c>
      <c r="G1428" s="90" t="e" vm="2">
        <f t="shared" ca="1" si="219"/>
        <v>#NAME?</v>
      </c>
      <c r="J1428" s="113" t="s">
        <v>240</v>
      </c>
      <c r="K1428" s="87"/>
    </row>
    <row r="1429" spans="1:11" x14ac:dyDescent="0.2">
      <c r="A1429" s="90" t="s">
        <v>243</v>
      </c>
      <c r="B1429" s="90" t="e" vm="1">
        <f ca="1">_xlfn.XLOOKUP(D1429,'HOLDS (by Blocz)'!S:S,'HOLDS (by Blocz)'!L:L,0)</f>
        <v>#NAME?</v>
      </c>
      <c r="C1429" s="90" t="e" vm="1">
        <f ca="1">_xlfn.XLOOKUP(J1429,'HOLDS (by Blocz)'!S:S,'HOLDS (by Blocz)'!L:L,0)</f>
        <v>#NAME?</v>
      </c>
      <c r="D1429" s="90" t="s">
        <v>134</v>
      </c>
      <c r="E1429" s="90" t="e" vm="2">
        <f t="shared" ca="1" si="218"/>
        <v>#NAME?</v>
      </c>
      <c r="F1429" s="90">
        <v>10095</v>
      </c>
      <c r="G1429" s="90" t="e" vm="2">
        <f t="shared" ca="1" si="219"/>
        <v>#NAME?</v>
      </c>
      <c r="J1429" s="113" t="s">
        <v>240</v>
      </c>
      <c r="K1429" s="87"/>
    </row>
    <row r="1430" spans="1:11" x14ac:dyDescent="0.2">
      <c r="A1430" s="90" t="s">
        <v>243</v>
      </c>
      <c r="B1430" s="90" t="e" vm="1">
        <f ca="1">_xlfn.XLOOKUP(D1430,'HOLDS (by Blocz)'!S:S,'HOLDS (by Blocz)'!L:L,0)</f>
        <v>#NAME?</v>
      </c>
      <c r="C1430" s="90" t="e" vm="1">
        <f ca="1">_xlfn.XLOOKUP(J1430,'HOLDS (by Blocz)'!S:S,'HOLDS (by Blocz)'!L:L,0)</f>
        <v>#NAME?</v>
      </c>
      <c r="D1430" s="90" t="s">
        <v>135</v>
      </c>
      <c r="E1430" s="90" t="e" vm="2">
        <f t="shared" ca="1" si="218"/>
        <v>#NAME?</v>
      </c>
      <c r="F1430" s="90">
        <v>10095</v>
      </c>
      <c r="G1430" s="90" t="e" vm="2">
        <f t="shared" ca="1" si="219"/>
        <v>#NAME?</v>
      </c>
      <c r="J1430" s="113" t="s">
        <v>240</v>
      </c>
      <c r="K1430" s="87"/>
    </row>
    <row r="1431" spans="1:11" x14ac:dyDescent="0.2">
      <c r="A1431" s="121" t="s">
        <v>243</v>
      </c>
      <c r="B1431" s="121" t="e" vm="1">
        <f ca="1">_xlfn.XLOOKUP(D1431,'HOLDS (by Blocz)'!S:S,'HOLDS (by Blocz)'!N:N,0)</f>
        <v>#NAME?</v>
      </c>
      <c r="C1431" s="121" t="e" vm="1">
        <f ca="1">_xlfn.XLOOKUP(J1431,'HOLDS (by Blocz)'!S:S,'HOLDS (by Blocz)'!N:N,0)</f>
        <v>#NAME?</v>
      </c>
      <c r="D1431" s="121" t="s">
        <v>130</v>
      </c>
      <c r="E1431" s="121" t="e" vm="2">
        <f t="shared" ca="1" si="218"/>
        <v>#NAME?</v>
      </c>
      <c r="F1431" s="121">
        <v>10083</v>
      </c>
      <c r="G1431" s="121" t="e" vm="2">
        <f t="shared" ca="1" si="219"/>
        <v>#NAME?</v>
      </c>
      <c r="J1431" s="113" t="s">
        <v>240</v>
      </c>
      <c r="K1431" s="87"/>
    </row>
    <row r="1432" spans="1:11" x14ac:dyDescent="0.2">
      <c r="A1432" s="90" t="s">
        <v>243</v>
      </c>
      <c r="B1432" s="90" t="e" vm="1">
        <f ca="1">_xlfn.XLOOKUP(D1432,'HOLDS (by Blocz)'!S:S,'HOLDS (by Blocz)'!N:N,0)</f>
        <v>#NAME?</v>
      </c>
      <c r="C1432" s="90" t="e" vm="1">
        <f ca="1">_xlfn.XLOOKUP(J1432,'HOLDS (by Blocz)'!S:S,'HOLDS (by Blocz)'!N:N,0)</f>
        <v>#NAME?</v>
      </c>
      <c r="D1432" s="90" t="s">
        <v>131</v>
      </c>
      <c r="E1432" s="90" t="e" vm="2">
        <f t="shared" ca="1" si="218"/>
        <v>#NAME?</v>
      </c>
      <c r="F1432" s="90">
        <v>10083</v>
      </c>
      <c r="G1432" s="90" t="e" vm="2">
        <f t="shared" ca="1" si="219"/>
        <v>#NAME?</v>
      </c>
      <c r="J1432" s="113" t="s">
        <v>240</v>
      </c>
      <c r="K1432" s="87"/>
    </row>
    <row r="1433" spans="1:11" x14ac:dyDescent="0.2">
      <c r="A1433" s="90" t="s">
        <v>243</v>
      </c>
      <c r="B1433" s="90" t="e" vm="1">
        <f ca="1">_xlfn.XLOOKUP(D1433,'HOLDS (by Blocz)'!S:S,'HOLDS (by Blocz)'!N:N,0)</f>
        <v>#NAME?</v>
      </c>
      <c r="C1433" s="90" t="e" vm="1">
        <f ca="1">_xlfn.XLOOKUP(J1433,'HOLDS (by Blocz)'!S:S,'HOLDS (by Blocz)'!N:N,0)</f>
        <v>#NAME?</v>
      </c>
      <c r="D1433" s="90" t="s">
        <v>132</v>
      </c>
      <c r="E1433" s="90" t="e" vm="2">
        <f t="shared" ca="1" si="218"/>
        <v>#NAME?</v>
      </c>
      <c r="F1433" s="90">
        <v>10083</v>
      </c>
      <c r="G1433" s="90" t="e" vm="2">
        <f t="shared" ca="1" si="219"/>
        <v>#NAME?</v>
      </c>
      <c r="J1433" s="113" t="s">
        <v>240</v>
      </c>
      <c r="K1433" s="87"/>
    </row>
    <row r="1434" spans="1:11" x14ac:dyDescent="0.2">
      <c r="A1434" s="90" t="s">
        <v>243</v>
      </c>
      <c r="B1434" s="90" t="e" vm="1">
        <f ca="1">_xlfn.XLOOKUP(D1434,'HOLDS (by Blocz)'!S:S,'HOLDS (by Blocz)'!N:N,0)</f>
        <v>#NAME?</v>
      </c>
      <c r="C1434" s="90" t="e" vm="1">
        <f ca="1">_xlfn.XLOOKUP(J1434,'HOLDS (by Blocz)'!S:S,'HOLDS (by Blocz)'!N:N,0)</f>
        <v>#NAME?</v>
      </c>
      <c r="D1434" s="90" t="s">
        <v>133</v>
      </c>
      <c r="E1434" s="90" t="e" vm="2">
        <f t="shared" ca="1" si="218"/>
        <v>#NAME?</v>
      </c>
      <c r="F1434" s="90">
        <v>10083</v>
      </c>
      <c r="G1434" s="90" t="e" vm="2">
        <f t="shared" ca="1" si="219"/>
        <v>#NAME?</v>
      </c>
      <c r="J1434" s="113" t="s">
        <v>240</v>
      </c>
      <c r="K1434" s="87"/>
    </row>
    <row r="1435" spans="1:11" x14ac:dyDescent="0.2">
      <c r="A1435" s="90" t="s">
        <v>243</v>
      </c>
      <c r="B1435" s="90" t="e" vm="1">
        <f ca="1">_xlfn.XLOOKUP(D1435,'HOLDS (by Blocz)'!S:S,'HOLDS (by Blocz)'!N:N,0)</f>
        <v>#NAME?</v>
      </c>
      <c r="C1435" s="90" t="e" vm="1">
        <f ca="1">_xlfn.XLOOKUP(J1435,'HOLDS (by Blocz)'!S:S,'HOLDS (by Blocz)'!N:N,0)</f>
        <v>#NAME?</v>
      </c>
      <c r="D1435" s="90" t="s">
        <v>134</v>
      </c>
      <c r="E1435" s="90" t="e" vm="2">
        <f t="shared" ca="1" si="218"/>
        <v>#NAME?</v>
      </c>
      <c r="F1435" s="90">
        <v>10083</v>
      </c>
      <c r="G1435" s="90" t="e" vm="2">
        <f t="shared" ca="1" si="219"/>
        <v>#NAME?</v>
      </c>
      <c r="J1435" s="113" t="s">
        <v>240</v>
      </c>
      <c r="K1435" s="87"/>
    </row>
    <row r="1436" spans="1:11" x14ac:dyDescent="0.2">
      <c r="A1436" s="90" t="s">
        <v>243</v>
      </c>
      <c r="B1436" s="90" t="e" vm="1">
        <f ca="1">_xlfn.XLOOKUP(D1436,'HOLDS (by Blocz)'!S:S,'HOLDS (by Blocz)'!N:N,0)</f>
        <v>#NAME?</v>
      </c>
      <c r="C1436" s="90" t="e" vm="1">
        <f ca="1">_xlfn.XLOOKUP(J1436,'HOLDS (by Blocz)'!S:S,'HOLDS (by Blocz)'!N:N,0)</f>
        <v>#NAME?</v>
      </c>
      <c r="D1436" s="90" t="s">
        <v>135</v>
      </c>
      <c r="E1436" s="90" t="e" vm="2">
        <f t="shared" ca="1" si="218"/>
        <v>#NAME?</v>
      </c>
      <c r="F1436" s="90">
        <v>10083</v>
      </c>
      <c r="G1436" s="90" t="e" vm="2">
        <f t="shared" ca="1" si="219"/>
        <v>#NAME?</v>
      </c>
      <c r="J1436" s="113" t="s">
        <v>240</v>
      </c>
      <c r="K1436" s="87"/>
    </row>
    <row r="1437" spans="1:11" x14ac:dyDescent="0.2">
      <c r="A1437" s="121" t="s">
        <v>243</v>
      </c>
      <c r="B1437" s="121" t="e" vm="1">
        <f ca="1">_xlfn.XLOOKUP(D1437,'HOLDS (by Blocz)'!S:S,'HOLDS (by Blocz)'!O:O,0)</f>
        <v>#NAME?</v>
      </c>
      <c r="C1437" s="121" t="e" vm="1">
        <f ca="1">_xlfn.XLOOKUP(J1437,'HOLDS (by Blocz)'!S:S,'HOLDS (by Blocz)'!O:O,0)</f>
        <v>#NAME?</v>
      </c>
      <c r="D1437" s="121" t="s">
        <v>130</v>
      </c>
      <c r="E1437" s="121" t="e" vm="2">
        <f t="shared" ca="1" si="218"/>
        <v>#NAME?</v>
      </c>
      <c r="F1437" s="121">
        <v>10082</v>
      </c>
      <c r="G1437" s="121" t="e" vm="2">
        <f t="shared" ca="1" si="219"/>
        <v>#NAME?</v>
      </c>
      <c r="J1437" s="113" t="s">
        <v>240</v>
      </c>
      <c r="K1437" s="87"/>
    </row>
    <row r="1438" spans="1:11" x14ac:dyDescent="0.2">
      <c r="A1438" s="90" t="s">
        <v>243</v>
      </c>
      <c r="B1438" s="90" t="e" vm="1">
        <f ca="1">_xlfn.XLOOKUP(D1438,'HOLDS (by Blocz)'!S:S,'HOLDS (by Blocz)'!O:O,0)</f>
        <v>#NAME?</v>
      </c>
      <c r="C1438" s="90" t="e" vm="1">
        <f ca="1">_xlfn.XLOOKUP(J1438,'HOLDS (by Blocz)'!S:S,'HOLDS (by Blocz)'!O:O,0)</f>
        <v>#NAME?</v>
      </c>
      <c r="D1438" s="90" t="s">
        <v>131</v>
      </c>
      <c r="E1438" s="90" t="e" vm="2">
        <f t="shared" ca="1" si="218"/>
        <v>#NAME?</v>
      </c>
      <c r="F1438" s="90">
        <v>10082</v>
      </c>
      <c r="G1438" s="90" t="e" vm="2">
        <f t="shared" ca="1" si="219"/>
        <v>#NAME?</v>
      </c>
      <c r="J1438" s="113" t="s">
        <v>240</v>
      </c>
      <c r="K1438" s="87"/>
    </row>
    <row r="1439" spans="1:11" x14ac:dyDescent="0.2">
      <c r="A1439" s="90" t="s">
        <v>243</v>
      </c>
      <c r="B1439" s="90" t="e" vm="1">
        <f ca="1">_xlfn.XLOOKUP(D1439,'HOLDS (by Blocz)'!S:S,'HOLDS (by Blocz)'!O:O,0)</f>
        <v>#NAME?</v>
      </c>
      <c r="C1439" s="90" t="e" vm="1">
        <f ca="1">_xlfn.XLOOKUP(J1439,'HOLDS (by Blocz)'!S:S,'HOLDS (by Blocz)'!O:O,0)</f>
        <v>#NAME?</v>
      </c>
      <c r="D1439" s="90" t="s">
        <v>132</v>
      </c>
      <c r="E1439" s="90" t="e" vm="2">
        <f t="shared" ca="1" si="218"/>
        <v>#NAME?</v>
      </c>
      <c r="F1439" s="90">
        <v>10082</v>
      </c>
      <c r="G1439" s="90" t="e" vm="2">
        <f t="shared" ca="1" si="219"/>
        <v>#NAME?</v>
      </c>
      <c r="J1439" s="113" t="s">
        <v>240</v>
      </c>
      <c r="K1439" s="87"/>
    </row>
    <row r="1440" spans="1:11" x14ac:dyDescent="0.2">
      <c r="A1440" s="90" t="s">
        <v>243</v>
      </c>
      <c r="B1440" s="90" t="e" vm="1">
        <f ca="1">_xlfn.XLOOKUP(D1440,'HOLDS (by Blocz)'!S:S,'HOLDS (by Blocz)'!O:O,0)</f>
        <v>#NAME?</v>
      </c>
      <c r="C1440" s="90" t="e" vm="1">
        <f ca="1">_xlfn.XLOOKUP(J1440,'HOLDS (by Blocz)'!S:S,'HOLDS (by Blocz)'!O:O,0)</f>
        <v>#NAME?</v>
      </c>
      <c r="D1440" s="90" t="s">
        <v>133</v>
      </c>
      <c r="E1440" s="90" t="e" vm="2">
        <f t="shared" ca="1" si="218"/>
        <v>#NAME?</v>
      </c>
      <c r="F1440" s="90">
        <v>10082</v>
      </c>
      <c r="G1440" s="90" t="e" vm="2">
        <f t="shared" ca="1" si="219"/>
        <v>#NAME?</v>
      </c>
      <c r="J1440" s="113" t="s">
        <v>240</v>
      </c>
      <c r="K1440" s="87"/>
    </row>
    <row r="1441" spans="1:11" x14ac:dyDescent="0.2">
      <c r="A1441" s="90" t="s">
        <v>243</v>
      </c>
      <c r="B1441" s="90" t="e" vm="1">
        <f ca="1">_xlfn.XLOOKUP(D1441,'HOLDS (by Blocz)'!S:S,'HOLDS (by Blocz)'!O:O,0)</f>
        <v>#NAME?</v>
      </c>
      <c r="C1441" s="90" t="e" vm="1">
        <f ca="1">_xlfn.XLOOKUP(J1441,'HOLDS (by Blocz)'!S:S,'HOLDS (by Blocz)'!O:O,0)</f>
        <v>#NAME?</v>
      </c>
      <c r="D1441" s="90" t="s">
        <v>134</v>
      </c>
      <c r="E1441" s="90" t="e" vm="2">
        <f t="shared" ref="E1441:E1504" ca="1" si="220">SUM(B1441:C1441)</f>
        <v>#NAME?</v>
      </c>
      <c r="F1441" s="90">
        <v>10082</v>
      </c>
      <c r="G1441" s="90" t="e" vm="2">
        <f t="shared" ca="1" si="219"/>
        <v>#NAME?</v>
      </c>
      <c r="J1441" s="113" t="s">
        <v>240</v>
      </c>
      <c r="K1441" s="87"/>
    </row>
    <row r="1442" spans="1:11" x14ac:dyDescent="0.2">
      <c r="A1442" s="90" t="s">
        <v>243</v>
      </c>
      <c r="B1442" s="90" t="e" vm="1">
        <f ca="1">_xlfn.XLOOKUP(D1442,'HOLDS (by Blocz)'!S:S,'HOLDS (by Blocz)'!O:O,0)</f>
        <v>#NAME?</v>
      </c>
      <c r="C1442" s="90" t="e" vm="1">
        <f ca="1">_xlfn.XLOOKUP(J1442,'HOLDS (by Blocz)'!S:S,'HOLDS (by Blocz)'!O:O,0)</f>
        <v>#NAME?</v>
      </c>
      <c r="D1442" s="90" t="s">
        <v>135</v>
      </c>
      <c r="E1442" s="90" t="e" vm="2">
        <f t="shared" ca="1" si="220"/>
        <v>#NAME?</v>
      </c>
      <c r="F1442" s="90">
        <v>10082</v>
      </c>
      <c r="G1442" s="90" t="e" vm="2">
        <f t="shared" ca="1" si="219"/>
        <v>#NAME?</v>
      </c>
      <c r="J1442" s="113" t="s">
        <v>240</v>
      </c>
      <c r="K1442" s="87"/>
    </row>
    <row r="1443" spans="1:11" x14ac:dyDescent="0.2">
      <c r="A1443" s="121" t="s">
        <v>243</v>
      </c>
      <c r="B1443" s="121" t="e" vm="1">
        <f ca="1">_xlfn.XLOOKUP(D1443,'HOLDS (by Blocz)'!S:S,'HOLDS (by Blocz)'!D:D,0)</f>
        <v>#NAME?</v>
      </c>
      <c r="C1443" s="121" t="e" vm="1">
        <f ca="1">_xlfn.XLOOKUP(J1443,'HOLDS (by Blocz)'!S:S,'HOLDS (by Blocz)'!D:D,0)</f>
        <v>#NAME?</v>
      </c>
      <c r="D1443" s="121" t="s">
        <v>136</v>
      </c>
      <c r="E1443" s="121" t="e" vm="2">
        <f t="shared" ca="1" si="220"/>
        <v>#NAME?</v>
      </c>
      <c r="F1443" s="121">
        <v>10084</v>
      </c>
      <c r="G1443" s="121" t="e" vm="2">
        <f t="shared" ca="1" si="219"/>
        <v>#NAME?</v>
      </c>
      <c r="J1443" s="113" t="s">
        <v>240</v>
      </c>
      <c r="K1443" s="87"/>
    </row>
    <row r="1444" spans="1:11" x14ac:dyDescent="0.2">
      <c r="A1444" s="90" t="s">
        <v>243</v>
      </c>
      <c r="B1444" s="90" t="e" vm="1">
        <f ca="1">_xlfn.XLOOKUP(D1444,'HOLDS (by Blocz)'!S:S,'HOLDS (by Blocz)'!D:D,0)</f>
        <v>#NAME?</v>
      </c>
      <c r="C1444" s="90" t="e" vm="1">
        <f ca="1">_xlfn.XLOOKUP(J1444,'HOLDS (by Blocz)'!S:S,'HOLDS (by Blocz)'!D:D,0)</f>
        <v>#NAME?</v>
      </c>
      <c r="D1444" s="90" t="s">
        <v>137</v>
      </c>
      <c r="E1444" s="90" t="e" vm="2">
        <f t="shared" ca="1" si="220"/>
        <v>#NAME?</v>
      </c>
      <c r="F1444" s="90">
        <v>10084</v>
      </c>
      <c r="G1444" s="90" t="e" vm="2">
        <f t="shared" ca="1" si="219"/>
        <v>#NAME?</v>
      </c>
      <c r="J1444" s="113" t="s">
        <v>240</v>
      </c>
      <c r="K1444" s="87"/>
    </row>
    <row r="1445" spans="1:11" x14ac:dyDescent="0.2">
      <c r="A1445" s="90" t="s">
        <v>243</v>
      </c>
      <c r="B1445" s="90" t="e" vm="1">
        <f ca="1">_xlfn.XLOOKUP(D1445,'HOLDS (by Blocz)'!S:S,'HOLDS (by Blocz)'!D:D,0)</f>
        <v>#NAME?</v>
      </c>
      <c r="C1445" s="90" t="e" vm="1">
        <f ca="1">_xlfn.XLOOKUP(J1445,'HOLDS (by Blocz)'!S:S,'HOLDS (by Blocz)'!D:D,0)</f>
        <v>#NAME?</v>
      </c>
      <c r="D1445" s="90" t="s">
        <v>138</v>
      </c>
      <c r="E1445" s="90" t="e" vm="2">
        <f t="shared" ca="1" si="220"/>
        <v>#NAME?</v>
      </c>
      <c r="F1445" s="90">
        <v>10084</v>
      </c>
      <c r="G1445" s="90" t="e" vm="2">
        <f t="shared" ca="1" si="219"/>
        <v>#NAME?</v>
      </c>
      <c r="J1445" s="113" t="s">
        <v>240</v>
      </c>
      <c r="K1445" s="87"/>
    </row>
    <row r="1446" spans="1:11" x14ac:dyDescent="0.2">
      <c r="A1446" s="121" t="s">
        <v>243</v>
      </c>
      <c r="B1446" s="121" t="e" vm="1">
        <f ca="1">_xlfn.XLOOKUP(D1446,'HOLDS (by Blocz)'!S:S,'HOLDS (by Blocz)'!E:E,0)</f>
        <v>#NAME?</v>
      </c>
      <c r="C1446" s="121" t="e" vm="1">
        <f ca="1">_xlfn.XLOOKUP(J1446,'HOLDS (by Blocz)'!S:S,'HOLDS (by Blocz)'!E:E,0)</f>
        <v>#NAME?</v>
      </c>
      <c r="D1446" s="121" t="s">
        <v>136</v>
      </c>
      <c r="E1446" s="121" t="e" vm="2">
        <f t="shared" ca="1" si="220"/>
        <v>#NAME?</v>
      </c>
      <c r="F1446" s="121">
        <v>10085</v>
      </c>
      <c r="G1446" s="121" t="e" vm="2">
        <f t="shared" ca="1" si="219"/>
        <v>#NAME?</v>
      </c>
      <c r="J1446" s="113" t="s">
        <v>240</v>
      </c>
      <c r="K1446" s="87"/>
    </row>
    <row r="1447" spans="1:11" x14ac:dyDescent="0.2">
      <c r="A1447" s="90" t="s">
        <v>243</v>
      </c>
      <c r="B1447" s="90" t="e" vm="1">
        <f ca="1">_xlfn.XLOOKUP(D1447,'HOLDS (by Blocz)'!S:S,'HOLDS (by Blocz)'!E:E,0)</f>
        <v>#NAME?</v>
      </c>
      <c r="C1447" s="90" t="e" vm="1">
        <f ca="1">_xlfn.XLOOKUP(J1447,'HOLDS (by Blocz)'!S:S,'HOLDS (by Blocz)'!E:E,0)</f>
        <v>#NAME?</v>
      </c>
      <c r="D1447" s="90" t="s">
        <v>137</v>
      </c>
      <c r="E1447" s="90" t="e" vm="2">
        <f t="shared" ca="1" si="220"/>
        <v>#NAME?</v>
      </c>
      <c r="F1447" s="90">
        <v>10085</v>
      </c>
      <c r="G1447" s="90" t="e" vm="2">
        <f t="shared" ca="1" si="219"/>
        <v>#NAME?</v>
      </c>
      <c r="J1447" s="113" t="s">
        <v>240</v>
      </c>
      <c r="K1447" s="87"/>
    </row>
    <row r="1448" spans="1:11" x14ac:dyDescent="0.2">
      <c r="A1448" s="90" t="s">
        <v>243</v>
      </c>
      <c r="B1448" s="90" t="e" vm="1">
        <f ca="1">_xlfn.XLOOKUP(D1448,'HOLDS (by Blocz)'!S:S,'HOLDS (by Blocz)'!E:E,0)</f>
        <v>#NAME?</v>
      </c>
      <c r="C1448" s="90" t="e" vm="1">
        <f ca="1">_xlfn.XLOOKUP(J1448,'HOLDS (by Blocz)'!S:S,'HOLDS (by Blocz)'!E:E,0)</f>
        <v>#NAME?</v>
      </c>
      <c r="D1448" s="90" t="s">
        <v>138</v>
      </c>
      <c r="E1448" s="90" t="e" vm="2">
        <f t="shared" ca="1" si="220"/>
        <v>#NAME?</v>
      </c>
      <c r="F1448" s="90">
        <v>10085</v>
      </c>
      <c r="G1448" s="90" t="e" vm="2">
        <f t="shared" ca="1" si="219"/>
        <v>#NAME?</v>
      </c>
      <c r="J1448" s="113" t="s">
        <v>240</v>
      </c>
      <c r="K1448" s="87"/>
    </row>
    <row r="1449" spans="1:11" x14ac:dyDescent="0.2">
      <c r="A1449" s="121" t="s">
        <v>243</v>
      </c>
      <c r="B1449" s="121" t="e" vm="1">
        <f ca="1">_xlfn.XLOOKUP(D1449,'HOLDS (by Blocz)'!S:S,'HOLDS (by Blocz)'!F:F,0)</f>
        <v>#NAME?</v>
      </c>
      <c r="C1449" s="121" t="e" vm="1">
        <f ca="1">_xlfn.XLOOKUP(J1449,'HOLDS (by Blocz)'!S:S,'HOLDS (by Blocz)'!F:F,0)</f>
        <v>#NAME?</v>
      </c>
      <c r="D1449" s="121" t="s">
        <v>136</v>
      </c>
      <c r="E1449" s="121" t="e" vm="2">
        <f t="shared" ca="1" si="220"/>
        <v>#NAME?</v>
      </c>
      <c r="F1449" s="121">
        <v>10086</v>
      </c>
      <c r="G1449" s="121" t="e" vm="2">
        <f t="shared" ca="1" si="219"/>
        <v>#NAME?</v>
      </c>
      <c r="J1449" s="113" t="s">
        <v>240</v>
      </c>
      <c r="K1449" s="87"/>
    </row>
    <row r="1450" spans="1:11" x14ac:dyDescent="0.2">
      <c r="A1450" s="90" t="s">
        <v>243</v>
      </c>
      <c r="B1450" s="90" t="e" vm="1">
        <f ca="1">_xlfn.XLOOKUP(D1450,'HOLDS (by Blocz)'!S:S,'HOLDS (by Blocz)'!F:F,0)</f>
        <v>#NAME?</v>
      </c>
      <c r="C1450" s="90" t="e" vm="1">
        <f ca="1">_xlfn.XLOOKUP(J1450,'HOLDS (by Blocz)'!S:S,'HOLDS (by Blocz)'!F:F,0)</f>
        <v>#NAME?</v>
      </c>
      <c r="D1450" s="90" t="s">
        <v>137</v>
      </c>
      <c r="E1450" s="90" t="e" vm="2">
        <f t="shared" ca="1" si="220"/>
        <v>#NAME?</v>
      </c>
      <c r="F1450" s="90">
        <v>10086</v>
      </c>
      <c r="G1450" s="90" t="e" vm="2">
        <f t="shared" ca="1" si="219"/>
        <v>#NAME?</v>
      </c>
      <c r="J1450" s="113" t="s">
        <v>240</v>
      </c>
      <c r="K1450" s="87"/>
    </row>
    <row r="1451" spans="1:11" x14ac:dyDescent="0.2">
      <c r="A1451" s="90" t="s">
        <v>243</v>
      </c>
      <c r="B1451" s="90" t="e" vm="1">
        <f ca="1">_xlfn.XLOOKUP(D1451,'HOLDS (by Blocz)'!S:S,'HOLDS (by Blocz)'!F:F,0)</f>
        <v>#NAME?</v>
      </c>
      <c r="C1451" s="90" t="e" vm="1">
        <f ca="1">_xlfn.XLOOKUP(J1451,'HOLDS (by Blocz)'!S:S,'HOLDS (by Blocz)'!F:F,0)</f>
        <v>#NAME?</v>
      </c>
      <c r="D1451" s="90" t="s">
        <v>138</v>
      </c>
      <c r="E1451" s="90" t="e" vm="2">
        <f t="shared" ca="1" si="220"/>
        <v>#NAME?</v>
      </c>
      <c r="F1451" s="90">
        <v>10086</v>
      </c>
      <c r="G1451" s="90" t="e" vm="2">
        <f t="shared" ca="1" si="219"/>
        <v>#NAME?</v>
      </c>
      <c r="J1451" s="113" t="s">
        <v>240</v>
      </c>
      <c r="K1451" s="87"/>
    </row>
    <row r="1452" spans="1:11" x14ac:dyDescent="0.2">
      <c r="A1452" s="121" t="s">
        <v>243</v>
      </c>
      <c r="B1452" s="121" t="e" vm="1">
        <f ca="1">_xlfn.XLOOKUP(D1452,'HOLDS (by Blocz)'!S:S,'HOLDS (by Blocz)'!G:G,0)</f>
        <v>#NAME?</v>
      </c>
      <c r="C1452" s="121" t="e" vm="1">
        <f ca="1">_xlfn.XLOOKUP(J1452,'HOLDS (by Blocz)'!S:S,'HOLDS (by Blocz)'!G:G,0)</f>
        <v>#NAME?</v>
      </c>
      <c r="D1452" s="121" t="s">
        <v>136</v>
      </c>
      <c r="E1452" s="121" t="e" vm="2">
        <f t="shared" ca="1" si="220"/>
        <v>#NAME?</v>
      </c>
      <c r="F1452" s="121">
        <v>10088</v>
      </c>
      <c r="G1452" s="121" t="e" vm="2">
        <f t="shared" ca="1" si="219"/>
        <v>#NAME?</v>
      </c>
      <c r="J1452" s="113" t="s">
        <v>240</v>
      </c>
      <c r="K1452" s="87"/>
    </row>
    <row r="1453" spans="1:11" x14ac:dyDescent="0.2">
      <c r="A1453" s="90" t="s">
        <v>243</v>
      </c>
      <c r="B1453" s="90" t="e" vm="1">
        <f ca="1">_xlfn.XLOOKUP(D1453,'HOLDS (by Blocz)'!S:S,'HOLDS (by Blocz)'!G:G,0)</f>
        <v>#NAME?</v>
      </c>
      <c r="C1453" s="90" t="e" vm="1">
        <f ca="1">_xlfn.XLOOKUP(J1453,'HOLDS (by Blocz)'!S:S,'HOLDS (by Blocz)'!G:G,0)</f>
        <v>#NAME?</v>
      </c>
      <c r="D1453" s="90" t="s">
        <v>137</v>
      </c>
      <c r="E1453" s="90" t="e" vm="2">
        <f t="shared" ca="1" si="220"/>
        <v>#NAME?</v>
      </c>
      <c r="F1453" s="90">
        <v>10088</v>
      </c>
      <c r="G1453" s="90" t="e" vm="2">
        <f t="shared" ca="1" si="219"/>
        <v>#NAME?</v>
      </c>
      <c r="J1453" s="113" t="s">
        <v>240</v>
      </c>
      <c r="K1453" s="87"/>
    </row>
    <row r="1454" spans="1:11" x14ac:dyDescent="0.2">
      <c r="A1454" s="90" t="s">
        <v>243</v>
      </c>
      <c r="B1454" s="90" t="e" vm="1">
        <f ca="1">_xlfn.XLOOKUP(D1454,'HOLDS (by Blocz)'!S:S,'HOLDS (by Blocz)'!G:G,0)</f>
        <v>#NAME?</v>
      </c>
      <c r="C1454" s="90" t="e" vm="1">
        <f ca="1">_xlfn.XLOOKUP(J1454,'HOLDS (by Blocz)'!S:S,'HOLDS (by Blocz)'!G:G,0)</f>
        <v>#NAME?</v>
      </c>
      <c r="D1454" s="90" t="s">
        <v>138</v>
      </c>
      <c r="E1454" s="90" t="e" vm="2">
        <f t="shared" ca="1" si="220"/>
        <v>#NAME?</v>
      </c>
      <c r="F1454" s="90">
        <v>10088</v>
      </c>
      <c r="G1454" s="90" t="e" vm="2">
        <f t="shared" ca="1" si="219"/>
        <v>#NAME?</v>
      </c>
      <c r="J1454" s="113" t="s">
        <v>240</v>
      </c>
      <c r="K1454" s="87"/>
    </row>
    <row r="1455" spans="1:11" x14ac:dyDescent="0.2">
      <c r="A1455" s="121" t="s">
        <v>243</v>
      </c>
      <c r="B1455" s="121" t="e" vm="1">
        <f ca="1">_xlfn.XLOOKUP(D1455,'HOLDS (by Blocz)'!S:S,'HOLDS (by Blocz)'!H:H,0)</f>
        <v>#NAME?</v>
      </c>
      <c r="C1455" s="121" t="e" vm="1">
        <f ca="1">_xlfn.XLOOKUP(J1455,'HOLDS (by Blocz)'!S:S,'HOLDS (by Blocz)'!H:H,0)</f>
        <v>#NAME?</v>
      </c>
      <c r="D1455" s="121" t="s">
        <v>136</v>
      </c>
      <c r="E1455" s="121" t="e" vm="2">
        <f t="shared" ca="1" si="220"/>
        <v>#NAME?</v>
      </c>
      <c r="F1455" s="121">
        <v>10089</v>
      </c>
      <c r="G1455" s="121" t="e" vm="2">
        <f t="shared" ca="1" si="219"/>
        <v>#NAME?</v>
      </c>
      <c r="J1455" s="113" t="s">
        <v>240</v>
      </c>
      <c r="K1455" s="87"/>
    </row>
    <row r="1456" spans="1:11" x14ac:dyDescent="0.2">
      <c r="A1456" s="90" t="s">
        <v>243</v>
      </c>
      <c r="B1456" s="90" t="e" vm="1">
        <f ca="1">_xlfn.XLOOKUP(D1456,'HOLDS (by Blocz)'!S:S,'HOLDS (by Blocz)'!H:H,0)</f>
        <v>#NAME?</v>
      </c>
      <c r="C1456" s="90" t="e" vm="1">
        <f ca="1">_xlfn.XLOOKUP(J1456,'HOLDS (by Blocz)'!S:S,'HOLDS (by Blocz)'!H:H,0)</f>
        <v>#NAME?</v>
      </c>
      <c r="D1456" s="90" t="s">
        <v>137</v>
      </c>
      <c r="E1456" s="90" t="e" vm="2">
        <f t="shared" ca="1" si="220"/>
        <v>#NAME?</v>
      </c>
      <c r="F1456" s="90">
        <v>10089</v>
      </c>
      <c r="G1456" s="90" t="e" vm="2">
        <f t="shared" ca="1" si="219"/>
        <v>#NAME?</v>
      </c>
      <c r="J1456" s="113" t="s">
        <v>240</v>
      </c>
      <c r="K1456" s="87"/>
    </row>
    <row r="1457" spans="1:11" x14ac:dyDescent="0.2">
      <c r="A1457" s="90" t="s">
        <v>243</v>
      </c>
      <c r="B1457" s="90" t="e" vm="1">
        <f ca="1">_xlfn.XLOOKUP(D1457,'HOLDS (by Blocz)'!S:S,'HOLDS (by Blocz)'!H:H,0)</f>
        <v>#NAME?</v>
      </c>
      <c r="C1457" s="90" t="e" vm="1">
        <f ca="1">_xlfn.XLOOKUP(J1457,'HOLDS (by Blocz)'!S:S,'HOLDS (by Blocz)'!H:H,0)</f>
        <v>#NAME?</v>
      </c>
      <c r="D1457" s="90" t="s">
        <v>138</v>
      </c>
      <c r="E1457" s="90" t="e" vm="2">
        <f t="shared" ca="1" si="220"/>
        <v>#NAME?</v>
      </c>
      <c r="F1457" s="90">
        <v>10089</v>
      </c>
      <c r="G1457" s="90" t="e" vm="2">
        <f t="shared" ca="1" si="219"/>
        <v>#NAME?</v>
      </c>
      <c r="J1457" s="113" t="s">
        <v>240</v>
      </c>
      <c r="K1457" s="87"/>
    </row>
    <row r="1458" spans="1:11" x14ac:dyDescent="0.2">
      <c r="A1458" s="121" t="s">
        <v>243</v>
      </c>
      <c r="B1458" s="121" t="e" vm="1">
        <f ca="1">_xlfn.XLOOKUP(D1458,'HOLDS (by Blocz)'!S:S,'HOLDS (by Blocz)'!I:I,0)</f>
        <v>#NAME?</v>
      </c>
      <c r="C1458" s="121" t="e" vm="1">
        <f ca="1">_xlfn.XLOOKUP(J1458,'HOLDS (by Blocz)'!S:S,'HOLDS (by Blocz)'!I:I,0)</f>
        <v>#NAME?</v>
      </c>
      <c r="D1458" s="121" t="s">
        <v>136</v>
      </c>
      <c r="E1458" s="121" t="e" vm="2">
        <f t="shared" ca="1" si="220"/>
        <v>#NAME?</v>
      </c>
      <c r="F1458" s="121">
        <v>10090</v>
      </c>
      <c r="G1458" s="121" t="e" vm="2">
        <f t="shared" ca="1" si="219"/>
        <v>#NAME?</v>
      </c>
      <c r="J1458" s="113" t="s">
        <v>240</v>
      </c>
      <c r="K1458" s="87"/>
    </row>
    <row r="1459" spans="1:11" x14ac:dyDescent="0.2">
      <c r="A1459" s="90" t="s">
        <v>243</v>
      </c>
      <c r="B1459" s="90" t="e" vm="1">
        <f ca="1">_xlfn.XLOOKUP(D1459,'HOLDS (by Blocz)'!S:S,'HOLDS (by Blocz)'!I:I,0)</f>
        <v>#NAME?</v>
      </c>
      <c r="C1459" s="90" t="e" vm="1">
        <f ca="1">_xlfn.XLOOKUP(J1459,'HOLDS (by Blocz)'!S:S,'HOLDS (by Blocz)'!I:I,0)</f>
        <v>#NAME?</v>
      </c>
      <c r="D1459" s="90" t="s">
        <v>137</v>
      </c>
      <c r="E1459" s="90" t="e" vm="2">
        <f t="shared" ca="1" si="220"/>
        <v>#NAME?</v>
      </c>
      <c r="F1459" s="90">
        <v>10090</v>
      </c>
      <c r="G1459" s="90" t="e" vm="2">
        <f t="shared" ca="1" si="219"/>
        <v>#NAME?</v>
      </c>
      <c r="J1459" s="113" t="s">
        <v>240</v>
      </c>
      <c r="K1459" s="87"/>
    </row>
    <row r="1460" spans="1:11" x14ac:dyDescent="0.2">
      <c r="A1460" s="90" t="s">
        <v>243</v>
      </c>
      <c r="B1460" s="90" t="e" vm="1">
        <f ca="1">_xlfn.XLOOKUP(D1460,'HOLDS (by Blocz)'!S:S,'HOLDS (by Blocz)'!I:I,0)</f>
        <v>#NAME?</v>
      </c>
      <c r="C1460" s="90" t="e" vm="1">
        <f ca="1">_xlfn.XLOOKUP(J1460,'HOLDS (by Blocz)'!S:S,'HOLDS (by Blocz)'!I:I,0)</f>
        <v>#NAME?</v>
      </c>
      <c r="D1460" s="90" t="s">
        <v>138</v>
      </c>
      <c r="E1460" s="90" t="e" vm="2">
        <f t="shared" ca="1" si="220"/>
        <v>#NAME?</v>
      </c>
      <c r="F1460" s="90">
        <v>10090</v>
      </c>
      <c r="G1460" s="90" t="e" vm="2">
        <f t="shared" ca="1" si="219"/>
        <v>#NAME?</v>
      </c>
      <c r="J1460" s="113" t="s">
        <v>240</v>
      </c>
      <c r="K1460" s="87"/>
    </row>
    <row r="1461" spans="1:11" x14ac:dyDescent="0.2">
      <c r="A1461" s="121" t="s">
        <v>243</v>
      </c>
      <c r="B1461" s="121" t="e" vm="1">
        <f ca="1">_xlfn.XLOOKUP(D1461,'HOLDS (by Blocz)'!S:S,'HOLDS (by Blocz)'!J:J,0)</f>
        <v>#NAME?</v>
      </c>
      <c r="C1461" s="121" t="e" vm="1">
        <f ca="1">_xlfn.XLOOKUP(J1461,'HOLDS (by Blocz)'!S:S,'HOLDS (by Blocz)'!J:J,0)</f>
        <v>#NAME?</v>
      </c>
      <c r="D1461" s="121" t="s">
        <v>136</v>
      </c>
      <c r="E1461" s="121" t="e" vm="2">
        <f t="shared" ca="1" si="220"/>
        <v>#NAME?</v>
      </c>
      <c r="F1461" s="121">
        <v>10091</v>
      </c>
      <c r="G1461" s="121" t="e" vm="2">
        <f t="shared" ca="1" si="219"/>
        <v>#NAME?</v>
      </c>
      <c r="J1461" s="113" t="s">
        <v>240</v>
      </c>
      <c r="K1461" s="87"/>
    </row>
    <row r="1462" spans="1:11" x14ac:dyDescent="0.2">
      <c r="A1462" s="90" t="s">
        <v>243</v>
      </c>
      <c r="B1462" s="90" t="e" vm="1">
        <f ca="1">_xlfn.XLOOKUP(D1462,'HOLDS (by Blocz)'!S:S,'HOLDS (by Blocz)'!J:J,0)</f>
        <v>#NAME?</v>
      </c>
      <c r="C1462" s="90" t="e" vm="1">
        <f ca="1">_xlfn.XLOOKUP(J1462,'HOLDS (by Blocz)'!S:S,'HOLDS (by Blocz)'!J:J,0)</f>
        <v>#NAME?</v>
      </c>
      <c r="D1462" s="90" t="s">
        <v>137</v>
      </c>
      <c r="E1462" s="90" t="e" vm="2">
        <f t="shared" ca="1" si="220"/>
        <v>#NAME?</v>
      </c>
      <c r="F1462" s="90">
        <v>10091</v>
      </c>
      <c r="G1462" s="90" t="e" vm="2">
        <f t="shared" ca="1" si="219"/>
        <v>#NAME?</v>
      </c>
      <c r="J1462" s="113" t="s">
        <v>240</v>
      </c>
      <c r="K1462" s="87"/>
    </row>
    <row r="1463" spans="1:11" x14ac:dyDescent="0.2">
      <c r="A1463" s="90" t="s">
        <v>243</v>
      </c>
      <c r="B1463" s="90" t="e" vm="1">
        <f ca="1">_xlfn.XLOOKUP(D1463,'HOLDS (by Blocz)'!S:S,'HOLDS (by Blocz)'!J:J,0)</f>
        <v>#NAME?</v>
      </c>
      <c r="C1463" s="90" t="e" vm="1">
        <f ca="1">_xlfn.XLOOKUP(J1463,'HOLDS (by Blocz)'!S:S,'HOLDS (by Blocz)'!J:J,0)</f>
        <v>#NAME?</v>
      </c>
      <c r="D1463" s="90" t="s">
        <v>138</v>
      </c>
      <c r="E1463" s="90" t="e" vm="2">
        <f t="shared" ca="1" si="220"/>
        <v>#NAME?</v>
      </c>
      <c r="F1463" s="90">
        <v>10091</v>
      </c>
      <c r="G1463" s="90" t="e" vm="2">
        <f t="shared" ca="1" si="219"/>
        <v>#NAME?</v>
      </c>
      <c r="J1463" s="113" t="s">
        <v>240</v>
      </c>
      <c r="K1463" s="87"/>
    </row>
    <row r="1464" spans="1:11" x14ac:dyDescent="0.2">
      <c r="A1464" s="121" t="s">
        <v>243</v>
      </c>
      <c r="B1464" s="121" t="e" vm="1">
        <f ca="1">_xlfn.XLOOKUP(D1464,'HOLDS (by Blocz)'!S:S,'HOLDS (by Blocz)'!K:K,0)</f>
        <v>#NAME?</v>
      </c>
      <c r="C1464" s="121" t="e" vm="1">
        <f ca="1">_xlfn.XLOOKUP(J1464,'HOLDS (by Blocz)'!S:S,'HOLDS (by Blocz)'!K:K,0)</f>
        <v>#NAME?</v>
      </c>
      <c r="D1464" s="121" t="s">
        <v>136</v>
      </c>
      <c r="E1464" s="121" t="e" vm="2">
        <f t="shared" ca="1" si="220"/>
        <v>#NAME?</v>
      </c>
      <c r="F1464" s="121">
        <v>10094</v>
      </c>
      <c r="G1464" s="121" t="e" vm="2">
        <f t="shared" ca="1" si="219"/>
        <v>#NAME?</v>
      </c>
      <c r="J1464" s="113" t="s">
        <v>240</v>
      </c>
      <c r="K1464" s="87"/>
    </row>
    <row r="1465" spans="1:11" x14ac:dyDescent="0.2">
      <c r="A1465" s="90" t="s">
        <v>243</v>
      </c>
      <c r="B1465" s="90" t="e" vm="1">
        <f ca="1">_xlfn.XLOOKUP(D1465,'HOLDS (by Blocz)'!S:S,'HOLDS (by Blocz)'!K:K,0)</f>
        <v>#NAME?</v>
      </c>
      <c r="C1465" s="90" t="e" vm="1">
        <f ca="1">_xlfn.XLOOKUP(J1465,'HOLDS (by Blocz)'!S:S,'HOLDS (by Blocz)'!K:K,0)</f>
        <v>#NAME?</v>
      </c>
      <c r="D1465" s="90" t="s">
        <v>137</v>
      </c>
      <c r="E1465" s="90" t="e" vm="2">
        <f t="shared" ca="1" si="220"/>
        <v>#NAME?</v>
      </c>
      <c r="F1465" s="90">
        <v>10094</v>
      </c>
      <c r="G1465" s="90" t="e" vm="2">
        <f t="shared" ca="1" si="219"/>
        <v>#NAME?</v>
      </c>
      <c r="J1465" s="113" t="s">
        <v>240</v>
      </c>
      <c r="K1465" s="87"/>
    </row>
    <row r="1466" spans="1:11" x14ac:dyDescent="0.2">
      <c r="A1466" s="90" t="s">
        <v>243</v>
      </c>
      <c r="B1466" s="90" t="e" vm="1">
        <f ca="1">_xlfn.XLOOKUP(D1466,'HOLDS (by Blocz)'!S:S,'HOLDS (by Blocz)'!K:K,0)</f>
        <v>#NAME?</v>
      </c>
      <c r="C1466" s="90" t="e" vm="1">
        <f ca="1">_xlfn.XLOOKUP(J1466,'HOLDS (by Blocz)'!S:S,'HOLDS (by Blocz)'!K:K,0)</f>
        <v>#NAME?</v>
      </c>
      <c r="D1466" s="90" t="s">
        <v>138</v>
      </c>
      <c r="E1466" s="90" t="e" vm="2">
        <f t="shared" ca="1" si="220"/>
        <v>#NAME?</v>
      </c>
      <c r="F1466" s="90">
        <v>10094</v>
      </c>
      <c r="G1466" s="90" t="e" vm="2">
        <f t="shared" ca="1" si="219"/>
        <v>#NAME?</v>
      </c>
      <c r="J1466" s="113" t="s">
        <v>240</v>
      </c>
      <c r="K1466" s="87"/>
    </row>
    <row r="1467" spans="1:11" x14ac:dyDescent="0.2">
      <c r="A1467" s="121" t="s">
        <v>243</v>
      </c>
      <c r="B1467" s="121" t="e" vm="1">
        <f ca="1">_xlfn.XLOOKUP(D1467,'HOLDS (by Blocz)'!S:S,'HOLDS (by Blocz)'!L:L,0)</f>
        <v>#NAME?</v>
      </c>
      <c r="C1467" s="121" t="e" vm="1">
        <f ca="1">_xlfn.XLOOKUP(J1467,'HOLDS (by Blocz)'!S:S,'HOLDS (by Blocz)'!L:L,0)</f>
        <v>#NAME?</v>
      </c>
      <c r="D1467" s="121" t="s">
        <v>136</v>
      </c>
      <c r="E1467" s="121" t="e" vm="2">
        <f t="shared" ca="1" si="220"/>
        <v>#NAME?</v>
      </c>
      <c r="F1467" s="121">
        <v>10095</v>
      </c>
      <c r="G1467" s="121" t="e" vm="2">
        <f t="shared" ca="1" si="219"/>
        <v>#NAME?</v>
      </c>
      <c r="J1467" s="113" t="s">
        <v>240</v>
      </c>
      <c r="K1467" s="87"/>
    </row>
    <row r="1468" spans="1:11" x14ac:dyDescent="0.2">
      <c r="A1468" s="90" t="s">
        <v>243</v>
      </c>
      <c r="B1468" s="90" t="e" vm="1">
        <f ca="1">_xlfn.XLOOKUP(D1468,'HOLDS (by Blocz)'!S:S,'HOLDS (by Blocz)'!L:L,0)</f>
        <v>#NAME?</v>
      </c>
      <c r="C1468" s="90" t="e" vm="1">
        <f ca="1">_xlfn.XLOOKUP(J1468,'HOLDS (by Blocz)'!S:S,'HOLDS (by Blocz)'!L:L,0)</f>
        <v>#NAME?</v>
      </c>
      <c r="D1468" s="90" t="s">
        <v>137</v>
      </c>
      <c r="E1468" s="90" t="e" vm="2">
        <f t="shared" ca="1" si="220"/>
        <v>#NAME?</v>
      </c>
      <c r="F1468" s="90">
        <v>10095</v>
      </c>
      <c r="G1468" s="90" t="e" vm="2">
        <f t="shared" ca="1" si="219"/>
        <v>#NAME?</v>
      </c>
      <c r="J1468" s="113" t="s">
        <v>240</v>
      </c>
      <c r="K1468" s="87"/>
    </row>
    <row r="1469" spans="1:11" x14ac:dyDescent="0.2">
      <c r="A1469" s="90" t="s">
        <v>243</v>
      </c>
      <c r="B1469" s="90" t="e" vm="1">
        <f ca="1">_xlfn.XLOOKUP(D1469,'HOLDS (by Blocz)'!S:S,'HOLDS (by Blocz)'!L:L,0)</f>
        <v>#NAME?</v>
      </c>
      <c r="C1469" s="90" t="e" vm="1">
        <f ca="1">_xlfn.XLOOKUP(J1469,'HOLDS (by Blocz)'!S:S,'HOLDS (by Blocz)'!L:L,0)</f>
        <v>#NAME?</v>
      </c>
      <c r="D1469" s="90" t="s">
        <v>138</v>
      </c>
      <c r="E1469" s="90" t="e" vm="2">
        <f t="shared" ca="1" si="220"/>
        <v>#NAME?</v>
      </c>
      <c r="F1469" s="90">
        <v>10095</v>
      </c>
      <c r="G1469" s="90" t="e" vm="2">
        <f t="shared" ca="1" si="219"/>
        <v>#NAME?</v>
      </c>
      <c r="J1469" s="113" t="s">
        <v>240</v>
      </c>
      <c r="K1469" s="87"/>
    </row>
    <row r="1470" spans="1:11" x14ac:dyDescent="0.2">
      <c r="A1470" s="121" t="s">
        <v>243</v>
      </c>
      <c r="B1470" s="121" t="e" vm="1">
        <f ca="1">_xlfn.XLOOKUP(D1470,'HOLDS (by Blocz)'!S:S,'HOLDS (by Blocz)'!N:N,0)</f>
        <v>#NAME?</v>
      </c>
      <c r="C1470" s="121" t="e" vm="1">
        <f ca="1">_xlfn.XLOOKUP(J1470,'HOLDS (by Blocz)'!S:S,'HOLDS (by Blocz)'!N:N,0)</f>
        <v>#NAME?</v>
      </c>
      <c r="D1470" s="121" t="s">
        <v>136</v>
      </c>
      <c r="E1470" s="121" t="e" vm="2">
        <f t="shared" ca="1" si="220"/>
        <v>#NAME?</v>
      </c>
      <c r="F1470" s="121">
        <v>10083</v>
      </c>
      <c r="G1470" s="121" t="e" vm="2">
        <f t="shared" ca="1" si="219"/>
        <v>#NAME?</v>
      </c>
      <c r="J1470" s="113" t="s">
        <v>240</v>
      </c>
      <c r="K1470" s="87"/>
    </row>
    <row r="1471" spans="1:11" x14ac:dyDescent="0.2">
      <c r="A1471" s="90" t="s">
        <v>243</v>
      </c>
      <c r="B1471" s="90" t="e" vm="1">
        <f ca="1">_xlfn.XLOOKUP(D1471,'HOLDS (by Blocz)'!S:S,'HOLDS (by Blocz)'!N:N,0)</f>
        <v>#NAME?</v>
      </c>
      <c r="C1471" s="90" t="e" vm="1">
        <f ca="1">_xlfn.XLOOKUP(J1471,'HOLDS (by Blocz)'!S:S,'HOLDS (by Blocz)'!N:N,0)</f>
        <v>#NAME?</v>
      </c>
      <c r="D1471" s="90" t="s">
        <v>137</v>
      </c>
      <c r="E1471" s="90" t="e" vm="2">
        <f t="shared" ca="1" si="220"/>
        <v>#NAME?</v>
      </c>
      <c r="F1471" s="90">
        <v>10083</v>
      </c>
      <c r="G1471" s="90" t="e" vm="2">
        <f t="shared" ca="1" si="219"/>
        <v>#NAME?</v>
      </c>
      <c r="J1471" s="113" t="s">
        <v>240</v>
      </c>
      <c r="K1471" s="87"/>
    </row>
    <row r="1472" spans="1:11" x14ac:dyDescent="0.2">
      <c r="A1472" s="90" t="s">
        <v>243</v>
      </c>
      <c r="B1472" s="90" t="e" vm="1">
        <f ca="1">_xlfn.XLOOKUP(D1472,'HOLDS (by Blocz)'!S:S,'HOLDS (by Blocz)'!N:N,0)</f>
        <v>#NAME?</v>
      </c>
      <c r="C1472" s="90" t="e" vm="1">
        <f ca="1">_xlfn.XLOOKUP(J1472,'HOLDS (by Blocz)'!S:S,'HOLDS (by Blocz)'!N:N,0)</f>
        <v>#NAME?</v>
      </c>
      <c r="D1472" s="90" t="s">
        <v>138</v>
      </c>
      <c r="E1472" s="90" t="e" vm="2">
        <f t="shared" ca="1" si="220"/>
        <v>#NAME?</v>
      </c>
      <c r="F1472" s="90">
        <v>10083</v>
      </c>
      <c r="G1472" s="90" t="e" vm="2">
        <f t="shared" ca="1" si="219"/>
        <v>#NAME?</v>
      </c>
      <c r="J1472" s="113" t="s">
        <v>240</v>
      </c>
      <c r="K1472" s="87"/>
    </row>
    <row r="1473" spans="1:11" x14ac:dyDescent="0.2">
      <c r="A1473" s="121" t="s">
        <v>243</v>
      </c>
      <c r="B1473" s="121" t="e" vm="1">
        <f ca="1">_xlfn.XLOOKUP(D1473,'HOLDS (by Blocz)'!S:S,'HOLDS (by Blocz)'!O:O,0)</f>
        <v>#NAME?</v>
      </c>
      <c r="C1473" s="121" t="e" vm="1">
        <f ca="1">_xlfn.XLOOKUP(J1473,'HOLDS (by Blocz)'!S:S,'HOLDS (by Blocz)'!O:O,0)</f>
        <v>#NAME?</v>
      </c>
      <c r="D1473" s="121" t="s">
        <v>136</v>
      </c>
      <c r="E1473" s="121" t="e" vm="2">
        <f t="shared" ca="1" si="220"/>
        <v>#NAME?</v>
      </c>
      <c r="F1473" s="121">
        <v>10082</v>
      </c>
      <c r="G1473" s="121" t="e" vm="2">
        <f t="shared" ca="1" si="219"/>
        <v>#NAME?</v>
      </c>
      <c r="J1473" s="113" t="s">
        <v>240</v>
      </c>
      <c r="K1473" s="87"/>
    </row>
    <row r="1474" spans="1:11" x14ac:dyDescent="0.2">
      <c r="A1474" s="90" t="s">
        <v>243</v>
      </c>
      <c r="B1474" s="90" t="e" vm="1">
        <f ca="1">_xlfn.XLOOKUP(D1474,'HOLDS (by Blocz)'!S:S,'HOLDS (by Blocz)'!O:O,0)</f>
        <v>#NAME?</v>
      </c>
      <c r="C1474" s="90" t="e" vm="1">
        <f ca="1">_xlfn.XLOOKUP(J1474,'HOLDS (by Blocz)'!S:S,'HOLDS (by Blocz)'!O:O,0)</f>
        <v>#NAME?</v>
      </c>
      <c r="D1474" s="90" t="s">
        <v>137</v>
      </c>
      <c r="E1474" s="90" t="e" vm="2">
        <f t="shared" ca="1" si="220"/>
        <v>#NAME?</v>
      </c>
      <c r="F1474" s="90">
        <v>10082</v>
      </c>
      <c r="G1474" s="90" t="e" vm="2">
        <f t="shared" ca="1" si="219"/>
        <v>#NAME?</v>
      </c>
      <c r="J1474" s="113" t="s">
        <v>240</v>
      </c>
      <c r="K1474" s="87"/>
    </row>
    <row r="1475" spans="1:11" x14ac:dyDescent="0.2">
      <c r="A1475" s="90" t="s">
        <v>243</v>
      </c>
      <c r="B1475" s="90" t="e" vm="1">
        <f ca="1">_xlfn.XLOOKUP(D1475,'HOLDS (by Blocz)'!S:S,'HOLDS (by Blocz)'!O:O,0)</f>
        <v>#NAME?</v>
      </c>
      <c r="C1475" s="90" t="e" vm="1">
        <f ca="1">_xlfn.XLOOKUP(J1475,'HOLDS (by Blocz)'!S:S,'HOLDS (by Blocz)'!O:O,0)</f>
        <v>#NAME?</v>
      </c>
      <c r="D1475" s="90" t="s">
        <v>138</v>
      </c>
      <c r="E1475" s="90" t="e" vm="2">
        <f t="shared" ca="1" si="220"/>
        <v>#NAME?</v>
      </c>
      <c r="F1475" s="90">
        <v>10082</v>
      </c>
      <c r="G1475" s="90" t="e" vm="2">
        <f t="shared" ca="1" si="219"/>
        <v>#NAME?</v>
      </c>
      <c r="J1475" s="113" t="s">
        <v>240</v>
      </c>
      <c r="K1475" s="87"/>
    </row>
    <row r="1476" spans="1:11" x14ac:dyDescent="0.2">
      <c r="A1476" s="121" t="s">
        <v>243</v>
      </c>
      <c r="B1476" s="121" t="e" vm="1">
        <f ca="1">_xlfn.XLOOKUP(D1476,'HOLDS (by Blocz)'!S:S,'HOLDS (by Blocz)'!D:D,0)</f>
        <v>#NAME?</v>
      </c>
      <c r="C1476" s="121" t="e" vm="1">
        <f ca="1">_xlfn.XLOOKUP(J1476,'HOLDS (by Blocz)'!S:S,'HOLDS (by Blocz)'!D:D,0)</f>
        <v>#NAME?</v>
      </c>
      <c r="D1476" s="121" t="s">
        <v>140</v>
      </c>
      <c r="E1476" s="121" t="e" vm="2">
        <f t="shared" ca="1" si="220"/>
        <v>#NAME?</v>
      </c>
      <c r="F1476" s="121">
        <v>10084</v>
      </c>
      <c r="G1476" s="121" t="e" vm="2">
        <f t="shared" ca="1" si="219"/>
        <v>#NAME?</v>
      </c>
      <c r="J1476" s="113" t="s">
        <v>240</v>
      </c>
      <c r="K1476" s="87"/>
    </row>
    <row r="1477" spans="1:11" x14ac:dyDescent="0.2">
      <c r="A1477" s="90" t="s">
        <v>243</v>
      </c>
      <c r="B1477" s="90" t="e" vm="1">
        <f ca="1">_xlfn.XLOOKUP(D1477,'HOLDS (by Blocz)'!S:S,'HOLDS (by Blocz)'!D:D,0)</f>
        <v>#NAME?</v>
      </c>
      <c r="C1477" s="90" t="e" vm="1">
        <f ca="1">_xlfn.XLOOKUP(J1477,'HOLDS (by Blocz)'!S:S,'HOLDS (by Blocz)'!D:D,0)</f>
        <v>#NAME?</v>
      </c>
      <c r="D1477" s="90" t="s">
        <v>141</v>
      </c>
      <c r="E1477" s="90" t="e" vm="2">
        <f t="shared" ca="1" si="220"/>
        <v>#NAME?</v>
      </c>
      <c r="F1477" s="90">
        <v>10084</v>
      </c>
      <c r="G1477" s="90" t="e" vm="2">
        <f t="shared" ca="1" si="219"/>
        <v>#NAME?</v>
      </c>
      <c r="J1477" s="113" t="s">
        <v>240</v>
      </c>
      <c r="K1477" s="87"/>
    </row>
    <row r="1478" spans="1:11" x14ac:dyDescent="0.2">
      <c r="A1478" s="90" t="s">
        <v>243</v>
      </c>
      <c r="B1478" s="90" t="e" vm="1">
        <f ca="1">_xlfn.XLOOKUP(D1478,'HOLDS (by Blocz)'!S:S,'HOLDS (by Blocz)'!D:D,0)</f>
        <v>#NAME?</v>
      </c>
      <c r="C1478" s="90" t="e" vm="1">
        <f ca="1">_xlfn.XLOOKUP(J1478,'HOLDS (by Blocz)'!S:S,'HOLDS (by Blocz)'!D:D,0)</f>
        <v>#NAME?</v>
      </c>
      <c r="D1478" s="90" t="s">
        <v>142</v>
      </c>
      <c r="E1478" s="90" t="e" vm="2">
        <f t="shared" ca="1" si="220"/>
        <v>#NAME?</v>
      </c>
      <c r="F1478" s="90">
        <v>10084</v>
      </c>
      <c r="G1478" s="90" t="e" vm="2">
        <f t="shared" ca="1" si="219"/>
        <v>#NAME?</v>
      </c>
      <c r="J1478" s="113" t="s">
        <v>240</v>
      </c>
      <c r="K1478" s="87"/>
    </row>
    <row r="1479" spans="1:11" x14ac:dyDescent="0.2">
      <c r="A1479" s="90" t="s">
        <v>243</v>
      </c>
      <c r="B1479" s="90" t="e" vm="1">
        <f ca="1">_xlfn.XLOOKUP(D1479,'HOLDS (by Blocz)'!S:S,'HOLDS (by Blocz)'!D:D,0)</f>
        <v>#NAME?</v>
      </c>
      <c r="C1479" s="90" t="e" vm="1">
        <f ca="1">_xlfn.XLOOKUP(J1479,'HOLDS (by Blocz)'!S:S,'HOLDS (by Blocz)'!D:D,0)</f>
        <v>#NAME?</v>
      </c>
      <c r="D1479" s="90" t="s">
        <v>143</v>
      </c>
      <c r="E1479" s="90" t="e" vm="2">
        <f t="shared" ca="1" si="220"/>
        <v>#NAME?</v>
      </c>
      <c r="F1479" s="90">
        <v>10084</v>
      </c>
      <c r="G1479" s="90" t="e" vm="2">
        <f t="shared" ca="1" si="219"/>
        <v>#NAME?</v>
      </c>
      <c r="J1479" s="113" t="s">
        <v>240</v>
      </c>
      <c r="K1479" s="87"/>
    </row>
    <row r="1480" spans="1:11" x14ac:dyDescent="0.2">
      <c r="A1480" s="121" t="s">
        <v>243</v>
      </c>
      <c r="B1480" s="121" t="e" vm="1">
        <f ca="1">_xlfn.XLOOKUP(D1480,'HOLDS (by Blocz)'!S:S,'HOLDS (by Blocz)'!E:E,0)</f>
        <v>#NAME?</v>
      </c>
      <c r="C1480" s="121" t="e" vm="1">
        <f ca="1">_xlfn.XLOOKUP(J1480,'HOLDS (by Blocz)'!S:S,'HOLDS (by Blocz)'!E:E,0)</f>
        <v>#NAME?</v>
      </c>
      <c r="D1480" s="121" t="s">
        <v>140</v>
      </c>
      <c r="E1480" s="121" t="e" vm="2">
        <f t="shared" ca="1" si="220"/>
        <v>#NAME?</v>
      </c>
      <c r="F1480" s="121">
        <v>10085</v>
      </c>
      <c r="G1480" s="121" t="e" vm="2">
        <f t="shared" ca="1" si="219"/>
        <v>#NAME?</v>
      </c>
      <c r="J1480" s="113" t="s">
        <v>240</v>
      </c>
      <c r="K1480" s="87"/>
    </row>
    <row r="1481" spans="1:11" x14ac:dyDescent="0.2">
      <c r="A1481" s="90" t="s">
        <v>243</v>
      </c>
      <c r="B1481" s="90" t="e" vm="1">
        <f ca="1">_xlfn.XLOOKUP(D1481,'HOLDS (by Blocz)'!S:S,'HOLDS (by Blocz)'!E:E,0)</f>
        <v>#NAME?</v>
      </c>
      <c r="C1481" s="90" t="e" vm="1">
        <f ca="1">_xlfn.XLOOKUP(J1481,'HOLDS (by Blocz)'!S:S,'HOLDS (by Blocz)'!E:E,0)</f>
        <v>#NAME?</v>
      </c>
      <c r="D1481" s="90" t="s">
        <v>141</v>
      </c>
      <c r="E1481" s="90" t="e" vm="2">
        <f t="shared" ca="1" si="220"/>
        <v>#NAME?</v>
      </c>
      <c r="F1481" s="90">
        <v>10085</v>
      </c>
      <c r="G1481" s="90" t="e" vm="2">
        <f t="shared" ca="1" si="219"/>
        <v>#NAME?</v>
      </c>
      <c r="J1481" s="113" t="s">
        <v>240</v>
      </c>
      <c r="K1481" s="87"/>
    </row>
    <row r="1482" spans="1:11" x14ac:dyDescent="0.2">
      <c r="A1482" s="90" t="s">
        <v>243</v>
      </c>
      <c r="B1482" s="90" t="e" vm="1">
        <f ca="1">_xlfn.XLOOKUP(D1482,'HOLDS (by Blocz)'!S:S,'HOLDS (by Blocz)'!E:E,0)</f>
        <v>#NAME?</v>
      </c>
      <c r="C1482" s="90" t="e" vm="1">
        <f ca="1">_xlfn.XLOOKUP(J1482,'HOLDS (by Blocz)'!S:S,'HOLDS (by Blocz)'!E:E,0)</f>
        <v>#NAME?</v>
      </c>
      <c r="D1482" s="90" t="s">
        <v>142</v>
      </c>
      <c r="E1482" s="90" t="e" vm="2">
        <f t="shared" ca="1" si="220"/>
        <v>#NAME?</v>
      </c>
      <c r="F1482" s="90">
        <v>10085</v>
      </c>
      <c r="G1482" s="90" t="e" vm="2">
        <f t="shared" ca="1" si="219"/>
        <v>#NAME?</v>
      </c>
      <c r="J1482" s="113" t="s">
        <v>240</v>
      </c>
      <c r="K1482" s="87"/>
    </row>
    <row r="1483" spans="1:11" x14ac:dyDescent="0.2">
      <c r="A1483" s="90" t="s">
        <v>243</v>
      </c>
      <c r="B1483" s="90" t="e" vm="1">
        <f ca="1">_xlfn.XLOOKUP(D1483,'HOLDS (by Blocz)'!S:S,'HOLDS (by Blocz)'!E:E,0)</f>
        <v>#NAME?</v>
      </c>
      <c r="C1483" s="90" t="e" vm="1">
        <f ca="1">_xlfn.XLOOKUP(J1483,'HOLDS (by Blocz)'!S:S,'HOLDS (by Blocz)'!E:E,0)</f>
        <v>#NAME?</v>
      </c>
      <c r="D1483" s="90" t="s">
        <v>143</v>
      </c>
      <c r="E1483" s="90" t="e" vm="2">
        <f t="shared" ca="1" si="220"/>
        <v>#NAME?</v>
      </c>
      <c r="F1483" s="90">
        <v>10085</v>
      </c>
      <c r="G1483" s="90" t="e" vm="2">
        <f t="shared" ca="1" si="219"/>
        <v>#NAME?</v>
      </c>
      <c r="J1483" s="113" t="s">
        <v>240</v>
      </c>
      <c r="K1483" s="87"/>
    </row>
    <row r="1484" spans="1:11" x14ac:dyDescent="0.2">
      <c r="A1484" s="121" t="s">
        <v>243</v>
      </c>
      <c r="B1484" s="121" t="e" vm="1">
        <f ca="1">_xlfn.XLOOKUP(D1484,'HOLDS (by Blocz)'!S:S,'HOLDS (by Blocz)'!F:F,0)</f>
        <v>#NAME?</v>
      </c>
      <c r="C1484" s="121" t="e" vm="1">
        <f ca="1">_xlfn.XLOOKUP(J1484,'HOLDS (by Blocz)'!S:S,'HOLDS (by Blocz)'!F:F,0)</f>
        <v>#NAME?</v>
      </c>
      <c r="D1484" s="121" t="s">
        <v>140</v>
      </c>
      <c r="E1484" s="121" t="e" vm="2">
        <f t="shared" ca="1" si="220"/>
        <v>#NAME?</v>
      </c>
      <c r="F1484" s="121">
        <v>10086</v>
      </c>
      <c r="G1484" s="121" t="e" vm="2">
        <f t="shared" ref="G1484:G1547" ca="1" si="221">IF(C1484&gt;0,10*C1484/E1484,0)</f>
        <v>#NAME?</v>
      </c>
      <c r="J1484" s="113" t="s">
        <v>240</v>
      </c>
      <c r="K1484" s="87"/>
    </row>
    <row r="1485" spans="1:11" x14ac:dyDescent="0.2">
      <c r="A1485" s="90" t="s">
        <v>243</v>
      </c>
      <c r="B1485" s="90" t="e" vm="1">
        <f ca="1">_xlfn.XLOOKUP(D1485,'HOLDS (by Blocz)'!S:S,'HOLDS (by Blocz)'!F:F,0)</f>
        <v>#NAME?</v>
      </c>
      <c r="C1485" s="90" t="e" vm="1">
        <f ca="1">_xlfn.XLOOKUP(J1485,'HOLDS (by Blocz)'!S:S,'HOLDS (by Blocz)'!F:F,0)</f>
        <v>#NAME?</v>
      </c>
      <c r="D1485" s="90" t="s">
        <v>141</v>
      </c>
      <c r="E1485" s="90" t="e" vm="2">
        <f t="shared" ca="1" si="220"/>
        <v>#NAME?</v>
      </c>
      <c r="F1485" s="90">
        <v>10086</v>
      </c>
      <c r="G1485" s="90" t="e" vm="2">
        <f t="shared" ca="1" si="221"/>
        <v>#NAME?</v>
      </c>
      <c r="J1485" s="113" t="s">
        <v>240</v>
      </c>
      <c r="K1485" s="87"/>
    </row>
    <row r="1486" spans="1:11" x14ac:dyDescent="0.2">
      <c r="A1486" s="90" t="s">
        <v>243</v>
      </c>
      <c r="B1486" s="90" t="e" vm="1">
        <f ca="1">_xlfn.XLOOKUP(D1486,'HOLDS (by Blocz)'!S:S,'HOLDS (by Blocz)'!F:F,0)</f>
        <v>#NAME?</v>
      </c>
      <c r="C1486" s="90" t="e" vm="1">
        <f ca="1">_xlfn.XLOOKUP(J1486,'HOLDS (by Blocz)'!S:S,'HOLDS (by Blocz)'!F:F,0)</f>
        <v>#NAME?</v>
      </c>
      <c r="D1486" s="90" t="s">
        <v>142</v>
      </c>
      <c r="E1486" s="90" t="e" vm="2">
        <f t="shared" ca="1" si="220"/>
        <v>#NAME?</v>
      </c>
      <c r="F1486" s="90">
        <v>10086</v>
      </c>
      <c r="G1486" s="90" t="e" vm="2">
        <f t="shared" ca="1" si="221"/>
        <v>#NAME?</v>
      </c>
      <c r="J1486" s="113" t="s">
        <v>240</v>
      </c>
      <c r="K1486" s="87"/>
    </row>
    <row r="1487" spans="1:11" x14ac:dyDescent="0.2">
      <c r="A1487" s="90" t="s">
        <v>243</v>
      </c>
      <c r="B1487" s="90" t="e" vm="1">
        <f ca="1">_xlfn.XLOOKUP(D1487,'HOLDS (by Blocz)'!S:S,'HOLDS (by Blocz)'!F:F,0)</f>
        <v>#NAME?</v>
      </c>
      <c r="C1487" s="90" t="e" vm="1">
        <f ca="1">_xlfn.XLOOKUP(J1487,'HOLDS (by Blocz)'!S:S,'HOLDS (by Blocz)'!F:F,0)</f>
        <v>#NAME?</v>
      </c>
      <c r="D1487" s="90" t="s">
        <v>143</v>
      </c>
      <c r="E1487" s="90" t="e" vm="2">
        <f t="shared" ca="1" si="220"/>
        <v>#NAME?</v>
      </c>
      <c r="F1487" s="90">
        <v>10086</v>
      </c>
      <c r="G1487" s="90" t="e" vm="2">
        <f t="shared" ca="1" si="221"/>
        <v>#NAME?</v>
      </c>
      <c r="J1487" s="113" t="s">
        <v>240</v>
      </c>
      <c r="K1487" s="87"/>
    </row>
    <row r="1488" spans="1:11" x14ac:dyDescent="0.2">
      <c r="A1488" s="121" t="s">
        <v>243</v>
      </c>
      <c r="B1488" s="121" t="e" vm="1">
        <f ca="1">_xlfn.XLOOKUP(D1488,'HOLDS (by Blocz)'!S:S,'HOLDS (by Blocz)'!G:G,0)</f>
        <v>#NAME?</v>
      </c>
      <c r="C1488" s="121" t="e" vm="1">
        <f ca="1">_xlfn.XLOOKUP(J1488,'HOLDS (by Blocz)'!S:S,'HOLDS (by Blocz)'!G:G,0)</f>
        <v>#NAME?</v>
      </c>
      <c r="D1488" s="121" t="s">
        <v>140</v>
      </c>
      <c r="E1488" s="121" t="e" vm="2">
        <f t="shared" ca="1" si="220"/>
        <v>#NAME?</v>
      </c>
      <c r="F1488" s="121">
        <v>10088</v>
      </c>
      <c r="G1488" s="121" t="e" vm="2">
        <f t="shared" ca="1" si="221"/>
        <v>#NAME?</v>
      </c>
      <c r="J1488" s="113" t="s">
        <v>240</v>
      </c>
      <c r="K1488" s="87"/>
    </row>
    <row r="1489" spans="1:11" x14ac:dyDescent="0.2">
      <c r="A1489" s="90" t="s">
        <v>243</v>
      </c>
      <c r="B1489" s="90" t="e" vm="1">
        <f ca="1">_xlfn.XLOOKUP(D1489,'HOLDS (by Blocz)'!S:S,'HOLDS (by Blocz)'!G:G,0)</f>
        <v>#NAME?</v>
      </c>
      <c r="C1489" s="90" t="e" vm="1">
        <f ca="1">_xlfn.XLOOKUP(J1489,'HOLDS (by Blocz)'!S:S,'HOLDS (by Blocz)'!G:G,0)</f>
        <v>#NAME?</v>
      </c>
      <c r="D1489" s="90" t="s">
        <v>141</v>
      </c>
      <c r="E1489" s="90" t="e" vm="2">
        <f t="shared" ca="1" si="220"/>
        <v>#NAME?</v>
      </c>
      <c r="F1489" s="90">
        <v>10088</v>
      </c>
      <c r="G1489" s="90" t="e" vm="2">
        <f t="shared" ca="1" si="221"/>
        <v>#NAME?</v>
      </c>
      <c r="J1489" s="113" t="s">
        <v>240</v>
      </c>
      <c r="K1489" s="87"/>
    </row>
    <row r="1490" spans="1:11" x14ac:dyDescent="0.2">
      <c r="A1490" s="90" t="s">
        <v>243</v>
      </c>
      <c r="B1490" s="90" t="e" vm="1">
        <f ca="1">_xlfn.XLOOKUP(D1490,'HOLDS (by Blocz)'!S:S,'HOLDS (by Blocz)'!G:G,0)</f>
        <v>#NAME?</v>
      </c>
      <c r="C1490" s="90" t="e" vm="1">
        <f ca="1">_xlfn.XLOOKUP(J1490,'HOLDS (by Blocz)'!S:S,'HOLDS (by Blocz)'!G:G,0)</f>
        <v>#NAME?</v>
      </c>
      <c r="D1490" s="90" t="s">
        <v>142</v>
      </c>
      <c r="E1490" s="90" t="e" vm="2">
        <f t="shared" ca="1" si="220"/>
        <v>#NAME?</v>
      </c>
      <c r="F1490" s="90">
        <v>10088</v>
      </c>
      <c r="G1490" s="90" t="e" vm="2">
        <f t="shared" ca="1" si="221"/>
        <v>#NAME?</v>
      </c>
      <c r="J1490" s="113" t="s">
        <v>240</v>
      </c>
      <c r="K1490" s="87"/>
    </row>
    <row r="1491" spans="1:11" x14ac:dyDescent="0.2">
      <c r="A1491" s="90" t="s">
        <v>243</v>
      </c>
      <c r="B1491" s="90" t="e" vm="1">
        <f ca="1">_xlfn.XLOOKUP(D1491,'HOLDS (by Blocz)'!S:S,'HOLDS (by Blocz)'!G:G,0)</f>
        <v>#NAME?</v>
      </c>
      <c r="C1491" s="90" t="e" vm="1">
        <f ca="1">_xlfn.XLOOKUP(J1491,'HOLDS (by Blocz)'!S:S,'HOLDS (by Blocz)'!G:G,0)</f>
        <v>#NAME?</v>
      </c>
      <c r="D1491" s="90" t="s">
        <v>143</v>
      </c>
      <c r="E1491" s="90" t="e" vm="2">
        <f t="shared" ca="1" si="220"/>
        <v>#NAME?</v>
      </c>
      <c r="F1491" s="90">
        <v>10088</v>
      </c>
      <c r="G1491" s="90" t="e" vm="2">
        <f t="shared" ca="1" si="221"/>
        <v>#NAME?</v>
      </c>
      <c r="J1491" s="113" t="s">
        <v>240</v>
      </c>
      <c r="K1491" s="87"/>
    </row>
    <row r="1492" spans="1:11" x14ac:dyDescent="0.2">
      <c r="A1492" s="121" t="s">
        <v>243</v>
      </c>
      <c r="B1492" s="121" t="e" vm="1">
        <f ca="1">_xlfn.XLOOKUP(D1492,'HOLDS (by Blocz)'!S:S,'HOLDS (by Blocz)'!H:H,0)</f>
        <v>#NAME?</v>
      </c>
      <c r="C1492" s="121" t="e" vm="1">
        <f ca="1">_xlfn.XLOOKUP(J1492,'HOLDS (by Blocz)'!S:S,'HOLDS (by Blocz)'!H:H,0)</f>
        <v>#NAME?</v>
      </c>
      <c r="D1492" s="121" t="s">
        <v>140</v>
      </c>
      <c r="E1492" s="121" t="e" vm="2">
        <f t="shared" ca="1" si="220"/>
        <v>#NAME?</v>
      </c>
      <c r="F1492" s="121">
        <v>10089</v>
      </c>
      <c r="G1492" s="121" t="e" vm="2">
        <f t="shared" ca="1" si="221"/>
        <v>#NAME?</v>
      </c>
      <c r="J1492" s="113" t="s">
        <v>240</v>
      </c>
      <c r="K1492" s="87"/>
    </row>
    <row r="1493" spans="1:11" x14ac:dyDescent="0.2">
      <c r="A1493" s="90" t="s">
        <v>243</v>
      </c>
      <c r="B1493" s="90" t="e" vm="1">
        <f ca="1">_xlfn.XLOOKUP(D1493,'HOLDS (by Blocz)'!S:S,'HOLDS (by Blocz)'!H:H,0)</f>
        <v>#NAME?</v>
      </c>
      <c r="C1493" s="90" t="e" vm="1">
        <f ca="1">_xlfn.XLOOKUP(J1493,'HOLDS (by Blocz)'!S:S,'HOLDS (by Blocz)'!H:H,0)</f>
        <v>#NAME?</v>
      </c>
      <c r="D1493" s="90" t="s">
        <v>141</v>
      </c>
      <c r="E1493" s="90" t="e" vm="2">
        <f t="shared" ca="1" si="220"/>
        <v>#NAME?</v>
      </c>
      <c r="F1493" s="90">
        <v>10089</v>
      </c>
      <c r="G1493" s="90" t="e" vm="2">
        <f t="shared" ca="1" si="221"/>
        <v>#NAME?</v>
      </c>
      <c r="J1493" s="113" t="s">
        <v>240</v>
      </c>
      <c r="K1493" s="87"/>
    </row>
    <row r="1494" spans="1:11" x14ac:dyDescent="0.2">
      <c r="A1494" s="90" t="s">
        <v>243</v>
      </c>
      <c r="B1494" s="90" t="e" vm="1">
        <f ca="1">_xlfn.XLOOKUP(D1494,'HOLDS (by Blocz)'!S:S,'HOLDS (by Blocz)'!H:H,0)</f>
        <v>#NAME?</v>
      </c>
      <c r="C1494" s="90" t="e" vm="1">
        <f ca="1">_xlfn.XLOOKUP(J1494,'HOLDS (by Blocz)'!S:S,'HOLDS (by Blocz)'!H:H,0)</f>
        <v>#NAME?</v>
      </c>
      <c r="D1494" s="90" t="s">
        <v>142</v>
      </c>
      <c r="E1494" s="90" t="e" vm="2">
        <f t="shared" ca="1" si="220"/>
        <v>#NAME?</v>
      </c>
      <c r="F1494" s="90">
        <v>10089</v>
      </c>
      <c r="G1494" s="90" t="e" vm="2">
        <f t="shared" ca="1" si="221"/>
        <v>#NAME?</v>
      </c>
      <c r="J1494" s="113" t="s">
        <v>240</v>
      </c>
      <c r="K1494" s="87"/>
    </row>
    <row r="1495" spans="1:11" x14ac:dyDescent="0.2">
      <c r="A1495" s="90" t="s">
        <v>243</v>
      </c>
      <c r="B1495" s="90" t="e" vm="1">
        <f ca="1">_xlfn.XLOOKUP(D1495,'HOLDS (by Blocz)'!S:S,'HOLDS (by Blocz)'!H:H,0)</f>
        <v>#NAME?</v>
      </c>
      <c r="C1495" s="90" t="e" vm="1">
        <f ca="1">_xlfn.XLOOKUP(J1495,'HOLDS (by Blocz)'!S:S,'HOLDS (by Blocz)'!H:H,0)</f>
        <v>#NAME?</v>
      </c>
      <c r="D1495" s="90" t="s">
        <v>143</v>
      </c>
      <c r="E1495" s="90" t="e" vm="2">
        <f t="shared" ca="1" si="220"/>
        <v>#NAME?</v>
      </c>
      <c r="F1495" s="90">
        <v>10089</v>
      </c>
      <c r="G1495" s="90" t="e" vm="2">
        <f t="shared" ca="1" si="221"/>
        <v>#NAME?</v>
      </c>
      <c r="J1495" s="113" t="s">
        <v>240</v>
      </c>
      <c r="K1495" s="87"/>
    </row>
    <row r="1496" spans="1:11" x14ac:dyDescent="0.2">
      <c r="A1496" s="121" t="s">
        <v>243</v>
      </c>
      <c r="B1496" s="121" t="e" vm="1">
        <f ca="1">_xlfn.XLOOKUP(D1496,'HOLDS (by Blocz)'!S:S,'HOLDS (by Blocz)'!I:I,0)</f>
        <v>#NAME?</v>
      </c>
      <c r="C1496" s="121" t="e" vm="1">
        <f ca="1">_xlfn.XLOOKUP(J1496,'HOLDS (by Blocz)'!S:S,'HOLDS (by Blocz)'!I:I,0)</f>
        <v>#NAME?</v>
      </c>
      <c r="D1496" s="121" t="s">
        <v>140</v>
      </c>
      <c r="E1496" s="121" t="e" vm="2">
        <f t="shared" ca="1" si="220"/>
        <v>#NAME?</v>
      </c>
      <c r="F1496" s="121">
        <v>10090</v>
      </c>
      <c r="G1496" s="121" t="e" vm="2">
        <f t="shared" ca="1" si="221"/>
        <v>#NAME?</v>
      </c>
      <c r="J1496" s="113" t="s">
        <v>240</v>
      </c>
      <c r="K1496" s="87"/>
    </row>
    <row r="1497" spans="1:11" x14ac:dyDescent="0.2">
      <c r="A1497" s="90" t="s">
        <v>243</v>
      </c>
      <c r="B1497" s="90" t="e" vm="1">
        <f ca="1">_xlfn.XLOOKUP(D1497,'HOLDS (by Blocz)'!S:S,'HOLDS (by Blocz)'!I:I,0)</f>
        <v>#NAME?</v>
      </c>
      <c r="C1497" s="90" t="e" vm="1">
        <f ca="1">_xlfn.XLOOKUP(J1497,'HOLDS (by Blocz)'!S:S,'HOLDS (by Blocz)'!I:I,0)</f>
        <v>#NAME?</v>
      </c>
      <c r="D1497" s="90" t="s">
        <v>141</v>
      </c>
      <c r="E1497" s="90" t="e" vm="2">
        <f t="shared" ca="1" si="220"/>
        <v>#NAME?</v>
      </c>
      <c r="F1497" s="90">
        <v>10090</v>
      </c>
      <c r="G1497" s="90" t="e" vm="2">
        <f t="shared" ca="1" si="221"/>
        <v>#NAME?</v>
      </c>
      <c r="J1497" s="113" t="s">
        <v>240</v>
      </c>
      <c r="K1497" s="87"/>
    </row>
    <row r="1498" spans="1:11" x14ac:dyDescent="0.2">
      <c r="A1498" s="90" t="s">
        <v>243</v>
      </c>
      <c r="B1498" s="90" t="e" vm="1">
        <f ca="1">_xlfn.XLOOKUP(D1498,'HOLDS (by Blocz)'!S:S,'HOLDS (by Blocz)'!I:I,0)</f>
        <v>#NAME?</v>
      </c>
      <c r="C1498" s="90" t="e" vm="1">
        <f ca="1">_xlfn.XLOOKUP(J1498,'HOLDS (by Blocz)'!S:S,'HOLDS (by Blocz)'!I:I,0)</f>
        <v>#NAME?</v>
      </c>
      <c r="D1498" s="90" t="s">
        <v>142</v>
      </c>
      <c r="E1498" s="90" t="e" vm="2">
        <f t="shared" ca="1" si="220"/>
        <v>#NAME?</v>
      </c>
      <c r="F1498" s="90">
        <v>10090</v>
      </c>
      <c r="G1498" s="90" t="e" vm="2">
        <f t="shared" ca="1" si="221"/>
        <v>#NAME?</v>
      </c>
      <c r="J1498" s="113" t="s">
        <v>240</v>
      </c>
      <c r="K1498" s="87"/>
    </row>
    <row r="1499" spans="1:11" x14ac:dyDescent="0.2">
      <c r="A1499" s="90" t="s">
        <v>243</v>
      </c>
      <c r="B1499" s="90" t="e" vm="1">
        <f ca="1">_xlfn.XLOOKUP(D1499,'HOLDS (by Blocz)'!S:S,'HOLDS (by Blocz)'!I:I,0)</f>
        <v>#NAME?</v>
      </c>
      <c r="C1499" s="90" t="e" vm="1">
        <f ca="1">_xlfn.XLOOKUP(J1499,'HOLDS (by Blocz)'!S:S,'HOLDS (by Blocz)'!I:I,0)</f>
        <v>#NAME?</v>
      </c>
      <c r="D1499" s="90" t="s">
        <v>143</v>
      </c>
      <c r="E1499" s="90" t="e" vm="2">
        <f t="shared" ca="1" si="220"/>
        <v>#NAME?</v>
      </c>
      <c r="F1499" s="90">
        <v>10090</v>
      </c>
      <c r="G1499" s="90" t="e" vm="2">
        <f t="shared" ca="1" si="221"/>
        <v>#NAME?</v>
      </c>
      <c r="J1499" s="113" t="s">
        <v>240</v>
      </c>
      <c r="K1499" s="87"/>
    </row>
    <row r="1500" spans="1:11" x14ac:dyDescent="0.2">
      <c r="A1500" s="121" t="s">
        <v>243</v>
      </c>
      <c r="B1500" s="121" t="e" vm="1">
        <f ca="1">_xlfn.XLOOKUP(D1500,'HOLDS (by Blocz)'!S:S,'HOLDS (by Blocz)'!J:J,0)</f>
        <v>#NAME?</v>
      </c>
      <c r="C1500" s="121" t="e" vm="1">
        <f ca="1">_xlfn.XLOOKUP(J1500,'HOLDS (by Blocz)'!S:S,'HOLDS (by Blocz)'!J:J,0)</f>
        <v>#NAME?</v>
      </c>
      <c r="D1500" s="121" t="s">
        <v>140</v>
      </c>
      <c r="E1500" s="121" t="e" vm="2">
        <f t="shared" ca="1" si="220"/>
        <v>#NAME?</v>
      </c>
      <c r="F1500" s="121">
        <v>10091</v>
      </c>
      <c r="G1500" s="121" t="e" vm="2">
        <f t="shared" ca="1" si="221"/>
        <v>#NAME?</v>
      </c>
      <c r="J1500" s="113" t="s">
        <v>240</v>
      </c>
      <c r="K1500" s="87"/>
    </row>
    <row r="1501" spans="1:11" x14ac:dyDescent="0.2">
      <c r="A1501" s="90" t="s">
        <v>243</v>
      </c>
      <c r="B1501" s="90" t="e" vm="1">
        <f ca="1">_xlfn.XLOOKUP(D1501,'HOLDS (by Blocz)'!S:S,'HOLDS (by Blocz)'!J:J,0)</f>
        <v>#NAME?</v>
      </c>
      <c r="C1501" s="90" t="e" vm="1">
        <f ca="1">_xlfn.XLOOKUP(J1501,'HOLDS (by Blocz)'!S:S,'HOLDS (by Blocz)'!J:J,0)</f>
        <v>#NAME?</v>
      </c>
      <c r="D1501" s="90" t="s">
        <v>141</v>
      </c>
      <c r="E1501" s="90" t="e" vm="2">
        <f t="shared" ca="1" si="220"/>
        <v>#NAME?</v>
      </c>
      <c r="F1501" s="90">
        <v>10091</v>
      </c>
      <c r="G1501" s="90" t="e" vm="2">
        <f t="shared" ca="1" si="221"/>
        <v>#NAME?</v>
      </c>
      <c r="J1501" s="113" t="s">
        <v>240</v>
      </c>
      <c r="K1501" s="87"/>
    </row>
    <row r="1502" spans="1:11" x14ac:dyDescent="0.2">
      <c r="A1502" s="90" t="s">
        <v>243</v>
      </c>
      <c r="B1502" s="90" t="e" vm="1">
        <f ca="1">_xlfn.XLOOKUP(D1502,'HOLDS (by Blocz)'!S:S,'HOLDS (by Blocz)'!J:J,0)</f>
        <v>#NAME?</v>
      </c>
      <c r="C1502" s="90" t="e" vm="1">
        <f ca="1">_xlfn.XLOOKUP(J1502,'HOLDS (by Blocz)'!S:S,'HOLDS (by Blocz)'!J:J,0)</f>
        <v>#NAME?</v>
      </c>
      <c r="D1502" s="90" t="s">
        <v>142</v>
      </c>
      <c r="E1502" s="90" t="e" vm="2">
        <f t="shared" ca="1" si="220"/>
        <v>#NAME?</v>
      </c>
      <c r="F1502" s="90">
        <v>10091</v>
      </c>
      <c r="G1502" s="90" t="e" vm="2">
        <f t="shared" ca="1" si="221"/>
        <v>#NAME?</v>
      </c>
      <c r="J1502" s="113" t="s">
        <v>240</v>
      </c>
      <c r="K1502" s="87"/>
    </row>
    <row r="1503" spans="1:11" x14ac:dyDescent="0.2">
      <c r="A1503" s="90" t="s">
        <v>243</v>
      </c>
      <c r="B1503" s="90" t="e" vm="1">
        <f ca="1">_xlfn.XLOOKUP(D1503,'HOLDS (by Blocz)'!S:S,'HOLDS (by Blocz)'!J:J,0)</f>
        <v>#NAME?</v>
      </c>
      <c r="C1503" s="90" t="e" vm="1">
        <f ca="1">_xlfn.XLOOKUP(J1503,'HOLDS (by Blocz)'!S:S,'HOLDS (by Blocz)'!J:J,0)</f>
        <v>#NAME?</v>
      </c>
      <c r="D1503" s="90" t="s">
        <v>143</v>
      </c>
      <c r="E1503" s="90" t="e" vm="2">
        <f t="shared" ca="1" si="220"/>
        <v>#NAME?</v>
      </c>
      <c r="F1503" s="90">
        <v>10091</v>
      </c>
      <c r="G1503" s="90" t="e" vm="2">
        <f t="shared" ca="1" si="221"/>
        <v>#NAME?</v>
      </c>
      <c r="J1503" s="113" t="s">
        <v>240</v>
      </c>
      <c r="K1503" s="87"/>
    </row>
    <row r="1504" spans="1:11" x14ac:dyDescent="0.2">
      <c r="A1504" s="121" t="s">
        <v>243</v>
      </c>
      <c r="B1504" s="121" t="e" vm="1">
        <f ca="1">_xlfn.XLOOKUP(D1504,'HOLDS (by Blocz)'!S:S,'HOLDS (by Blocz)'!K:K,0)</f>
        <v>#NAME?</v>
      </c>
      <c r="C1504" s="121" t="e" vm="1">
        <f ca="1">_xlfn.XLOOKUP(J1504,'HOLDS (by Blocz)'!S:S,'HOLDS (by Blocz)'!K:K,0)</f>
        <v>#NAME?</v>
      </c>
      <c r="D1504" s="121" t="s">
        <v>140</v>
      </c>
      <c r="E1504" s="121" t="e" vm="2">
        <f t="shared" ca="1" si="220"/>
        <v>#NAME?</v>
      </c>
      <c r="F1504" s="121">
        <v>10094</v>
      </c>
      <c r="G1504" s="121" t="e" vm="2">
        <f t="shared" ca="1" si="221"/>
        <v>#NAME?</v>
      </c>
      <c r="J1504" s="113" t="s">
        <v>240</v>
      </c>
      <c r="K1504" s="87"/>
    </row>
    <row r="1505" spans="1:11" x14ac:dyDescent="0.2">
      <c r="A1505" s="90" t="s">
        <v>243</v>
      </c>
      <c r="B1505" s="90" t="e" vm="1">
        <f ca="1">_xlfn.XLOOKUP(D1505,'HOLDS (by Blocz)'!S:S,'HOLDS (by Blocz)'!K:K,0)</f>
        <v>#NAME?</v>
      </c>
      <c r="C1505" s="90" t="e" vm="1">
        <f ca="1">_xlfn.XLOOKUP(J1505,'HOLDS (by Blocz)'!S:S,'HOLDS (by Blocz)'!K:K,0)</f>
        <v>#NAME?</v>
      </c>
      <c r="D1505" s="90" t="s">
        <v>141</v>
      </c>
      <c r="E1505" s="90" t="e" vm="2">
        <f t="shared" ref="E1505:E1570" ca="1" si="222">SUM(B1505:C1505)</f>
        <v>#NAME?</v>
      </c>
      <c r="F1505" s="90">
        <v>10094</v>
      </c>
      <c r="G1505" s="90" t="e" vm="2">
        <f t="shared" ca="1" si="221"/>
        <v>#NAME?</v>
      </c>
      <c r="J1505" s="113" t="s">
        <v>240</v>
      </c>
      <c r="K1505" s="87"/>
    </row>
    <row r="1506" spans="1:11" x14ac:dyDescent="0.2">
      <c r="A1506" s="90" t="s">
        <v>243</v>
      </c>
      <c r="B1506" s="90" t="e" vm="1">
        <f ca="1">_xlfn.XLOOKUP(D1506,'HOLDS (by Blocz)'!S:S,'HOLDS (by Blocz)'!K:K,0)</f>
        <v>#NAME?</v>
      </c>
      <c r="C1506" s="90" t="e" vm="1">
        <f ca="1">_xlfn.XLOOKUP(J1506,'HOLDS (by Blocz)'!S:S,'HOLDS (by Blocz)'!K:K,0)</f>
        <v>#NAME?</v>
      </c>
      <c r="D1506" s="90" t="s">
        <v>142</v>
      </c>
      <c r="E1506" s="90" t="e" vm="2">
        <f t="shared" ca="1" si="222"/>
        <v>#NAME?</v>
      </c>
      <c r="F1506" s="90">
        <v>10094</v>
      </c>
      <c r="G1506" s="90" t="e" vm="2">
        <f t="shared" ca="1" si="221"/>
        <v>#NAME?</v>
      </c>
      <c r="J1506" s="113" t="s">
        <v>240</v>
      </c>
      <c r="K1506" s="87"/>
    </row>
    <row r="1507" spans="1:11" x14ac:dyDescent="0.2">
      <c r="A1507" s="90" t="s">
        <v>243</v>
      </c>
      <c r="B1507" s="90" t="e" vm="1">
        <f ca="1">_xlfn.XLOOKUP(D1507,'HOLDS (by Blocz)'!S:S,'HOLDS (by Blocz)'!K:K,0)</f>
        <v>#NAME?</v>
      </c>
      <c r="C1507" s="90" t="e" vm="1">
        <f ca="1">_xlfn.XLOOKUP(J1507,'HOLDS (by Blocz)'!S:S,'HOLDS (by Blocz)'!K:K,0)</f>
        <v>#NAME?</v>
      </c>
      <c r="D1507" s="90" t="s">
        <v>143</v>
      </c>
      <c r="E1507" s="90" t="e" vm="2">
        <f t="shared" ca="1" si="222"/>
        <v>#NAME?</v>
      </c>
      <c r="F1507" s="90">
        <v>10094</v>
      </c>
      <c r="G1507" s="90" t="e" vm="2">
        <f t="shared" ca="1" si="221"/>
        <v>#NAME?</v>
      </c>
      <c r="J1507" s="113" t="s">
        <v>240</v>
      </c>
      <c r="K1507" s="87"/>
    </row>
    <row r="1508" spans="1:11" x14ac:dyDescent="0.2">
      <c r="A1508" s="121" t="s">
        <v>243</v>
      </c>
      <c r="B1508" s="121" t="e" vm="1">
        <f ca="1">_xlfn.XLOOKUP(D1508,'HOLDS (by Blocz)'!S:S,'HOLDS (by Blocz)'!L:L,0)</f>
        <v>#NAME?</v>
      </c>
      <c r="C1508" s="121" t="e" vm="1">
        <f ca="1">_xlfn.XLOOKUP(J1508,'HOLDS (by Blocz)'!S:S,'HOLDS (by Blocz)'!L:L,0)</f>
        <v>#NAME?</v>
      </c>
      <c r="D1508" s="121" t="s">
        <v>140</v>
      </c>
      <c r="E1508" s="121" t="e" vm="2">
        <f t="shared" ca="1" si="222"/>
        <v>#NAME?</v>
      </c>
      <c r="F1508" s="121">
        <v>10095</v>
      </c>
      <c r="G1508" s="121" t="e" vm="2">
        <f t="shared" ca="1" si="221"/>
        <v>#NAME?</v>
      </c>
      <c r="J1508" s="113" t="s">
        <v>240</v>
      </c>
      <c r="K1508" s="87"/>
    </row>
    <row r="1509" spans="1:11" x14ac:dyDescent="0.2">
      <c r="A1509" s="90" t="s">
        <v>243</v>
      </c>
      <c r="B1509" s="90" t="e" vm="1">
        <f ca="1">_xlfn.XLOOKUP(D1509,'HOLDS (by Blocz)'!S:S,'HOLDS (by Blocz)'!L:L,0)</f>
        <v>#NAME?</v>
      </c>
      <c r="C1509" s="90" t="e" vm="1">
        <f ca="1">_xlfn.XLOOKUP(J1509,'HOLDS (by Blocz)'!S:S,'HOLDS (by Blocz)'!L:L,0)</f>
        <v>#NAME?</v>
      </c>
      <c r="D1509" s="90" t="s">
        <v>141</v>
      </c>
      <c r="E1509" s="90" t="e" vm="2">
        <f t="shared" ca="1" si="222"/>
        <v>#NAME?</v>
      </c>
      <c r="F1509" s="90">
        <v>10095</v>
      </c>
      <c r="G1509" s="90" t="e" vm="2">
        <f t="shared" ca="1" si="221"/>
        <v>#NAME?</v>
      </c>
      <c r="J1509" s="113" t="s">
        <v>240</v>
      </c>
      <c r="K1509" s="87"/>
    </row>
    <row r="1510" spans="1:11" x14ac:dyDescent="0.2">
      <c r="A1510" s="90" t="s">
        <v>243</v>
      </c>
      <c r="B1510" s="90" t="e" vm="1">
        <f ca="1">_xlfn.XLOOKUP(D1510,'HOLDS (by Blocz)'!S:S,'HOLDS (by Blocz)'!L:L,0)</f>
        <v>#NAME?</v>
      </c>
      <c r="C1510" s="90" t="e" vm="1">
        <f ca="1">_xlfn.XLOOKUP(J1510,'HOLDS (by Blocz)'!S:S,'HOLDS (by Blocz)'!L:L,0)</f>
        <v>#NAME?</v>
      </c>
      <c r="D1510" s="90" t="s">
        <v>142</v>
      </c>
      <c r="E1510" s="90" t="e" vm="2">
        <f t="shared" ca="1" si="222"/>
        <v>#NAME?</v>
      </c>
      <c r="F1510" s="90">
        <v>10095</v>
      </c>
      <c r="G1510" s="90" t="e" vm="2">
        <f t="shared" ca="1" si="221"/>
        <v>#NAME?</v>
      </c>
      <c r="J1510" s="113" t="s">
        <v>240</v>
      </c>
      <c r="K1510" s="87"/>
    </row>
    <row r="1511" spans="1:11" x14ac:dyDescent="0.2">
      <c r="A1511" s="90" t="s">
        <v>243</v>
      </c>
      <c r="B1511" s="90" t="e" vm="1">
        <f ca="1">_xlfn.XLOOKUP(D1511,'HOLDS (by Blocz)'!S:S,'HOLDS (by Blocz)'!L:L,0)</f>
        <v>#NAME?</v>
      </c>
      <c r="C1511" s="90" t="e" vm="1">
        <f ca="1">_xlfn.XLOOKUP(J1511,'HOLDS (by Blocz)'!S:S,'HOLDS (by Blocz)'!L:L,0)</f>
        <v>#NAME?</v>
      </c>
      <c r="D1511" s="90" t="s">
        <v>143</v>
      </c>
      <c r="E1511" s="90" t="e" vm="2">
        <f t="shared" ca="1" si="222"/>
        <v>#NAME?</v>
      </c>
      <c r="F1511" s="90">
        <v>10095</v>
      </c>
      <c r="G1511" s="90" t="e" vm="2">
        <f t="shared" ca="1" si="221"/>
        <v>#NAME?</v>
      </c>
      <c r="J1511" s="113" t="s">
        <v>240</v>
      </c>
      <c r="K1511" s="87"/>
    </row>
    <row r="1512" spans="1:11" x14ac:dyDescent="0.2">
      <c r="A1512" s="121" t="s">
        <v>243</v>
      </c>
      <c r="B1512" s="121" t="e" vm="1">
        <f ca="1">_xlfn.XLOOKUP(D1512,'HOLDS (by Blocz)'!S:S,'HOLDS (by Blocz)'!N:N,0)</f>
        <v>#NAME?</v>
      </c>
      <c r="C1512" s="121" t="e" vm="1">
        <f ca="1">_xlfn.XLOOKUP(J1512,'HOLDS (by Blocz)'!S:S,'HOLDS (by Blocz)'!N:N,0)</f>
        <v>#NAME?</v>
      </c>
      <c r="D1512" s="121" t="s">
        <v>140</v>
      </c>
      <c r="E1512" s="121" t="e" vm="2">
        <f t="shared" ca="1" si="222"/>
        <v>#NAME?</v>
      </c>
      <c r="F1512" s="121">
        <v>10083</v>
      </c>
      <c r="G1512" s="121" t="e" vm="2">
        <f t="shared" ca="1" si="221"/>
        <v>#NAME?</v>
      </c>
      <c r="J1512" s="113" t="s">
        <v>240</v>
      </c>
      <c r="K1512" s="87"/>
    </row>
    <row r="1513" spans="1:11" x14ac:dyDescent="0.2">
      <c r="A1513" s="90" t="s">
        <v>243</v>
      </c>
      <c r="B1513" s="90" t="e" vm="1">
        <f ca="1">_xlfn.XLOOKUP(D1513,'HOLDS (by Blocz)'!S:S,'HOLDS (by Blocz)'!N:N,0)</f>
        <v>#NAME?</v>
      </c>
      <c r="C1513" s="90" t="e" vm="1">
        <f ca="1">_xlfn.XLOOKUP(J1513,'HOLDS (by Blocz)'!S:S,'HOLDS (by Blocz)'!N:N,0)</f>
        <v>#NAME?</v>
      </c>
      <c r="D1513" s="90" t="s">
        <v>141</v>
      </c>
      <c r="E1513" s="90" t="e" vm="2">
        <f t="shared" ca="1" si="222"/>
        <v>#NAME?</v>
      </c>
      <c r="F1513" s="90">
        <v>10083</v>
      </c>
      <c r="G1513" s="90" t="e" vm="2">
        <f t="shared" ca="1" si="221"/>
        <v>#NAME?</v>
      </c>
      <c r="J1513" s="113" t="s">
        <v>240</v>
      </c>
      <c r="K1513" s="87"/>
    </row>
    <row r="1514" spans="1:11" x14ac:dyDescent="0.2">
      <c r="A1514" s="90" t="s">
        <v>243</v>
      </c>
      <c r="B1514" s="90" t="e" vm="1">
        <f ca="1">_xlfn.XLOOKUP(D1514,'HOLDS (by Blocz)'!S:S,'HOLDS (by Blocz)'!N:N,0)</f>
        <v>#NAME?</v>
      </c>
      <c r="C1514" s="90" t="e" vm="1">
        <f ca="1">_xlfn.XLOOKUP(J1514,'HOLDS (by Blocz)'!S:S,'HOLDS (by Blocz)'!N:N,0)</f>
        <v>#NAME?</v>
      </c>
      <c r="D1514" s="90" t="s">
        <v>142</v>
      </c>
      <c r="E1514" s="90" t="e" vm="2">
        <f t="shared" ca="1" si="222"/>
        <v>#NAME?</v>
      </c>
      <c r="F1514" s="90">
        <v>10083</v>
      </c>
      <c r="G1514" s="90" t="e" vm="2">
        <f t="shared" ca="1" si="221"/>
        <v>#NAME?</v>
      </c>
      <c r="J1514" s="113" t="s">
        <v>240</v>
      </c>
      <c r="K1514" s="87"/>
    </row>
    <row r="1515" spans="1:11" x14ac:dyDescent="0.2">
      <c r="A1515" s="90" t="s">
        <v>243</v>
      </c>
      <c r="B1515" s="90" t="e" vm="1">
        <f ca="1">_xlfn.XLOOKUP(D1515,'HOLDS (by Blocz)'!S:S,'HOLDS (by Blocz)'!N:N,0)</f>
        <v>#NAME?</v>
      </c>
      <c r="C1515" s="90" t="e" vm="1">
        <f ca="1">_xlfn.XLOOKUP(J1515,'HOLDS (by Blocz)'!S:S,'HOLDS (by Blocz)'!N:N,0)</f>
        <v>#NAME?</v>
      </c>
      <c r="D1515" s="90" t="s">
        <v>143</v>
      </c>
      <c r="E1515" s="90" t="e" vm="2">
        <f t="shared" ca="1" si="222"/>
        <v>#NAME?</v>
      </c>
      <c r="F1515" s="90">
        <v>10083</v>
      </c>
      <c r="G1515" s="90" t="e" vm="2">
        <f t="shared" ca="1" si="221"/>
        <v>#NAME?</v>
      </c>
      <c r="J1515" s="113" t="s">
        <v>240</v>
      </c>
      <c r="K1515" s="87"/>
    </row>
    <row r="1516" spans="1:11" x14ac:dyDescent="0.2">
      <c r="A1516" s="121" t="s">
        <v>243</v>
      </c>
      <c r="B1516" s="121" t="e" vm="1">
        <f ca="1">_xlfn.XLOOKUP(D1516,'HOLDS (by Blocz)'!S:S,'HOLDS (by Blocz)'!O:O,0)</f>
        <v>#NAME?</v>
      </c>
      <c r="C1516" s="121" t="e" vm="1">
        <f ca="1">_xlfn.XLOOKUP(J1516,'HOLDS (by Blocz)'!S:S,'HOLDS (by Blocz)'!O:O,0)</f>
        <v>#NAME?</v>
      </c>
      <c r="D1516" s="121" t="s">
        <v>140</v>
      </c>
      <c r="E1516" s="121" t="e" vm="2">
        <f t="shared" ca="1" si="222"/>
        <v>#NAME?</v>
      </c>
      <c r="F1516" s="121">
        <v>10082</v>
      </c>
      <c r="G1516" s="121" t="e" vm="2">
        <f t="shared" ca="1" si="221"/>
        <v>#NAME?</v>
      </c>
      <c r="J1516" s="113" t="s">
        <v>240</v>
      </c>
      <c r="K1516" s="87"/>
    </row>
    <row r="1517" spans="1:11" x14ac:dyDescent="0.2">
      <c r="A1517" s="90" t="s">
        <v>243</v>
      </c>
      <c r="B1517" s="90" t="e" vm="1">
        <f ca="1">_xlfn.XLOOKUP(D1517,'HOLDS (by Blocz)'!S:S,'HOLDS (by Blocz)'!O:O,0)</f>
        <v>#NAME?</v>
      </c>
      <c r="C1517" s="90" t="e" vm="1">
        <f ca="1">_xlfn.XLOOKUP(J1517,'HOLDS (by Blocz)'!S:S,'HOLDS (by Blocz)'!O:O,0)</f>
        <v>#NAME?</v>
      </c>
      <c r="D1517" s="90" t="s">
        <v>141</v>
      </c>
      <c r="E1517" s="90" t="e" vm="2">
        <f t="shared" ca="1" si="222"/>
        <v>#NAME?</v>
      </c>
      <c r="F1517" s="90">
        <v>10082</v>
      </c>
      <c r="G1517" s="90" t="e" vm="2">
        <f t="shared" ca="1" si="221"/>
        <v>#NAME?</v>
      </c>
      <c r="J1517" s="113" t="s">
        <v>240</v>
      </c>
      <c r="K1517" s="87"/>
    </row>
    <row r="1518" spans="1:11" x14ac:dyDescent="0.2">
      <c r="A1518" s="90" t="s">
        <v>243</v>
      </c>
      <c r="B1518" s="90" t="e" vm="1">
        <f ca="1">_xlfn.XLOOKUP(D1518,'HOLDS (by Blocz)'!S:S,'HOLDS (by Blocz)'!O:O,0)</f>
        <v>#NAME?</v>
      </c>
      <c r="C1518" s="90" t="e" vm="1">
        <f ca="1">_xlfn.XLOOKUP(J1518,'HOLDS (by Blocz)'!S:S,'HOLDS (by Blocz)'!O:O,0)</f>
        <v>#NAME?</v>
      </c>
      <c r="D1518" s="90" t="s">
        <v>142</v>
      </c>
      <c r="E1518" s="90" t="e" vm="2">
        <f t="shared" ca="1" si="222"/>
        <v>#NAME?</v>
      </c>
      <c r="F1518" s="90">
        <v>10082</v>
      </c>
      <c r="G1518" s="90" t="e" vm="2">
        <f t="shared" ca="1" si="221"/>
        <v>#NAME?</v>
      </c>
      <c r="J1518" s="113" t="s">
        <v>240</v>
      </c>
      <c r="K1518" s="87"/>
    </row>
    <row r="1519" spans="1:11" x14ac:dyDescent="0.2">
      <c r="A1519" s="90" t="s">
        <v>243</v>
      </c>
      <c r="B1519" s="90" t="e" vm="1">
        <f ca="1">_xlfn.XLOOKUP(D1519,'HOLDS (by Blocz)'!S:S,'HOLDS (by Blocz)'!O:O,0)</f>
        <v>#NAME?</v>
      </c>
      <c r="C1519" s="90" t="e" vm="1">
        <f ca="1">_xlfn.XLOOKUP(J1519,'HOLDS (by Blocz)'!S:S,'HOLDS (by Blocz)'!O:O,0)</f>
        <v>#NAME?</v>
      </c>
      <c r="D1519" s="90" t="s">
        <v>143</v>
      </c>
      <c r="E1519" s="90" t="e" vm="2">
        <f t="shared" ca="1" si="222"/>
        <v>#NAME?</v>
      </c>
      <c r="F1519" s="90">
        <v>10082</v>
      </c>
      <c r="G1519" s="90" t="e" vm="2">
        <f t="shared" ca="1" si="221"/>
        <v>#NAME?</v>
      </c>
      <c r="J1519" s="113" t="s">
        <v>240</v>
      </c>
      <c r="K1519" s="87"/>
    </row>
    <row r="1520" spans="1:11" x14ac:dyDescent="0.2">
      <c r="A1520" s="121" t="s">
        <v>243</v>
      </c>
      <c r="B1520" s="121" t="e" vm="1">
        <f ca="1">_xlfn.XLOOKUP(D1520,'HOLDS (by Blocz)'!S:S,'HOLDS (by Blocz)'!D:D,0)</f>
        <v>#NAME?</v>
      </c>
      <c r="C1520" s="121" t="e" vm="1">
        <f ca="1">_xlfn.XLOOKUP(J1520,'HOLDS (by Blocz)'!S:S,'HOLDS (by Blocz)'!D:D,0)</f>
        <v>#NAME?</v>
      </c>
      <c r="D1520" s="121" t="s">
        <v>139</v>
      </c>
      <c r="E1520" s="121" t="e" vm="2">
        <f t="shared" ca="1" si="222"/>
        <v>#NAME?</v>
      </c>
      <c r="F1520" s="121">
        <v>10084</v>
      </c>
      <c r="G1520" s="121" t="e" vm="2">
        <f t="shared" ca="1" si="221"/>
        <v>#NAME?</v>
      </c>
      <c r="J1520" s="113" t="s">
        <v>240</v>
      </c>
      <c r="K1520" s="87"/>
    </row>
    <row r="1521" spans="1:11" x14ac:dyDescent="0.2">
      <c r="A1521" s="121" t="s">
        <v>243</v>
      </c>
      <c r="B1521" s="121" t="e" vm="1">
        <f ca="1">_xlfn.XLOOKUP(D1521,'HOLDS (by Blocz)'!S:S,'HOLDS (by Blocz)'!E:E,0)</f>
        <v>#NAME?</v>
      </c>
      <c r="C1521" s="121" t="e" vm="1">
        <f ca="1">_xlfn.XLOOKUP(J1521,'HOLDS (by Blocz)'!S:S,'HOLDS (by Blocz)'!E:E,0)</f>
        <v>#NAME?</v>
      </c>
      <c r="D1521" s="121" t="s">
        <v>139</v>
      </c>
      <c r="E1521" s="121" t="e" vm="2">
        <f t="shared" ca="1" si="222"/>
        <v>#NAME?</v>
      </c>
      <c r="F1521" s="121">
        <v>10085</v>
      </c>
      <c r="G1521" s="121" t="e" vm="2">
        <f t="shared" ca="1" si="221"/>
        <v>#NAME?</v>
      </c>
      <c r="J1521" s="113" t="s">
        <v>240</v>
      </c>
      <c r="K1521" s="87"/>
    </row>
    <row r="1522" spans="1:11" x14ac:dyDescent="0.2">
      <c r="A1522" s="121" t="s">
        <v>243</v>
      </c>
      <c r="B1522" s="121" t="e" vm="1">
        <f ca="1">_xlfn.XLOOKUP(D1522,'HOLDS (by Blocz)'!S:S,'HOLDS (by Blocz)'!F:F,0)</f>
        <v>#NAME?</v>
      </c>
      <c r="C1522" s="121" t="e" vm="1">
        <f ca="1">_xlfn.XLOOKUP(J1522,'HOLDS (by Blocz)'!S:S,'HOLDS (by Blocz)'!F:F,0)</f>
        <v>#NAME?</v>
      </c>
      <c r="D1522" s="121" t="s">
        <v>139</v>
      </c>
      <c r="E1522" s="121" t="e" vm="2">
        <f t="shared" ca="1" si="222"/>
        <v>#NAME?</v>
      </c>
      <c r="F1522" s="121">
        <v>10086</v>
      </c>
      <c r="G1522" s="121" t="e" vm="2">
        <f t="shared" ca="1" si="221"/>
        <v>#NAME?</v>
      </c>
      <c r="J1522" s="113" t="s">
        <v>240</v>
      </c>
      <c r="K1522" s="87"/>
    </row>
    <row r="1523" spans="1:11" x14ac:dyDescent="0.2">
      <c r="A1523" s="121" t="s">
        <v>243</v>
      </c>
      <c r="B1523" s="121" t="e" vm="1">
        <f ca="1">_xlfn.XLOOKUP(D1523,'HOLDS (by Blocz)'!S:S,'HOLDS (by Blocz)'!G:G,0)</f>
        <v>#NAME?</v>
      </c>
      <c r="C1523" s="121" t="e" vm="1">
        <f ca="1">_xlfn.XLOOKUP(J1523,'HOLDS (by Blocz)'!S:S,'HOLDS (by Blocz)'!G:G,0)</f>
        <v>#NAME?</v>
      </c>
      <c r="D1523" s="121" t="s">
        <v>139</v>
      </c>
      <c r="E1523" s="121" t="e" vm="2">
        <f t="shared" ca="1" si="222"/>
        <v>#NAME?</v>
      </c>
      <c r="F1523" s="121">
        <v>10088</v>
      </c>
      <c r="G1523" s="121" t="e" vm="2">
        <f t="shared" ca="1" si="221"/>
        <v>#NAME?</v>
      </c>
      <c r="J1523" s="113" t="s">
        <v>240</v>
      </c>
      <c r="K1523" s="87"/>
    </row>
    <row r="1524" spans="1:11" x14ac:dyDescent="0.2">
      <c r="A1524" s="121" t="s">
        <v>243</v>
      </c>
      <c r="B1524" s="121" t="e" vm="1">
        <f ca="1">_xlfn.XLOOKUP(D1524,'HOLDS (by Blocz)'!S:S,'HOLDS (by Blocz)'!H:H,0)</f>
        <v>#NAME?</v>
      </c>
      <c r="C1524" s="121" t="e" vm="1">
        <f ca="1">_xlfn.XLOOKUP(J1524,'HOLDS (by Blocz)'!S:S,'HOLDS (by Blocz)'!H:H,0)</f>
        <v>#NAME?</v>
      </c>
      <c r="D1524" s="121" t="s">
        <v>139</v>
      </c>
      <c r="E1524" s="121" t="e" vm="2">
        <f t="shared" ca="1" si="222"/>
        <v>#NAME?</v>
      </c>
      <c r="F1524" s="121">
        <v>10089</v>
      </c>
      <c r="G1524" s="121" t="e" vm="2">
        <f t="shared" ca="1" si="221"/>
        <v>#NAME?</v>
      </c>
      <c r="J1524" s="113" t="s">
        <v>240</v>
      </c>
      <c r="K1524" s="87"/>
    </row>
    <row r="1525" spans="1:11" x14ac:dyDescent="0.2">
      <c r="A1525" s="121" t="s">
        <v>243</v>
      </c>
      <c r="B1525" s="121" t="e" vm="1">
        <f ca="1">_xlfn.XLOOKUP(D1525,'HOLDS (by Blocz)'!S:S,'HOLDS (by Blocz)'!I:I,0)</f>
        <v>#NAME?</v>
      </c>
      <c r="C1525" s="121" t="e" vm="1">
        <f ca="1">_xlfn.XLOOKUP(J1525,'HOLDS (by Blocz)'!S:S,'HOLDS (by Blocz)'!I:I,0)</f>
        <v>#NAME?</v>
      </c>
      <c r="D1525" s="121" t="s">
        <v>139</v>
      </c>
      <c r="E1525" s="121" t="e" vm="2">
        <f t="shared" ca="1" si="222"/>
        <v>#NAME?</v>
      </c>
      <c r="F1525" s="121">
        <v>10090</v>
      </c>
      <c r="G1525" s="121" t="e" vm="2">
        <f t="shared" ca="1" si="221"/>
        <v>#NAME?</v>
      </c>
      <c r="J1525" s="113" t="s">
        <v>240</v>
      </c>
      <c r="K1525" s="87"/>
    </row>
    <row r="1526" spans="1:11" x14ac:dyDescent="0.2">
      <c r="A1526" s="121" t="s">
        <v>243</v>
      </c>
      <c r="B1526" s="121" t="e" vm="1">
        <f ca="1">_xlfn.XLOOKUP(D1526,'HOLDS (by Blocz)'!S:S,'HOLDS (by Blocz)'!J:J,0)</f>
        <v>#NAME?</v>
      </c>
      <c r="C1526" s="121" t="e" vm="1">
        <f ca="1">_xlfn.XLOOKUP(J1526,'HOLDS (by Blocz)'!S:S,'HOLDS (by Blocz)'!J:J,0)</f>
        <v>#NAME?</v>
      </c>
      <c r="D1526" s="121" t="s">
        <v>139</v>
      </c>
      <c r="E1526" s="121" t="e" vm="2">
        <f t="shared" ca="1" si="222"/>
        <v>#NAME?</v>
      </c>
      <c r="F1526" s="121">
        <v>10091</v>
      </c>
      <c r="G1526" s="121" t="e" vm="2">
        <f t="shared" ca="1" si="221"/>
        <v>#NAME?</v>
      </c>
      <c r="J1526" s="113" t="s">
        <v>240</v>
      </c>
      <c r="K1526" s="87"/>
    </row>
    <row r="1527" spans="1:11" x14ac:dyDescent="0.2">
      <c r="A1527" s="121" t="s">
        <v>243</v>
      </c>
      <c r="B1527" s="121" t="e" vm="1">
        <f ca="1">_xlfn.XLOOKUP(D1527,'HOLDS (by Blocz)'!S:S,'HOLDS (by Blocz)'!K:K,0)</f>
        <v>#NAME?</v>
      </c>
      <c r="C1527" s="121" t="e" vm="1">
        <f ca="1">_xlfn.XLOOKUP(J1527,'HOLDS (by Blocz)'!S:S,'HOLDS (by Blocz)'!K:K,0)</f>
        <v>#NAME?</v>
      </c>
      <c r="D1527" s="121" t="s">
        <v>139</v>
      </c>
      <c r="E1527" s="121" t="e" vm="2">
        <f t="shared" ca="1" si="222"/>
        <v>#NAME?</v>
      </c>
      <c r="F1527" s="121">
        <v>10094</v>
      </c>
      <c r="G1527" s="121" t="e" vm="2">
        <f t="shared" ca="1" si="221"/>
        <v>#NAME?</v>
      </c>
      <c r="J1527" s="113" t="s">
        <v>240</v>
      </c>
      <c r="K1527" s="87"/>
    </row>
    <row r="1528" spans="1:11" x14ac:dyDescent="0.2">
      <c r="A1528" s="121" t="s">
        <v>243</v>
      </c>
      <c r="B1528" s="121" t="e" vm="1">
        <f ca="1">_xlfn.XLOOKUP(D1528,'HOLDS (by Blocz)'!S:S,'HOLDS (by Blocz)'!L:L,0)</f>
        <v>#NAME?</v>
      </c>
      <c r="C1528" s="121" t="e" vm="1">
        <f ca="1">_xlfn.XLOOKUP(J1528,'HOLDS (by Blocz)'!S:S,'HOLDS (by Blocz)'!L:L,0)</f>
        <v>#NAME?</v>
      </c>
      <c r="D1528" s="121" t="s">
        <v>139</v>
      </c>
      <c r="E1528" s="121" t="e" vm="2">
        <f t="shared" ca="1" si="222"/>
        <v>#NAME?</v>
      </c>
      <c r="F1528" s="121">
        <v>10095</v>
      </c>
      <c r="G1528" s="121" t="e" vm="2">
        <f t="shared" ca="1" si="221"/>
        <v>#NAME?</v>
      </c>
      <c r="J1528" s="113" t="s">
        <v>240</v>
      </c>
      <c r="K1528" s="87"/>
    </row>
    <row r="1529" spans="1:11" x14ac:dyDescent="0.2">
      <c r="A1529" s="121" t="s">
        <v>243</v>
      </c>
      <c r="B1529" s="121" t="e" vm="1">
        <f ca="1">_xlfn.XLOOKUP(D1529,'HOLDS (by Blocz)'!S:S,'HOLDS (by Blocz)'!N:N,0)</f>
        <v>#NAME?</v>
      </c>
      <c r="C1529" s="121" t="e" vm="1">
        <f ca="1">_xlfn.XLOOKUP(J1529,'HOLDS (by Blocz)'!S:S,'HOLDS (by Blocz)'!N:N,0)</f>
        <v>#NAME?</v>
      </c>
      <c r="D1529" s="121" t="s">
        <v>139</v>
      </c>
      <c r="E1529" s="121" t="e" vm="2">
        <f t="shared" ca="1" si="222"/>
        <v>#NAME?</v>
      </c>
      <c r="F1529" s="121">
        <v>10083</v>
      </c>
      <c r="G1529" s="121" t="e" vm="2">
        <f t="shared" ca="1" si="221"/>
        <v>#NAME?</v>
      </c>
      <c r="J1529" s="113" t="s">
        <v>240</v>
      </c>
      <c r="K1529" s="87"/>
    </row>
    <row r="1530" spans="1:11" x14ac:dyDescent="0.2">
      <c r="A1530" s="121" t="s">
        <v>243</v>
      </c>
      <c r="B1530" s="121" t="e" vm="1">
        <f ca="1">_xlfn.XLOOKUP(D1530,'HOLDS (by Blocz)'!S:S,'HOLDS (by Blocz)'!O:O,0)</f>
        <v>#NAME?</v>
      </c>
      <c r="C1530" s="121" t="e" vm="1">
        <f ca="1">_xlfn.XLOOKUP(J1530,'HOLDS (by Blocz)'!S:S,'HOLDS (by Blocz)'!O:O,0)</f>
        <v>#NAME?</v>
      </c>
      <c r="D1530" s="121" t="s">
        <v>139</v>
      </c>
      <c r="E1530" s="121" t="e" vm="2">
        <f t="shared" ca="1" si="222"/>
        <v>#NAME?</v>
      </c>
      <c r="F1530" s="121">
        <v>10082</v>
      </c>
      <c r="G1530" s="121" t="e" vm="2">
        <f t="shared" ca="1" si="221"/>
        <v>#NAME?</v>
      </c>
      <c r="J1530" s="113" t="s">
        <v>240</v>
      </c>
      <c r="K1530" s="87"/>
    </row>
    <row r="1531" spans="1:11" x14ac:dyDescent="0.2">
      <c r="A1531" s="121" t="s">
        <v>242</v>
      </c>
      <c r="B1531" s="121">
        <f>_xlfn.XLOOKUP(D1531,MACROS!$R:$R,MACROS!$D:$D,0)</f>
        <v>0</v>
      </c>
      <c r="C1531" s="121"/>
      <c r="D1531" s="121" t="s">
        <v>386</v>
      </c>
      <c r="E1531" s="121">
        <f t="shared" si="222"/>
        <v>0</v>
      </c>
      <c r="F1531" s="121">
        <v>10124</v>
      </c>
      <c r="G1531" s="121">
        <f t="shared" si="221"/>
        <v>0</v>
      </c>
      <c r="J1531" s="1"/>
      <c r="K1531" s="87"/>
    </row>
    <row r="1532" spans="1:11" x14ac:dyDescent="0.2">
      <c r="A1532" s="90" t="s">
        <v>242</v>
      </c>
      <c r="B1532" s="90">
        <f>_xlfn.XLOOKUP(D1532,MACROS!R:R,MACROS!D:D,0)</f>
        <v>0</v>
      </c>
      <c r="D1532" s="90" t="s">
        <v>387</v>
      </c>
      <c r="E1532" s="90">
        <f t="shared" si="222"/>
        <v>0</v>
      </c>
      <c r="F1532" s="90">
        <v>10124</v>
      </c>
      <c r="G1532" s="90">
        <f t="shared" si="221"/>
        <v>0</v>
      </c>
      <c r="J1532" s="113"/>
    </row>
    <row r="1533" spans="1:11" x14ac:dyDescent="0.2">
      <c r="A1533" s="90" t="s">
        <v>242</v>
      </c>
      <c r="B1533" s="90">
        <f>_xlfn.XLOOKUP(D1533,MACROS!R:R,MACROS!D:D,0)</f>
        <v>0</v>
      </c>
      <c r="D1533" s="90" t="s">
        <v>388</v>
      </c>
      <c r="E1533" s="90">
        <f t="shared" si="222"/>
        <v>0</v>
      </c>
      <c r="F1533" s="90">
        <v>10124</v>
      </c>
      <c r="G1533" s="90">
        <f t="shared" si="221"/>
        <v>0</v>
      </c>
      <c r="J1533" s="113"/>
    </row>
    <row r="1534" spans="1:11" x14ac:dyDescent="0.2">
      <c r="A1534" s="90" t="s">
        <v>242</v>
      </c>
      <c r="B1534" s="90">
        <f>_xlfn.XLOOKUP(D1534,MACROS!R:R,MACROS!D:D,0)</f>
        <v>0</v>
      </c>
      <c r="D1534" s="90" t="s">
        <v>389</v>
      </c>
      <c r="E1534" s="90">
        <f t="shared" si="222"/>
        <v>0</v>
      </c>
      <c r="F1534" s="90">
        <v>10124</v>
      </c>
      <c r="G1534" s="90">
        <f t="shared" si="221"/>
        <v>0</v>
      </c>
      <c r="J1534" s="113"/>
    </row>
    <row r="1535" spans="1:11" x14ac:dyDescent="0.2">
      <c r="A1535" s="90" t="s">
        <v>242</v>
      </c>
      <c r="B1535" s="90">
        <f>_xlfn.XLOOKUP(D1535,MACROS!R:R,MACROS!D:D,0)</f>
        <v>0</v>
      </c>
      <c r="D1535" s="90" t="s">
        <v>390</v>
      </c>
      <c r="E1535" s="90">
        <f t="shared" si="222"/>
        <v>0</v>
      </c>
      <c r="F1535" s="90">
        <v>10124</v>
      </c>
      <c r="G1535" s="90">
        <f t="shared" si="221"/>
        <v>0</v>
      </c>
      <c r="J1535" s="113"/>
    </row>
    <row r="1536" spans="1:11" x14ac:dyDescent="0.2">
      <c r="A1536" s="90" t="s">
        <v>242</v>
      </c>
      <c r="B1536" s="90">
        <f>_xlfn.XLOOKUP(D1536,MACROS!R:R,MACROS!D:D,0)</f>
        <v>0</v>
      </c>
      <c r="D1536" s="90" t="s">
        <v>391</v>
      </c>
      <c r="E1536" s="90">
        <f t="shared" si="222"/>
        <v>0</v>
      </c>
      <c r="F1536" s="90">
        <v>10124</v>
      </c>
      <c r="G1536" s="90">
        <f t="shared" si="221"/>
        <v>0</v>
      </c>
      <c r="J1536" s="113"/>
    </row>
    <row r="1537" spans="1:10" x14ac:dyDescent="0.2">
      <c r="A1537" s="90" t="s">
        <v>242</v>
      </c>
      <c r="B1537" s="90">
        <f>_xlfn.XLOOKUP(D1537,MACROS!R:R,MACROS!D:D,0)</f>
        <v>0</v>
      </c>
      <c r="D1537" s="90" t="s">
        <v>392</v>
      </c>
      <c r="E1537" s="90">
        <f t="shared" si="222"/>
        <v>0</v>
      </c>
      <c r="F1537" s="90">
        <v>10124</v>
      </c>
      <c r="G1537" s="90">
        <f t="shared" si="221"/>
        <v>0</v>
      </c>
      <c r="J1537" s="113"/>
    </row>
    <row r="1538" spans="1:10" x14ac:dyDescent="0.2">
      <c r="A1538" s="90" t="s">
        <v>242</v>
      </c>
      <c r="B1538" s="90">
        <f>_xlfn.XLOOKUP(D1538,MACROS!R:R,MACROS!D:D,0)</f>
        <v>0</v>
      </c>
      <c r="D1538" s="90" t="s">
        <v>393</v>
      </c>
      <c r="E1538" s="90">
        <f t="shared" si="222"/>
        <v>0</v>
      </c>
      <c r="F1538" s="90">
        <v>10124</v>
      </c>
      <c r="G1538" s="90">
        <f t="shared" si="221"/>
        <v>0</v>
      </c>
      <c r="J1538" s="113"/>
    </row>
    <row r="1539" spans="1:10" x14ac:dyDescent="0.2">
      <c r="A1539" s="90" t="s">
        <v>242</v>
      </c>
      <c r="B1539" s="90">
        <f>_xlfn.XLOOKUP(D1539,MACROS!R:R,MACROS!D:D,0)</f>
        <v>0</v>
      </c>
      <c r="D1539" s="90" t="s">
        <v>394</v>
      </c>
      <c r="E1539" s="90">
        <f t="shared" si="222"/>
        <v>0</v>
      </c>
      <c r="F1539" s="90">
        <v>10124</v>
      </c>
      <c r="G1539" s="90">
        <f t="shared" si="221"/>
        <v>0</v>
      </c>
      <c r="J1539" s="113"/>
    </row>
    <row r="1540" spans="1:10" x14ac:dyDescent="0.2">
      <c r="A1540" s="90" t="s">
        <v>242</v>
      </c>
      <c r="B1540" s="90">
        <f>_xlfn.XLOOKUP(D1540,MACROS!R:R,MACROS!D:D,0)</f>
        <v>0</v>
      </c>
      <c r="D1540" s="90" t="s">
        <v>395</v>
      </c>
      <c r="E1540" s="90">
        <f t="shared" si="222"/>
        <v>0</v>
      </c>
      <c r="F1540" s="90">
        <v>10124</v>
      </c>
      <c r="G1540" s="90">
        <f t="shared" si="221"/>
        <v>0</v>
      </c>
      <c r="J1540" s="113"/>
    </row>
    <row r="1541" spans="1:10" x14ac:dyDescent="0.2">
      <c r="A1541" s="90" t="s">
        <v>242</v>
      </c>
      <c r="B1541" s="90">
        <f>_xlfn.XLOOKUP(D1541,MACROS!R:R,MACROS!D:D,0)</f>
        <v>0</v>
      </c>
      <c r="D1541" s="90" t="s">
        <v>396</v>
      </c>
      <c r="E1541" s="90">
        <f t="shared" si="222"/>
        <v>0</v>
      </c>
      <c r="F1541" s="90">
        <v>10124</v>
      </c>
      <c r="G1541" s="90">
        <f t="shared" si="221"/>
        <v>0</v>
      </c>
      <c r="J1541" s="113"/>
    </row>
    <row r="1542" spans="1:10" x14ac:dyDescent="0.2">
      <c r="A1542" s="90" t="s">
        <v>242</v>
      </c>
      <c r="B1542" s="90">
        <f>_xlfn.XLOOKUP(D1542,MACROS!R:R,MACROS!D:D,0)</f>
        <v>0</v>
      </c>
      <c r="D1542" s="90" t="s">
        <v>397</v>
      </c>
      <c r="E1542" s="90">
        <f t="shared" si="222"/>
        <v>0</v>
      </c>
      <c r="F1542" s="90">
        <v>10124</v>
      </c>
      <c r="G1542" s="90">
        <f t="shared" si="221"/>
        <v>0</v>
      </c>
      <c r="J1542" s="113"/>
    </row>
    <row r="1543" spans="1:10" x14ac:dyDescent="0.2">
      <c r="A1543" s="90" t="s">
        <v>242</v>
      </c>
      <c r="B1543" s="90">
        <f>_xlfn.XLOOKUP(D1543,MACROS!R:R,MACROS!D:D,0)</f>
        <v>0</v>
      </c>
      <c r="D1543" s="90" t="s">
        <v>398</v>
      </c>
      <c r="E1543" s="90">
        <f t="shared" si="222"/>
        <v>0</v>
      </c>
      <c r="F1543" s="90">
        <v>10124</v>
      </c>
      <c r="G1543" s="90">
        <f t="shared" si="221"/>
        <v>0</v>
      </c>
      <c r="J1543" s="113"/>
    </row>
    <row r="1544" spans="1:10" x14ac:dyDescent="0.2">
      <c r="A1544" s="90" t="s">
        <v>242</v>
      </c>
      <c r="B1544" s="90">
        <f>_xlfn.XLOOKUP(D1544,MACROS!R:R,MACROS!D:D,0)</f>
        <v>0</v>
      </c>
      <c r="D1544" s="90" t="s">
        <v>399</v>
      </c>
      <c r="E1544" s="90">
        <f t="shared" si="222"/>
        <v>0</v>
      </c>
      <c r="F1544" s="90">
        <v>10124</v>
      </c>
      <c r="G1544" s="90">
        <f t="shared" si="221"/>
        <v>0</v>
      </c>
      <c r="J1544" s="113"/>
    </row>
    <row r="1545" spans="1:10" x14ac:dyDescent="0.2">
      <c r="A1545" s="90" t="s">
        <v>242</v>
      </c>
      <c r="B1545" s="90">
        <f>_xlfn.XLOOKUP(D1545,MACROS!R:R,MACROS!D:D,0)</f>
        <v>0</v>
      </c>
      <c r="D1545" s="90" t="s">
        <v>400</v>
      </c>
      <c r="E1545" s="90">
        <f t="shared" si="222"/>
        <v>0</v>
      </c>
      <c r="F1545" s="90">
        <v>10124</v>
      </c>
      <c r="G1545" s="90">
        <f t="shared" si="221"/>
        <v>0</v>
      </c>
      <c r="J1545" s="113"/>
    </row>
    <row r="1546" spans="1:10" x14ac:dyDescent="0.2">
      <c r="A1546" s="90" t="s">
        <v>242</v>
      </c>
      <c r="B1546" s="90">
        <f>_xlfn.XLOOKUP(D1546,MACROS!R:R,MACROS!D:D,0)</f>
        <v>0</v>
      </c>
      <c r="D1546" s="90" t="s">
        <v>401</v>
      </c>
      <c r="E1546" s="90">
        <f t="shared" si="222"/>
        <v>0</v>
      </c>
      <c r="F1546" s="90">
        <v>10124</v>
      </c>
      <c r="G1546" s="90">
        <f t="shared" si="221"/>
        <v>0</v>
      </c>
      <c r="J1546" s="113"/>
    </row>
    <row r="1547" spans="1:10" x14ac:dyDescent="0.2">
      <c r="A1547" s="90" t="s">
        <v>242</v>
      </c>
      <c r="B1547" s="90">
        <f>_xlfn.XLOOKUP(D1547,MACROS!R:R,MACROS!D:D,0)</f>
        <v>0</v>
      </c>
      <c r="D1547" s="90" t="s">
        <v>402</v>
      </c>
      <c r="E1547" s="90">
        <f t="shared" si="222"/>
        <v>0</v>
      </c>
      <c r="F1547" s="90">
        <v>10124</v>
      </c>
      <c r="G1547" s="90">
        <f t="shared" si="221"/>
        <v>0</v>
      </c>
      <c r="J1547" s="113"/>
    </row>
    <row r="1548" spans="1:10" x14ac:dyDescent="0.2">
      <c r="A1548" s="90" t="s">
        <v>242</v>
      </c>
      <c r="B1548" s="90">
        <f>_xlfn.XLOOKUP(D1548,MACROS!R:R,MACROS!D:D,0)</f>
        <v>0</v>
      </c>
      <c r="D1548" s="90" t="s">
        <v>403</v>
      </c>
      <c r="E1548" s="90">
        <f t="shared" si="222"/>
        <v>0</v>
      </c>
      <c r="F1548" s="90">
        <v>10124</v>
      </c>
      <c r="G1548" s="90">
        <f t="shared" ref="G1548:G1615" si="223">IF(C1548&gt;0,10*C1548/E1548,0)</f>
        <v>0</v>
      </c>
      <c r="J1548" s="1"/>
    </row>
    <row r="1549" spans="1:10" x14ac:dyDescent="0.2">
      <c r="A1549" s="90" t="s">
        <v>242</v>
      </c>
      <c r="B1549" s="90">
        <f>_xlfn.XLOOKUP(D1549,MACROS!R:R,MACROS!D:D,0)</f>
        <v>0</v>
      </c>
      <c r="D1549" s="90" t="s">
        <v>589</v>
      </c>
      <c r="E1549" s="90">
        <f t="shared" ref="E1549" si="224">SUM(B1549:C1549)</f>
        <v>0</v>
      </c>
      <c r="F1549" s="90">
        <v>10124</v>
      </c>
      <c r="G1549" s="90">
        <f t="shared" ref="G1549" si="225">IF(C1549&gt;0,10*C1549/E1549,0)</f>
        <v>0</v>
      </c>
      <c r="J1549" s="113"/>
    </row>
    <row r="1550" spans="1:10" x14ac:dyDescent="0.2">
      <c r="A1550" s="121" t="s">
        <v>242</v>
      </c>
      <c r="B1550" s="121">
        <f>_xlfn.XLOOKUP(D1550,MACROS!$R:$R,MACROS!$E:$E,0)</f>
        <v>0</v>
      </c>
      <c r="C1550" s="121"/>
      <c r="D1550" s="121" t="s">
        <v>386</v>
      </c>
      <c r="E1550" s="121">
        <f t="shared" si="222"/>
        <v>0</v>
      </c>
      <c r="F1550" s="121">
        <v>10125</v>
      </c>
      <c r="G1550" s="121">
        <f t="shared" si="223"/>
        <v>0</v>
      </c>
      <c r="J1550" s="1"/>
    </row>
    <row r="1551" spans="1:10" x14ac:dyDescent="0.2">
      <c r="A1551" s="90" t="s">
        <v>242</v>
      </c>
      <c r="B1551" s="90">
        <f>_xlfn.XLOOKUP(D1551,MACROS!R:R,MACROS!E:E,0)</f>
        <v>0</v>
      </c>
      <c r="D1551" s="90" t="s">
        <v>387</v>
      </c>
      <c r="E1551" s="90">
        <f t="shared" si="222"/>
        <v>0</v>
      </c>
      <c r="F1551" s="90">
        <v>10125</v>
      </c>
      <c r="G1551" s="90">
        <f t="shared" si="223"/>
        <v>0</v>
      </c>
      <c r="J1551" s="113"/>
    </row>
    <row r="1552" spans="1:10" x14ac:dyDescent="0.2">
      <c r="A1552" s="90" t="s">
        <v>242</v>
      </c>
      <c r="B1552" s="90">
        <f>_xlfn.XLOOKUP(D1552,MACROS!R:R,MACROS!E:E,0)</f>
        <v>0</v>
      </c>
      <c r="D1552" s="90" t="s">
        <v>388</v>
      </c>
      <c r="E1552" s="90">
        <f t="shared" si="222"/>
        <v>0</v>
      </c>
      <c r="F1552" s="90">
        <v>10125</v>
      </c>
      <c r="G1552" s="90">
        <f t="shared" si="223"/>
        <v>0</v>
      </c>
      <c r="J1552" s="113"/>
    </row>
    <row r="1553" spans="1:10" x14ac:dyDescent="0.2">
      <c r="A1553" s="90" t="s">
        <v>242</v>
      </c>
      <c r="B1553" s="90">
        <f>_xlfn.XLOOKUP(D1553,MACROS!R:R,MACROS!E:E,0)</f>
        <v>0</v>
      </c>
      <c r="D1553" s="90" t="s">
        <v>389</v>
      </c>
      <c r="E1553" s="90">
        <f t="shared" si="222"/>
        <v>0</v>
      </c>
      <c r="F1553" s="90">
        <v>10125</v>
      </c>
      <c r="G1553" s="90">
        <f t="shared" si="223"/>
        <v>0</v>
      </c>
      <c r="J1553" s="113"/>
    </row>
    <row r="1554" spans="1:10" x14ac:dyDescent="0.2">
      <c r="A1554" s="90" t="s">
        <v>242</v>
      </c>
      <c r="B1554" s="90">
        <f>_xlfn.XLOOKUP(D1554,MACROS!R:R,MACROS!E:E,0)</f>
        <v>0</v>
      </c>
      <c r="D1554" s="90" t="s">
        <v>390</v>
      </c>
      <c r="E1554" s="90">
        <f t="shared" si="222"/>
        <v>0</v>
      </c>
      <c r="F1554" s="90">
        <v>10125</v>
      </c>
      <c r="G1554" s="90">
        <f t="shared" si="223"/>
        <v>0</v>
      </c>
      <c r="J1554" s="113"/>
    </row>
    <row r="1555" spans="1:10" x14ac:dyDescent="0.2">
      <c r="A1555" s="90" t="s">
        <v>242</v>
      </c>
      <c r="B1555" s="90">
        <f>_xlfn.XLOOKUP(D1555,MACROS!R:R,MACROS!E:E,0)</f>
        <v>0</v>
      </c>
      <c r="D1555" s="90" t="s">
        <v>391</v>
      </c>
      <c r="E1555" s="90">
        <f t="shared" si="222"/>
        <v>0</v>
      </c>
      <c r="F1555" s="90">
        <v>10125</v>
      </c>
      <c r="G1555" s="90">
        <f t="shared" si="223"/>
        <v>0</v>
      </c>
      <c r="J1555" s="113"/>
    </row>
    <row r="1556" spans="1:10" x14ac:dyDescent="0.2">
      <c r="A1556" s="90" t="s">
        <v>242</v>
      </c>
      <c r="B1556" s="90">
        <f>_xlfn.XLOOKUP(D1556,MACROS!R:R,MACROS!E:E,0)</f>
        <v>0</v>
      </c>
      <c r="D1556" s="90" t="s">
        <v>392</v>
      </c>
      <c r="E1556" s="90">
        <f t="shared" si="222"/>
        <v>0</v>
      </c>
      <c r="F1556" s="90">
        <v>10125</v>
      </c>
      <c r="G1556" s="90">
        <f t="shared" si="223"/>
        <v>0</v>
      </c>
      <c r="J1556" s="113"/>
    </row>
    <row r="1557" spans="1:10" x14ac:dyDescent="0.2">
      <c r="A1557" s="90" t="s">
        <v>242</v>
      </c>
      <c r="B1557" s="90">
        <f>_xlfn.XLOOKUP(D1557,MACROS!R:R,MACROS!E:E,0)</f>
        <v>0</v>
      </c>
      <c r="D1557" s="90" t="s">
        <v>393</v>
      </c>
      <c r="E1557" s="90">
        <f t="shared" si="222"/>
        <v>0</v>
      </c>
      <c r="F1557" s="90">
        <v>10125</v>
      </c>
      <c r="G1557" s="90">
        <f t="shared" si="223"/>
        <v>0</v>
      </c>
      <c r="J1557" s="113"/>
    </row>
    <row r="1558" spans="1:10" x14ac:dyDescent="0.2">
      <c r="A1558" s="90" t="s">
        <v>242</v>
      </c>
      <c r="B1558" s="90">
        <f>_xlfn.XLOOKUP(D1558,MACROS!R:R,MACROS!E:E,0)</f>
        <v>0</v>
      </c>
      <c r="D1558" s="90" t="s">
        <v>394</v>
      </c>
      <c r="E1558" s="90">
        <f t="shared" si="222"/>
        <v>0</v>
      </c>
      <c r="F1558" s="90">
        <v>10125</v>
      </c>
      <c r="G1558" s="90">
        <f t="shared" si="223"/>
        <v>0</v>
      </c>
      <c r="J1558" s="113"/>
    </row>
    <row r="1559" spans="1:10" x14ac:dyDescent="0.2">
      <c r="A1559" s="90" t="s">
        <v>242</v>
      </c>
      <c r="B1559" s="90">
        <f>_xlfn.XLOOKUP(D1559,MACROS!R:R,MACROS!E:E,0)</f>
        <v>0</v>
      </c>
      <c r="D1559" s="90" t="s">
        <v>395</v>
      </c>
      <c r="E1559" s="90">
        <f t="shared" si="222"/>
        <v>0</v>
      </c>
      <c r="F1559" s="90">
        <v>10125</v>
      </c>
      <c r="G1559" s="90">
        <f t="shared" si="223"/>
        <v>0</v>
      </c>
      <c r="J1559" s="113"/>
    </row>
    <row r="1560" spans="1:10" x14ac:dyDescent="0.2">
      <c r="A1560" s="90" t="s">
        <v>242</v>
      </c>
      <c r="B1560" s="90">
        <f>_xlfn.XLOOKUP(D1560,MACROS!R:R,MACROS!E:E,0)</f>
        <v>0</v>
      </c>
      <c r="D1560" s="90" t="s">
        <v>396</v>
      </c>
      <c r="E1560" s="90">
        <f t="shared" si="222"/>
        <v>0</v>
      </c>
      <c r="F1560" s="90">
        <v>10125</v>
      </c>
      <c r="G1560" s="90">
        <f t="shared" si="223"/>
        <v>0</v>
      </c>
      <c r="J1560" s="113"/>
    </row>
    <row r="1561" spans="1:10" x14ac:dyDescent="0.2">
      <c r="A1561" s="90" t="s">
        <v>242</v>
      </c>
      <c r="B1561" s="90">
        <f>_xlfn.XLOOKUP(D1561,MACROS!R:R,MACROS!E:E,0)</f>
        <v>0</v>
      </c>
      <c r="D1561" s="90" t="s">
        <v>397</v>
      </c>
      <c r="E1561" s="90">
        <f t="shared" si="222"/>
        <v>0</v>
      </c>
      <c r="F1561" s="90">
        <v>10125</v>
      </c>
      <c r="G1561" s="90">
        <f t="shared" si="223"/>
        <v>0</v>
      </c>
      <c r="J1561" s="113"/>
    </row>
    <row r="1562" spans="1:10" x14ac:dyDescent="0.2">
      <c r="A1562" s="90" t="s">
        <v>242</v>
      </c>
      <c r="B1562" s="90">
        <f>_xlfn.XLOOKUP(D1562,MACROS!R:R,MACROS!E:E,0)</f>
        <v>0</v>
      </c>
      <c r="D1562" s="90" t="s">
        <v>398</v>
      </c>
      <c r="E1562" s="90">
        <f t="shared" si="222"/>
        <v>0</v>
      </c>
      <c r="F1562" s="90">
        <v>10125</v>
      </c>
      <c r="G1562" s="90">
        <f t="shared" si="223"/>
        <v>0</v>
      </c>
      <c r="J1562" s="113"/>
    </row>
    <row r="1563" spans="1:10" x14ac:dyDescent="0.2">
      <c r="A1563" s="90" t="s">
        <v>242</v>
      </c>
      <c r="B1563" s="90">
        <f>_xlfn.XLOOKUP(D1563,MACROS!R:R,MACROS!E:E,0)</f>
        <v>0</v>
      </c>
      <c r="D1563" s="90" t="s">
        <v>399</v>
      </c>
      <c r="E1563" s="90">
        <f t="shared" si="222"/>
        <v>0</v>
      </c>
      <c r="F1563" s="90">
        <v>10125</v>
      </c>
      <c r="G1563" s="90">
        <f t="shared" si="223"/>
        <v>0</v>
      </c>
      <c r="J1563" s="113"/>
    </row>
    <row r="1564" spans="1:10" x14ac:dyDescent="0.2">
      <c r="A1564" s="90" t="s">
        <v>242</v>
      </c>
      <c r="B1564" s="90">
        <f>_xlfn.XLOOKUP(D1564,MACROS!R:R,MACROS!E:E,0)</f>
        <v>0</v>
      </c>
      <c r="D1564" s="90" t="s">
        <v>400</v>
      </c>
      <c r="E1564" s="90">
        <f t="shared" si="222"/>
        <v>0</v>
      </c>
      <c r="F1564" s="90">
        <v>10125</v>
      </c>
      <c r="G1564" s="90">
        <f t="shared" si="223"/>
        <v>0</v>
      </c>
      <c r="J1564" s="113"/>
    </row>
    <row r="1565" spans="1:10" x14ac:dyDescent="0.2">
      <c r="A1565" s="90" t="s">
        <v>242</v>
      </c>
      <c r="B1565" s="90">
        <f>_xlfn.XLOOKUP(D1565,MACROS!R:R,MACROS!E:E,0)</f>
        <v>0</v>
      </c>
      <c r="D1565" s="90" t="s">
        <v>401</v>
      </c>
      <c r="E1565" s="90">
        <f t="shared" si="222"/>
        <v>0</v>
      </c>
      <c r="F1565" s="90">
        <v>10125</v>
      </c>
      <c r="G1565" s="90">
        <f t="shared" si="223"/>
        <v>0</v>
      </c>
      <c r="J1565" s="113"/>
    </row>
    <row r="1566" spans="1:10" x14ac:dyDescent="0.2">
      <c r="A1566" s="90" t="s">
        <v>242</v>
      </c>
      <c r="B1566" s="90">
        <f>_xlfn.XLOOKUP(D1566,MACROS!R:R,MACROS!E:E,0)</f>
        <v>0</v>
      </c>
      <c r="D1566" s="90" t="s">
        <v>402</v>
      </c>
      <c r="E1566" s="90">
        <f t="shared" si="222"/>
        <v>0</v>
      </c>
      <c r="F1566" s="90">
        <v>10125</v>
      </c>
      <c r="G1566" s="90">
        <f t="shared" si="223"/>
        <v>0</v>
      </c>
      <c r="J1566" s="113"/>
    </row>
    <row r="1567" spans="1:10" x14ac:dyDescent="0.2">
      <c r="A1567" s="90" t="s">
        <v>242</v>
      </c>
      <c r="B1567" s="90">
        <f>_xlfn.XLOOKUP(D1567,MACROS!R:R,MACROS!E:E,0)</f>
        <v>0</v>
      </c>
      <c r="D1567" s="90" t="s">
        <v>403</v>
      </c>
      <c r="E1567" s="90">
        <f t="shared" si="222"/>
        <v>0</v>
      </c>
      <c r="F1567" s="90">
        <v>10125</v>
      </c>
      <c r="G1567" s="90">
        <f t="shared" si="223"/>
        <v>0</v>
      </c>
      <c r="J1567" s="113"/>
    </row>
    <row r="1568" spans="1:10" x14ac:dyDescent="0.2">
      <c r="A1568" s="90" t="s">
        <v>242</v>
      </c>
      <c r="B1568" s="90">
        <f>_xlfn.XLOOKUP(D1568,MACROS!R:R,MACROS!E:E,0)</f>
        <v>0</v>
      </c>
      <c r="D1568" s="90" t="s">
        <v>589</v>
      </c>
      <c r="E1568" s="90">
        <f t="shared" ref="E1568" si="226">SUM(B1568:C1568)</f>
        <v>0</v>
      </c>
      <c r="F1568" s="90">
        <v>10125</v>
      </c>
      <c r="G1568" s="90">
        <f t="shared" ref="G1568" si="227">IF(C1568&gt;0,10*C1568/E1568,0)</f>
        <v>0</v>
      </c>
      <c r="J1568" s="113"/>
    </row>
    <row r="1569" spans="1:10" x14ac:dyDescent="0.2">
      <c r="A1569" s="121" t="s">
        <v>242</v>
      </c>
      <c r="B1569" s="121">
        <f>_xlfn.XLOOKUP(D1569,MACROS!$R:$R,MACROS!$F:$F,0)</f>
        <v>0</v>
      </c>
      <c r="C1569" s="121"/>
      <c r="D1569" s="121" t="s">
        <v>386</v>
      </c>
      <c r="E1569" s="121">
        <f t="shared" si="222"/>
        <v>0</v>
      </c>
      <c r="F1569" s="121">
        <v>10127</v>
      </c>
      <c r="G1569" s="121">
        <f t="shared" si="223"/>
        <v>0</v>
      </c>
      <c r="J1569" s="1"/>
    </row>
    <row r="1570" spans="1:10" x14ac:dyDescent="0.2">
      <c r="A1570" s="90" t="s">
        <v>242</v>
      </c>
      <c r="B1570" s="90">
        <f>_xlfn.XLOOKUP(D1570,MACROS!R:R,MACROS!F:F,0)</f>
        <v>0</v>
      </c>
      <c r="D1570" s="90" t="s">
        <v>387</v>
      </c>
      <c r="E1570" s="90">
        <f t="shared" si="222"/>
        <v>0</v>
      </c>
      <c r="F1570" s="90">
        <v>10127</v>
      </c>
      <c r="G1570" s="90">
        <f t="shared" si="223"/>
        <v>0</v>
      </c>
      <c r="J1570" s="113"/>
    </row>
    <row r="1571" spans="1:10" x14ac:dyDescent="0.2">
      <c r="A1571" s="90" t="s">
        <v>242</v>
      </c>
      <c r="B1571" s="90">
        <f>_xlfn.XLOOKUP(D1571,MACROS!R:R,MACROS!F:F,0)</f>
        <v>0</v>
      </c>
      <c r="D1571" s="90" t="s">
        <v>388</v>
      </c>
      <c r="E1571" s="90">
        <f t="shared" ref="E1571:E1637" si="228">SUM(B1571:C1571)</f>
        <v>0</v>
      </c>
      <c r="F1571" s="90">
        <v>10127</v>
      </c>
      <c r="G1571" s="90">
        <f t="shared" si="223"/>
        <v>0</v>
      </c>
      <c r="J1571" s="113"/>
    </row>
    <row r="1572" spans="1:10" x14ac:dyDescent="0.2">
      <c r="A1572" s="90" t="s">
        <v>242</v>
      </c>
      <c r="B1572" s="90">
        <f>_xlfn.XLOOKUP(D1572,MACROS!R:R,MACROS!F:F,0)</f>
        <v>0</v>
      </c>
      <c r="D1572" s="90" t="s">
        <v>389</v>
      </c>
      <c r="E1572" s="90">
        <f t="shared" si="228"/>
        <v>0</v>
      </c>
      <c r="F1572" s="90">
        <v>10127</v>
      </c>
      <c r="G1572" s="90">
        <f t="shared" si="223"/>
        <v>0</v>
      </c>
      <c r="J1572" s="113"/>
    </row>
    <row r="1573" spans="1:10" x14ac:dyDescent="0.2">
      <c r="A1573" s="90" t="s">
        <v>242</v>
      </c>
      <c r="B1573" s="90">
        <f>_xlfn.XLOOKUP(D1573,MACROS!R:R,MACROS!F:F,0)</f>
        <v>0</v>
      </c>
      <c r="D1573" s="90" t="s">
        <v>390</v>
      </c>
      <c r="E1573" s="90">
        <f t="shared" si="228"/>
        <v>0</v>
      </c>
      <c r="F1573" s="90">
        <v>10127</v>
      </c>
      <c r="G1573" s="90">
        <f t="shared" si="223"/>
        <v>0</v>
      </c>
      <c r="J1573" s="113"/>
    </row>
    <row r="1574" spans="1:10" x14ac:dyDescent="0.2">
      <c r="A1574" s="90" t="s">
        <v>242</v>
      </c>
      <c r="B1574" s="90">
        <f>_xlfn.XLOOKUP(D1574,MACROS!R:R,MACROS!F:F,0)</f>
        <v>0</v>
      </c>
      <c r="D1574" s="90" t="s">
        <v>391</v>
      </c>
      <c r="E1574" s="90">
        <f t="shared" si="228"/>
        <v>0</v>
      </c>
      <c r="F1574" s="90">
        <v>10127</v>
      </c>
      <c r="G1574" s="90">
        <f t="shared" si="223"/>
        <v>0</v>
      </c>
      <c r="J1574" s="113"/>
    </row>
    <row r="1575" spans="1:10" x14ac:dyDescent="0.2">
      <c r="A1575" s="90" t="s">
        <v>242</v>
      </c>
      <c r="B1575" s="90">
        <f>_xlfn.XLOOKUP(D1575,MACROS!R:R,MACROS!F:F,0)</f>
        <v>0</v>
      </c>
      <c r="D1575" s="90" t="s">
        <v>392</v>
      </c>
      <c r="E1575" s="90">
        <f t="shared" si="228"/>
        <v>0</v>
      </c>
      <c r="F1575" s="90">
        <v>10127</v>
      </c>
      <c r="G1575" s="90">
        <f t="shared" si="223"/>
        <v>0</v>
      </c>
      <c r="J1575" s="113"/>
    </row>
    <row r="1576" spans="1:10" x14ac:dyDescent="0.2">
      <c r="A1576" s="90" t="s">
        <v>242</v>
      </c>
      <c r="B1576" s="90">
        <f>_xlfn.XLOOKUP(D1576,MACROS!R:R,MACROS!F:F,0)</f>
        <v>0</v>
      </c>
      <c r="D1576" s="90" t="s">
        <v>393</v>
      </c>
      <c r="E1576" s="90">
        <f t="shared" si="228"/>
        <v>0</v>
      </c>
      <c r="F1576" s="90">
        <v>10127</v>
      </c>
      <c r="G1576" s="90">
        <f t="shared" si="223"/>
        <v>0</v>
      </c>
      <c r="J1576" s="113"/>
    </row>
    <row r="1577" spans="1:10" x14ac:dyDescent="0.2">
      <c r="A1577" s="90" t="s">
        <v>242</v>
      </c>
      <c r="B1577" s="90">
        <f>_xlfn.XLOOKUP(D1577,MACROS!R:R,MACROS!F:F,0)</f>
        <v>0</v>
      </c>
      <c r="D1577" s="90" t="s">
        <v>394</v>
      </c>
      <c r="E1577" s="90">
        <f t="shared" si="228"/>
        <v>0</v>
      </c>
      <c r="F1577" s="90">
        <v>10127</v>
      </c>
      <c r="G1577" s="90">
        <f t="shared" si="223"/>
        <v>0</v>
      </c>
      <c r="J1577" s="113"/>
    </row>
    <row r="1578" spans="1:10" x14ac:dyDescent="0.2">
      <c r="A1578" s="90" t="s">
        <v>242</v>
      </c>
      <c r="B1578" s="90">
        <f>_xlfn.XLOOKUP(D1578,MACROS!R:R,MACROS!F:F,0)</f>
        <v>0</v>
      </c>
      <c r="D1578" s="90" t="s">
        <v>395</v>
      </c>
      <c r="E1578" s="90">
        <f t="shared" si="228"/>
        <v>0</v>
      </c>
      <c r="F1578" s="90">
        <v>10127</v>
      </c>
      <c r="G1578" s="90">
        <f t="shared" si="223"/>
        <v>0</v>
      </c>
      <c r="J1578" s="113"/>
    </row>
    <row r="1579" spans="1:10" x14ac:dyDescent="0.2">
      <c r="A1579" s="90" t="s">
        <v>242</v>
      </c>
      <c r="B1579" s="90">
        <f>_xlfn.XLOOKUP(D1579,MACROS!R:R,MACROS!F:F,0)</f>
        <v>0</v>
      </c>
      <c r="D1579" s="90" t="s">
        <v>396</v>
      </c>
      <c r="E1579" s="90">
        <f t="shared" si="228"/>
        <v>0</v>
      </c>
      <c r="F1579" s="90">
        <v>10127</v>
      </c>
      <c r="G1579" s="90">
        <f t="shared" si="223"/>
        <v>0</v>
      </c>
      <c r="J1579" s="113"/>
    </row>
    <row r="1580" spans="1:10" x14ac:dyDescent="0.2">
      <c r="A1580" s="90" t="s">
        <v>242</v>
      </c>
      <c r="B1580" s="90">
        <f>_xlfn.XLOOKUP(D1580,MACROS!R:R,MACROS!F:F,0)</f>
        <v>0</v>
      </c>
      <c r="D1580" s="90" t="s">
        <v>397</v>
      </c>
      <c r="E1580" s="90">
        <f t="shared" si="228"/>
        <v>0</v>
      </c>
      <c r="F1580" s="90">
        <v>10127</v>
      </c>
      <c r="G1580" s="90">
        <f t="shared" si="223"/>
        <v>0</v>
      </c>
      <c r="J1580" s="113"/>
    </row>
    <row r="1581" spans="1:10" x14ac:dyDescent="0.2">
      <c r="A1581" s="90" t="s">
        <v>242</v>
      </c>
      <c r="B1581" s="90">
        <f>_xlfn.XLOOKUP(D1581,MACROS!R:R,MACROS!F:F,0)</f>
        <v>0</v>
      </c>
      <c r="D1581" s="90" t="s">
        <v>398</v>
      </c>
      <c r="E1581" s="90">
        <f t="shared" si="228"/>
        <v>0</v>
      </c>
      <c r="F1581" s="90">
        <v>10127</v>
      </c>
      <c r="G1581" s="90">
        <f t="shared" si="223"/>
        <v>0</v>
      </c>
      <c r="J1581" s="113"/>
    </row>
    <row r="1582" spans="1:10" x14ac:dyDescent="0.2">
      <c r="A1582" s="90" t="s">
        <v>242</v>
      </c>
      <c r="B1582" s="90">
        <f>_xlfn.XLOOKUP(D1582,MACROS!R:R,MACROS!F:F,0)</f>
        <v>0</v>
      </c>
      <c r="D1582" s="90" t="s">
        <v>399</v>
      </c>
      <c r="E1582" s="90">
        <f t="shared" si="228"/>
        <v>0</v>
      </c>
      <c r="F1582" s="90">
        <v>10127</v>
      </c>
      <c r="G1582" s="90">
        <f t="shared" si="223"/>
        <v>0</v>
      </c>
      <c r="J1582" s="113"/>
    </row>
    <row r="1583" spans="1:10" x14ac:dyDescent="0.2">
      <c r="A1583" s="90" t="s">
        <v>242</v>
      </c>
      <c r="B1583" s="90">
        <f>_xlfn.XLOOKUP(D1583,MACROS!R:R,MACROS!F:F,0)</f>
        <v>0</v>
      </c>
      <c r="D1583" s="90" t="s">
        <v>400</v>
      </c>
      <c r="E1583" s="90">
        <f t="shared" si="228"/>
        <v>0</v>
      </c>
      <c r="F1583" s="90">
        <v>10127</v>
      </c>
      <c r="G1583" s="90">
        <f t="shared" si="223"/>
        <v>0</v>
      </c>
      <c r="J1583" s="113"/>
    </row>
    <row r="1584" spans="1:10" x14ac:dyDescent="0.2">
      <c r="A1584" s="90" t="s">
        <v>242</v>
      </c>
      <c r="B1584" s="90">
        <f>_xlfn.XLOOKUP(D1584,MACROS!R:R,MACROS!F:F,0)</f>
        <v>0</v>
      </c>
      <c r="D1584" s="90" t="s">
        <v>401</v>
      </c>
      <c r="E1584" s="90">
        <f t="shared" si="228"/>
        <v>0</v>
      </c>
      <c r="F1584" s="90">
        <v>10127</v>
      </c>
      <c r="G1584" s="90">
        <f t="shared" si="223"/>
        <v>0</v>
      </c>
      <c r="J1584" s="113"/>
    </row>
    <row r="1585" spans="1:10" x14ac:dyDescent="0.2">
      <c r="A1585" s="90" t="s">
        <v>242</v>
      </c>
      <c r="B1585" s="90">
        <f>_xlfn.XLOOKUP(D1585,MACROS!R:R,MACROS!F:F,0)</f>
        <v>0</v>
      </c>
      <c r="D1585" s="90" t="s">
        <v>402</v>
      </c>
      <c r="E1585" s="90">
        <f t="shared" si="228"/>
        <v>0</v>
      </c>
      <c r="F1585" s="90">
        <v>10127</v>
      </c>
      <c r="G1585" s="90">
        <f t="shared" si="223"/>
        <v>0</v>
      </c>
      <c r="J1585" s="113"/>
    </row>
    <row r="1586" spans="1:10" x14ac:dyDescent="0.2">
      <c r="A1586" s="90" t="s">
        <v>242</v>
      </c>
      <c r="B1586" s="90">
        <f>_xlfn.XLOOKUP(D1586,MACROS!R:R,MACROS!F:F,0)</f>
        <v>0</v>
      </c>
      <c r="D1586" s="90" t="s">
        <v>403</v>
      </c>
      <c r="E1586" s="90">
        <f t="shared" si="228"/>
        <v>0</v>
      </c>
      <c r="F1586" s="90">
        <v>10127</v>
      </c>
      <c r="G1586" s="90">
        <f t="shared" si="223"/>
        <v>0</v>
      </c>
      <c r="J1586" s="1"/>
    </row>
    <row r="1587" spans="1:10" x14ac:dyDescent="0.2">
      <c r="A1587" s="90" t="s">
        <v>242</v>
      </c>
      <c r="B1587" s="90">
        <f>_xlfn.XLOOKUP(D1587,MACROS!R:R,MACROS!F:F,0)</f>
        <v>0</v>
      </c>
      <c r="D1587" s="90" t="s">
        <v>589</v>
      </c>
      <c r="E1587" s="90">
        <f t="shared" ref="E1587" si="229">SUM(B1587:C1587)</f>
        <v>0</v>
      </c>
      <c r="F1587" s="90">
        <v>10127</v>
      </c>
      <c r="G1587" s="90">
        <f t="shared" ref="G1587" si="230">IF(C1587&gt;0,10*C1587/E1587,0)</f>
        <v>0</v>
      </c>
      <c r="J1587" s="113"/>
    </row>
    <row r="1588" spans="1:10" x14ac:dyDescent="0.2">
      <c r="A1588" s="121" t="s">
        <v>242</v>
      </c>
      <c r="B1588" s="121">
        <f>_xlfn.XLOOKUP(D1588,MACROS!$R:$R,MACROS!$G:$G,0)</f>
        <v>0</v>
      </c>
      <c r="C1588" s="121"/>
      <c r="D1588" s="121" t="s">
        <v>386</v>
      </c>
      <c r="E1588" s="121">
        <f t="shared" si="228"/>
        <v>0</v>
      </c>
      <c r="F1588" s="121">
        <v>10129</v>
      </c>
      <c r="G1588" s="121">
        <f t="shared" si="223"/>
        <v>0</v>
      </c>
      <c r="J1588" s="1"/>
    </row>
    <row r="1589" spans="1:10" x14ac:dyDescent="0.2">
      <c r="A1589" s="90" t="s">
        <v>242</v>
      </c>
      <c r="B1589" s="90">
        <f>_xlfn.XLOOKUP(D1589,MACROS!R:R,MACROS!G:G,0)</f>
        <v>0</v>
      </c>
      <c r="D1589" s="90" t="s">
        <v>387</v>
      </c>
      <c r="E1589" s="90">
        <f t="shared" si="228"/>
        <v>0</v>
      </c>
      <c r="F1589" s="90">
        <v>10129</v>
      </c>
      <c r="G1589" s="90">
        <f t="shared" si="223"/>
        <v>0</v>
      </c>
      <c r="J1589" s="113"/>
    </row>
    <row r="1590" spans="1:10" x14ac:dyDescent="0.2">
      <c r="A1590" s="90" t="s">
        <v>242</v>
      </c>
      <c r="B1590" s="90">
        <f>_xlfn.XLOOKUP(D1590,MACROS!R:R,MACROS!G:G,0)</f>
        <v>0</v>
      </c>
      <c r="D1590" s="90" t="s">
        <v>388</v>
      </c>
      <c r="E1590" s="90">
        <f t="shared" si="228"/>
        <v>0</v>
      </c>
      <c r="F1590" s="90">
        <v>10129</v>
      </c>
      <c r="G1590" s="90">
        <f t="shared" si="223"/>
        <v>0</v>
      </c>
      <c r="J1590" s="113"/>
    </row>
    <row r="1591" spans="1:10" x14ac:dyDescent="0.2">
      <c r="A1591" s="90" t="s">
        <v>242</v>
      </c>
      <c r="B1591" s="90">
        <f>_xlfn.XLOOKUP(D1591,MACROS!R:R,MACROS!G:G,0)</f>
        <v>0</v>
      </c>
      <c r="D1591" s="90" t="s">
        <v>389</v>
      </c>
      <c r="E1591" s="90">
        <f t="shared" si="228"/>
        <v>0</v>
      </c>
      <c r="F1591" s="90">
        <v>10129</v>
      </c>
      <c r="G1591" s="90">
        <f t="shared" si="223"/>
        <v>0</v>
      </c>
      <c r="J1591" s="113"/>
    </row>
    <row r="1592" spans="1:10" x14ac:dyDescent="0.2">
      <c r="A1592" s="90" t="s">
        <v>242</v>
      </c>
      <c r="B1592" s="90">
        <f>_xlfn.XLOOKUP(D1592,MACROS!R:R,MACROS!G:G,0)</f>
        <v>0</v>
      </c>
      <c r="D1592" s="90" t="s">
        <v>390</v>
      </c>
      <c r="E1592" s="90">
        <f t="shared" si="228"/>
        <v>0</v>
      </c>
      <c r="F1592" s="90">
        <v>10129</v>
      </c>
      <c r="G1592" s="90">
        <f t="shared" si="223"/>
        <v>0</v>
      </c>
      <c r="J1592" s="113"/>
    </row>
    <row r="1593" spans="1:10" x14ac:dyDescent="0.2">
      <c r="A1593" s="90" t="s">
        <v>242</v>
      </c>
      <c r="B1593" s="90">
        <f>_xlfn.XLOOKUP(D1593,MACROS!R:R,MACROS!G:G,0)</f>
        <v>0</v>
      </c>
      <c r="D1593" s="90" t="s">
        <v>391</v>
      </c>
      <c r="E1593" s="90">
        <f t="shared" si="228"/>
        <v>0</v>
      </c>
      <c r="F1593" s="90">
        <v>10129</v>
      </c>
      <c r="G1593" s="90">
        <f t="shared" si="223"/>
        <v>0</v>
      </c>
      <c r="J1593" s="113"/>
    </row>
    <row r="1594" spans="1:10" x14ac:dyDescent="0.2">
      <c r="A1594" s="90" t="s">
        <v>242</v>
      </c>
      <c r="B1594" s="90">
        <f>_xlfn.XLOOKUP(D1594,MACROS!R:R,MACROS!G:G,0)</f>
        <v>0</v>
      </c>
      <c r="D1594" s="90" t="s">
        <v>392</v>
      </c>
      <c r="E1594" s="90">
        <f t="shared" si="228"/>
        <v>0</v>
      </c>
      <c r="F1594" s="90">
        <v>10129</v>
      </c>
      <c r="G1594" s="90">
        <f t="shared" si="223"/>
        <v>0</v>
      </c>
      <c r="J1594" s="113"/>
    </row>
    <row r="1595" spans="1:10" x14ac:dyDescent="0.2">
      <c r="A1595" s="90" t="s">
        <v>242</v>
      </c>
      <c r="B1595" s="90">
        <f>_xlfn.XLOOKUP(D1595,MACROS!R:R,MACROS!G:G,0)</f>
        <v>0</v>
      </c>
      <c r="D1595" s="90" t="s">
        <v>393</v>
      </c>
      <c r="E1595" s="90">
        <f t="shared" si="228"/>
        <v>0</v>
      </c>
      <c r="F1595" s="90">
        <v>10129</v>
      </c>
      <c r="G1595" s="90">
        <f t="shared" si="223"/>
        <v>0</v>
      </c>
      <c r="J1595" s="113"/>
    </row>
    <row r="1596" spans="1:10" x14ac:dyDescent="0.2">
      <c r="A1596" s="90" t="s">
        <v>242</v>
      </c>
      <c r="B1596" s="90">
        <f>_xlfn.XLOOKUP(D1596,MACROS!R:R,MACROS!G:G,0)</f>
        <v>0</v>
      </c>
      <c r="D1596" s="90" t="s">
        <v>394</v>
      </c>
      <c r="E1596" s="90">
        <f t="shared" si="228"/>
        <v>0</v>
      </c>
      <c r="F1596" s="90">
        <v>10129</v>
      </c>
      <c r="G1596" s="90">
        <f t="shared" si="223"/>
        <v>0</v>
      </c>
      <c r="J1596" s="113"/>
    </row>
    <row r="1597" spans="1:10" x14ac:dyDescent="0.2">
      <c r="A1597" s="90" t="s">
        <v>242</v>
      </c>
      <c r="B1597" s="90">
        <f>_xlfn.XLOOKUP(D1597,MACROS!R:R,MACROS!G:G,0)</f>
        <v>0</v>
      </c>
      <c r="D1597" s="90" t="s">
        <v>395</v>
      </c>
      <c r="E1597" s="90">
        <f t="shared" si="228"/>
        <v>0</v>
      </c>
      <c r="F1597" s="90">
        <v>10129</v>
      </c>
      <c r="G1597" s="90">
        <f t="shared" si="223"/>
        <v>0</v>
      </c>
      <c r="J1597" s="113"/>
    </row>
    <row r="1598" spans="1:10" x14ac:dyDescent="0.2">
      <c r="A1598" s="90" t="s">
        <v>242</v>
      </c>
      <c r="B1598" s="90">
        <f>_xlfn.XLOOKUP(D1598,MACROS!R:R,MACROS!G:G,0)</f>
        <v>0</v>
      </c>
      <c r="D1598" s="90" t="s">
        <v>396</v>
      </c>
      <c r="E1598" s="90">
        <f t="shared" si="228"/>
        <v>0</v>
      </c>
      <c r="F1598" s="90">
        <v>10129</v>
      </c>
      <c r="G1598" s="90">
        <f t="shared" si="223"/>
        <v>0</v>
      </c>
      <c r="J1598" s="113"/>
    </row>
    <row r="1599" spans="1:10" x14ac:dyDescent="0.2">
      <c r="A1599" s="90" t="s">
        <v>242</v>
      </c>
      <c r="B1599" s="90">
        <f>_xlfn.XLOOKUP(D1599,MACROS!R:R,MACROS!G:G,0)</f>
        <v>0</v>
      </c>
      <c r="D1599" s="90" t="s">
        <v>397</v>
      </c>
      <c r="E1599" s="90">
        <f t="shared" si="228"/>
        <v>0</v>
      </c>
      <c r="F1599" s="90">
        <v>10129</v>
      </c>
      <c r="G1599" s="90">
        <f t="shared" si="223"/>
        <v>0</v>
      </c>
      <c r="J1599" s="113"/>
    </row>
    <row r="1600" spans="1:10" x14ac:dyDescent="0.2">
      <c r="A1600" s="90" t="s">
        <v>242</v>
      </c>
      <c r="B1600" s="90">
        <f>_xlfn.XLOOKUP(D1600,MACROS!R:R,MACROS!G:G,0)</f>
        <v>0</v>
      </c>
      <c r="D1600" s="90" t="s">
        <v>398</v>
      </c>
      <c r="E1600" s="90">
        <f t="shared" si="228"/>
        <v>0</v>
      </c>
      <c r="F1600" s="90">
        <v>10129</v>
      </c>
      <c r="G1600" s="90">
        <f t="shared" si="223"/>
        <v>0</v>
      </c>
      <c r="J1600" s="113"/>
    </row>
    <row r="1601" spans="1:10" x14ac:dyDescent="0.2">
      <c r="A1601" s="90" t="s">
        <v>242</v>
      </c>
      <c r="B1601" s="90">
        <f>_xlfn.XLOOKUP(D1601,MACROS!R:R,MACROS!G:G,0)</f>
        <v>0</v>
      </c>
      <c r="D1601" s="90" t="s">
        <v>399</v>
      </c>
      <c r="E1601" s="90">
        <f t="shared" si="228"/>
        <v>0</v>
      </c>
      <c r="F1601" s="90">
        <v>10129</v>
      </c>
      <c r="G1601" s="90">
        <f t="shared" si="223"/>
        <v>0</v>
      </c>
      <c r="J1601" s="113"/>
    </row>
    <row r="1602" spans="1:10" x14ac:dyDescent="0.2">
      <c r="A1602" s="90" t="s">
        <v>242</v>
      </c>
      <c r="B1602" s="90">
        <f>_xlfn.XLOOKUP(D1602,MACROS!R:R,MACROS!G:G,0)</f>
        <v>0</v>
      </c>
      <c r="D1602" s="90" t="s">
        <v>400</v>
      </c>
      <c r="E1602" s="90">
        <f t="shared" si="228"/>
        <v>0</v>
      </c>
      <c r="F1602" s="90">
        <v>10129</v>
      </c>
      <c r="G1602" s="90">
        <f t="shared" si="223"/>
        <v>0</v>
      </c>
      <c r="J1602" s="113"/>
    </row>
    <row r="1603" spans="1:10" x14ac:dyDescent="0.2">
      <c r="A1603" s="90" t="s">
        <v>242</v>
      </c>
      <c r="B1603" s="90">
        <f>_xlfn.XLOOKUP(D1603,MACROS!R:R,MACROS!G:G,0)</f>
        <v>0</v>
      </c>
      <c r="D1603" s="90" t="s">
        <v>401</v>
      </c>
      <c r="E1603" s="90">
        <f t="shared" si="228"/>
        <v>0</v>
      </c>
      <c r="F1603" s="90">
        <v>10129</v>
      </c>
      <c r="G1603" s="90">
        <f t="shared" si="223"/>
        <v>0</v>
      </c>
      <c r="J1603" s="113"/>
    </row>
    <row r="1604" spans="1:10" x14ac:dyDescent="0.2">
      <c r="A1604" s="90" t="s">
        <v>242</v>
      </c>
      <c r="B1604" s="90">
        <f>_xlfn.XLOOKUP(D1604,MACROS!R:R,MACROS!G:G,0)</f>
        <v>0</v>
      </c>
      <c r="D1604" s="90" t="s">
        <v>402</v>
      </c>
      <c r="E1604" s="90">
        <f t="shared" si="228"/>
        <v>0</v>
      </c>
      <c r="F1604" s="90">
        <v>10129</v>
      </c>
      <c r="G1604" s="90">
        <f t="shared" si="223"/>
        <v>0</v>
      </c>
      <c r="J1604" s="113"/>
    </row>
    <row r="1605" spans="1:10" x14ac:dyDescent="0.2">
      <c r="A1605" s="90" t="s">
        <v>242</v>
      </c>
      <c r="B1605" s="90">
        <f>_xlfn.XLOOKUP(D1605,MACROS!R:R,MACROS!G:G,0)</f>
        <v>0</v>
      </c>
      <c r="D1605" s="90" t="s">
        <v>403</v>
      </c>
      <c r="E1605" s="90">
        <f t="shared" si="228"/>
        <v>0</v>
      </c>
      <c r="F1605" s="90">
        <v>10129</v>
      </c>
      <c r="G1605" s="90">
        <f t="shared" si="223"/>
        <v>0</v>
      </c>
      <c r="J1605" s="1"/>
    </row>
    <row r="1606" spans="1:10" x14ac:dyDescent="0.2">
      <c r="A1606" s="90" t="s">
        <v>242</v>
      </c>
      <c r="B1606" s="90">
        <f>_xlfn.XLOOKUP(D1606,MACROS!R:R,MACROS!G:G,0)</f>
        <v>0</v>
      </c>
      <c r="D1606" s="90" t="s">
        <v>589</v>
      </c>
      <c r="E1606" s="90">
        <f t="shared" ref="E1606" si="231">SUM(B1606:C1606)</f>
        <v>0</v>
      </c>
      <c r="F1606" s="90">
        <v>10129</v>
      </c>
      <c r="G1606" s="90">
        <f t="shared" ref="G1606" si="232">IF(C1606&gt;0,10*C1606/E1606,0)</f>
        <v>0</v>
      </c>
      <c r="J1606" s="113"/>
    </row>
    <row r="1607" spans="1:10" x14ac:dyDescent="0.2">
      <c r="A1607" s="121" t="s">
        <v>242</v>
      </c>
      <c r="B1607" s="121">
        <f>_xlfn.XLOOKUP(D1607,MACROS!$R:$R,MACROS!$H:$H,0)</f>
        <v>0</v>
      </c>
      <c r="C1607" s="121"/>
      <c r="D1607" s="121" t="s">
        <v>386</v>
      </c>
      <c r="E1607" s="121">
        <f t="shared" si="228"/>
        <v>0</v>
      </c>
      <c r="F1607" s="121">
        <v>10130</v>
      </c>
      <c r="G1607" s="121">
        <f t="shared" si="223"/>
        <v>0</v>
      </c>
      <c r="J1607" s="1"/>
    </row>
    <row r="1608" spans="1:10" x14ac:dyDescent="0.2">
      <c r="A1608" s="90" t="s">
        <v>242</v>
      </c>
      <c r="B1608" s="90">
        <f>_xlfn.XLOOKUP(D1608,MACROS!R:R,MACROS!H:H,0)</f>
        <v>0</v>
      </c>
      <c r="D1608" s="90" t="s">
        <v>387</v>
      </c>
      <c r="E1608" s="90">
        <f t="shared" si="228"/>
        <v>0</v>
      </c>
      <c r="F1608" s="90">
        <v>10130</v>
      </c>
      <c r="G1608" s="90">
        <f t="shared" si="223"/>
        <v>0</v>
      </c>
      <c r="J1608" s="113"/>
    </row>
    <row r="1609" spans="1:10" x14ac:dyDescent="0.2">
      <c r="A1609" s="90" t="s">
        <v>242</v>
      </c>
      <c r="B1609" s="90">
        <f>_xlfn.XLOOKUP(D1609,MACROS!R:R,MACROS!H:H,0)</f>
        <v>0</v>
      </c>
      <c r="D1609" s="90" t="s">
        <v>388</v>
      </c>
      <c r="E1609" s="90">
        <f t="shared" si="228"/>
        <v>0</v>
      </c>
      <c r="F1609" s="90">
        <v>10130</v>
      </c>
      <c r="G1609" s="90">
        <f t="shared" si="223"/>
        <v>0</v>
      </c>
      <c r="J1609" s="113"/>
    </row>
    <row r="1610" spans="1:10" x14ac:dyDescent="0.2">
      <c r="A1610" s="90" t="s">
        <v>242</v>
      </c>
      <c r="B1610" s="90">
        <f>_xlfn.XLOOKUP(D1610,MACROS!R:R,MACROS!H:H,0)</f>
        <v>0</v>
      </c>
      <c r="D1610" s="90" t="s">
        <v>389</v>
      </c>
      <c r="E1610" s="90">
        <f t="shared" si="228"/>
        <v>0</v>
      </c>
      <c r="F1610" s="90">
        <v>10130</v>
      </c>
      <c r="G1610" s="90">
        <f t="shared" si="223"/>
        <v>0</v>
      </c>
      <c r="J1610" s="113"/>
    </row>
    <row r="1611" spans="1:10" x14ac:dyDescent="0.2">
      <c r="A1611" s="90" t="s">
        <v>242</v>
      </c>
      <c r="B1611" s="90">
        <f>_xlfn.XLOOKUP(D1611,MACROS!R:R,MACROS!H:H,0)</f>
        <v>0</v>
      </c>
      <c r="D1611" s="90" t="s">
        <v>390</v>
      </c>
      <c r="E1611" s="90">
        <f t="shared" si="228"/>
        <v>0</v>
      </c>
      <c r="F1611" s="90">
        <v>10130</v>
      </c>
      <c r="G1611" s="90">
        <f t="shared" si="223"/>
        <v>0</v>
      </c>
      <c r="J1611" s="113"/>
    </row>
    <row r="1612" spans="1:10" x14ac:dyDescent="0.2">
      <c r="A1612" s="90" t="s">
        <v>242</v>
      </c>
      <c r="B1612" s="90">
        <f>_xlfn.XLOOKUP(D1612,MACROS!R:R,MACROS!H:H,0)</f>
        <v>0</v>
      </c>
      <c r="D1612" s="90" t="s">
        <v>391</v>
      </c>
      <c r="E1612" s="90">
        <f t="shared" si="228"/>
        <v>0</v>
      </c>
      <c r="F1612" s="90">
        <v>10130</v>
      </c>
      <c r="G1612" s="90">
        <f t="shared" si="223"/>
        <v>0</v>
      </c>
      <c r="J1612" s="113"/>
    </row>
    <row r="1613" spans="1:10" x14ac:dyDescent="0.2">
      <c r="A1613" s="90" t="s">
        <v>242</v>
      </c>
      <c r="B1613" s="90">
        <f>_xlfn.XLOOKUP(D1613,MACROS!R:R,MACROS!H:H,0)</f>
        <v>0</v>
      </c>
      <c r="D1613" s="90" t="s">
        <v>392</v>
      </c>
      <c r="E1613" s="90">
        <f t="shared" si="228"/>
        <v>0</v>
      </c>
      <c r="F1613" s="90">
        <v>10130</v>
      </c>
      <c r="G1613" s="90">
        <f t="shared" si="223"/>
        <v>0</v>
      </c>
      <c r="J1613" s="113"/>
    </row>
    <row r="1614" spans="1:10" x14ac:dyDescent="0.2">
      <c r="A1614" s="90" t="s">
        <v>242</v>
      </c>
      <c r="B1614" s="90">
        <f>_xlfn.XLOOKUP(D1614,MACROS!R:R,MACROS!H:H,0)</f>
        <v>0</v>
      </c>
      <c r="D1614" s="90" t="s">
        <v>393</v>
      </c>
      <c r="E1614" s="90">
        <f t="shared" si="228"/>
        <v>0</v>
      </c>
      <c r="F1614" s="90">
        <v>10130</v>
      </c>
      <c r="G1614" s="90">
        <f t="shared" si="223"/>
        <v>0</v>
      </c>
      <c r="J1614" s="113"/>
    </row>
    <row r="1615" spans="1:10" x14ac:dyDescent="0.2">
      <c r="A1615" s="90" t="s">
        <v>242</v>
      </c>
      <c r="B1615" s="90">
        <f>_xlfn.XLOOKUP(D1615,MACROS!R:R,MACROS!H:H,0)</f>
        <v>0</v>
      </c>
      <c r="D1615" s="90" t="s">
        <v>394</v>
      </c>
      <c r="E1615" s="90">
        <f t="shared" si="228"/>
        <v>0</v>
      </c>
      <c r="F1615" s="90">
        <v>10130</v>
      </c>
      <c r="G1615" s="90">
        <f t="shared" si="223"/>
        <v>0</v>
      </c>
      <c r="J1615" s="113"/>
    </row>
    <row r="1616" spans="1:10" x14ac:dyDescent="0.2">
      <c r="A1616" s="90" t="s">
        <v>242</v>
      </c>
      <c r="B1616" s="90">
        <f>_xlfn.XLOOKUP(D1616,MACROS!R:R,MACROS!H:H,0)</f>
        <v>0</v>
      </c>
      <c r="D1616" s="90" t="s">
        <v>395</v>
      </c>
      <c r="E1616" s="90">
        <f t="shared" si="228"/>
        <v>0</v>
      </c>
      <c r="F1616" s="90">
        <v>10130</v>
      </c>
      <c r="G1616" s="90">
        <f t="shared" ref="G1616:G1683" si="233">IF(C1616&gt;0,10*C1616/E1616,0)</f>
        <v>0</v>
      </c>
      <c r="J1616" s="113"/>
    </row>
    <row r="1617" spans="1:10" x14ac:dyDescent="0.2">
      <c r="A1617" s="90" t="s">
        <v>242</v>
      </c>
      <c r="B1617" s="90">
        <f>_xlfn.XLOOKUP(D1617,MACROS!R:R,MACROS!H:H,0)</f>
        <v>0</v>
      </c>
      <c r="D1617" s="90" t="s">
        <v>396</v>
      </c>
      <c r="E1617" s="90">
        <f t="shared" si="228"/>
        <v>0</v>
      </c>
      <c r="F1617" s="90">
        <v>10130</v>
      </c>
      <c r="G1617" s="90">
        <f t="shared" si="233"/>
        <v>0</v>
      </c>
      <c r="J1617" s="113"/>
    </row>
    <row r="1618" spans="1:10" x14ac:dyDescent="0.2">
      <c r="A1618" s="90" t="s">
        <v>242</v>
      </c>
      <c r="B1618" s="90">
        <f>_xlfn.XLOOKUP(D1618,MACROS!R:R,MACROS!H:H,0)</f>
        <v>0</v>
      </c>
      <c r="D1618" s="90" t="s">
        <v>397</v>
      </c>
      <c r="E1618" s="90">
        <f t="shared" si="228"/>
        <v>0</v>
      </c>
      <c r="F1618" s="90">
        <v>10130</v>
      </c>
      <c r="G1618" s="90">
        <f t="shared" si="233"/>
        <v>0</v>
      </c>
      <c r="J1618" s="113"/>
    </row>
    <row r="1619" spans="1:10" x14ac:dyDescent="0.2">
      <c r="A1619" s="90" t="s">
        <v>242</v>
      </c>
      <c r="B1619" s="90">
        <f>_xlfn.XLOOKUP(D1619,MACROS!R:R,MACROS!H:H,0)</f>
        <v>0</v>
      </c>
      <c r="D1619" s="90" t="s">
        <v>398</v>
      </c>
      <c r="E1619" s="90">
        <f t="shared" si="228"/>
        <v>0</v>
      </c>
      <c r="F1619" s="90">
        <v>10130</v>
      </c>
      <c r="G1619" s="90">
        <f t="shared" si="233"/>
        <v>0</v>
      </c>
      <c r="J1619" s="113"/>
    </row>
    <row r="1620" spans="1:10" x14ac:dyDescent="0.2">
      <c r="A1620" s="90" t="s">
        <v>242</v>
      </c>
      <c r="B1620" s="90">
        <f>_xlfn.XLOOKUP(D1620,MACROS!R:R,MACROS!H:H,0)</f>
        <v>0</v>
      </c>
      <c r="D1620" s="90" t="s">
        <v>399</v>
      </c>
      <c r="E1620" s="90">
        <f t="shared" si="228"/>
        <v>0</v>
      </c>
      <c r="F1620" s="90">
        <v>10130</v>
      </c>
      <c r="G1620" s="90">
        <f t="shared" si="233"/>
        <v>0</v>
      </c>
      <c r="J1620" s="113"/>
    </row>
    <row r="1621" spans="1:10" x14ac:dyDescent="0.2">
      <c r="A1621" s="90" t="s">
        <v>242</v>
      </c>
      <c r="B1621" s="90">
        <f>_xlfn.XLOOKUP(D1621,MACROS!R:R,MACROS!H:H,0)</f>
        <v>0</v>
      </c>
      <c r="D1621" s="90" t="s">
        <v>400</v>
      </c>
      <c r="E1621" s="90">
        <f t="shared" si="228"/>
        <v>0</v>
      </c>
      <c r="F1621" s="90">
        <v>10130</v>
      </c>
      <c r="G1621" s="90">
        <f t="shared" si="233"/>
        <v>0</v>
      </c>
      <c r="J1621" s="113"/>
    </row>
    <row r="1622" spans="1:10" x14ac:dyDescent="0.2">
      <c r="A1622" s="90" t="s">
        <v>242</v>
      </c>
      <c r="B1622" s="90">
        <f>_xlfn.XLOOKUP(D1622,MACROS!R:R,MACROS!H:H,0)</f>
        <v>0</v>
      </c>
      <c r="D1622" s="90" t="s">
        <v>401</v>
      </c>
      <c r="E1622" s="90">
        <f t="shared" si="228"/>
        <v>0</v>
      </c>
      <c r="F1622" s="90">
        <v>10130</v>
      </c>
      <c r="G1622" s="90">
        <f t="shared" si="233"/>
        <v>0</v>
      </c>
      <c r="J1622" s="113"/>
    </row>
    <row r="1623" spans="1:10" x14ac:dyDescent="0.2">
      <c r="A1623" s="90" t="s">
        <v>242</v>
      </c>
      <c r="B1623" s="90">
        <f>_xlfn.XLOOKUP(D1623,MACROS!R:R,MACROS!H:H,0)</f>
        <v>0</v>
      </c>
      <c r="D1623" s="90" t="s">
        <v>402</v>
      </c>
      <c r="E1623" s="90">
        <f t="shared" si="228"/>
        <v>0</v>
      </c>
      <c r="F1623" s="90">
        <v>10130</v>
      </c>
      <c r="G1623" s="90">
        <f t="shared" si="233"/>
        <v>0</v>
      </c>
      <c r="J1623" s="113"/>
    </row>
    <row r="1624" spans="1:10" x14ac:dyDescent="0.2">
      <c r="A1624" s="90" t="s">
        <v>242</v>
      </c>
      <c r="B1624" s="90">
        <f>_xlfn.XLOOKUP(D1624,MACROS!R:R,MACROS!H:H,0)</f>
        <v>0</v>
      </c>
      <c r="D1624" s="90" t="s">
        <v>403</v>
      </c>
      <c r="E1624" s="90">
        <f t="shared" si="228"/>
        <v>0</v>
      </c>
      <c r="F1624" s="90">
        <v>10130</v>
      </c>
      <c r="G1624" s="90">
        <f t="shared" si="233"/>
        <v>0</v>
      </c>
      <c r="J1624" s="1"/>
    </row>
    <row r="1625" spans="1:10" x14ac:dyDescent="0.2">
      <c r="A1625" s="90" t="s">
        <v>242</v>
      </c>
      <c r="B1625" s="90">
        <f>_xlfn.XLOOKUP(D1625,MACROS!R:R,MACROS!H:H,0)</f>
        <v>0</v>
      </c>
      <c r="D1625" s="90" t="s">
        <v>589</v>
      </c>
      <c r="E1625" s="90">
        <f t="shared" ref="E1625" si="234">SUM(B1625:C1625)</f>
        <v>0</v>
      </c>
      <c r="F1625" s="90">
        <v>10130</v>
      </c>
      <c r="G1625" s="90">
        <f t="shared" ref="G1625" si="235">IF(C1625&gt;0,10*C1625/E1625,0)</f>
        <v>0</v>
      </c>
      <c r="J1625" s="113"/>
    </row>
    <row r="1626" spans="1:10" x14ac:dyDescent="0.2">
      <c r="A1626" s="121" t="s">
        <v>242</v>
      </c>
      <c r="B1626" s="121">
        <f>_xlfn.XLOOKUP(D1626,MACROS!$R:$R,MACROS!$I:$I,0)</f>
        <v>0</v>
      </c>
      <c r="C1626" s="121"/>
      <c r="D1626" s="121" t="s">
        <v>386</v>
      </c>
      <c r="E1626" s="121">
        <f t="shared" si="228"/>
        <v>0</v>
      </c>
      <c r="F1626" s="121">
        <v>10139</v>
      </c>
      <c r="G1626" s="121">
        <f t="shared" si="233"/>
        <v>0</v>
      </c>
      <c r="J1626" s="1"/>
    </row>
    <row r="1627" spans="1:10" x14ac:dyDescent="0.2">
      <c r="A1627" s="90" t="s">
        <v>242</v>
      </c>
      <c r="B1627" s="90">
        <f>_xlfn.XLOOKUP(D1627,MACROS!R:R,MACROS!I:I,0)</f>
        <v>0</v>
      </c>
      <c r="D1627" s="90" t="s">
        <v>387</v>
      </c>
      <c r="E1627" s="90">
        <f t="shared" si="228"/>
        <v>0</v>
      </c>
      <c r="F1627" s="90">
        <v>10139</v>
      </c>
      <c r="G1627" s="90">
        <f t="shared" si="233"/>
        <v>0</v>
      </c>
      <c r="J1627" s="113"/>
    </row>
    <row r="1628" spans="1:10" x14ac:dyDescent="0.2">
      <c r="A1628" s="90" t="s">
        <v>242</v>
      </c>
      <c r="B1628" s="90">
        <f>_xlfn.XLOOKUP(D1628,MACROS!R:R,MACROS!I:I,0)</f>
        <v>0</v>
      </c>
      <c r="D1628" s="90" t="s">
        <v>388</v>
      </c>
      <c r="E1628" s="90">
        <f t="shared" si="228"/>
        <v>0</v>
      </c>
      <c r="F1628" s="90">
        <v>10139</v>
      </c>
      <c r="G1628" s="90">
        <f t="shared" si="233"/>
        <v>0</v>
      </c>
      <c r="J1628" s="113"/>
    </row>
    <row r="1629" spans="1:10" x14ac:dyDescent="0.2">
      <c r="A1629" s="90" t="s">
        <v>242</v>
      </c>
      <c r="B1629" s="90">
        <f>_xlfn.XLOOKUP(D1629,MACROS!R:R,MACROS!I:I,0)</f>
        <v>0</v>
      </c>
      <c r="D1629" s="90" t="s">
        <v>389</v>
      </c>
      <c r="E1629" s="90">
        <f t="shared" si="228"/>
        <v>0</v>
      </c>
      <c r="F1629" s="90">
        <v>10139</v>
      </c>
      <c r="G1629" s="90">
        <f t="shared" si="233"/>
        <v>0</v>
      </c>
      <c r="J1629" s="113"/>
    </row>
    <row r="1630" spans="1:10" x14ac:dyDescent="0.2">
      <c r="A1630" s="90" t="s">
        <v>242</v>
      </c>
      <c r="B1630" s="90">
        <f>_xlfn.XLOOKUP(D1630,MACROS!R:R,MACROS!I:I,0)</f>
        <v>0</v>
      </c>
      <c r="D1630" s="90" t="s">
        <v>390</v>
      </c>
      <c r="E1630" s="90">
        <f t="shared" si="228"/>
        <v>0</v>
      </c>
      <c r="F1630" s="90">
        <v>10139</v>
      </c>
      <c r="G1630" s="90">
        <f t="shared" si="233"/>
        <v>0</v>
      </c>
      <c r="J1630" s="113"/>
    </row>
    <row r="1631" spans="1:10" x14ac:dyDescent="0.2">
      <c r="A1631" s="90" t="s">
        <v>242</v>
      </c>
      <c r="B1631" s="90">
        <f>_xlfn.XLOOKUP(D1631,MACROS!R:R,MACROS!I:I,0)</f>
        <v>0</v>
      </c>
      <c r="D1631" s="90" t="s">
        <v>391</v>
      </c>
      <c r="E1631" s="90">
        <f t="shared" si="228"/>
        <v>0</v>
      </c>
      <c r="F1631" s="90">
        <v>10139</v>
      </c>
      <c r="G1631" s="90">
        <f t="shared" si="233"/>
        <v>0</v>
      </c>
      <c r="J1631" s="113"/>
    </row>
    <row r="1632" spans="1:10" x14ac:dyDescent="0.2">
      <c r="A1632" s="90" t="s">
        <v>242</v>
      </c>
      <c r="B1632" s="90">
        <f>_xlfn.XLOOKUP(D1632,MACROS!R:R,MACROS!I:I,0)</f>
        <v>0</v>
      </c>
      <c r="D1632" s="90" t="s">
        <v>392</v>
      </c>
      <c r="E1632" s="90">
        <f t="shared" si="228"/>
        <v>0</v>
      </c>
      <c r="F1632" s="90">
        <v>10139</v>
      </c>
      <c r="G1632" s="90">
        <f t="shared" si="233"/>
        <v>0</v>
      </c>
      <c r="J1632" s="113"/>
    </row>
    <row r="1633" spans="1:10" x14ac:dyDescent="0.2">
      <c r="A1633" s="90" t="s">
        <v>242</v>
      </c>
      <c r="B1633" s="90">
        <f>_xlfn.XLOOKUP(D1633,MACROS!R:R,MACROS!I:I,0)</f>
        <v>0</v>
      </c>
      <c r="D1633" s="90" t="s">
        <v>393</v>
      </c>
      <c r="E1633" s="90">
        <f t="shared" si="228"/>
        <v>0</v>
      </c>
      <c r="F1633" s="90">
        <v>10139</v>
      </c>
      <c r="G1633" s="90">
        <f t="shared" si="233"/>
        <v>0</v>
      </c>
      <c r="J1633" s="113"/>
    </row>
    <row r="1634" spans="1:10" x14ac:dyDescent="0.2">
      <c r="A1634" s="90" t="s">
        <v>242</v>
      </c>
      <c r="B1634" s="90">
        <f>_xlfn.XLOOKUP(D1634,MACROS!R:R,MACROS!I:I,0)</f>
        <v>0</v>
      </c>
      <c r="D1634" s="90" t="s">
        <v>394</v>
      </c>
      <c r="E1634" s="90">
        <f t="shared" si="228"/>
        <v>0</v>
      </c>
      <c r="F1634" s="90">
        <v>10139</v>
      </c>
      <c r="G1634" s="90">
        <f t="shared" si="233"/>
        <v>0</v>
      </c>
      <c r="J1634" s="113"/>
    </row>
    <row r="1635" spans="1:10" x14ac:dyDescent="0.2">
      <c r="A1635" s="90" t="s">
        <v>242</v>
      </c>
      <c r="B1635" s="90">
        <f>_xlfn.XLOOKUP(D1635,MACROS!R:R,MACROS!I:I,0)</f>
        <v>0</v>
      </c>
      <c r="D1635" s="90" t="s">
        <v>395</v>
      </c>
      <c r="E1635" s="90">
        <f t="shared" si="228"/>
        <v>0</v>
      </c>
      <c r="F1635" s="90">
        <v>10139</v>
      </c>
      <c r="G1635" s="90">
        <f t="shared" si="233"/>
        <v>0</v>
      </c>
      <c r="J1635" s="113"/>
    </row>
    <row r="1636" spans="1:10" x14ac:dyDescent="0.2">
      <c r="A1636" s="90" t="s">
        <v>242</v>
      </c>
      <c r="B1636" s="90">
        <f>_xlfn.XLOOKUP(D1636,MACROS!R:R,MACROS!I:I,0)</f>
        <v>0</v>
      </c>
      <c r="D1636" s="90" t="s">
        <v>396</v>
      </c>
      <c r="E1636" s="90">
        <f t="shared" si="228"/>
        <v>0</v>
      </c>
      <c r="F1636" s="90">
        <v>10139</v>
      </c>
      <c r="G1636" s="90">
        <f t="shared" si="233"/>
        <v>0</v>
      </c>
      <c r="J1636" s="113"/>
    </row>
    <row r="1637" spans="1:10" x14ac:dyDescent="0.2">
      <c r="A1637" s="90" t="s">
        <v>242</v>
      </c>
      <c r="B1637" s="90">
        <f>_xlfn.XLOOKUP(D1637,MACROS!R:R,MACROS!I:I,0)</f>
        <v>0</v>
      </c>
      <c r="D1637" s="90" t="s">
        <v>397</v>
      </c>
      <c r="E1637" s="90">
        <f t="shared" si="228"/>
        <v>0</v>
      </c>
      <c r="F1637" s="90">
        <v>10139</v>
      </c>
      <c r="G1637" s="90">
        <f t="shared" si="233"/>
        <v>0</v>
      </c>
      <c r="J1637" s="113"/>
    </row>
    <row r="1638" spans="1:10" x14ac:dyDescent="0.2">
      <c r="A1638" s="90" t="s">
        <v>242</v>
      </c>
      <c r="B1638" s="90">
        <f>_xlfn.XLOOKUP(D1638,MACROS!R:R,MACROS!I:I,0)</f>
        <v>0</v>
      </c>
      <c r="D1638" s="90" t="s">
        <v>398</v>
      </c>
      <c r="E1638" s="90">
        <f t="shared" ref="E1638:E1705" si="236">SUM(B1638:C1638)</f>
        <v>0</v>
      </c>
      <c r="F1638" s="90">
        <v>10139</v>
      </c>
      <c r="G1638" s="90">
        <f t="shared" si="233"/>
        <v>0</v>
      </c>
      <c r="J1638" s="113"/>
    </row>
    <row r="1639" spans="1:10" x14ac:dyDescent="0.2">
      <c r="A1639" s="90" t="s">
        <v>242</v>
      </c>
      <c r="B1639" s="90">
        <f>_xlfn.XLOOKUP(D1639,MACROS!R:R,MACROS!I:I,0)</f>
        <v>0</v>
      </c>
      <c r="D1639" s="90" t="s">
        <v>399</v>
      </c>
      <c r="E1639" s="90">
        <f t="shared" si="236"/>
        <v>0</v>
      </c>
      <c r="F1639" s="90">
        <v>10139</v>
      </c>
      <c r="G1639" s="90">
        <f t="shared" si="233"/>
        <v>0</v>
      </c>
      <c r="J1639" s="113"/>
    </row>
    <row r="1640" spans="1:10" x14ac:dyDescent="0.2">
      <c r="A1640" s="90" t="s">
        <v>242</v>
      </c>
      <c r="B1640" s="90">
        <f>_xlfn.XLOOKUP(D1640,MACROS!R:R,MACROS!I:I,0)</f>
        <v>0</v>
      </c>
      <c r="D1640" s="90" t="s">
        <v>400</v>
      </c>
      <c r="E1640" s="90">
        <f t="shared" si="236"/>
        <v>0</v>
      </c>
      <c r="F1640" s="90">
        <v>10139</v>
      </c>
      <c r="G1640" s="90">
        <f t="shared" si="233"/>
        <v>0</v>
      </c>
      <c r="J1640" s="113"/>
    </row>
    <row r="1641" spans="1:10" x14ac:dyDescent="0.2">
      <c r="A1641" s="90" t="s">
        <v>242</v>
      </c>
      <c r="B1641" s="90">
        <f>_xlfn.XLOOKUP(D1641,MACROS!R:R,MACROS!I:I,0)</f>
        <v>0</v>
      </c>
      <c r="D1641" s="90" t="s">
        <v>401</v>
      </c>
      <c r="E1641" s="90">
        <f t="shared" si="236"/>
        <v>0</v>
      </c>
      <c r="F1641" s="90">
        <v>10139</v>
      </c>
      <c r="G1641" s="90">
        <f t="shared" si="233"/>
        <v>0</v>
      </c>
      <c r="J1641" s="113"/>
    </row>
    <row r="1642" spans="1:10" x14ac:dyDescent="0.2">
      <c r="A1642" s="90" t="s">
        <v>242</v>
      </c>
      <c r="B1642" s="90">
        <f>_xlfn.XLOOKUP(D1642,MACROS!R:R,MACROS!I:I,0)</f>
        <v>0</v>
      </c>
      <c r="D1642" s="90" t="s">
        <v>402</v>
      </c>
      <c r="E1642" s="90">
        <f t="shared" si="236"/>
        <v>0</v>
      </c>
      <c r="F1642" s="90">
        <v>10139</v>
      </c>
      <c r="G1642" s="90">
        <f t="shared" si="233"/>
        <v>0</v>
      </c>
      <c r="J1642" s="113"/>
    </row>
    <row r="1643" spans="1:10" x14ac:dyDescent="0.2">
      <c r="A1643" s="90" t="s">
        <v>242</v>
      </c>
      <c r="B1643" s="90">
        <f>_xlfn.XLOOKUP(D1643,MACROS!R:R,MACROS!I:I,0)</f>
        <v>0</v>
      </c>
      <c r="D1643" s="90" t="s">
        <v>403</v>
      </c>
      <c r="E1643" s="90">
        <f t="shared" si="236"/>
        <v>0</v>
      </c>
      <c r="F1643" s="90">
        <v>10139</v>
      </c>
      <c r="G1643" s="90">
        <f t="shared" si="233"/>
        <v>0</v>
      </c>
      <c r="J1643" s="1"/>
    </row>
    <row r="1644" spans="1:10" x14ac:dyDescent="0.2">
      <c r="A1644" s="90" t="s">
        <v>242</v>
      </c>
      <c r="B1644" s="90">
        <f>_xlfn.XLOOKUP(D1644,MACROS!R:R,MACROS!I:I,0)</f>
        <v>0</v>
      </c>
      <c r="D1644" s="90" t="s">
        <v>589</v>
      </c>
      <c r="E1644" s="90">
        <f t="shared" ref="E1644" si="237">SUM(B1644:C1644)</f>
        <v>0</v>
      </c>
      <c r="F1644" s="90">
        <v>10139</v>
      </c>
      <c r="G1644" s="90">
        <f t="shared" ref="G1644" si="238">IF(C1644&gt;0,10*C1644/E1644,0)</f>
        <v>0</v>
      </c>
      <c r="J1644" s="113"/>
    </row>
    <row r="1645" spans="1:10" x14ac:dyDescent="0.2">
      <c r="A1645" s="121" t="s">
        <v>242</v>
      </c>
      <c r="B1645" s="121">
        <f>_xlfn.XLOOKUP(D1645,MACROS!$R:$R,MACROS!$J:$J,0)</f>
        <v>0</v>
      </c>
      <c r="C1645" s="121"/>
      <c r="D1645" s="121" t="s">
        <v>386</v>
      </c>
      <c r="E1645" s="121">
        <f t="shared" si="236"/>
        <v>0</v>
      </c>
      <c r="F1645" s="121">
        <v>10131</v>
      </c>
      <c r="G1645" s="121">
        <f t="shared" si="233"/>
        <v>0</v>
      </c>
      <c r="J1645" s="1"/>
    </row>
    <row r="1646" spans="1:10" x14ac:dyDescent="0.2">
      <c r="A1646" s="90" t="s">
        <v>242</v>
      </c>
      <c r="B1646" s="90">
        <f>_xlfn.XLOOKUP(D1646,MACROS!R:R,MACROS!J:J,0)</f>
        <v>0</v>
      </c>
      <c r="D1646" s="90" t="s">
        <v>387</v>
      </c>
      <c r="E1646" s="90">
        <f t="shared" si="236"/>
        <v>0</v>
      </c>
      <c r="F1646" s="90">
        <v>10131</v>
      </c>
      <c r="G1646" s="90">
        <f t="shared" si="233"/>
        <v>0</v>
      </c>
      <c r="J1646" s="113"/>
    </row>
    <row r="1647" spans="1:10" x14ac:dyDescent="0.2">
      <c r="A1647" s="90" t="s">
        <v>242</v>
      </c>
      <c r="B1647" s="90">
        <f>_xlfn.XLOOKUP(D1647,MACROS!R:R,MACROS!J:J,0)</f>
        <v>0</v>
      </c>
      <c r="D1647" s="90" t="s">
        <v>388</v>
      </c>
      <c r="E1647" s="90">
        <f t="shared" si="236"/>
        <v>0</v>
      </c>
      <c r="F1647" s="90">
        <v>10131</v>
      </c>
      <c r="G1647" s="90">
        <f t="shared" si="233"/>
        <v>0</v>
      </c>
      <c r="J1647" s="113"/>
    </row>
    <row r="1648" spans="1:10" x14ac:dyDescent="0.2">
      <c r="A1648" s="90" t="s">
        <v>242</v>
      </c>
      <c r="B1648" s="90">
        <f>_xlfn.XLOOKUP(D1648,MACROS!R:R,MACROS!J:J,0)</f>
        <v>0</v>
      </c>
      <c r="D1648" s="90" t="s">
        <v>389</v>
      </c>
      <c r="E1648" s="90">
        <f t="shared" si="236"/>
        <v>0</v>
      </c>
      <c r="F1648" s="90">
        <v>10131</v>
      </c>
      <c r="G1648" s="90">
        <f t="shared" si="233"/>
        <v>0</v>
      </c>
      <c r="J1648" s="113"/>
    </row>
    <row r="1649" spans="1:10" x14ac:dyDescent="0.2">
      <c r="A1649" s="90" t="s">
        <v>242</v>
      </c>
      <c r="B1649" s="90">
        <f>_xlfn.XLOOKUP(D1649,MACROS!R:R,MACROS!J:J,0)</f>
        <v>0</v>
      </c>
      <c r="D1649" s="90" t="s">
        <v>390</v>
      </c>
      <c r="E1649" s="90">
        <f t="shared" si="236"/>
        <v>0</v>
      </c>
      <c r="F1649" s="90">
        <v>10131</v>
      </c>
      <c r="G1649" s="90">
        <f t="shared" si="233"/>
        <v>0</v>
      </c>
      <c r="J1649" s="113"/>
    </row>
    <row r="1650" spans="1:10" x14ac:dyDescent="0.2">
      <c r="A1650" s="90" t="s">
        <v>242</v>
      </c>
      <c r="B1650" s="90">
        <f>_xlfn.XLOOKUP(D1650,MACROS!R:R,MACROS!J:J,0)</f>
        <v>0</v>
      </c>
      <c r="D1650" s="90" t="s">
        <v>391</v>
      </c>
      <c r="E1650" s="90">
        <f t="shared" si="236"/>
        <v>0</v>
      </c>
      <c r="F1650" s="90">
        <v>10131</v>
      </c>
      <c r="G1650" s="90">
        <f t="shared" si="233"/>
        <v>0</v>
      </c>
      <c r="J1650" s="113"/>
    </row>
    <row r="1651" spans="1:10" x14ac:dyDescent="0.2">
      <c r="A1651" s="90" t="s">
        <v>242</v>
      </c>
      <c r="B1651" s="90">
        <f>_xlfn.XLOOKUP(D1651,MACROS!R:R,MACROS!J:J,0)</f>
        <v>0</v>
      </c>
      <c r="D1651" s="90" t="s">
        <v>392</v>
      </c>
      <c r="E1651" s="90">
        <f t="shared" si="236"/>
        <v>0</v>
      </c>
      <c r="F1651" s="90">
        <v>10131</v>
      </c>
      <c r="G1651" s="90">
        <f t="shared" si="233"/>
        <v>0</v>
      </c>
      <c r="J1651" s="113"/>
    </row>
    <row r="1652" spans="1:10" x14ac:dyDescent="0.2">
      <c r="A1652" s="90" t="s">
        <v>242</v>
      </c>
      <c r="B1652" s="90">
        <f>_xlfn.XLOOKUP(D1652,MACROS!R:R,MACROS!J:J,0)</f>
        <v>0</v>
      </c>
      <c r="D1652" s="90" t="s">
        <v>393</v>
      </c>
      <c r="E1652" s="90">
        <f t="shared" si="236"/>
        <v>0</v>
      </c>
      <c r="F1652" s="90">
        <v>10131</v>
      </c>
      <c r="G1652" s="90">
        <f t="shared" si="233"/>
        <v>0</v>
      </c>
      <c r="J1652" s="113"/>
    </row>
    <row r="1653" spans="1:10" x14ac:dyDescent="0.2">
      <c r="A1653" s="90" t="s">
        <v>242</v>
      </c>
      <c r="B1653" s="90">
        <f>_xlfn.XLOOKUP(D1653,MACROS!R:R,MACROS!J:J,0)</f>
        <v>0</v>
      </c>
      <c r="D1653" s="90" t="s">
        <v>394</v>
      </c>
      <c r="E1653" s="90">
        <f t="shared" si="236"/>
        <v>0</v>
      </c>
      <c r="F1653" s="90">
        <v>10131</v>
      </c>
      <c r="G1653" s="90">
        <f t="shared" si="233"/>
        <v>0</v>
      </c>
      <c r="J1653" s="113"/>
    </row>
    <row r="1654" spans="1:10" x14ac:dyDescent="0.2">
      <c r="A1654" s="90" t="s">
        <v>242</v>
      </c>
      <c r="B1654" s="90">
        <f>_xlfn.XLOOKUP(D1654,MACROS!R:R,MACROS!J:J,0)</f>
        <v>0</v>
      </c>
      <c r="D1654" s="90" t="s">
        <v>395</v>
      </c>
      <c r="E1654" s="90">
        <f t="shared" si="236"/>
        <v>0</v>
      </c>
      <c r="F1654" s="90">
        <v>10131</v>
      </c>
      <c r="G1654" s="90">
        <f t="shared" si="233"/>
        <v>0</v>
      </c>
      <c r="J1654" s="113"/>
    </row>
    <row r="1655" spans="1:10" x14ac:dyDescent="0.2">
      <c r="A1655" s="90" t="s">
        <v>242</v>
      </c>
      <c r="B1655" s="90">
        <f>_xlfn.XLOOKUP(D1655,MACROS!R:R,MACROS!J:J,0)</f>
        <v>0</v>
      </c>
      <c r="D1655" s="90" t="s">
        <v>396</v>
      </c>
      <c r="E1655" s="90">
        <f t="shared" si="236"/>
        <v>0</v>
      </c>
      <c r="F1655" s="90">
        <v>10131</v>
      </c>
      <c r="G1655" s="90">
        <f t="shared" si="233"/>
        <v>0</v>
      </c>
      <c r="J1655" s="113"/>
    </row>
    <row r="1656" spans="1:10" x14ac:dyDescent="0.2">
      <c r="A1656" s="90" t="s">
        <v>242</v>
      </c>
      <c r="B1656" s="90">
        <f>_xlfn.XLOOKUP(D1656,MACROS!R:R,MACROS!J:J,0)</f>
        <v>0</v>
      </c>
      <c r="D1656" s="90" t="s">
        <v>397</v>
      </c>
      <c r="E1656" s="90">
        <f t="shared" si="236"/>
        <v>0</v>
      </c>
      <c r="F1656" s="90">
        <v>10131</v>
      </c>
      <c r="G1656" s="90">
        <f t="shared" si="233"/>
        <v>0</v>
      </c>
      <c r="J1656" s="113"/>
    </row>
    <row r="1657" spans="1:10" x14ac:dyDescent="0.2">
      <c r="A1657" s="90" t="s">
        <v>242</v>
      </c>
      <c r="B1657" s="90">
        <f>_xlfn.XLOOKUP(D1657,MACROS!R:R,MACROS!J:J,0)</f>
        <v>0</v>
      </c>
      <c r="D1657" s="90" t="s">
        <v>398</v>
      </c>
      <c r="E1657" s="90">
        <f t="shared" si="236"/>
        <v>0</v>
      </c>
      <c r="F1657" s="90">
        <v>10131</v>
      </c>
      <c r="G1657" s="90">
        <f t="shared" si="233"/>
        <v>0</v>
      </c>
      <c r="J1657" s="113"/>
    </row>
    <row r="1658" spans="1:10" x14ac:dyDescent="0.2">
      <c r="A1658" s="90" t="s">
        <v>242</v>
      </c>
      <c r="B1658" s="90">
        <f>_xlfn.XLOOKUP(D1658,MACROS!R:R,MACROS!J:J,0)</f>
        <v>0</v>
      </c>
      <c r="D1658" s="90" t="s">
        <v>399</v>
      </c>
      <c r="E1658" s="90">
        <f t="shared" si="236"/>
        <v>0</v>
      </c>
      <c r="F1658" s="90">
        <v>10131</v>
      </c>
      <c r="G1658" s="90">
        <f t="shared" si="233"/>
        <v>0</v>
      </c>
      <c r="J1658" s="113"/>
    </row>
    <row r="1659" spans="1:10" x14ac:dyDescent="0.2">
      <c r="A1659" s="90" t="s">
        <v>242</v>
      </c>
      <c r="B1659" s="90">
        <f>_xlfn.XLOOKUP(D1659,MACROS!R:R,MACROS!J:J,0)</f>
        <v>0</v>
      </c>
      <c r="D1659" s="90" t="s">
        <v>400</v>
      </c>
      <c r="E1659" s="90">
        <f t="shared" si="236"/>
        <v>0</v>
      </c>
      <c r="F1659" s="90">
        <v>10131</v>
      </c>
      <c r="G1659" s="90">
        <f t="shared" si="233"/>
        <v>0</v>
      </c>
      <c r="J1659" s="113"/>
    </row>
    <row r="1660" spans="1:10" x14ac:dyDescent="0.2">
      <c r="A1660" s="90" t="s">
        <v>242</v>
      </c>
      <c r="B1660" s="90">
        <f>_xlfn.XLOOKUP(D1660,MACROS!R:R,MACROS!J:J,0)</f>
        <v>0</v>
      </c>
      <c r="D1660" s="90" t="s">
        <v>401</v>
      </c>
      <c r="E1660" s="90">
        <f t="shared" si="236"/>
        <v>0</v>
      </c>
      <c r="F1660" s="90">
        <v>10131</v>
      </c>
      <c r="G1660" s="90">
        <f t="shared" si="233"/>
        <v>0</v>
      </c>
      <c r="J1660" s="113"/>
    </row>
    <row r="1661" spans="1:10" x14ac:dyDescent="0.2">
      <c r="A1661" s="90" t="s">
        <v>242</v>
      </c>
      <c r="B1661" s="90">
        <f>_xlfn.XLOOKUP(D1661,MACROS!R:R,MACROS!J:J,0)</f>
        <v>0</v>
      </c>
      <c r="D1661" s="90" t="s">
        <v>402</v>
      </c>
      <c r="E1661" s="90">
        <f t="shared" si="236"/>
        <v>0</v>
      </c>
      <c r="F1661" s="90">
        <v>10131</v>
      </c>
      <c r="G1661" s="90">
        <f t="shared" si="233"/>
        <v>0</v>
      </c>
      <c r="J1661" s="113"/>
    </row>
    <row r="1662" spans="1:10" x14ac:dyDescent="0.2">
      <c r="A1662" s="90" t="s">
        <v>242</v>
      </c>
      <c r="B1662" s="90">
        <f>_xlfn.XLOOKUP(D1662,MACROS!R:R,MACROS!J:J,0)</f>
        <v>0</v>
      </c>
      <c r="D1662" s="90" t="s">
        <v>403</v>
      </c>
      <c r="E1662" s="90">
        <f t="shared" si="236"/>
        <v>0</v>
      </c>
      <c r="F1662" s="90">
        <v>10131</v>
      </c>
      <c r="G1662" s="90">
        <f t="shared" si="233"/>
        <v>0</v>
      </c>
      <c r="J1662" s="1"/>
    </row>
    <row r="1663" spans="1:10" x14ac:dyDescent="0.2">
      <c r="A1663" s="90" t="s">
        <v>242</v>
      </c>
      <c r="B1663" s="90">
        <f>_xlfn.XLOOKUP(D1663,MACROS!R:R,MACROS!D:D,0)</f>
        <v>0</v>
      </c>
      <c r="D1663" s="90" t="s">
        <v>589</v>
      </c>
      <c r="E1663" s="90">
        <f t="shared" ref="E1663" si="239">SUM(B1663:C1663)</f>
        <v>0</v>
      </c>
      <c r="F1663" s="90">
        <v>10131</v>
      </c>
      <c r="G1663" s="90">
        <f t="shared" ref="G1663" si="240">IF(C1663&gt;0,10*C1663/E1663,0)</f>
        <v>0</v>
      </c>
      <c r="J1663" s="113"/>
    </row>
    <row r="1664" spans="1:10" x14ac:dyDescent="0.2">
      <c r="A1664" s="121" t="s">
        <v>242</v>
      </c>
      <c r="B1664" s="121">
        <f>_xlfn.XLOOKUP(D1664,MACROS!$R:$R,MACROS!$K:$K,0)</f>
        <v>0</v>
      </c>
      <c r="C1664" s="121"/>
      <c r="D1664" s="121" t="s">
        <v>386</v>
      </c>
      <c r="E1664" s="121">
        <f t="shared" si="236"/>
        <v>0</v>
      </c>
      <c r="F1664" s="121">
        <v>10133</v>
      </c>
      <c r="G1664" s="121">
        <f t="shared" si="233"/>
        <v>0</v>
      </c>
      <c r="J1664" s="1"/>
    </row>
    <row r="1665" spans="1:10" x14ac:dyDescent="0.2">
      <c r="A1665" s="90" t="s">
        <v>242</v>
      </c>
      <c r="B1665" s="90">
        <f>_xlfn.XLOOKUP(D1665,MACROS!R:R,MACROS!K:K,0)</f>
        <v>0</v>
      </c>
      <c r="D1665" s="90" t="s">
        <v>387</v>
      </c>
      <c r="E1665" s="90">
        <f t="shared" si="236"/>
        <v>0</v>
      </c>
      <c r="F1665" s="90">
        <v>10133</v>
      </c>
      <c r="G1665" s="90">
        <f t="shared" si="233"/>
        <v>0</v>
      </c>
      <c r="J1665" s="113"/>
    </row>
    <row r="1666" spans="1:10" x14ac:dyDescent="0.2">
      <c r="A1666" s="90" t="s">
        <v>242</v>
      </c>
      <c r="B1666" s="90">
        <f>_xlfn.XLOOKUP(D1666,MACROS!R:R,MACROS!K:K,0)</f>
        <v>0</v>
      </c>
      <c r="D1666" s="90" t="s">
        <v>388</v>
      </c>
      <c r="E1666" s="90">
        <f t="shared" si="236"/>
        <v>0</v>
      </c>
      <c r="F1666" s="90">
        <v>10133</v>
      </c>
      <c r="G1666" s="90">
        <f t="shared" si="233"/>
        <v>0</v>
      </c>
      <c r="J1666" s="113"/>
    </row>
    <row r="1667" spans="1:10" x14ac:dyDescent="0.2">
      <c r="A1667" s="90" t="s">
        <v>242</v>
      </c>
      <c r="B1667" s="90">
        <f>_xlfn.XLOOKUP(D1667,MACROS!R:R,MACROS!K:K,0)</f>
        <v>0</v>
      </c>
      <c r="D1667" s="90" t="s">
        <v>389</v>
      </c>
      <c r="E1667" s="90">
        <f t="shared" si="236"/>
        <v>0</v>
      </c>
      <c r="F1667" s="90">
        <v>10133</v>
      </c>
      <c r="G1667" s="90">
        <f t="shared" si="233"/>
        <v>0</v>
      </c>
      <c r="J1667" s="113"/>
    </row>
    <row r="1668" spans="1:10" x14ac:dyDescent="0.2">
      <c r="A1668" s="90" t="s">
        <v>242</v>
      </c>
      <c r="B1668" s="90">
        <f>_xlfn.XLOOKUP(D1668,MACROS!R:R,MACROS!K:K,0)</f>
        <v>0</v>
      </c>
      <c r="D1668" s="90" t="s">
        <v>390</v>
      </c>
      <c r="E1668" s="90">
        <f t="shared" si="236"/>
        <v>0</v>
      </c>
      <c r="F1668" s="90">
        <v>10133</v>
      </c>
      <c r="G1668" s="90">
        <f t="shared" si="233"/>
        <v>0</v>
      </c>
      <c r="J1668" s="113"/>
    </row>
    <row r="1669" spans="1:10" x14ac:dyDescent="0.2">
      <c r="A1669" s="90" t="s">
        <v>242</v>
      </c>
      <c r="B1669" s="90">
        <f>_xlfn.XLOOKUP(D1669,MACROS!R:R,MACROS!K:K,0)</f>
        <v>0</v>
      </c>
      <c r="D1669" s="90" t="s">
        <v>391</v>
      </c>
      <c r="E1669" s="90">
        <f t="shared" si="236"/>
        <v>0</v>
      </c>
      <c r="F1669" s="90">
        <v>10133</v>
      </c>
      <c r="G1669" s="90">
        <f t="shared" si="233"/>
        <v>0</v>
      </c>
      <c r="J1669" s="113"/>
    </row>
    <row r="1670" spans="1:10" x14ac:dyDescent="0.2">
      <c r="A1670" s="90" t="s">
        <v>242</v>
      </c>
      <c r="B1670" s="90">
        <f>_xlfn.XLOOKUP(D1670,MACROS!R:R,MACROS!K:K,0)</f>
        <v>0</v>
      </c>
      <c r="D1670" s="90" t="s">
        <v>392</v>
      </c>
      <c r="E1670" s="90">
        <f t="shared" si="236"/>
        <v>0</v>
      </c>
      <c r="F1670" s="90">
        <v>10133</v>
      </c>
      <c r="G1670" s="90">
        <f t="shared" si="233"/>
        <v>0</v>
      </c>
      <c r="J1670" s="113"/>
    </row>
    <row r="1671" spans="1:10" x14ac:dyDescent="0.2">
      <c r="A1671" s="90" t="s">
        <v>242</v>
      </c>
      <c r="B1671" s="90">
        <f>_xlfn.XLOOKUP(D1671,MACROS!R:R,MACROS!K:K,0)</f>
        <v>0</v>
      </c>
      <c r="D1671" s="90" t="s">
        <v>393</v>
      </c>
      <c r="E1671" s="90">
        <f t="shared" si="236"/>
        <v>0</v>
      </c>
      <c r="F1671" s="90">
        <v>10133</v>
      </c>
      <c r="G1671" s="90">
        <f t="shared" si="233"/>
        <v>0</v>
      </c>
      <c r="J1671" s="113"/>
    </row>
    <row r="1672" spans="1:10" x14ac:dyDescent="0.2">
      <c r="A1672" s="90" t="s">
        <v>242</v>
      </c>
      <c r="B1672" s="90">
        <f>_xlfn.XLOOKUP(D1672,MACROS!R:R,MACROS!K:K,0)</f>
        <v>0</v>
      </c>
      <c r="D1672" s="90" t="s">
        <v>394</v>
      </c>
      <c r="E1672" s="90">
        <f t="shared" si="236"/>
        <v>0</v>
      </c>
      <c r="F1672" s="90">
        <v>10133</v>
      </c>
      <c r="G1672" s="90">
        <f t="shared" si="233"/>
        <v>0</v>
      </c>
      <c r="J1672" s="113"/>
    </row>
    <row r="1673" spans="1:10" x14ac:dyDescent="0.2">
      <c r="A1673" s="90" t="s">
        <v>242</v>
      </c>
      <c r="B1673" s="90">
        <f>_xlfn.XLOOKUP(D1673,MACROS!R:R,MACROS!K:K,0)</f>
        <v>0</v>
      </c>
      <c r="D1673" s="90" t="s">
        <v>395</v>
      </c>
      <c r="E1673" s="90">
        <f t="shared" si="236"/>
        <v>0</v>
      </c>
      <c r="F1673" s="90">
        <v>10133</v>
      </c>
      <c r="G1673" s="90">
        <f t="shared" si="233"/>
        <v>0</v>
      </c>
      <c r="J1673" s="113"/>
    </row>
    <row r="1674" spans="1:10" x14ac:dyDescent="0.2">
      <c r="A1674" s="90" t="s">
        <v>242</v>
      </c>
      <c r="B1674" s="90">
        <f>_xlfn.XLOOKUP(D1674,MACROS!R:R,MACROS!K:K,0)</f>
        <v>0</v>
      </c>
      <c r="D1674" s="90" t="s">
        <v>396</v>
      </c>
      <c r="E1674" s="90">
        <f t="shared" si="236"/>
        <v>0</v>
      </c>
      <c r="F1674" s="90">
        <v>10133</v>
      </c>
      <c r="G1674" s="90">
        <f t="shared" si="233"/>
        <v>0</v>
      </c>
      <c r="J1674" s="113"/>
    </row>
    <row r="1675" spans="1:10" x14ac:dyDescent="0.2">
      <c r="A1675" s="90" t="s">
        <v>242</v>
      </c>
      <c r="B1675" s="90">
        <f>_xlfn.XLOOKUP(D1675,MACROS!R:R,MACROS!K:K,0)</f>
        <v>0</v>
      </c>
      <c r="D1675" s="90" t="s">
        <v>397</v>
      </c>
      <c r="E1675" s="90">
        <f t="shared" si="236"/>
        <v>0</v>
      </c>
      <c r="F1675" s="90">
        <v>10133</v>
      </c>
      <c r="G1675" s="90">
        <f t="shared" si="233"/>
        <v>0</v>
      </c>
      <c r="J1675" s="113"/>
    </row>
    <row r="1676" spans="1:10" x14ac:dyDescent="0.2">
      <c r="A1676" s="90" t="s">
        <v>242</v>
      </c>
      <c r="B1676" s="90">
        <f>_xlfn.XLOOKUP(D1676,MACROS!R:R,MACROS!K:K,0)</f>
        <v>0</v>
      </c>
      <c r="D1676" s="90" t="s">
        <v>398</v>
      </c>
      <c r="E1676" s="90">
        <f t="shared" si="236"/>
        <v>0</v>
      </c>
      <c r="F1676" s="90">
        <v>10133</v>
      </c>
      <c r="G1676" s="90">
        <f t="shared" si="233"/>
        <v>0</v>
      </c>
      <c r="J1676" s="113"/>
    </row>
    <row r="1677" spans="1:10" x14ac:dyDescent="0.2">
      <c r="A1677" s="90" t="s">
        <v>242</v>
      </c>
      <c r="B1677" s="90">
        <f>_xlfn.XLOOKUP(D1677,MACROS!R:R,MACROS!K:K,0)</f>
        <v>0</v>
      </c>
      <c r="D1677" s="90" t="s">
        <v>399</v>
      </c>
      <c r="E1677" s="90">
        <f t="shared" si="236"/>
        <v>0</v>
      </c>
      <c r="F1677" s="90">
        <v>10133</v>
      </c>
      <c r="G1677" s="90">
        <f t="shared" si="233"/>
        <v>0</v>
      </c>
      <c r="J1677" s="113"/>
    </row>
    <row r="1678" spans="1:10" x14ac:dyDescent="0.2">
      <c r="A1678" s="90" t="s">
        <v>242</v>
      </c>
      <c r="B1678" s="90">
        <f>_xlfn.XLOOKUP(D1678,MACROS!R:R,MACROS!K:K,0)</f>
        <v>0</v>
      </c>
      <c r="D1678" s="90" t="s">
        <v>400</v>
      </c>
      <c r="E1678" s="90">
        <f t="shared" si="236"/>
        <v>0</v>
      </c>
      <c r="F1678" s="90">
        <v>10133</v>
      </c>
      <c r="G1678" s="90">
        <f t="shared" si="233"/>
        <v>0</v>
      </c>
      <c r="J1678" s="113"/>
    </row>
    <row r="1679" spans="1:10" x14ac:dyDescent="0.2">
      <c r="A1679" s="90" t="s">
        <v>242</v>
      </c>
      <c r="B1679" s="90">
        <f>_xlfn.XLOOKUP(D1679,MACROS!R:R,MACROS!K:K,0)</f>
        <v>0</v>
      </c>
      <c r="D1679" s="90" t="s">
        <v>401</v>
      </c>
      <c r="E1679" s="90">
        <f t="shared" si="236"/>
        <v>0</v>
      </c>
      <c r="F1679" s="90">
        <v>10133</v>
      </c>
      <c r="G1679" s="90">
        <f t="shared" si="233"/>
        <v>0</v>
      </c>
      <c r="J1679" s="113"/>
    </row>
    <row r="1680" spans="1:10" x14ac:dyDescent="0.2">
      <c r="A1680" s="90" t="s">
        <v>242</v>
      </c>
      <c r="B1680" s="90">
        <f>_xlfn.XLOOKUP(D1680,MACROS!R:R,MACROS!K:K,0)</f>
        <v>0</v>
      </c>
      <c r="D1680" s="90" t="s">
        <v>402</v>
      </c>
      <c r="E1680" s="90">
        <f t="shared" si="236"/>
        <v>0</v>
      </c>
      <c r="F1680" s="90">
        <v>10133</v>
      </c>
      <c r="G1680" s="90">
        <f t="shared" si="233"/>
        <v>0</v>
      </c>
      <c r="J1680" s="113"/>
    </row>
    <row r="1681" spans="1:10" x14ac:dyDescent="0.2">
      <c r="A1681" s="90" t="s">
        <v>242</v>
      </c>
      <c r="B1681" s="90">
        <f>_xlfn.XLOOKUP(D1681,MACROS!R:R,MACROS!K:K,0)</f>
        <v>0</v>
      </c>
      <c r="D1681" s="90" t="s">
        <v>403</v>
      </c>
      <c r="E1681" s="90">
        <f t="shared" si="236"/>
        <v>0</v>
      </c>
      <c r="F1681" s="90">
        <v>10133</v>
      </c>
      <c r="G1681" s="90">
        <f t="shared" si="233"/>
        <v>0</v>
      </c>
      <c r="J1681" s="1"/>
    </row>
    <row r="1682" spans="1:10" x14ac:dyDescent="0.2">
      <c r="A1682" s="90" t="s">
        <v>242</v>
      </c>
      <c r="B1682" s="90">
        <f>_xlfn.XLOOKUP(D1682,MACROS!R:R,MACROS!K:K,0)</f>
        <v>0</v>
      </c>
      <c r="D1682" s="90" t="s">
        <v>589</v>
      </c>
      <c r="E1682" s="90">
        <f t="shared" ref="E1682" si="241">SUM(B1682:C1682)</f>
        <v>0</v>
      </c>
      <c r="F1682" s="90">
        <v>10133</v>
      </c>
      <c r="G1682" s="90">
        <f t="shared" ref="G1682" si="242">IF(C1682&gt;0,10*C1682/E1682,0)</f>
        <v>0</v>
      </c>
      <c r="J1682" s="113"/>
    </row>
    <row r="1683" spans="1:10" x14ac:dyDescent="0.2">
      <c r="A1683" s="121" t="s">
        <v>242</v>
      </c>
      <c r="B1683" s="121">
        <f>_xlfn.XLOOKUP(D1683,MACROS!$R:$R,MACROS!$L:$L,0)</f>
        <v>0</v>
      </c>
      <c r="C1683" s="121"/>
      <c r="D1683" s="121" t="s">
        <v>386</v>
      </c>
      <c r="E1683" s="121">
        <f t="shared" si="236"/>
        <v>0</v>
      </c>
      <c r="F1683" s="121">
        <v>10134</v>
      </c>
      <c r="G1683" s="121">
        <f t="shared" si="233"/>
        <v>0</v>
      </c>
      <c r="J1683" s="1"/>
    </row>
    <row r="1684" spans="1:10" x14ac:dyDescent="0.2">
      <c r="A1684" s="90" t="s">
        <v>242</v>
      </c>
      <c r="B1684" s="90">
        <f>_xlfn.XLOOKUP(D1684,MACROS!R:R,MACROS!L:L,0)</f>
        <v>0</v>
      </c>
      <c r="D1684" s="90" t="s">
        <v>387</v>
      </c>
      <c r="E1684" s="90">
        <f t="shared" si="236"/>
        <v>0</v>
      </c>
      <c r="F1684" s="90">
        <v>10134</v>
      </c>
      <c r="G1684" s="90">
        <f t="shared" ref="G1684:G1739" si="243">IF(C1684&gt;0,10*C1684/E1684,0)</f>
        <v>0</v>
      </c>
      <c r="J1684" s="113"/>
    </row>
    <row r="1685" spans="1:10" x14ac:dyDescent="0.2">
      <c r="A1685" s="90" t="s">
        <v>242</v>
      </c>
      <c r="B1685" s="90">
        <f>_xlfn.XLOOKUP(D1685,MACROS!R:R,MACROS!L:L,0)</f>
        <v>0</v>
      </c>
      <c r="D1685" s="90" t="s">
        <v>388</v>
      </c>
      <c r="E1685" s="90">
        <f t="shared" si="236"/>
        <v>0</v>
      </c>
      <c r="F1685" s="90">
        <v>10134</v>
      </c>
      <c r="G1685" s="90">
        <f t="shared" si="243"/>
        <v>0</v>
      </c>
      <c r="J1685" s="113"/>
    </row>
    <row r="1686" spans="1:10" x14ac:dyDescent="0.2">
      <c r="A1686" s="90" t="s">
        <v>242</v>
      </c>
      <c r="B1686" s="90">
        <f>_xlfn.XLOOKUP(D1686,MACROS!R:R,MACROS!L:L,0)</f>
        <v>0</v>
      </c>
      <c r="D1686" s="90" t="s">
        <v>389</v>
      </c>
      <c r="E1686" s="90">
        <f t="shared" si="236"/>
        <v>0</v>
      </c>
      <c r="F1686" s="90">
        <v>10134</v>
      </c>
      <c r="G1686" s="90">
        <f t="shared" si="243"/>
        <v>0</v>
      </c>
      <c r="J1686" s="113"/>
    </row>
    <row r="1687" spans="1:10" x14ac:dyDescent="0.2">
      <c r="A1687" s="90" t="s">
        <v>242</v>
      </c>
      <c r="B1687" s="90">
        <f>_xlfn.XLOOKUP(D1687,MACROS!R:R,MACROS!L:L,0)</f>
        <v>0</v>
      </c>
      <c r="D1687" s="90" t="s">
        <v>390</v>
      </c>
      <c r="E1687" s="90">
        <f t="shared" si="236"/>
        <v>0</v>
      </c>
      <c r="F1687" s="90">
        <v>10134</v>
      </c>
      <c r="G1687" s="90">
        <f t="shared" si="243"/>
        <v>0</v>
      </c>
      <c r="J1687" s="113"/>
    </row>
    <row r="1688" spans="1:10" x14ac:dyDescent="0.2">
      <c r="A1688" s="90" t="s">
        <v>242</v>
      </c>
      <c r="B1688" s="90">
        <f>_xlfn.XLOOKUP(D1688,MACROS!R:R,MACROS!L:L,0)</f>
        <v>0</v>
      </c>
      <c r="D1688" s="90" t="s">
        <v>391</v>
      </c>
      <c r="E1688" s="90">
        <f t="shared" si="236"/>
        <v>0</v>
      </c>
      <c r="F1688" s="90">
        <v>10134</v>
      </c>
      <c r="G1688" s="90">
        <f t="shared" si="243"/>
        <v>0</v>
      </c>
      <c r="J1688" s="113"/>
    </row>
    <row r="1689" spans="1:10" x14ac:dyDescent="0.2">
      <c r="A1689" s="90" t="s">
        <v>242</v>
      </c>
      <c r="B1689" s="90">
        <f>_xlfn.XLOOKUP(D1689,MACROS!R:R,MACROS!L:L,0)</f>
        <v>0</v>
      </c>
      <c r="D1689" s="90" t="s">
        <v>392</v>
      </c>
      <c r="E1689" s="90">
        <f t="shared" si="236"/>
        <v>0</v>
      </c>
      <c r="F1689" s="90">
        <v>10134</v>
      </c>
      <c r="G1689" s="90">
        <f t="shared" si="243"/>
        <v>0</v>
      </c>
      <c r="J1689" s="113"/>
    </row>
    <row r="1690" spans="1:10" x14ac:dyDescent="0.2">
      <c r="A1690" s="90" t="s">
        <v>242</v>
      </c>
      <c r="B1690" s="90">
        <f>_xlfn.XLOOKUP(D1690,MACROS!R:R,MACROS!L:L,0)</f>
        <v>0</v>
      </c>
      <c r="D1690" s="90" t="s">
        <v>393</v>
      </c>
      <c r="E1690" s="90">
        <f t="shared" si="236"/>
        <v>0</v>
      </c>
      <c r="F1690" s="90">
        <v>10134</v>
      </c>
      <c r="G1690" s="90">
        <f t="shared" si="243"/>
        <v>0</v>
      </c>
      <c r="J1690" s="113"/>
    </row>
    <row r="1691" spans="1:10" x14ac:dyDescent="0.2">
      <c r="A1691" s="90" t="s">
        <v>242</v>
      </c>
      <c r="B1691" s="90">
        <f>_xlfn.XLOOKUP(D1691,MACROS!R:R,MACROS!L:L,0)</f>
        <v>0</v>
      </c>
      <c r="D1691" s="90" t="s">
        <v>394</v>
      </c>
      <c r="E1691" s="90">
        <f t="shared" si="236"/>
        <v>0</v>
      </c>
      <c r="F1691" s="90">
        <v>10134</v>
      </c>
      <c r="G1691" s="90">
        <f t="shared" si="243"/>
        <v>0</v>
      </c>
      <c r="J1691" s="113"/>
    </row>
    <row r="1692" spans="1:10" x14ac:dyDescent="0.2">
      <c r="A1692" s="90" t="s">
        <v>242</v>
      </c>
      <c r="B1692" s="90">
        <f>_xlfn.XLOOKUP(D1692,MACROS!R:R,MACROS!L:L,0)</f>
        <v>0</v>
      </c>
      <c r="D1692" s="90" t="s">
        <v>395</v>
      </c>
      <c r="E1692" s="90">
        <f t="shared" si="236"/>
        <v>0</v>
      </c>
      <c r="F1692" s="90">
        <v>10134</v>
      </c>
      <c r="G1692" s="90">
        <f t="shared" si="243"/>
        <v>0</v>
      </c>
      <c r="J1692" s="113"/>
    </row>
    <row r="1693" spans="1:10" x14ac:dyDescent="0.2">
      <c r="A1693" s="90" t="s">
        <v>242</v>
      </c>
      <c r="B1693" s="90">
        <f>_xlfn.XLOOKUP(D1693,MACROS!R:R,MACROS!L:L,0)</f>
        <v>0</v>
      </c>
      <c r="D1693" s="90" t="s">
        <v>396</v>
      </c>
      <c r="E1693" s="90">
        <f t="shared" si="236"/>
        <v>0</v>
      </c>
      <c r="F1693" s="90">
        <v>10134</v>
      </c>
      <c r="G1693" s="90">
        <f t="shared" si="243"/>
        <v>0</v>
      </c>
      <c r="J1693" s="113"/>
    </row>
    <row r="1694" spans="1:10" x14ac:dyDescent="0.2">
      <c r="A1694" s="90" t="s">
        <v>242</v>
      </c>
      <c r="B1694" s="90">
        <f>_xlfn.XLOOKUP(D1694,MACROS!R:R,MACROS!L:L,0)</f>
        <v>0</v>
      </c>
      <c r="D1694" s="90" t="s">
        <v>397</v>
      </c>
      <c r="E1694" s="90">
        <f t="shared" si="236"/>
        <v>0</v>
      </c>
      <c r="F1694" s="90">
        <v>10134</v>
      </c>
      <c r="G1694" s="90">
        <f t="shared" si="243"/>
        <v>0</v>
      </c>
      <c r="J1694" s="113"/>
    </row>
    <row r="1695" spans="1:10" x14ac:dyDescent="0.2">
      <c r="A1695" s="90" t="s">
        <v>242</v>
      </c>
      <c r="B1695" s="90">
        <f>_xlfn.XLOOKUP(D1695,MACROS!R:R,MACROS!L:L,0)</f>
        <v>0</v>
      </c>
      <c r="D1695" s="90" t="s">
        <v>398</v>
      </c>
      <c r="E1695" s="90">
        <f t="shared" si="236"/>
        <v>0</v>
      </c>
      <c r="F1695" s="90">
        <v>10134</v>
      </c>
      <c r="G1695" s="90">
        <f t="shared" si="243"/>
        <v>0</v>
      </c>
      <c r="J1695" s="113"/>
    </row>
    <row r="1696" spans="1:10" x14ac:dyDescent="0.2">
      <c r="A1696" s="90" t="s">
        <v>242</v>
      </c>
      <c r="B1696" s="90">
        <f>_xlfn.XLOOKUP(D1696,MACROS!R:R,MACROS!L:L,0)</f>
        <v>0</v>
      </c>
      <c r="D1696" s="90" t="s">
        <v>399</v>
      </c>
      <c r="E1696" s="90">
        <f t="shared" si="236"/>
        <v>0</v>
      </c>
      <c r="F1696" s="90">
        <v>10134</v>
      </c>
      <c r="G1696" s="90">
        <f t="shared" si="243"/>
        <v>0</v>
      </c>
      <c r="J1696" s="113"/>
    </row>
    <row r="1697" spans="1:10" x14ac:dyDescent="0.2">
      <c r="A1697" s="90" t="s">
        <v>242</v>
      </c>
      <c r="B1697" s="90">
        <f>_xlfn.XLOOKUP(D1697,MACROS!R:R,MACROS!L:L,0)</f>
        <v>0</v>
      </c>
      <c r="D1697" s="90" t="s">
        <v>400</v>
      </c>
      <c r="E1697" s="90">
        <f t="shared" si="236"/>
        <v>0</v>
      </c>
      <c r="F1697" s="90">
        <v>10134</v>
      </c>
      <c r="G1697" s="90">
        <f t="shared" si="243"/>
        <v>0</v>
      </c>
      <c r="J1697" s="113"/>
    </row>
    <row r="1698" spans="1:10" x14ac:dyDescent="0.2">
      <c r="A1698" s="90" t="s">
        <v>242</v>
      </c>
      <c r="B1698" s="90">
        <f>_xlfn.XLOOKUP(D1698,MACROS!R:R,MACROS!L:L,0)</f>
        <v>0</v>
      </c>
      <c r="D1698" s="90" t="s">
        <v>401</v>
      </c>
      <c r="E1698" s="90">
        <f t="shared" si="236"/>
        <v>0</v>
      </c>
      <c r="F1698" s="90">
        <v>10134</v>
      </c>
      <c r="G1698" s="90">
        <f t="shared" si="243"/>
        <v>0</v>
      </c>
      <c r="J1698" s="113"/>
    </row>
    <row r="1699" spans="1:10" x14ac:dyDescent="0.2">
      <c r="A1699" s="90" t="s">
        <v>242</v>
      </c>
      <c r="B1699" s="90">
        <f>_xlfn.XLOOKUP(D1699,MACROS!R:R,MACROS!L:L,0)</f>
        <v>0</v>
      </c>
      <c r="D1699" s="90" t="s">
        <v>402</v>
      </c>
      <c r="E1699" s="90">
        <f t="shared" si="236"/>
        <v>0</v>
      </c>
      <c r="F1699" s="90">
        <v>10134</v>
      </c>
      <c r="G1699" s="90">
        <f t="shared" si="243"/>
        <v>0</v>
      </c>
      <c r="J1699" s="113"/>
    </row>
    <row r="1700" spans="1:10" x14ac:dyDescent="0.2">
      <c r="A1700" s="90" t="s">
        <v>242</v>
      </c>
      <c r="B1700" s="90">
        <f>_xlfn.XLOOKUP(D1700,MACROS!R:R,MACROS!L:L,0)</f>
        <v>0</v>
      </c>
      <c r="D1700" s="90" t="s">
        <v>403</v>
      </c>
      <c r="E1700" s="90">
        <f t="shared" si="236"/>
        <v>0</v>
      </c>
      <c r="F1700" s="90">
        <v>10134</v>
      </c>
      <c r="G1700" s="90">
        <f t="shared" si="243"/>
        <v>0</v>
      </c>
      <c r="J1700" s="1"/>
    </row>
    <row r="1701" spans="1:10" x14ac:dyDescent="0.2">
      <c r="A1701" s="90" t="s">
        <v>242</v>
      </c>
      <c r="B1701" s="90">
        <f>_xlfn.XLOOKUP(D1701,MACROS!R:R,MACROS!L:L,0)</f>
        <v>0</v>
      </c>
      <c r="D1701" s="90" t="s">
        <v>589</v>
      </c>
      <c r="E1701" s="90">
        <f t="shared" ref="E1701" si="244">SUM(B1701:C1701)</f>
        <v>0</v>
      </c>
      <c r="F1701" s="90">
        <v>10134</v>
      </c>
      <c r="G1701" s="90">
        <f t="shared" ref="G1701" si="245">IF(C1701&gt;0,10*C1701/E1701,0)</f>
        <v>0</v>
      </c>
      <c r="J1701" s="113"/>
    </row>
    <row r="1702" spans="1:10" x14ac:dyDescent="0.2">
      <c r="A1702" s="121" t="s">
        <v>242</v>
      </c>
      <c r="B1702" s="121">
        <f>_xlfn.XLOOKUP(D1702,MACROS!$R:$R,MACROS!$N:$N,0)</f>
        <v>0</v>
      </c>
      <c r="C1702" s="121"/>
      <c r="D1702" s="121" t="s">
        <v>386</v>
      </c>
      <c r="E1702" s="121">
        <f t="shared" si="236"/>
        <v>0</v>
      </c>
      <c r="F1702" s="121">
        <v>10137</v>
      </c>
      <c r="G1702" s="121">
        <f t="shared" si="243"/>
        <v>0</v>
      </c>
      <c r="J1702" s="1"/>
    </row>
    <row r="1703" spans="1:10" x14ac:dyDescent="0.2">
      <c r="A1703" s="90" t="s">
        <v>242</v>
      </c>
      <c r="B1703" s="90">
        <f>_xlfn.XLOOKUP(D1703,MACROS!R:R,MACROS!N:N,0)</f>
        <v>0</v>
      </c>
      <c r="D1703" s="90" t="s">
        <v>387</v>
      </c>
      <c r="E1703" s="90">
        <f t="shared" si="236"/>
        <v>0</v>
      </c>
      <c r="F1703" s="90">
        <v>10137</v>
      </c>
      <c r="G1703" s="90">
        <f t="shared" si="243"/>
        <v>0</v>
      </c>
      <c r="J1703" s="113"/>
    </row>
    <row r="1704" spans="1:10" x14ac:dyDescent="0.2">
      <c r="A1704" s="90" t="s">
        <v>242</v>
      </c>
      <c r="B1704" s="90">
        <f>_xlfn.XLOOKUP(D1704,MACROS!R:R,MACROS!N:N,0)</f>
        <v>0</v>
      </c>
      <c r="D1704" s="90" t="s">
        <v>388</v>
      </c>
      <c r="E1704" s="90">
        <f t="shared" si="236"/>
        <v>0</v>
      </c>
      <c r="F1704" s="90">
        <v>10137</v>
      </c>
      <c r="G1704" s="90">
        <f t="shared" si="243"/>
        <v>0</v>
      </c>
      <c r="J1704" s="113"/>
    </row>
    <row r="1705" spans="1:10" x14ac:dyDescent="0.2">
      <c r="A1705" s="90" t="s">
        <v>242</v>
      </c>
      <c r="B1705" s="90">
        <f>_xlfn.XLOOKUP(D1705,MACROS!R:R,MACROS!N:N,0)</f>
        <v>0</v>
      </c>
      <c r="D1705" s="90" t="s">
        <v>389</v>
      </c>
      <c r="E1705" s="90">
        <f t="shared" si="236"/>
        <v>0</v>
      </c>
      <c r="F1705" s="90">
        <v>10137</v>
      </c>
      <c r="G1705" s="90">
        <f t="shared" si="243"/>
        <v>0</v>
      </c>
      <c r="J1705" s="113"/>
    </row>
    <row r="1706" spans="1:10" x14ac:dyDescent="0.2">
      <c r="A1706" s="90" t="s">
        <v>242</v>
      </c>
      <c r="B1706" s="90">
        <f>_xlfn.XLOOKUP(D1706,MACROS!R:R,MACROS!N:N,0)</f>
        <v>0</v>
      </c>
      <c r="D1706" s="90" t="s">
        <v>390</v>
      </c>
      <c r="E1706" s="90">
        <f t="shared" ref="E1706:E1739" si="246">SUM(B1706:C1706)</f>
        <v>0</v>
      </c>
      <c r="F1706" s="90">
        <v>10137</v>
      </c>
      <c r="G1706" s="90">
        <f t="shared" si="243"/>
        <v>0</v>
      </c>
      <c r="J1706" s="113"/>
    </row>
    <row r="1707" spans="1:10" x14ac:dyDescent="0.2">
      <c r="A1707" s="90" t="s">
        <v>242</v>
      </c>
      <c r="B1707" s="90">
        <f>_xlfn.XLOOKUP(D1707,MACROS!R:R,MACROS!N:N,0)</f>
        <v>0</v>
      </c>
      <c r="D1707" s="90" t="s">
        <v>391</v>
      </c>
      <c r="E1707" s="90">
        <f t="shared" si="246"/>
        <v>0</v>
      </c>
      <c r="F1707" s="90">
        <v>10137</v>
      </c>
      <c r="G1707" s="90">
        <f t="shared" si="243"/>
        <v>0</v>
      </c>
      <c r="J1707" s="113"/>
    </row>
    <row r="1708" spans="1:10" x14ac:dyDescent="0.2">
      <c r="A1708" s="90" t="s">
        <v>242</v>
      </c>
      <c r="B1708" s="90">
        <f>_xlfn.XLOOKUP(D1708,MACROS!R:R,MACROS!N:N,0)</f>
        <v>0</v>
      </c>
      <c r="D1708" s="90" t="s">
        <v>392</v>
      </c>
      <c r="E1708" s="90">
        <f t="shared" si="246"/>
        <v>0</v>
      </c>
      <c r="F1708" s="90">
        <v>10137</v>
      </c>
      <c r="G1708" s="90">
        <f t="shared" si="243"/>
        <v>0</v>
      </c>
      <c r="J1708" s="113"/>
    </row>
    <row r="1709" spans="1:10" x14ac:dyDescent="0.2">
      <c r="A1709" s="90" t="s">
        <v>242</v>
      </c>
      <c r="B1709" s="90">
        <f>_xlfn.XLOOKUP(D1709,MACROS!R:R,MACROS!N:N,0)</f>
        <v>0</v>
      </c>
      <c r="D1709" s="90" t="s">
        <v>393</v>
      </c>
      <c r="E1709" s="90">
        <f t="shared" si="246"/>
        <v>0</v>
      </c>
      <c r="F1709" s="90">
        <v>10137</v>
      </c>
      <c r="G1709" s="90">
        <f t="shared" si="243"/>
        <v>0</v>
      </c>
      <c r="J1709" s="113"/>
    </row>
    <row r="1710" spans="1:10" x14ac:dyDescent="0.2">
      <c r="A1710" s="90" t="s">
        <v>242</v>
      </c>
      <c r="B1710" s="90">
        <f>_xlfn.XLOOKUP(D1710,MACROS!R:R,MACROS!N:N,0)</f>
        <v>0</v>
      </c>
      <c r="D1710" s="90" t="s">
        <v>394</v>
      </c>
      <c r="E1710" s="90">
        <f t="shared" si="246"/>
        <v>0</v>
      </c>
      <c r="F1710" s="90">
        <v>10137</v>
      </c>
      <c r="G1710" s="90">
        <f t="shared" si="243"/>
        <v>0</v>
      </c>
      <c r="J1710" s="113"/>
    </row>
    <row r="1711" spans="1:10" x14ac:dyDescent="0.2">
      <c r="A1711" s="90" t="s">
        <v>242</v>
      </c>
      <c r="B1711" s="90">
        <f>_xlfn.XLOOKUP(D1711,MACROS!R:R,MACROS!N:N,0)</f>
        <v>0</v>
      </c>
      <c r="D1711" s="90" t="s">
        <v>395</v>
      </c>
      <c r="E1711" s="90">
        <f t="shared" si="246"/>
        <v>0</v>
      </c>
      <c r="F1711" s="90">
        <v>10137</v>
      </c>
      <c r="G1711" s="90">
        <f t="shared" si="243"/>
        <v>0</v>
      </c>
      <c r="J1711" s="113"/>
    </row>
    <row r="1712" spans="1:10" x14ac:dyDescent="0.2">
      <c r="A1712" s="90" t="s">
        <v>242</v>
      </c>
      <c r="B1712" s="90">
        <f>_xlfn.XLOOKUP(D1712,MACROS!R:R,MACROS!N:N,0)</f>
        <v>0</v>
      </c>
      <c r="D1712" s="90" t="s">
        <v>396</v>
      </c>
      <c r="E1712" s="90">
        <f t="shared" si="246"/>
        <v>0</v>
      </c>
      <c r="F1712" s="90">
        <v>10137</v>
      </c>
      <c r="G1712" s="90">
        <f t="shared" si="243"/>
        <v>0</v>
      </c>
      <c r="J1712" s="113"/>
    </row>
    <row r="1713" spans="1:10" x14ac:dyDescent="0.2">
      <c r="A1713" s="90" t="s">
        <v>242</v>
      </c>
      <c r="B1713" s="90">
        <f>_xlfn.XLOOKUP(D1713,MACROS!R:R,MACROS!N:N,0)</f>
        <v>0</v>
      </c>
      <c r="D1713" s="90" t="s">
        <v>397</v>
      </c>
      <c r="E1713" s="90">
        <f t="shared" si="246"/>
        <v>0</v>
      </c>
      <c r="F1713" s="90">
        <v>10137</v>
      </c>
      <c r="G1713" s="90">
        <f t="shared" si="243"/>
        <v>0</v>
      </c>
      <c r="J1713" s="113"/>
    </row>
    <row r="1714" spans="1:10" x14ac:dyDescent="0.2">
      <c r="A1714" s="90" t="s">
        <v>242</v>
      </c>
      <c r="B1714" s="90">
        <f>_xlfn.XLOOKUP(D1714,MACROS!R:R,MACROS!N:N,0)</f>
        <v>0</v>
      </c>
      <c r="D1714" s="90" t="s">
        <v>398</v>
      </c>
      <c r="E1714" s="90">
        <f t="shared" si="246"/>
        <v>0</v>
      </c>
      <c r="F1714" s="90">
        <v>10137</v>
      </c>
      <c r="G1714" s="90">
        <f t="shared" si="243"/>
        <v>0</v>
      </c>
      <c r="J1714" s="113"/>
    </row>
    <row r="1715" spans="1:10" x14ac:dyDescent="0.2">
      <c r="A1715" s="90" t="s">
        <v>242</v>
      </c>
      <c r="B1715" s="90">
        <f>_xlfn.XLOOKUP(D1715,MACROS!R:R,MACROS!N:N,0)</f>
        <v>0</v>
      </c>
      <c r="D1715" s="90" t="s">
        <v>399</v>
      </c>
      <c r="E1715" s="90">
        <f t="shared" si="246"/>
        <v>0</v>
      </c>
      <c r="F1715" s="90">
        <v>10137</v>
      </c>
      <c r="G1715" s="90">
        <f t="shared" si="243"/>
        <v>0</v>
      </c>
      <c r="J1715" s="113"/>
    </row>
    <row r="1716" spans="1:10" x14ac:dyDescent="0.2">
      <c r="A1716" s="90" t="s">
        <v>242</v>
      </c>
      <c r="B1716" s="90">
        <f>_xlfn.XLOOKUP(D1716,MACROS!R:R,MACROS!N:N,0)</f>
        <v>0</v>
      </c>
      <c r="D1716" s="90" t="s">
        <v>400</v>
      </c>
      <c r="E1716" s="90">
        <f t="shared" si="246"/>
        <v>0</v>
      </c>
      <c r="F1716" s="90">
        <v>10137</v>
      </c>
      <c r="G1716" s="90">
        <f t="shared" si="243"/>
        <v>0</v>
      </c>
      <c r="J1716" s="113"/>
    </row>
    <row r="1717" spans="1:10" x14ac:dyDescent="0.2">
      <c r="A1717" s="90" t="s">
        <v>242</v>
      </c>
      <c r="B1717" s="90">
        <f>_xlfn.XLOOKUP(D1717,MACROS!R:R,MACROS!N:N,0)</f>
        <v>0</v>
      </c>
      <c r="D1717" s="90" t="s">
        <v>401</v>
      </c>
      <c r="E1717" s="90">
        <f t="shared" si="246"/>
        <v>0</v>
      </c>
      <c r="F1717" s="90">
        <v>10137</v>
      </c>
      <c r="G1717" s="90">
        <f t="shared" si="243"/>
        <v>0</v>
      </c>
      <c r="J1717" s="113"/>
    </row>
    <row r="1718" spans="1:10" x14ac:dyDescent="0.2">
      <c r="A1718" s="90" t="s">
        <v>242</v>
      </c>
      <c r="B1718" s="90">
        <f>_xlfn.XLOOKUP(D1718,MACROS!R:R,MACROS!N:N,0)</f>
        <v>0</v>
      </c>
      <c r="D1718" s="90" t="s">
        <v>402</v>
      </c>
      <c r="E1718" s="90">
        <f t="shared" si="246"/>
        <v>0</v>
      </c>
      <c r="F1718" s="90">
        <v>10137</v>
      </c>
      <c r="G1718" s="90">
        <f t="shared" si="243"/>
        <v>0</v>
      </c>
      <c r="J1718" s="113"/>
    </row>
    <row r="1719" spans="1:10" x14ac:dyDescent="0.2">
      <c r="A1719" s="90" t="s">
        <v>242</v>
      </c>
      <c r="B1719" s="90">
        <f>_xlfn.XLOOKUP(D1719,MACROS!R:R,MACROS!N:N,0)</f>
        <v>0</v>
      </c>
      <c r="D1719" s="90" t="s">
        <v>403</v>
      </c>
      <c r="E1719" s="90">
        <f t="shared" si="246"/>
        <v>0</v>
      </c>
      <c r="F1719" s="90">
        <v>10137</v>
      </c>
      <c r="G1719" s="90">
        <f t="shared" si="243"/>
        <v>0</v>
      </c>
      <c r="J1719" s="1"/>
    </row>
    <row r="1720" spans="1:10" x14ac:dyDescent="0.2">
      <c r="A1720" s="90" t="s">
        <v>242</v>
      </c>
      <c r="B1720" s="90">
        <f>_xlfn.XLOOKUP(D1720,MACROS!R:R,MACROS!N:N,0)</f>
        <v>0</v>
      </c>
      <c r="D1720" s="90" t="s">
        <v>589</v>
      </c>
      <c r="E1720" s="90">
        <f t="shared" ref="E1720" si="247">SUM(B1720:C1720)</f>
        <v>0</v>
      </c>
      <c r="F1720" s="90">
        <v>10137</v>
      </c>
      <c r="G1720" s="90">
        <f t="shared" ref="G1720" si="248">IF(C1720&gt;0,10*C1720/E1720,0)</f>
        <v>0</v>
      </c>
      <c r="J1720" s="113"/>
    </row>
    <row r="1721" spans="1:10" x14ac:dyDescent="0.2">
      <c r="A1721" s="121" t="s">
        <v>242</v>
      </c>
      <c r="B1721" s="121">
        <f>_xlfn.XLOOKUP(D1721,MACROS!$R:$R,MACROS!$O:$O,0)</f>
        <v>0</v>
      </c>
      <c r="C1721" s="121"/>
      <c r="D1721" s="121" t="s">
        <v>386</v>
      </c>
      <c r="E1721" s="121">
        <f t="shared" si="246"/>
        <v>0</v>
      </c>
      <c r="F1721" s="121">
        <v>10138</v>
      </c>
      <c r="G1721" s="121">
        <f t="shared" si="243"/>
        <v>0</v>
      </c>
      <c r="J1721" s="1"/>
    </row>
    <row r="1722" spans="1:10" x14ac:dyDescent="0.2">
      <c r="A1722" s="90" t="s">
        <v>242</v>
      </c>
      <c r="B1722" s="90">
        <f>_xlfn.XLOOKUP(D1722,MACROS!R:R,MACROS!O:O,0)</f>
        <v>0</v>
      </c>
      <c r="D1722" s="90" t="s">
        <v>387</v>
      </c>
      <c r="E1722" s="90">
        <f t="shared" si="246"/>
        <v>0</v>
      </c>
      <c r="F1722" s="90">
        <v>10138</v>
      </c>
      <c r="G1722" s="90">
        <f t="shared" si="243"/>
        <v>0</v>
      </c>
      <c r="J1722" s="113"/>
    </row>
    <row r="1723" spans="1:10" x14ac:dyDescent="0.2">
      <c r="A1723" s="90" t="s">
        <v>242</v>
      </c>
      <c r="B1723" s="90">
        <f>_xlfn.XLOOKUP(D1723,MACROS!R:R,MACROS!O:O,0)</f>
        <v>0</v>
      </c>
      <c r="D1723" s="90" t="s">
        <v>388</v>
      </c>
      <c r="E1723" s="90">
        <f t="shared" si="246"/>
        <v>0</v>
      </c>
      <c r="F1723" s="90">
        <v>10138</v>
      </c>
      <c r="G1723" s="90">
        <f t="shared" si="243"/>
        <v>0</v>
      </c>
      <c r="J1723" s="113"/>
    </row>
    <row r="1724" spans="1:10" x14ac:dyDescent="0.2">
      <c r="A1724" s="90" t="s">
        <v>242</v>
      </c>
      <c r="B1724" s="90">
        <f>_xlfn.XLOOKUP(D1724,MACROS!R:R,MACROS!O:O,0)</f>
        <v>0</v>
      </c>
      <c r="D1724" s="90" t="s">
        <v>389</v>
      </c>
      <c r="E1724" s="90">
        <f t="shared" si="246"/>
        <v>0</v>
      </c>
      <c r="F1724" s="90">
        <v>10138</v>
      </c>
      <c r="G1724" s="90">
        <f t="shared" si="243"/>
        <v>0</v>
      </c>
      <c r="J1724" s="113"/>
    </row>
    <row r="1725" spans="1:10" x14ac:dyDescent="0.2">
      <c r="A1725" s="90" t="s">
        <v>242</v>
      </c>
      <c r="B1725" s="90">
        <f>_xlfn.XLOOKUP(D1725,MACROS!R:R,MACROS!O:O,0)</f>
        <v>0</v>
      </c>
      <c r="D1725" s="90" t="s">
        <v>390</v>
      </c>
      <c r="E1725" s="90">
        <f t="shared" si="246"/>
        <v>0</v>
      </c>
      <c r="F1725" s="90">
        <v>10138</v>
      </c>
      <c r="G1725" s="90">
        <f t="shared" si="243"/>
        <v>0</v>
      </c>
      <c r="J1725" s="113"/>
    </row>
    <row r="1726" spans="1:10" x14ac:dyDescent="0.2">
      <c r="A1726" s="90" t="s">
        <v>242</v>
      </c>
      <c r="B1726" s="90">
        <f>_xlfn.XLOOKUP(D1726,MACROS!R:R,MACROS!O:O,0)</f>
        <v>0</v>
      </c>
      <c r="D1726" s="90" t="s">
        <v>391</v>
      </c>
      <c r="E1726" s="90">
        <f t="shared" si="246"/>
        <v>0</v>
      </c>
      <c r="F1726" s="90">
        <v>10138</v>
      </c>
      <c r="G1726" s="90">
        <f t="shared" si="243"/>
        <v>0</v>
      </c>
      <c r="J1726" s="113"/>
    </row>
    <row r="1727" spans="1:10" x14ac:dyDescent="0.2">
      <c r="A1727" s="90" t="s">
        <v>242</v>
      </c>
      <c r="B1727" s="90">
        <f>_xlfn.XLOOKUP(D1727,MACROS!R:R,MACROS!O:O,0)</f>
        <v>0</v>
      </c>
      <c r="D1727" s="90" t="s">
        <v>392</v>
      </c>
      <c r="E1727" s="90">
        <f t="shared" si="246"/>
        <v>0</v>
      </c>
      <c r="F1727" s="90">
        <v>10138</v>
      </c>
      <c r="G1727" s="90">
        <f t="shared" si="243"/>
        <v>0</v>
      </c>
      <c r="J1727" s="113"/>
    </row>
    <row r="1728" spans="1:10" x14ac:dyDescent="0.2">
      <c r="A1728" s="90" t="s">
        <v>242</v>
      </c>
      <c r="B1728" s="90">
        <f>_xlfn.XLOOKUP(D1728,MACROS!R:R,MACROS!O:O,0)</f>
        <v>0</v>
      </c>
      <c r="D1728" s="90" t="s">
        <v>393</v>
      </c>
      <c r="E1728" s="90">
        <f t="shared" si="246"/>
        <v>0</v>
      </c>
      <c r="F1728" s="90">
        <v>10138</v>
      </c>
      <c r="G1728" s="90">
        <f t="shared" si="243"/>
        <v>0</v>
      </c>
      <c r="J1728" s="113"/>
    </row>
    <row r="1729" spans="1:10" x14ac:dyDescent="0.2">
      <c r="A1729" s="90" t="s">
        <v>242</v>
      </c>
      <c r="B1729" s="90">
        <f>_xlfn.XLOOKUP(D1729,MACROS!R:R,MACROS!O:O,0)</f>
        <v>0</v>
      </c>
      <c r="D1729" s="90" t="s">
        <v>394</v>
      </c>
      <c r="E1729" s="90">
        <f t="shared" si="246"/>
        <v>0</v>
      </c>
      <c r="F1729" s="90">
        <v>10138</v>
      </c>
      <c r="G1729" s="90">
        <f t="shared" si="243"/>
        <v>0</v>
      </c>
      <c r="J1729" s="113"/>
    </row>
    <row r="1730" spans="1:10" x14ac:dyDescent="0.2">
      <c r="A1730" s="90" t="s">
        <v>242</v>
      </c>
      <c r="B1730" s="90">
        <f>_xlfn.XLOOKUP(D1730,MACROS!R:R,MACROS!O:O,0)</f>
        <v>0</v>
      </c>
      <c r="D1730" s="90" t="s">
        <v>395</v>
      </c>
      <c r="E1730" s="90">
        <f t="shared" si="246"/>
        <v>0</v>
      </c>
      <c r="F1730" s="90">
        <v>10138</v>
      </c>
      <c r="G1730" s="90">
        <f t="shared" si="243"/>
        <v>0</v>
      </c>
      <c r="J1730" s="113"/>
    </row>
    <row r="1731" spans="1:10" x14ac:dyDescent="0.2">
      <c r="A1731" s="90" t="s">
        <v>242</v>
      </c>
      <c r="B1731" s="90">
        <f>_xlfn.XLOOKUP(D1731,MACROS!R:R,MACROS!O:O,0)</f>
        <v>0</v>
      </c>
      <c r="D1731" s="90" t="s">
        <v>396</v>
      </c>
      <c r="E1731" s="90">
        <f t="shared" si="246"/>
        <v>0</v>
      </c>
      <c r="F1731" s="90">
        <v>10138</v>
      </c>
      <c r="G1731" s="90">
        <f t="shared" si="243"/>
        <v>0</v>
      </c>
      <c r="J1731" s="113"/>
    </row>
    <row r="1732" spans="1:10" x14ac:dyDescent="0.2">
      <c r="A1732" s="90" t="s">
        <v>242</v>
      </c>
      <c r="B1732" s="90">
        <f>_xlfn.XLOOKUP(D1732,MACROS!R:R,MACROS!O:O,0)</f>
        <v>0</v>
      </c>
      <c r="D1732" s="90" t="s">
        <v>397</v>
      </c>
      <c r="E1732" s="90">
        <f t="shared" si="246"/>
        <v>0</v>
      </c>
      <c r="F1732" s="90">
        <v>10138</v>
      </c>
      <c r="G1732" s="90">
        <f t="shared" si="243"/>
        <v>0</v>
      </c>
      <c r="J1732" s="113"/>
    </row>
    <row r="1733" spans="1:10" x14ac:dyDescent="0.2">
      <c r="A1733" s="90" t="s">
        <v>242</v>
      </c>
      <c r="B1733" s="90">
        <f>_xlfn.XLOOKUP(D1733,MACROS!R:R,MACROS!O:O,0)</f>
        <v>0</v>
      </c>
      <c r="D1733" s="90" t="s">
        <v>398</v>
      </c>
      <c r="E1733" s="90">
        <f t="shared" si="246"/>
        <v>0</v>
      </c>
      <c r="F1733" s="90">
        <v>10138</v>
      </c>
      <c r="G1733" s="90">
        <f t="shared" si="243"/>
        <v>0</v>
      </c>
      <c r="J1733" s="113"/>
    </row>
    <row r="1734" spans="1:10" x14ac:dyDescent="0.2">
      <c r="A1734" s="90" t="s">
        <v>242</v>
      </c>
      <c r="B1734" s="90">
        <f>_xlfn.XLOOKUP(D1734,MACROS!R:R,MACROS!O:O,0)</f>
        <v>0</v>
      </c>
      <c r="D1734" s="90" t="s">
        <v>399</v>
      </c>
      <c r="E1734" s="90">
        <f t="shared" si="246"/>
        <v>0</v>
      </c>
      <c r="F1734" s="90">
        <v>10138</v>
      </c>
      <c r="G1734" s="90">
        <f t="shared" si="243"/>
        <v>0</v>
      </c>
      <c r="J1734" s="113"/>
    </row>
    <row r="1735" spans="1:10" x14ac:dyDescent="0.2">
      <c r="A1735" s="90" t="s">
        <v>242</v>
      </c>
      <c r="B1735" s="90">
        <f>_xlfn.XLOOKUP(D1735,MACROS!R:R,MACROS!O:O,0)</f>
        <v>0</v>
      </c>
      <c r="D1735" s="90" t="s">
        <v>400</v>
      </c>
      <c r="E1735" s="90">
        <f t="shared" si="246"/>
        <v>0</v>
      </c>
      <c r="F1735" s="90">
        <v>10138</v>
      </c>
      <c r="G1735" s="90">
        <f t="shared" si="243"/>
        <v>0</v>
      </c>
      <c r="J1735" s="113"/>
    </row>
    <row r="1736" spans="1:10" x14ac:dyDescent="0.2">
      <c r="A1736" s="90" t="s">
        <v>242</v>
      </c>
      <c r="B1736" s="90">
        <f>_xlfn.XLOOKUP(D1736,MACROS!R:R,MACROS!O:O,0)</f>
        <v>0</v>
      </c>
      <c r="D1736" s="90" t="s">
        <v>401</v>
      </c>
      <c r="E1736" s="90">
        <f t="shared" si="246"/>
        <v>0</v>
      </c>
      <c r="F1736" s="90">
        <v>10138</v>
      </c>
      <c r="G1736" s="90">
        <f t="shared" si="243"/>
        <v>0</v>
      </c>
      <c r="J1736" s="113"/>
    </row>
    <row r="1737" spans="1:10" x14ac:dyDescent="0.2">
      <c r="A1737" s="90" t="s">
        <v>242</v>
      </c>
      <c r="B1737" s="90">
        <f>_xlfn.XLOOKUP(D1737,MACROS!R:R,MACROS!O:O,0)</f>
        <v>0</v>
      </c>
      <c r="D1737" s="90" t="s">
        <v>402</v>
      </c>
      <c r="E1737" s="90">
        <f t="shared" si="246"/>
        <v>0</v>
      </c>
      <c r="F1737" s="90">
        <v>10138</v>
      </c>
      <c r="G1737" s="90">
        <f t="shared" si="243"/>
        <v>0</v>
      </c>
      <c r="J1737" s="1"/>
    </row>
    <row r="1738" spans="1:10" x14ac:dyDescent="0.2">
      <c r="A1738" s="90" t="s">
        <v>242</v>
      </c>
      <c r="B1738" s="90">
        <f>_xlfn.XLOOKUP(D1738,MACROS!R:R,MACROS!O:O,0)</f>
        <v>0</v>
      </c>
      <c r="D1738" s="90" t="s">
        <v>403</v>
      </c>
      <c r="E1738" s="90">
        <f t="shared" ref="E1738" si="249">SUM(B1738:C1738)</f>
        <v>0</v>
      </c>
      <c r="F1738" s="90">
        <v>10138</v>
      </c>
      <c r="G1738" s="90">
        <f t="shared" ref="G1738" si="250">IF(C1738&gt;0,10*C1738/E1738,0)</f>
        <v>0</v>
      </c>
      <c r="J1738" s="113"/>
    </row>
    <row r="1739" spans="1:10" x14ac:dyDescent="0.2">
      <c r="A1739" s="90" t="s">
        <v>242</v>
      </c>
      <c r="B1739" s="90">
        <f>_xlfn.XLOOKUP(D1739,MACROS!R:R,MACROS!O:O,0)</f>
        <v>0</v>
      </c>
      <c r="D1739" s="90" t="s">
        <v>589</v>
      </c>
      <c r="E1739" s="90">
        <f t="shared" si="246"/>
        <v>0</v>
      </c>
      <c r="F1739" s="90">
        <v>10138</v>
      </c>
      <c r="G1739" s="90">
        <f t="shared" si="243"/>
        <v>0</v>
      </c>
      <c r="J1739" s="113"/>
    </row>
    <row r="1740" spans="1:10" x14ac:dyDescent="0.2">
      <c r="A1740" s="121" t="s">
        <v>469</v>
      </c>
      <c r="B1740" s="121">
        <f>_xlfn.XLOOKUP(D1740,'BLOCZ X UNIT VOLUMES'!R:R,'BLOCZ X UNIT VOLUMES'!D:D,0)</f>
        <v>0</v>
      </c>
      <c r="C1740" s="121">
        <f>_xlfn.XLOOKUP(J1740,'BLOCZ X UNIT VOLUMES'!R:R,'BLOCZ X UNIT VOLUMES'!D:D,0)</f>
        <v>0</v>
      </c>
      <c r="D1740" s="121" t="s">
        <v>457</v>
      </c>
      <c r="E1740" s="121">
        <f t="shared" ref="E1740:E1767" si="251">SUM(B1740:C1740)</f>
        <v>0</v>
      </c>
      <c r="F1740" s="121">
        <v>10084</v>
      </c>
      <c r="G1740" s="121">
        <f t="shared" ref="G1740" si="252">IF(C1740&gt;0,10*C1740/E1740,0)</f>
        <v>0</v>
      </c>
      <c r="J1740" s="87" t="s">
        <v>470</v>
      </c>
    </row>
    <row r="1741" spans="1:10" x14ac:dyDescent="0.2">
      <c r="A1741" s="90" t="s">
        <v>469</v>
      </c>
      <c r="B1741" s="90">
        <f>_xlfn.XLOOKUP(D1741,'BLOCZ X UNIT VOLUMES'!R:R,'BLOCZ X UNIT VOLUMES'!D:D,0)</f>
        <v>0</v>
      </c>
      <c r="C1741" s="90">
        <f>_xlfn.XLOOKUP(J1741,'BLOCZ X UNIT VOLUMES'!R:R,'BLOCZ X UNIT VOLUMES'!D:D,0)</f>
        <v>0</v>
      </c>
      <c r="D1741" s="90" t="s">
        <v>458</v>
      </c>
      <c r="E1741" s="90">
        <f t="shared" si="251"/>
        <v>0</v>
      </c>
      <c r="F1741" s="90">
        <v>10084</v>
      </c>
      <c r="J1741" s="87" t="s">
        <v>470</v>
      </c>
    </row>
    <row r="1742" spans="1:10" x14ac:dyDescent="0.2">
      <c r="A1742" s="90" t="s">
        <v>469</v>
      </c>
      <c r="B1742" s="90">
        <f>_xlfn.XLOOKUP(D1742,'BLOCZ X UNIT VOLUMES'!R:R,'BLOCZ X UNIT VOLUMES'!D:D,0)</f>
        <v>0</v>
      </c>
      <c r="C1742" s="90">
        <f>_xlfn.XLOOKUP(J1742,'BLOCZ X UNIT VOLUMES'!R:R,'BLOCZ X UNIT VOLUMES'!D:D,0)</f>
        <v>0</v>
      </c>
      <c r="D1742" s="90" t="s">
        <v>459</v>
      </c>
      <c r="E1742" s="90">
        <f t="shared" si="251"/>
        <v>0</v>
      </c>
      <c r="F1742" s="90">
        <v>10084</v>
      </c>
      <c r="J1742" s="87" t="s">
        <v>470</v>
      </c>
    </row>
    <row r="1743" spans="1:10" x14ac:dyDescent="0.2">
      <c r="A1743" s="90" t="s">
        <v>469</v>
      </c>
      <c r="B1743" s="90">
        <f>_xlfn.XLOOKUP(D1743,'BLOCZ X UNIT VOLUMES'!R:R,'BLOCZ X UNIT VOLUMES'!D:D,0)</f>
        <v>0</v>
      </c>
      <c r="C1743" s="90">
        <f>_xlfn.XLOOKUP(J1743,'BLOCZ X UNIT VOLUMES'!R:R,'BLOCZ X UNIT VOLUMES'!D:D,0)</f>
        <v>0</v>
      </c>
      <c r="D1743" s="90" t="s">
        <v>460</v>
      </c>
      <c r="E1743" s="90">
        <f t="shared" si="251"/>
        <v>0</v>
      </c>
      <c r="F1743" s="90">
        <v>10084</v>
      </c>
      <c r="J1743" s="87" t="s">
        <v>470</v>
      </c>
    </row>
    <row r="1744" spans="1:10" x14ac:dyDescent="0.2">
      <c r="A1744" s="90" t="s">
        <v>469</v>
      </c>
      <c r="B1744" s="90">
        <f>_xlfn.XLOOKUP(D1744,'BLOCZ X UNIT VOLUMES'!R:R,'BLOCZ X UNIT VOLUMES'!D:D,0)</f>
        <v>0</v>
      </c>
      <c r="C1744" s="90">
        <f>_xlfn.XLOOKUP(J1744,'BLOCZ X UNIT VOLUMES'!R:R,'BLOCZ X UNIT VOLUMES'!D:D,0)</f>
        <v>0</v>
      </c>
      <c r="D1744" s="90" t="s">
        <v>461</v>
      </c>
      <c r="E1744" s="90">
        <f t="shared" si="251"/>
        <v>0</v>
      </c>
      <c r="F1744" s="90">
        <v>10084</v>
      </c>
      <c r="J1744" s="87" t="s">
        <v>470</v>
      </c>
    </row>
    <row r="1745" spans="1:10" x14ac:dyDescent="0.2">
      <c r="A1745" s="90" t="s">
        <v>469</v>
      </c>
      <c r="B1745" s="90">
        <f>_xlfn.XLOOKUP(D1745,'BLOCZ X UNIT VOLUMES'!R:R,'BLOCZ X UNIT VOLUMES'!D:D,0)</f>
        <v>0</v>
      </c>
      <c r="C1745" s="90">
        <f>_xlfn.XLOOKUP(J1745,'BLOCZ X UNIT VOLUMES'!R:R,'BLOCZ X UNIT VOLUMES'!D:D,0)</f>
        <v>0</v>
      </c>
      <c r="D1745" s="90" t="s">
        <v>462</v>
      </c>
      <c r="E1745" s="90">
        <f t="shared" si="251"/>
        <v>0</v>
      </c>
      <c r="F1745" s="90">
        <v>10084</v>
      </c>
      <c r="J1745" s="87" t="s">
        <v>470</v>
      </c>
    </row>
    <row r="1746" spans="1:10" x14ac:dyDescent="0.2">
      <c r="A1746" s="121" t="s">
        <v>469</v>
      </c>
      <c r="B1746" s="121">
        <f>_xlfn.XLOOKUP(D1746,'BLOCZ X UNIT VOLUMES'!R:R,'BLOCZ X UNIT VOLUMES'!D:D,0)</f>
        <v>0</v>
      </c>
      <c r="C1746" s="121">
        <f>_xlfn.XLOOKUP(J1746,'BLOCZ X UNIT VOLUMES'!R:R,'BLOCZ X UNIT VOLUMES'!D:D,0)</f>
        <v>0</v>
      </c>
      <c r="D1746" s="121" t="s">
        <v>463</v>
      </c>
      <c r="E1746" s="121">
        <f t="shared" si="251"/>
        <v>0</v>
      </c>
      <c r="F1746" s="121">
        <v>10124</v>
      </c>
      <c r="G1746" s="121"/>
      <c r="J1746" s="87" t="s">
        <v>471</v>
      </c>
    </row>
    <row r="1747" spans="1:10" x14ac:dyDescent="0.2">
      <c r="A1747" s="90" t="s">
        <v>469</v>
      </c>
      <c r="B1747" s="90">
        <f>_xlfn.XLOOKUP(D1747,'BLOCZ X UNIT VOLUMES'!R:R,'BLOCZ X UNIT VOLUMES'!D:D,0)</f>
        <v>0</v>
      </c>
      <c r="C1747" s="90">
        <f>_xlfn.XLOOKUP(J1747,'BLOCZ X UNIT VOLUMES'!R:R,'BLOCZ X UNIT VOLUMES'!D:D,0)</f>
        <v>0</v>
      </c>
      <c r="D1747" s="90" t="s">
        <v>464</v>
      </c>
      <c r="E1747" s="90">
        <f t="shared" si="251"/>
        <v>0</v>
      </c>
      <c r="F1747" s="90">
        <v>10124</v>
      </c>
      <c r="J1747" s="87" t="s">
        <v>471</v>
      </c>
    </row>
    <row r="1748" spans="1:10" x14ac:dyDescent="0.2">
      <c r="A1748" s="90" t="s">
        <v>469</v>
      </c>
      <c r="B1748" s="90">
        <f>_xlfn.XLOOKUP(D1748,'BLOCZ X UNIT VOLUMES'!R:R,'BLOCZ X UNIT VOLUMES'!D:D,0)</f>
        <v>0</v>
      </c>
      <c r="C1748" s="90">
        <f>_xlfn.XLOOKUP(J1748,'BLOCZ X UNIT VOLUMES'!R:R,'BLOCZ X UNIT VOLUMES'!D:D,0)</f>
        <v>0</v>
      </c>
      <c r="D1748" s="90" t="s">
        <v>465</v>
      </c>
      <c r="E1748" s="90">
        <f t="shared" si="251"/>
        <v>0</v>
      </c>
      <c r="F1748" s="90">
        <v>10124</v>
      </c>
      <c r="J1748" s="87" t="s">
        <v>471</v>
      </c>
    </row>
    <row r="1749" spans="1:10" x14ac:dyDescent="0.2">
      <c r="A1749" s="90" t="s">
        <v>469</v>
      </c>
      <c r="B1749" s="90">
        <f>_xlfn.XLOOKUP(D1749,'BLOCZ X UNIT VOLUMES'!R:R,'BLOCZ X UNIT VOLUMES'!D:D,0)</f>
        <v>0</v>
      </c>
      <c r="C1749" s="90">
        <f>_xlfn.XLOOKUP(J1749,'BLOCZ X UNIT VOLUMES'!R:R,'BLOCZ X UNIT VOLUMES'!D:D,0)</f>
        <v>0</v>
      </c>
      <c r="D1749" s="90" t="s">
        <v>466</v>
      </c>
      <c r="E1749" s="90">
        <f t="shared" si="251"/>
        <v>0</v>
      </c>
      <c r="F1749" s="90">
        <v>10124</v>
      </c>
      <c r="J1749" s="87" t="s">
        <v>471</v>
      </c>
    </row>
    <row r="1750" spans="1:10" x14ac:dyDescent="0.2">
      <c r="A1750" s="90" t="s">
        <v>469</v>
      </c>
      <c r="B1750" s="90">
        <f>_xlfn.XLOOKUP(D1750,'BLOCZ X UNIT VOLUMES'!R:R,'BLOCZ X UNIT VOLUMES'!D:D,0)</f>
        <v>0</v>
      </c>
      <c r="C1750" s="90">
        <f>_xlfn.XLOOKUP(J1750,'BLOCZ X UNIT VOLUMES'!R:R,'BLOCZ X UNIT VOLUMES'!D:D,0)</f>
        <v>0</v>
      </c>
      <c r="D1750" s="90" t="s">
        <v>467</v>
      </c>
      <c r="E1750" s="90">
        <f t="shared" si="251"/>
        <v>0</v>
      </c>
      <c r="F1750" s="90">
        <v>10124</v>
      </c>
      <c r="J1750" s="87" t="s">
        <v>471</v>
      </c>
    </row>
    <row r="1751" spans="1:10" x14ac:dyDescent="0.2">
      <c r="A1751" s="90" t="s">
        <v>469</v>
      </c>
      <c r="B1751" s="90">
        <f>_xlfn.XLOOKUP(D1751,'BLOCZ X UNIT VOLUMES'!R:R,'BLOCZ X UNIT VOLUMES'!D:D,0)</f>
        <v>0</v>
      </c>
      <c r="C1751" s="90">
        <f>_xlfn.XLOOKUP(J1751,'BLOCZ X UNIT VOLUMES'!R:R,'BLOCZ X UNIT VOLUMES'!D:D,0)</f>
        <v>0</v>
      </c>
      <c r="D1751" s="90" t="s">
        <v>468</v>
      </c>
      <c r="E1751" s="90">
        <f t="shared" si="251"/>
        <v>0</v>
      </c>
      <c r="F1751" s="90">
        <v>10124</v>
      </c>
      <c r="J1751" s="87" t="s">
        <v>471</v>
      </c>
    </row>
    <row r="1752" spans="1:10" x14ac:dyDescent="0.2">
      <c r="A1752" s="121" t="s">
        <v>469</v>
      </c>
      <c r="B1752" s="121">
        <f>_xlfn.XLOOKUP(D1752,'BLOCZ X UNIT VOLUMES'!R:R,'BLOCZ X UNIT VOLUMES'!E:E,0)</f>
        <v>0</v>
      </c>
      <c r="C1752" s="121">
        <f>_xlfn.XLOOKUP(J1752,'BLOCZ X UNIT VOLUMES'!R:R,'BLOCZ X UNIT VOLUMES'!E:E,0)</f>
        <v>0</v>
      </c>
      <c r="D1752" s="121" t="s">
        <v>457</v>
      </c>
      <c r="E1752" s="121">
        <f t="shared" si="251"/>
        <v>0</v>
      </c>
      <c r="F1752" s="121">
        <v>10085</v>
      </c>
      <c r="G1752" s="121"/>
      <c r="J1752" s="87" t="s">
        <v>470</v>
      </c>
    </row>
    <row r="1753" spans="1:10" x14ac:dyDescent="0.2">
      <c r="A1753" s="90" t="s">
        <v>469</v>
      </c>
      <c r="B1753" s="90">
        <f>_xlfn.XLOOKUP(D1753,'BLOCZ X UNIT VOLUMES'!R:R,'BLOCZ X UNIT VOLUMES'!E:E,0)</f>
        <v>0</v>
      </c>
      <c r="C1753" s="90">
        <f>_xlfn.XLOOKUP(J1753,'BLOCZ X UNIT VOLUMES'!R:R,'BLOCZ X UNIT VOLUMES'!E:E,0)</f>
        <v>0</v>
      </c>
      <c r="D1753" s="90" t="s">
        <v>458</v>
      </c>
      <c r="E1753" s="90">
        <f t="shared" si="251"/>
        <v>0</v>
      </c>
      <c r="F1753" s="90">
        <v>10085</v>
      </c>
      <c r="J1753" s="87" t="s">
        <v>470</v>
      </c>
    </row>
    <row r="1754" spans="1:10" x14ac:dyDescent="0.2">
      <c r="A1754" s="90" t="s">
        <v>469</v>
      </c>
      <c r="B1754" s="90">
        <f>_xlfn.XLOOKUP(D1754,'BLOCZ X UNIT VOLUMES'!R:R,'BLOCZ X UNIT VOLUMES'!E:E,0)</f>
        <v>0</v>
      </c>
      <c r="C1754" s="90">
        <f>_xlfn.XLOOKUP(J1754,'BLOCZ X UNIT VOLUMES'!R:R,'BLOCZ X UNIT VOLUMES'!E:E,0)</f>
        <v>0</v>
      </c>
      <c r="D1754" s="90" t="s">
        <v>459</v>
      </c>
      <c r="E1754" s="90">
        <f t="shared" si="251"/>
        <v>0</v>
      </c>
      <c r="F1754" s="90">
        <v>10085</v>
      </c>
      <c r="J1754" s="87" t="s">
        <v>470</v>
      </c>
    </row>
    <row r="1755" spans="1:10" x14ac:dyDescent="0.2">
      <c r="A1755" s="90" t="s">
        <v>469</v>
      </c>
      <c r="B1755" s="90">
        <f>_xlfn.XLOOKUP(D1755,'BLOCZ X UNIT VOLUMES'!R:R,'BLOCZ X UNIT VOLUMES'!E:E,0)</f>
        <v>0</v>
      </c>
      <c r="C1755" s="90">
        <f>_xlfn.XLOOKUP(J1755,'BLOCZ X UNIT VOLUMES'!R:R,'BLOCZ X UNIT VOLUMES'!E:E,0)</f>
        <v>0</v>
      </c>
      <c r="D1755" s="90" t="s">
        <v>460</v>
      </c>
      <c r="E1755" s="90">
        <f t="shared" si="251"/>
        <v>0</v>
      </c>
      <c r="F1755" s="90">
        <v>10085</v>
      </c>
      <c r="J1755" s="87" t="s">
        <v>470</v>
      </c>
    </row>
    <row r="1756" spans="1:10" x14ac:dyDescent="0.2">
      <c r="A1756" s="90" t="s">
        <v>469</v>
      </c>
      <c r="B1756" s="90">
        <f>_xlfn.XLOOKUP(D1756,'BLOCZ X UNIT VOLUMES'!R:R,'BLOCZ X UNIT VOLUMES'!E:E,0)</f>
        <v>0</v>
      </c>
      <c r="C1756" s="90">
        <f>_xlfn.XLOOKUP(J1756,'BLOCZ X UNIT VOLUMES'!R:R,'BLOCZ X UNIT VOLUMES'!E:E,0)</f>
        <v>0</v>
      </c>
      <c r="D1756" s="90" t="s">
        <v>461</v>
      </c>
      <c r="E1756" s="90">
        <f t="shared" si="251"/>
        <v>0</v>
      </c>
      <c r="F1756" s="90">
        <v>10085</v>
      </c>
      <c r="J1756" s="87" t="s">
        <v>470</v>
      </c>
    </row>
    <row r="1757" spans="1:10" x14ac:dyDescent="0.2">
      <c r="A1757" s="90" t="s">
        <v>469</v>
      </c>
      <c r="B1757" s="90">
        <f>_xlfn.XLOOKUP(D1757,'BLOCZ X UNIT VOLUMES'!R:R,'BLOCZ X UNIT VOLUMES'!E:E,0)</f>
        <v>0</v>
      </c>
      <c r="C1757" s="90">
        <f>_xlfn.XLOOKUP(J1757,'BLOCZ X UNIT VOLUMES'!R:R,'BLOCZ X UNIT VOLUMES'!E:E,0)</f>
        <v>0</v>
      </c>
      <c r="D1757" s="90" t="s">
        <v>462</v>
      </c>
      <c r="E1757" s="90">
        <f t="shared" si="251"/>
        <v>0</v>
      </c>
      <c r="F1757" s="90">
        <v>10085</v>
      </c>
      <c r="J1757" s="87" t="s">
        <v>470</v>
      </c>
    </row>
    <row r="1758" spans="1:10" x14ac:dyDescent="0.2">
      <c r="A1758" s="121" t="s">
        <v>469</v>
      </c>
      <c r="B1758" s="121">
        <f>_xlfn.XLOOKUP(D1758,'BLOCZ X UNIT VOLUMES'!R:R,'BLOCZ X UNIT VOLUMES'!E:E,0)</f>
        <v>0</v>
      </c>
      <c r="C1758" s="121">
        <f>_xlfn.XLOOKUP(J1758,'BLOCZ X UNIT VOLUMES'!R:R,'BLOCZ X UNIT VOLUMES'!E:E,0)</f>
        <v>0</v>
      </c>
      <c r="D1758" s="121" t="s">
        <v>463</v>
      </c>
      <c r="E1758" s="121">
        <f t="shared" si="251"/>
        <v>0</v>
      </c>
      <c r="F1758" s="121">
        <v>10125</v>
      </c>
      <c r="G1758" s="121"/>
      <c r="J1758" s="87" t="s">
        <v>471</v>
      </c>
    </row>
    <row r="1759" spans="1:10" x14ac:dyDescent="0.2">
      <c r="A1759" s="90" t="s">
        <v>469</v>
      </c>
      <c r="B1759" s="90">
        <f>_xlfn.XLOOKUP(D1759,'BLOCZ X UNIT VOLUMES'!R:R,'BLOCZ X UNIT VOLUMES'!E:E,0)</f>
        <v>0</v>
      </c>
      <c r="C1759" s="90">
        <f>_xlfn.XLOOKUP(J1759,'BLOCZ X UNIT VOLUMES'!R:R,'BLOCZ X UNIT VOLUMES'!E:E,0)</f>
        <v>0</v>
      </c>
      <c r="D1759" s="90" t="s">
        <v>464</v>
      </c>
      <c r="E1759" s="90">
        <f t="shared" si="251"/>
        <v>0</v>
      </c>
      <c r="F1759" s="90">
        <v>10125</v>
      </c>
      <c r="J1759" s="87" t="s">
        <v>471</v>
      </c>
    </row>
    <row r="1760" spans="1:10" x14ac:dyDescent="0.2">
      <c r="A1760" s="90" t="s">
        <v>469</v>
      </c>
      <c r="B1760" s="90">
        <f>_xlfn.XLOOKUP(D1760,'BLOCZ X UNIT VOLUMES'!R:R,'BLOCZ X UNIT VOLUMES'!E:E,0)</f>
        <v>0</v>
      </c>
      <c r="C1760" s="90">
        <f>_xlfn.XLOOKUP(J1760,'BLOCZ X UNIT VOLUMES'!R:R,'BLOCZ X UNIT VOLUMES'!E:E,0)</f>
        <v>0</v>
      </c>
      <c r="D1760" s="90" t="s">
        <v>465</v>
      </c>
      <c r="E1760" s="90">
        <f t="shared" si="251"/>
        <v>0</v>
      </c>
      <c r="F1760" s="90">
        <v>10125</v>
      </c>
      <c r="J1760" s="87" t="s">
        <v>471</v>
      </c>
    </row>
    <row r="1761" spans="1:10" x14ac:dyDescent="0.2">
      <c r="A1761" s="90" t="s">
        <v>469</v>
      </c>
      <c r="B1761" s="90">
        <f>_xlfn.XLOOKUP(D1761,'BLOCZ X UNIT VOLUMES'!R:R,'BLOCZ X UNIT VOLUMES'!E:E,0)</f>
        <v>0</v>
      </c>
      <c r="C1761" s="90">
        <f>_xlfn.XLOOKUP(J1761,'BLOCZ X UNIT VOLUMES'!R:R,'BLOCZ X UNIT VOLUMES'!E:E,0)</f>
        <v>0</v>
      </c>
      <c r="D1761" s="90" t="s">
        <v>466</v>
      </c>
      <c r="E1761" s="90">
        <f t="shared" si="251"/>
        <v>0</v>
      </c>
      <c r="F1761" s="90">
        <v>10125</v>
      </c>
      <c r="J1761" s="87" t="s">
        <v>471</v>
      </c>
    </row>
    <row r="1762" spans="1:10" x14ac:dyDescent="0.2">
      <c r="A1762" s="90" t="s">
        <v>469</v>
      </c>
      <c r="B1762" s="90">
        <f>_xlfn.XLOOKUP(D1762,'BLOCZ X UNIT VOLUMES'!R:R,'BLOCZ X UNIT VOLUMES'!E:E,0)</f>
        <v>0</v>
      </c>
      <c r="C1762" s="90">
        <f>_xlfn.XLOOKUP(J1762,'BLOCZ X UNIT VOLUMES'!R:R,'BLOCZ X UNIT VOLUMES'!E:E,0)</f>
        <v>0</v>
      </c>
      <c r="D1762" s="90" t="s">
        <v>467</v>
      </c>
      <c r="E1762" s="90">
        <f t="shared" si="251"/>
        <v>0</v>
      </c>
      <c r="F1762" s="90">
        <v>10125</v>
      </c>
      <c r="J1762" s="87" t="s">
        <v>471</v>
      </c>
    </row>
    <row r="1763" spans="1:10" x14ac:dyDescent="0.2">
      <c r="A1763" s="90" t="s">
        <v>469</v>
      </c>
      <c r="B1763" s="90">
        <f>_xlfn.XLOOKUP(D1763,'BLOCZ X UNIT VOLUMES'!R:R,'BLOCZ X UNIT VOLUMES'!E:E,0)</f>
        <v>0</v>
      </c>
      <c r="C1763" s="90">
        <f>_xlfn.XLOOKUP(J1763,'BLOCZ X UNIT VOLUMES'!R:R,'BLOCZ X UNIT VOLUMES'!E:E,0)</f>
        <v>0</v>
      </c>
      <c r="D1763" s="90" t="s">
        <v>468</v>
      </c>
      <c r="E1763" s="90">
        <f t="shared" si="251"/>
        <v>0</v>
      </c>
      <c r="F1763" s="90">
        <v>10125</v>
      </c>
      <c r="J1763" s="87" t="s">
        <v>471</v>
      </c>
    </row>
    <row r="1764" spans="1:10" x14ac:dyDescent="0.2">
      <c r="A1764" s="121" t="s">
        <v>469</v>
      </c>
      <c r="B1764" s="121">
        <f>_xlfn.XLOOKUP(D1764,'BLOCZ X UNIT VOLUMES'!R:R,'BLOCZ X UNIT VOLUMES'!F:F,0)</f>
        <v>0</v>
      </c>
      <c r="C1764" s="121">
        <f>_xlfn.XLOOKUP(J1764,'BLOCZ X UNIT VOLUMES'!R:R,'BLOCZ X UNIT VOLUMES'!F:F,0)</f>
        <v>0</v>
      </c>
      <c r="D1764" s="121" t="s">
        <v>457</v>
      </c>
      <c r="E1764" s="121">
        <f t="shared" si="251"/>
        <v>0</v>
      </c>
      <c r="F1764" s="121">
        <v>10086</v>
      </c>
      <c r="G1764" s="121"/>
      <c r="J1764" s="87" t="s">
        <v>470</v>
      </c>
    </row>
    <row r="1765" spans="1:10" x14ac:dyDescent="0.2">
      <c r="A1765" s="90" t="s">
        <v>469</v>
      </c>
      <c r="B1765" s="90">
        <f>_xlfn.XLOOKUP(D1765,'BLOCZ X UNIT VOLUMES'!R:R,'BLOCZ X UNIT VOLUMES'!F:F,0)</f>
        <v>0</v>
      </c>
      <c r="C1765" s="90">
        <f>_xlfn.XLOOKUP(J1765,'BLOCZ X UNIT VOLUMES'!R:R,'BLOCZ X UNIT VOLUMES'!F:F,0)</f>
        <v>0</v>
      </c>
      <c r="D1765" s="90" t="s">
        <v>458</v>
      </c>
      <c r="E1765" s="90">
        <f t="shared" si="251"/>
        <v>0</v>
      </c>
      <c r="F1765" s="90">
        <v>10086</v>
      </c>
      <c r="J1765" s="87" t="s">
        <v>470</v>
      </c>
    </row>
    <row r="1766" spans="1:10" x14ac:dyDescent="0.2">
      <c r="A1766" s="90" t="s">
        <v>469</v>
      </c>
      <c r="B1766" s="90">
        <f>_xlfn.XLOOKUP(D1766,'BLOCZ X UNIT VOLUMES'!R:R,'BLOCZ X UNIT VOLUMES'!F:F,0)</f>
        <v>0</v>
      </c>
      <c r="C1766" s="90">
        <f>_xlfn.XLOOKUP(J1766,'BLOCZ X UNIT VOLUMES'!R:R,'BLOCZ X UNIT VOLUMES'!F:F,0)</f>
        <v>0</v>
      </c>
      <c r="D1766" s="90" t="s">
        <v>459</v>
      </c>
      <c r="E1766" s="90">
        <f t="shared" si="251"/>
        <v>0</v>
      </c>
      <c r="F1766" s="90">
        <v>10086</v>
      </c>
      <c r="J1766" s="87" t="s">
        <v>470</v>
      </c>
    </row>
    <row r="1767" spans="1:10" x14ac:dyDescent="0.2">
      <c r="A1767" s="90" t="s">
        <v>469</v>
      </c>
      <c r="B1767" s="90">
        <f>_xlfn.XLOOKUP(D1767,'BLOCZ X UNIT VOLUMES'!R:R,'BLOCZ X UNIT VOLUMES'!F:F,0)</f>
        <v>0</v>
      </c>
      <c r="C1767" s="90">
        <f>_xlfn.XLOOKUP(J1767,'BLOCZ X UNIT VOLUMES'!R:R,'BLOCZ X UNIT VOLUMES'!F:F,0)</f>
        <v>0</v>
      </c>
      <c r="D1767" s="90" t="s">
        <v>460</v>
      </c>
      <c r="E1767" s="90">
        <f t="shared" si="251"/>
        <v>0</v>
      </c>
      <c r="F1767" s="90">
        <v>10086</v>
      </c>
      <c r="J1767" s="87" t="s">
        <v>470</v>
      </c>
    </row>
    <row r="1768" spans="1:10" x14ac:dyDescent="0.2">
      <c r="A1768" s="90" t="s">
        <v>469</v>
      </c>
      <c r="B1768" s="90">
        <f>_xlfn.XLOOKUP(D1768,'BLOCZ X UNIT VOLUMES'!R:R,'BLOCZ X UNIT VOLUMES'!F:F,0)</f>
        <v>0</v>
      </c>
      <c r="C1768" s="90">
        <f>_xlfn.XLOOKUP(J1768,'BLOCZ X UNIT VOLUMES'!R:R,'BLOCZ X UNIT VOLUMES'!F:F,0)</f>
        <v>0</v>
      </c>
      <c r="D1768" s="90" t="s">
        <v>461</v>
      </c>
      <c r="E1768" s="90">
        <f t="shared" ref="E1768:E1831" si="253">SUM(B1768:C1768)</f>
        <v>0</v>
      </c>
      <c r="F1768" s="90">
        <v>10086</v>
      </c>
      <c r="J1768" s="87" t="s">
        <v>470</v>
      </c>
    </row>
    <row r="1769" spans="1:10" x14ac:dyDescent="0.2">
      <c r="A1769" s="90" t="s">
        <v>469</v>
      </c>
      <c r="B1769" s="90">
        <f>_xlfn.XLOOKUP(D1769,'BLOCZ X UNIT VOLUMES'!R:R,'BLOCZ X UNIT VOLUMES'!F:F,0)</f>
        <v>0</v>
      </c>
      <c r="C1769" s="90">
        <f>_xlfn.XLOOKUP(J1769,'BLOCZ X UNIT VOLUMES'!R:R,'BLOCZ X UNIT VOLUMES'!F:F,0)</f>
        <v>0</v>
      </c>
      <c r="D1769" s="90" t="s">
        <v>462</v>
      </c>
      <c r="E1769" s="90">
        <f t="shared" si="253"/>
        <v>0</v>
      </c>
      <c r="F1769" s="90">
        <v>10086</v>
      </c>
      <c r="J1769" s="87" t="s">
        <v>470</v>
      </c>
    </row>
    <row r="1770" spans="1:10" x14ac:dyDescent="0.2">
      <c r="A1770" s="121" t="s">
        <v>469</v>
      </c>
      <c r="B1770" s="121">
        <f>_xlfn.XLOOKUP(D1770,'BLOCZ X UNIT VOLUMES'!R:R,'BLOCZ X UNIT VOLUMES'!F:F,0)</f>
        <v>0</v>
      </c>
      <c r="C1770" s="121">
        <f>_xlfn.XLOOKUP(J1770,'BLOCZ X UNIT VOLUMES'!R:R,'BLOCZ X UNIT VOLUMES'!F:F,0)</f>
        <v>0</v>
      </c>
      <c r="D1770" s="121" t="s">
        <v>463</v>
      </c>
      <c r="E1770" s="121">
        <f t="shared" si="253"/>
        <v>0</v>
      </c>
      <c r="F1770" s="121">
        <v>10127</v>
      </c>
      <c r="G1770" s="121"/>
      <c r="J1770" s="87" t="s">
        <v>471</v>
      </c>
    </row>
    <row r="1771" spans="1:10" x14ac:dyDescent="0.2">
      <c r="A1771" s="90" t="s">
        <v>469</v>
      </c>
      <c r="B1771" s="90">
        <f>_xlfn.XLOOKUP(D1771,'BLOCZ X UNIT VOLUMES'!R:R,'BLOCZ X UNIT VOLUMES'!F:F,0)</f>
        <v>0</v>
      </c>
      <c r="C1771" s="90">
        <f>_xlfn.XLOOKUP(J1771,'BLOCZ X UNIT VOLUMES'!R:R,'BLOCZ X UNIT VOLUMES'!F:F,0)</f>
        <v>0</v>
      </c>
      <c r="D1771" s="90" t="s">
        <v>464</v>
      </c>
      <c r="E1771" s="90">
        <f t="shared" si="253"/>
        <v>0</v>
      </c>
      <c r="F1771" s="90">
        <v>10127</v>
      </c>
      <c r="J1771" s="87" t="s">
        <v>471</v>
      </c>
    </row>
    <row r="1772" spans="1:10" x14ac:dyDescent="0.2">
      <c r="A1772" s="90" t="s">
        <v>469</v>
      </c>
      <c r="B1772" s="90">
        <f>_xlfn.XLOOKUP(D1772,'BLOCZ X UNIT VOLUMES'!R:R,'BLOCZ X UNIT VOLUMES'!F:F,0)</f>
        <v>0</v>
      </c>
      <c r="C1772" s="90">
        <f>_xlfn.XLOOKUP(J1772,'BLOCZ X UNIT VOLUMES'!R:R,'BLOCZ X UNIT VOLUMES'!F:F,0)</f>
        <v>0</v>
      </c>
      <c r="D1772" s="90" t="s">
        <v>465</v>
      </c>
      <c r="E1772" s="90">
        <f t="shared" si="253"/>
        <v>0</v>
      </c>
      <c r="F1772" s="90">
        <v>10127</v>
      </c>
      <c r="J1772" s="87" t="s">
        <v>471</v>
      </c>
    </row>
    <row r="1773" spans="1:10" x14ac:dyDescent="0.2">
      <c r="A1773" s="90" t="s">
        <v>469</v>
      </c>
      <c r="B1773" s="90">
        <f>_xlfn.XLOOKUP(D1773,'BLOCZ X UNIT VOLUMES'!R:R,'BLOCZ X UNIT VOLUMES'!F:F,0)</f>
        <v>0</v>
      </c>
      <c r="C1773" s="90">
        <f>_xlfn.XLOOKUP(J1773,'BLOCZ X UNIT VOLUMES'!R:R,'BLOCZ X UNIT VOLUMES'!F:F,0)</f>
        <v>0</v>
      </c>
      <c r="D1773" s="90" t="s">
        <v>466</v>
      </c>
      <c r="E1773" s="90">
        <f t="shared" si="253"/>
        <v>0</v>
      </c>
      <c r="F1773" s="90">
        <v>10127</v>
      </c>
      <c r="J1773" s="87" t="s">
        <v>471</v>
      </c>
    </row>
    <row r="1774" spans="1:10" x14ac:dyDescent="0.2">
      <c r="A1774" s="90" t="s">
        <v>469</v>
      </c>
      <c r="B1774" s="90">
        <f>_xlfn.XLOOKUP(D1774,'BLOCZ X UNIT VOLUMES'!R:R,'BLOCZ X UNIT VOLUMES'!F:F,0)</f>
        <v>0</v>
      </c>
      <c r="C1774" s="90">
        <f>_xlfn.XLOOKUP(J1774,'BLOCZ X UNIT VOLUMES'!R:R,'BLOCZ X UNIT VOLUMES'!F:F,0)</f>
        <v>0</v>
      </c>
      <c r="D1774" s="90" t="s">
        <v>467</v>
      </c>
      <c r="E1774" s="90">
        <f t="shared" si="253"/>
        <v>0</v>
      </c>
      <c r="F1774" s="90">
        <v>10127</v>
      </c>
      <c r="J1774" s="87" t="s">
        <v>471</v>
      </c>
    </row>
    <row r="1775" spans="1:10" x14ac:dyDescent="0.2">
      <c r="A1775" s="90" t="s">
        <v>469</v>
      </c>
      <c r="B1775" s="90">
        <f>_xlfn.XLOOKUP(D1775,'BLOCZ X UNIT VOLUMES'!R:R,'BLOCZ X UNIT VOLUMES'!F:F,0)</f>
        <v>0</v>
      </c>
      <c r="C1775" s="90">
        <f>_xlfn.XLOOKUP(J1775,'BLOCZ X UNIT VOLUMES'!R:R,'BLOCZ X UNIT VOLUMES'!F:F,0)</f>
        <v>0</v>
      </c>
      <c r="D1775" s="90" t="s">
        <v>468</v>
      </c>
      <c r="E1775" s="90">
        <f t="shared" si="253"/>
        <v>0</v>
      </c>
      <c r="F1775" s="90">
        <v>10127</v>
      </c>
      <c r="J1775" s="87" t="s">
        <v>471</v>
      </c>
    </row>
    <row r="1776" spans="1:10" x14ac:dyDescent="0.2">
      <c r="A1776" s="121" t="s">
        <v>469</v>
      </c>
      <c r="B1776" s="121">
        <f>_xlfn.XLOOKUP(D1776,'BLOCZ X UNIT VOLUMES'!R:R,'BLOCZ X UNIT VOLUMES'!G:G,0)</f>
        <v>0</v>
      </c>
      <c r="C1776" s="121">
        <f>_xlfn.XLOOKUP(J1776,'BLOCZ X UNIT VOLUMES'!R:R,'BLOCZ X UNIT VOLUMES'!G:G,0)</f>
        <v>0</v>
      </c>
      <c r="D1776" s="121" t="s">
        <v>457</v>
      </c>
      <c r="E1776" s="121">
        <f t="shared" si="253"/>
        <v>0</v>
      </c>
      <c r="F1776" s="121">
        <v>10088</v>
      </c>
      <c r="G1776" s="121"/>
      <c r="J1776" s="87" t="s">
        <v>470</v>
      </c>
    </row>
    <row r="1777" spans="1:10" x14ac:dyDescent="0.2">
      <c r="A1777" s="90" t="s">
        <v>469</v>
      </c>
      <c r="B1777" s="90">
        <f>_xlfn.XLOOKUP(D1777,'BLOCZ X UNIT VOLUMES'!R:R,'BLOCZ X UNIT VOLUMES'!G:G,0)</f>
        <v>0</v>
      </c>
      <c r="C1777" s="90">
        <f>_xlfn.XLOOKUP(J1777,'BLOCZ X UNIT VOLUMES'!R:R,'BLOCZ X UNIT VOLUMES'!G:G,0)</f>
        <v>0</v>
      </c>
      <c r="D1777" s="90" t="s">
        <v>458</v>
      </c>
      <c r="E1777" s="90">
        <f t="shared" si="253"/>
        <v>0</v>
      </c>
      <c r="F1777" s="90">
        <v>10088</v>
      </c>
      <c r="J1777" s="87" t="s">
        <v>470</v>
      </c>
    </row>
    <row r="1778" spans="1:10" x14ac:dyDescent="0.2">
      <c r="A1778" s="90" t="s">
        <v>469</v>
      </c>
      <c r="B1778" s="90">
        <f>_xlfn.XLOOKUP(D1778,'BLOCZ X UNIT VOLUMES'!R:R,'BLOCZ X UNIT VOLUMES'!G:G,0)</f>
        <v>0</v>
      </c>
      <c r="C1778" s="90">
        <f>_xlfn.XLOOKUP(J1778,'BLOCZ X UNIT VOLUMES'!R:R,'BLOCZ X UNIT VOLUMES'!G:G,0)</f>
        <v>0</v>
      </c>
      <c r="D1778" s="90" t="s">
        <v>459</v>
      </c>
      <c r="E1778" s="90">
        <f t="shared" si="253"/>
        <v>0</v>
      </c>
      <c r="F1778" s="90">
        <v>10088</v>
      </c>
      <c r="J1778" s="87" t="s">
        <v>470</v>
      </c>
    </row>
    <row r="1779" spans="1:10" x14ac:dyDescent="0.2">
      <c r="A1779" s="90" t="s">
        <v>469</v>
      </c>
      <c r="B1779" s="90">
        <f>_xlfn.XLOOKUP(D1779,'BLOCZ X UNIT VOLUMES'!R:R,'BLOCZ X UNIT VOLUMES'!G:G,0)</f>
        <v>0</v>
      </c>
      <c r="C1779" s="90">
        <f>_xlfn.XLOOKUP(J1779,'BLOCZ X UNIT VOLUMES'!R:R,'BLOCZ X UNIT VOLUMES'!G:G,0)</f>
        <v>0</v>
      </c>
      <c r="D1779" s="90" t="s">
        <v>460</v>
      </c>
      <c r="E1779" s="90">
        <f t="shared" si="253"/>
        <v>0</v>
      </c>
      <c r="F1779" s="90">
        <v>10088</v>
      </c>
      <c r="J1779" s="87" t="s">
        <v>470</v>
      </c>
    </row>
    <row r="1780" spans="1:10" x14ac:dyDescent="0.2">
      <c r="A1780" s="90" t="s">
        <v>469</v>
      </c>
      <c r="B1780" s="90">
        <f>_xlfn.XLOOKUP(D1780,'BLOCZ X UNIT VOLUMES'!R:R,'BLOCZ X UNIT VOLUMES'!G:G,0)</f>
        <v>0</v>
      </c>
      <c r="C1780" s="90">
        <f>_xlfn.XLOOKUP(J1780,'BLOCZ X UNIT VOLUMES'!R:R,'BLOCZ X UNIT VOLUMES'!G:G,0)</f>
        <v>0</v>
      </c>
      <c r="D1780" s="90" t="s">
        <v>461</v>
      </c>
      <c r="E1780" s="90">
        <f t="shared" si="253"/>
        <v>0</v>
      </c>
      <c r="F1780" s="90">
        <v>10088</v>
      </c>
      <c r="J1780" s="87" t="s">
        <v>470</v>
      </c>
    </row>
    <row r="1781" spans="1:10" x14ac:dyDescent="0.2">
      <c r="A1781" s="90" t="s">
        <v>469</v>
      </c>
      <c r="B1781" s="90">
        <f>_xlfn.XLOOKUP(D1781,'BLOCZ X UNIT VOLUMES'!R:R,'BLOCZ X UNIT VOLUMES'!G:G,0)</f>
        <v>0</v>
      </c>
      <c r="C1781" s="90">
        <f>_xlfn.XLOOKUP(J1781,'BLOCZ X UNIT VOLUMES'!R:R,'BLOCZ X UNIT VOLUMES'!G:G,0)</f>
        <v>0</v>
      </c>
      <c r="D1781" s="90" t="s">
        <v>462</v>
      </c>
      <c r="E1781" s="90">
        <f t="shared" si="253"/>
        <v>0</v>
      </c>
      <c r="F1781" s="90">
        <v>10088</v>
      </c>
      <c r="J1781" s="87" t="s">
        <v>470</v>
      </c>
    </row>
    <row r="1782" spans="1:10" x14ac:dyDescent="0.2">
      <c r="A1782" s="121" t="s">
        <v>469</v>
      </c>
      <c r="B1782" s="121">
        <f>_xlfn.XLOOKUP(D1782,'BLOCZ X UNIT VOLUMES'!R:R,'BLOCZ X UNIT VOLUMES'!G:G,0)</f>
        <v>0</v>
      </c>
      <c r="C1782" s="121">
        <f>_xlfn.XLOOKUP(J1782,'BLOCZ X UNIT VOLUMES'!R:R,'BLOCZ X UNIT VOLUMES'!G:G,0)</f>
        <v>0</v>
      </c>
      <c r="D1782" s="121" t="s">
        <v>463</v>
      </c>
      <c r="E1782" s="121">
        <f t="shared" si="253"/>
        <v>0</v>
      </c>
      <c r="F1782" s="121">
        <v>10129</v>
      </c>
      <c r="G1782" s="121"/>
      <c r="J1782" s="87" t="s">
        <v>471</v>
      </c>
    </row>
    <row r="1783" spans="1:10" x14ac:dyDescent="0.2">
      <c r="A1783" s="90" t="s">
        <v>469</v>
      </c>
      <c r="B1783" s="90">
        <f>_xlfn.XLOOKUP(D1783,'BLOCZ X UNIT VOLUMES'!R:R,'BLOCZ X UNIT VOLUMES'!G:G,0)</f>
        <v>0</v>
      </c>
      <c r="C1783" s="90">
        <f>_xlfn.XLOOKUP(J1783,'BLOCZ X UNIT VOLUMES'!R:R,'BLOCZ X UNIT VOLUMES'!G:G,0)</f>
        <v>0</v>
      </c>
      <c r="D1783" s="90" t="s">
        <v>464</v>
      </c>
      <c r="E1783" s="90">
        <f t="shared" si="253"/>
        <v>0</v>
      </c>
      <c r="F1783" s="90">
        <v>10129</v>
      </c>
      <c r="J1783" s="87" t="s">
        <v>471</v>
      </c>
    </row>
    <row r="1784" spans="1:10" x14ac:dyDescent="0.2">
      <c r="A1784" s="90" t="s">
        <v>469</v>
      </c>
      <c r="B1784" s="90">
        <f>_xlfn.XLOOKUP(D1784,'BLOCZ X UNIT VOLUMES'!R:R,'BLOCZ X UNIT VOLUMES'!G:G,0)</f>
        <v>0</v>
      </c>
      <c r="C1784" s="90">
        <f>_xlfn.XLOOKUP(J1784,'BLOCZ X UNIT VOLUMES'!R:R,'BLOCZ X UNIT VOLUMES'!G:G,0)</f>
        <v>0</v>
      </c>
      <c r="D1784" s="90" t="s">
        <v>465</v>
      </c>
      <c r="E1784" s="90">
        <f t="shared" si="253"/>
        <v>0</v>
      </c>
      <c r="F1784" s="90">
        <v>10129</v>
      </c>
      <c r="J1784" s="87" t="s">
        <v>471</v>
      </c>
    </row>
    <row r="1785" spans="1:10" x14ac:dyDescent="0.2">
      <c r="A1785" s="90" t="s">
        <v>469</v>
      </c>
      <c r="B1785" s="90">
        <f>_xlfn.XLOOKUP(D1785,'BLOCZ X UNIT VOLUMES'!R:R,'BLOCZ X UNIT VOLUMES'!G:G,0)</f>
        <v>0</v>
      </c>
      <c r="C1785" s="90">
        <f>_xlfn.XLOOKUP(J1785,'BLOCZ X UNIT VOLUMES'!R:R,'BLOCZ X UNIT VOLUMES'!G:G,0)</f>
        <v>0</v>
      </c>
      <c r="D1785" s="90" t="s">
        <v>466</v>
      </c>
      <c r="E1785" s="90">
        <f t="shared" si="253"/>
        <v>0</v>
      </c>
      <c r="F1785" s="90">
        <v>10129</v>
      </c>
      <c r="J1785" s="87" t="s">
        <v>471</v>
      </c>
    </row>
    <row r="1786" spans="1:10" x14ac:dyDescent="0.2">
      <c r="A1786" s="90" t="s">
        <v>469</v>
      </c>
      <c r="B1786" s="90">
        <f>_xlfn.XLOOKUP(D1786,'BLOCZ X UNIT VOLUMES'!R:R,'BLOCZ X UNIT VOLUMES'!G:G,0)</f>
        <v>0</v>
      </c>
      <c r="C1786" s="90">
        <f>_xlfn.XLOOKUP(J1786,'BLOCZ X UNIT VOLUMES'!R:R,'BLOCZ X UNIT VOLUMES'!G:G,0)</f>
        <v>0</v>
      </c>
      <c r="D1786" s="90" t="s">
        <v>467</v>
      </c>
      <c r="E1786" s="90">
        <f t="shared" si="253"/>
        <v>0</v>
      </c>
      <c r="F1786" s="90">
        <v>10129</v>
      </c>
      <c r="J1786" s="87" t="s">
        <v>471</v>
      </c>
    </row>
    <row r="1787" spans="1:10" x14ac:dyDescent="0.2">
      <c r="A1787" s="90" t="s">
        <v>469</v>
      </c>
      <c r="B1787" s="90">
        <f>_xlfn.XLOOKUP(D1787,'BLOCZ X UNIT VOLUMES'!R:R,'BLOCZ X UNIT VOLUMES'!G:G,0)</f>
        <v>0</v>
      </c>
      <c r="C1787" s="90">
        <f>_xlfn.XLOOKUP(J1787,'BLOCZ X UNIT VOLUMES'!R:R,'BLOCZ X UNIT VOLUMES'!G:G,0)</f>
        <v>0</v>
      </c>
      <c r="D1787" s="90" t="s">
        <v>468</v>
      </c>
      <c r="E1787" s="90">
        <f t="shared" si="253"/>
        <v>0</v>
      </c>
      <c r="F1787" s="90">
        <v>10129</v>
      </c>
      <c r="J1787" s="87" t="s">
        <v>471</v>
      </c>
    </row>
    <row r="1788" spans="1:10" x14ac:dyDescent="0.2">
      <c r="A1788" s="121" t="s">
        <v>469</v>
      </c>
      <c r="B1788" s="121">
        <f>_xlfn.XLOOKUP(D1788,'BLOCZ X UNIT VOLUMES'!R:R,'BLOCZ X UNIT VOLUMES'!H:H,0)</f>
        <v>0</v>
      </c>
      <c r="C1788" s="121">
        <f>_xlfn.XLOOKUP(J1788,'BLOCZ X UNIT VOLUMES'!R:R,'BLOCZ X UNIT VOLUMES'!H:H,0)</f>
        <v>0</v>
      </c>
      <c r="D1788" s="121" t="s">
        <v>457</v>
      </c>
      <c r="E1788" s="121">
        <f t="shared" si="253"/>
        <v>0</v>
      </c>
      <c r="F1788" s="121">
        <v>10089</v>
      </c>
      <c r="G1788" s="121"/>
      <c r="J1788" s="87" t="s">
        <v>470</v>
      </c>
    </row>
    <row r="1789" spans="1:10" x14ac:dyDescent="0.2">
      <c r="A1789" s="90" t="s">
        <v>469</v>
      </c>
      <c r="B1789" s="90">
        <f>_xlfn.XLOOKUP(D1789,'BLOCZ X UNIT VOLUMES'!R:R,'BLOCZ X UNIT VOLUMES'!H:H,0)</f>
        <v>0</v>
      </c>
      <c r="C1789" s="90">
        <f>_xlfn.XLOOKUP(J1789,'BLOCZ X UNIT VOLUMES'!R:R,'BLOCZ X UNIT VOLUMES'!H:H,0)</f>
        <v>0</v>
      </c>
      <c r="D1789" s="90" t="s">
        <v>458</v>
      </c>
      <c r="E1789" s="90">
        <f t="shared" si="253"/>
        <v>0</v>
      </c>
      <c r="F1789" s="90">
        <v>10089</v>
      </c>
      <c r="J1789" s="87" t="s">
        <v>470</v>
      </c>
    </row>
    <row r="1790" spans="1:10" x14ac:dyDescent="0.2">
      <c r="A1790" s="90" t="s">
        <v>469</v>
      </c>
      <c r="B1790" s="90">
        <f>_xlfn.XLOOKUP(D1790,'BLOCZ X UNIT VOLUMES'!R:R,'BLOCZ X UNIT VOLUMES'!H:H,0)</f>
        <v>0</v>
      </c>
      <c r="C1790" s="90">
        <f>_xlfn.XLOOKUP(J1790,'BLOCZ X UNIT VOLUMES'!R:R,'BLOCZ X UNIT VOLUMES'!H:H,0)</f>
        <v>0</v>
      </c>
      <c r="D1790" s="90" t="s">
        <v>459</v>
      </c>
      <c r="E1790" s="90">
        <f t="shared" si="253"/>
        <v>0</v>
      </c>
      <c r="F1790" s="90">
        <v>10089</v>
      </c>
      <c r="J1790" s="87" t="s">
        <v>470</v>
      </c>
    </row>
    <row r="1791" spans="1:10" x14ac:dyDescent="0.2">
      <c r="A1791" s="90" t="s">
        <v>469</v>
      </c>
      <c r="B1791" s="90">
        <f>_xlfn.XLOOKUP(D1791,'BLOCZ X UNIT VOLUMES'!R:R,'BLOCZ X UNIT VOLUMES'!H:H,0)</f>
        <v>0</v>
      </c>
      <c r="C1791" s="90">
        <f>_xlfn.XLOOKUP(J1791,'BLOCZ X UNIT VOLUMES'!R:R,'BLOCZ X UNIT VOLUMES'!H:H,0)</f>
        <v>0</v>
      </c>
      <c r="D1791" s="90" t="s">
        <v>460</v>
      </c>
      <c r="E1791" s="90">
        <f t="shared" si="253"/>
        <v>0</v>
      </c>
      <c r="F1791" s="90">
        <v>10089</v>
      </c>
      <c r="J1791" s="87" t="s">
        <v>470</v>
      </c>
    </row>
    <row r="1792" spans="1:10" x14ac:dyDescent="0.2">
      <c r="A1792" s="90" t="s">
        <v>469</v>
      </c>
      <c r="B1792" s="90">
        <f>_xlfn.XLOOKUP(D1792,'BLOCZ X UNIT VOLUMES'!R:R,'BLOCZ X UNIT VOLUMES'!H:H,0)</f>
        <v>0</v>
      </c>
      <c r="C1792" s="90">
        <f>_xlfn.XLOOKUP(J1792,'BLOCZ X UNIT VOLUMES'!R:R,'BLOCZ X UNIT VOLUMES'!H:H,0)</f>
        <v>0</v>
      </c>
      <c r="D1792" s="90" t="s">
        <v>461</v>
      </c>
      <c r="E1792" s="90">
        <f t="shared" si="253"/>
        <v>0</v>
      </c>
      <c r="F1792" s="90">
        <v>10089</v>
      </c>
      <c r="J1792" s="87" t="s">
        <v>470</v>
      </c>
    </row>
    <row r="1793" spans="1:10" x14ac:dyDescent="0.2">
      <c r="A1793" s="90" t="s">
        <v>469</v>
      </c>
      <c r="B1793" s="90">
        <f>_xlfn.XLOOKUP(D1793,'BLOCZ X UNIT VOLUMES'!R:R,'BLOCZ X UNIT VOLUMES'!H:H,0)</f>
        <v>0</v>
      </c>
      <c r="C1793" s="90">
        <f>_xlfn.XLOOKUP(J1793,'BLOCZ X UNIT VOLUMES'!R:R,'BLOCZ X UNIT VOLUMES'!H:H,0)</f>
        <v>0</v>
      </c>
      <c r="D1793" s="90" t="s">
        <v>462</v>
      </c>
      <c r="E1793" s="90">
        <f t="shared" si="253"/>
        <v>0</v>
      </c>
      <c r="F1793" s="90">
        <v>10089</v>
      </c>
      <c r="J1793" s="87" t="s">
        <v>470</v>
      </c>
    </row>
    <row r="1794" spans="1:10" x14ac:dyDescent="0.2">
      <c r="A1794" s="121" t="s">
        <v>469</v>
      </c>
      <c r="B1794" s="121">
        <f>_xlfn.XLOOKUP(D1794,'BLOCZ X UNIT VOLUMES'!R:R,'BLOCZ X UNIT VOLUMES'!H:H,0)</f>
        <v>0</v>
      </c>
      <c r="C1794" s="121">
        <f>_xlfn.XLOOKUP(J1794,'BLOCZ X UNIT VOLUMES'!R:R,'BLOCZ X UNIT VOLUMES'!H:H,0)</f>
        <v>0</v>
      </c>
      <c r="D1794" s="121" t="s">
        <v>463</v>
      </c>
      <c r="E1794" s="121">
        <f t="shared" si="253"/>
        <v>0</v>
      </c>
      <c r="F1794" s="121">
        <v>10130</v>
      </c>
      <c r="G1794" s="121"/>
      <c r="J1794" s="87" t="s">
        <v>471</v>
      </c>
    </row>
    <row r="1795" spans="1:10" x14ac:dyDescent="0.2">
      <c r="A1795" s="90" t="s">
        <v>469</v>
      </c>
      <c r="B1795" s="90">
        <f>_xlfn.XLOOKUP(D1795,'BLOCZ X UNIT VOLUMES'!R:R,'BLOCZ X UNIT VOLUMES'!H:H,0)</f>
        <v>0</v>
      </c>
      <c r="C1795" s="90">
        <f>_xlfn.XLOOKUP(J1795,'BLOCZ X UNIT VOLUMES'!R:R,'BLOCZ X UNIT VOLUMES'!H:H,0)</f>
        <v>0</v>
      </c>
      <c r="D1795" s="90" t="s">
        <v>464</v>
      </c>
      <c r="E1795" s="90">
        <f t="shared" si="253"/>
        <v>0</v>
      </c>
      <c r="F1795" s="90">
        <v>10130</v>
      </c>
      <c r="J1795" s="87" t="s">
        <v>471</v>
      </c>
    </row>
    <row r="1796" spans="1:10" x14ac:dyDescent="0.2">
      <c r="A1796" s="90" t="s">
        <v>469</v>
      </c>
      <c r="B1796" s="90">
        <f>_xlfn.XLOOKUP(D1796,'BLOCZ X UNIT VOLUMES'!R:R,'BLOCZ X UNIT VOLUMES'!H:H,0)</f>
        <v>0</v>
      </c>
      <c r="C1796" s="90">
        <f>_xlfn.XLOOKUP(J1796,'BLOCZ X UNIT VOLUMES'!R:R,'BLOCZ X UNIT VOLUMES'!H:H,0)</f>
        <v>0</v>
      </c>
      <c r="D1796" s="90" t="s">
        <v>465</v>
      </c>
      <c r="E1796" s="90">
        <f t="shared" si="253"/>
        <v>0</v>
      </c>
      <c r="F1796" s="90">
        <v>10130</v>
      </c>
      <c r="J1796" s="87" t="s">
        <v>471</v>
      </c>
    </row>
    <row r="1797" spans="1:10" x14ac:dyDescent="0.2">
      <c r="A1797" s="90" t="s">
        <v>469</v>
      </c>
      <c r="B1797" s="90">
        <f>_xlfn.XLOOKUP(D1797,'BLOCZ X UNIT VOLUMES'!R:R,'BLOCZ X UNIT VOLUMES'!H:H,0)</f>
        <v>0</v>
      </c>
      <c r="C1797" s="90">
        <f>_xlfn.XLOOKUP(J1797,'BLOCZ X UNIT VOLUMES'!R:R,'BLOCZ X UNIT VOLUMES'!H:H,0)</f>
        <v>0</v>
      </c>
      <c r="D1797" s="90" t="s">
        <v>466</v>
      </c>
      <c r="E1797" s="90">
        <f t="shared" si="253"/>
        <v>0</v>
      </c>
      <c r="F1797" s="90">
        <v>10130</v>
      </c>
      <c r="J1797" s="87" t="s">
        <v>471</v>
      </c>
    </row>
    <row r="1798" spans="1:10" x14ac:dyDescent="0.2">
      <c r="A1798" s="90" t="s">
        <v>469</v>
      </c>
      <c r="B1798" s="90">
        <f>_xlfn.XLOOKUP(D1798,'BLOCZ X UNIT VOLUMES'!R:R,'BLOCZ X UNIT VOLUMES'!H:H,0)</f>
        <v>0</v>
      </c>
      <c r="C1798" s="90">
        <f>_xlfn.XLOOKUP(J1798,'BLOCZ X UNIT VOLUMES'!R:R,'BLOCZ X UNIT VOLUMES'!H:H,0)</f>
        <v>0</v>
      </c>
      <c r="D1798" s="90" t="s">
        <v>467</v>
      </c>
      <c r="E1798" s="90">
        <f t="shared" si="253"/>
        <v>0</v>
      </c>
      <c r="F1798" s="90">
        <v>10130</v>
      </c>
      <c r="J1798" s="87" t="s">
        <v>471</v>
      </c>
    </row>
    <row r="1799" spans="1:10" x14ac:dyDescent="0.2">
      <c r="A1799" s="90" t="s">
        <v>469</v>
      </c>
      <c r="B1799" s="90">
        <f>_xlfn.XLOOKUP(D1799,'BLOCZ X UNIT VOLUMES'!R:R,'BLOCZ X UNIT VOLUMES'!H:H,0)</f>
        <v>0</v>
      </c>
      <c r="C1799" s="90">
        <f>_xlfn.XLOOKUP(J1799,'BLOCZ X UNIT VOLUMES'!R:R,'BLOCZ X UNIT VOLUMES'!H:H,0)</f>
        <v>0</v>
      </c>
      <c r="D1799" s="90" t="s">
        <v>468</v>
      </c>
      <c r="E1799" s="90">
        <f t="shared" si="253"/>
        <v>0</v>
      </c>
      <c r="F1799" s="90">
        <v>10130</v>
      </c>
      <c r="J1799" s="87" t="s">
        <v>471</v>
      </c>
    </row>
    <row r="1800" spans="1:10" x14ac:dyDescent="0.2">
      <c r="A1800" s="121" t="s">
        <v>469</v>
      </c>
      <c r="B1800" s="121">
        <f>_xlfn.XLOOKUP(D1800,'BLOCZ X UNIT VOLUMES'!R:R,'BLOCZ X UNIT VOLUMES'!I:I,0)</f>
        <v>0</v>
      </c>
      <c r="C1800" s="121">
        <f>_xlfn.XLOOKUP(J1800,'BLOCZ X UNIT VOLUMES'!R:R,'BLOCZ X UNIT VOLUMES'!I:I,0)</f>
        <v>0</v>
      </c>
      <c r="D1800" s="121" t="s">
        <v>457</v>
      </c>
      <c r="E1800" s="121">
        <f t="shared" si="253"/>
        <v>0</v>
      </c>
      <c r="F1800" s="121">
        <v>10090</v>
      </c>
      <c r="G1800" s="121"/>
      <c r="J1800" s="87" t="s">
        <v>470</v>
      </c>
    </row>
    <row r="1801" spans="1:10" x14ac:dyDescent="0.2">
      <c r="A1801" s="90" t="s">
        <v>469</v>
      </c>
      <c r="B1801" s="90">
        <f>_xlfn.XLOOKUP(D1801,'BLOCZ X UNIT VOLUMES'!R:R,'BLOCZ X UNIT VOLUMES'!I:I,0)</f>
        <v>0</v>
      </c>
      <c r="C1801" s="90">
        <f>_xlfn.XLOOKUP(J1801,'BLOCZ X UNIT VOLUMES'!R:R,'BLOCZ X UNIT VOLUMES'!I:I,0)</f>
        <v>0</v>
      </c>
      <c r="D1801" s="90" t="s">
        <v>458</v>
      </c>
      <c r="E1801" s="90">
        <f t="shared" si="253"/>
        <v>0</v>
      </c>
      <c r="F1801" s="90">
        <v>10090</v>
      </c>
      <c r="J1801" s="87" t="s">
        <v>470</v>
      </c>
    </row>
    <row r="1802" spans="1:10" x14ac:dyDescent="0.2">
      <c r="A1802" s="90" t="s">
        <v>469</v>
      </c>
      <c r="B1802" s="90">
        <f>_xlfn.XLOOKUP(D1802,'BLOCZ X UNIT VOLUMES'!R:R,'BLOCZ X UNIT VOLUMES'!I:I,0)</f>
        <v>0</v>
      </c>
      <c r="C1802" s="90">
        <f>_xlfn.XLOOKUP(J1802,'BLOCZ X UNIT VOLUMES'!R:R,'BLOCZ X UNIT VOLUMES'!I:I,0)</f>
        <v>0</v>
      </c>
      <c r="D1802" s="90" t="s">
        <v>459</v>
      </c>
      <c r="E1802" s="90">
        <f t="shared" si="253"/>
        <v>0</v>
      </c>
      <c r="F1802" s="90">
        <v>10090</v>
      </c>
      <c r="J1802" s="87" t="s">
        <v>470</v>
      </c>
    </row>
    <row r="1803" spans="1:10" x14ac:dyDescent="0.2">
      <c r="A1803" s="90" t="s">
        <v>469</v>
      </c>
      <c r="B1803" s="90">
        <f>_xlfn.XLOOKUP(D1803,'BLOCZ X UNIT VOLUMES'!R:R,'BLOCZ X UNIT VOLUMES'!I:I,0)</f>
        <v>0</v>
      </c>
      <c r="C1803" s="90">
        <f>_xlfn.XLOOKUP(J1803,'BLOCZ X UNIT VOLUMES'!R:R,'BLOCZ X UNIT VOLUMES'!I:I,0)</f>
        <v>0</v>
      </c>
      <c r="D1803" s="90" t="s">
        <v>460</v>
      </c>
      <c r="E1803" s="90">
        <f t="shared" si="253"/>
        <v>0</v>
      </c>
      <c r="F1803" s="90">
        <v>10090</v>
      </c>
      <c r="J1803" s="87" t="s">
        <v>470</v>
      </c>
    </row>
    <row r="1804" spans="1:10" x14ac:dyDescent="0.2">
      <c r="A1804" s="90" t="s">
        <v>469</v>
      </c>
      <c r="B1804" s="90">
        <f>_xlfn.XLOOKUP(D1804,'BLOCZ X UNIT VOLUMES'!R:R,'BLOCZ X UNIT VOLUMES'!I:I,0)</f>
        <v>0</v>
      </c>
      <c r="C1804" s="90">
        <f>_xlfn.XLOOKUP(J1804,'BLOCZ X UNIT VOLUMES'!R:R,'BLOCZ X UNIT VOLUMES'!I:I,0)</f>
        <v>0</v>
      </c>
      <c r="D1804" s="90" t="s">
        <v>461</v>
      </c>
      <c r="E1804" s="90">
        <f t="shared" si="253"/>
        <v>0</v>
      </c>
      <c r="F1804" s="90">
        <v>10090</v>
      </c>
      <c r="J1804" s="87" t="s">
        <v>470</v>
      </c>
    </row>
    <row r="1805" spans="1:10" x14ac:dyDescent="0.2">
      <c r="A1805" s="90" t="s">
        <v>469</v>
      </c>
      <c r="B1805" s="90">
        <f>_xlfn.XLOOKUP(D1805,'BLOCZ X UNIT VOLUMES'!R:R,'BLOCZ X UNIT VOLUMES'!I:I,0)</f>
        <v>0</v>
      </c>
      <c r="C1805" s="90">
        <f>_xlfn.XLOOKUP(J1805,'BLOCZ X UNIT VOLUMES'!R:R,'BLOCZ X UNIT VOLUMES'!I:I,0)</f>
        <v>0</v>
      </c>
      <c r="D1805" s="90" t="s">
        <v>462</v>
      </c>
      <c r="E1805" s="90">
        <f t="shared" si="253"/>
        <v>0</v>
      </c>
      <c r="F1805" s="90">
        <v>10090</v>
      </c>
      <c r="J1805" s="87" t="s">
        <v>470</v>
      </c>
    </row>
    <row r="1806" spans="1:10" x14ac:dyDescent="0.2">
      <c r="A1806" s="121" t="s">
        <v>469</v>
      </c>
      <c r="B1806" s="121">
        <f>_xlfn.XLOOKUP(D1806,'BLOCZ X UNIT VOLUMES'!R:R,'BLOCZ X UNIT VOLUMES'!I:I,0)</f>
        <v>0</v>
      </c>
      <c r="C1806" s="121">
        <f>_xlfn.XLOOKUP(J1806,'BLOCZ X UNIT VOLUMES'!R:R,'BLOCZ X UNIT VOLUMES'!I:I,0)</f>
        <v>0</v>
      </c>
      <c r="D1806" s="121" t="s">
        <v>463</v>
      </c>
      <c r="E1806" s="121">
        <f t="shared" si="253"/>
        <v>0</v>
      </c>
      <c r="F1806" s="121">
        <v>10139</v>
      </c>
      <c r="G1806" s="121"/>
      <c r="J1806" s="87" t="s">
        <v>471</v>
      </c>
    </row>
    <row r="1807" spans="1:10" x14ac:dyDescent="0.2">
      <c r="A1807" s="90" t="s">
        <v>469</v>
      </c>
      <c r="B1807" s="90">
        <f>_xlfn.XLOOKUP(D1807,'BLOCZ X UNIT VOLUMES'!R:R,'BLOCZ X UNIT VOLUMES'!I:I,0)</f>
        <v>0</v>
      </c>
      <c r="C1807" s="90">
        <f>_xlfn.XLOOKUP(J1807,'BLOCZ X UNIT VOLUMES'!R:R,'BLOCZ X UNIT VOLUMES'!I:I,0)</f>
        <v>0</v>
      </c>
      <c r="D1807" s="90" t="s">
        <v>464</v>
      </c>
      <c r="E1807" s="90">
        <f t="shared" si="253"/>
        <v>0</v>
      </c>
      <c r="F1807" s="90">
        <v>10139</v>
      </c>
      <c r="J1807" s="87" t="s">
        <v>471</v>
      </c>
    </row>
    <row r="1808" spans="1:10" x14ac:dyDescent="0.2">
      <c r="A1808" s="90" t="s">
        <v>469</v>
      </c>
      <c r="B1808" s="90">
        <f>_xlfn.XLOOKUP(D1808,'BLOCZ X UNIT VOLUMES'!R:R,'BLOCZ X UNIT VOLUMES'!I:I,0)</f>
        <v>0</v>
      </c>
      <c r="C1808" s="90">
        <f>_xlfn.XLOOKUP(J1808,'BLOCZ X UNIT VOLUMES'!R:R,'BLOCZ X UNIT VOLUMES'!I:I,0)</f>
        <v>0</v>
      </c>
      <c r="D1808" s="90" t="s">
        <v>465</v>
      </c>
      <c r="E1808" s="90">
        <f t="shared" si="253"/>
        <v>0</v>
      </c>
      <c r="F1808" s="90">
        <v>10139</v>
      </c>
      <c r="J1808" s="87" t="s">
        <v>471</v>
      </c>
    </row>
    <row r="1809" spans="1:10" x14ac:dyDescent="0.2">
      <c r="A1809" s="90" t="s">
        <v>469</v>
      </c>
      <c r="B1809" s="90">
        <f>_xlfn.XLOOKUP(D1809,'BLOCZ X UNIT VOLUMES'!R:R,'BLOCZ X UNIT VOLUMES'!I:I,0)</f>
        <v>0</v>
      </c>
      <c r="C1809" s="90">
        <f>_xlfn.XLOOKUP(J1809,'BLOCZ X UNIT VOLUMES'!R:R,'BLOCZ X UNIT VOLUMES'!I:I,0)</f>
        <v>0</v>
      </c>
      <c r="D1809" s="90" t="s">
        <v>466</v>
      </c>
      <c r="E1809" s="90">
        <f t="shared" si="253"/>
        <v>0</v>
      </c>
      <c r="F1809" s="90">
        <v>10139</v>
      </c>
      <c r="J1809" s="87" t="s">
        <v>471</v>
      </c>
    </row>
    <row r="1810" spans="1:10" x14ac:dyDescent="0.2">
      <c r="A1810" s="90" t="s">
        <v>469</v>
      </c>
      <c r="B1810" s="90">
        <f>_xlfn.XLOOKUP(D1810,'BLOCZ X UNIT VOLUMES'!R:R,'BLOCZ X UNIT VOLUMES'!I:I,0)</f>
        <v>0</v>
      </c>
      <c r="C1810" s="90">
        <f>_xlfn.XLOOKUP(J1810,'BLOCZ X UNIT VOLUMES'!R:R,'BLOCZ X UNIT VOLUMES'!I:I,0)</f>
        <v>0</v>
      </c>
      <c r="D1810" s="90" t="s">
        <v>467</v>
      </c>
      <c r="E1810" s="90">
        <f t="shared" si="253"/>
        <v>0</v>
      </c>
      <c r="F1810" s="90">
        <v>10139</v>
      </c>
      <c r="J1810" s="87" t="s">
        <v>471</v>
      </c>
    </row>
    <row r="1811" spans="1:10" x14ac:dyDescent="0.2">
      <c r="A1811" s="90" t="s">
        <v>469</v>
      </c>
      <c r="B1811" s="90">
        <f>_xlfn.XLOOKUP(D1811,'BLOCZ X UNIT VOLUMES'!R:R,'BLOCZ X UNIT VOLUMES'!I:I,0)</f>
        <v>0</v>
      </c>
      <c r="C1811" s="90">
        <f>_xlfn.XLOOKUP(J1811,'BLOCZ X UNIT VOLUMES'!R:R,'BLOCZ X UNIT VOLUMES'!I:I,0)</f>
        <v>0</v>
      </c>
      <c r="D1811" s="90" t="s">
        <v>468</v>
      </c>
      <c r="E1811" s="90">
        <f t="shared" si="253"/>
        <v>0</v>
      </c>
      <c r="F1811" s="90">
        <v>10139</v>
      </c>
      <c r="J1811" s="87" t="s">
        <v>471</v>
      </c>
    </row>
    <row r="1812" spans="1:10" x14ac:dyDescent="0.2">
      <c r="A1812" s="121" t="s">
        <v>469</v>
      </c>
      <c r="B1812" s="121">
        <f>_xlfn.XLOOKUP(D1812,'BLOCZ X UNIT VOLUMES'!R:R,'BLOCZ X UNIT VOLUMES'!J:J,0)</f>
        <v>0</v>
      </c>
      <c r="C1812" s="121">
        <f>_xlfn.XLOOKUP(J1812,'BLOCZ X UNIT VOLUMES'!R:R,'BLOCZ X UNIT VOLUMES'!J:J,0)</f>
        <v>0</v>
      </c>
      <c r="D1812" s="121" t="s">
        <v>457</v>
      </c>
      <c r="E1812" s="121">
        <f t="shared" si="253"/>
        <v>0</v>
      </c>
      <c r="F1812" s="121">
        <v>10091</v>
      </c>
      <c r="G1812" s="121"/>
      <c r="J1812" s="87" t="s">
        <v>470</v>
      </c>
    </row>
    <row r="1813" spans="1:10" x14ac:dyDescent="0.2">
      <c r="A1813" s="90" t="s">
        <v>469</v>
      </c>
      <c r="B1813" s="90">
        <f>_xlfn.XLOOKUP(D1813,'BLOCZ X UNIT VOLUMES'!R:R,'BLOCZ X UNIT VOLUMES'!J:J,0)</f>
        <v>0</v>
      </c>
      <c r="C1813" s="90">
        <f>_xlfn.XLOOKUP(J1813,'BLOCZ X UNIT VOLUMES'!R:R,'BLOCZ X UNIT VOLUMES'!J:J,0)</f>
        <v>0</v>
      </c>
      <c r="D1813" s="90" t="s">
        <v>458</v>
      </c>
      <c r="E1813" s="90">
        <f t="shared" si="253"/>
        <v>0</v>
      </c>
      <c r="F1813" s="90">
        <v>10091</v>
      </c>
      <c r="J1813" s="87" t="s">
        <v>470</v>
      </c>
    </row>
    <row r="1814" spans="1:10" x14ac:dyDescent="0.2">
      <c r="A1814" s="90" t="s">
        <v>469</v>
      </c>
      <c r="B1814" s="90">
        <f>_xlfn.XLOOKUP(D1814,'BLOCZ X UNIT VOLUMES'!R:R,'BLOCZ X UNIT VOLUMES'!J:J,0)</f>
        <v>0</v>
      </c>
      <c r="C1814" s="90">
        <f>_xlfn.XLOOKUP(J1814,'BLOCZ X UNIT VOLUMES'!R:R,'BLOCZ X UNIT VOLUMES'!J:J,0)</f>
        <v>0</v>
      </c>
      <c r="D1814" s="90" t="s">
        <v>459</v>
      </c>
      <c r="E1814" s="90">
        <f t="shared" si="253"/>
        <v>0</v>
      </c>
      <c r="F1814" s="90">
        <v>10091</v>
      </c>
      <c r="J1814" s="87" t="s">
        <v>470</v>
      </c>
    </row>
    <row r="1815" spans="1:10" x14ac:dyDescent="0.2">
      <c r="A1815" s="90" t="s">
        <v>469</v>
      </c>
      <c r="B1815" s="90">
        <f>_xlfn.XLOOKUP(D1815,'BLOCZ X UNIT VOLUMES'!R:R,'BLOCZ X UNIT VOLUMES'!J:J,0)</f>
        <v>0</v>
      </c>
      <c r="C1815" s="90">
        <f>_xlfn.XLOOKUP(J1815,'BLOCZ X UNIT VOLUMES'!R:R,'BLOCZ X UNIT VOLUMES'!J:J,0)</f>
        <v>0</v>
      </c>
      <c r="D1815" s="90" t="s">
        <v>460</v>
      </c>
      <c r="E1815" s="90">
        <f t="shared" si="253"/>
        <v>0</v>
      </c>
      <c r="F1815" s="90">
        <v>10091</v>
      </c>
      <c r="J1815" s="87" t="s">
        <v>470</v>
      </c>
    </row>
    <row r="1816" spans="1:10" x14ac:dyDescent="0.2">
      <c r="A1816" s="90" t="s">
        <v>469</v>
      </c>
      <c r="B1816" s="90">
        <f>_xlfn.XLOOKUP(D1816,'BLOCZ X UNIT VOLUMES'!R:R,'BLOCZ X UNIT VOLUMES'!J:J,0)</f>
        <v>0</v>
      </c>
      <c r="C1816" s="90">
        <f>_xlfn.XLOOKUP(J1816,'BLOCZ X UNIT VOLUMES'!R:R,'BLOCZ X UNIT VOLUMES'!J:J,0)</f>
        <v>0</v>
      </c>
      <c r="D1816" s="90" t="s">
        <v>461</v>
      </c>
      <c r="E1816" s="90">
        <f t="shared" si="253"/>
        <v>0</v>
      </c>
      <c r="F1816" s="90">
        <v>10091</v>
      </c>
      <c r="J1816" s="87" t="s">
        <v>470</v>
      </c>
    </row>
    <row r="1817" spans="1:10" x14ac:dyDescent="0.2">
      <c r="A1817" s="90" t="s">
        <v>469</v>
      </c>
      <c r="B1817" s="90">
        <f>_xlfn.XLOOKUP(D1817,'BLOCZ X UNIT VOLUMES'!R:R,'BLOCZ X UNIT VOLUMES'!J:J,0)</f>
        <v>0</v>
      </c>
      <c r="C1817" s="90">
        <f>_xlfn.XLOOKUP(J1817,'BLOCZ X UNIT VOLUMES'!R:R,'BLOCZ X UNIT VOLUMES'!J:J,0)</f>
        <v>0</v>
      </c>
      <c r="D1817" s="90" t="s">
        <v>462</v>
      </c>
      <c r="E1817" s="90">
        <f t="shared" si="253"/>
        <v>0</v>
      </c>
      <c r="F1817" s="90">
        <v>10091</v>
      </c>
      <c r="J1817" s="87" t="s">
        <v>470</v>
      </c>
    </row>
    <row r="1818" spans="1:10" x14ac:dyDescent="0.2">
      <c r="A1818" s="121" t="s">
        <v>469</v>
      </c>
      <c r="B1818" s="121">
        <f>_xlfn.XLOOKUP(D1818,'BLOCZ X UNIT VOLUMES'!R:R,'BLOCZ X UNIT VOLUMES'!J:J,0)</f>
        <v>0</v>
      </c>
      <c r="C1818" s="121">
        <f>_xlfn.XLOOKUP(J1818,'BLOCZ X UNIT VOLUMES'!R:R,'BLOCZ X UNIT VOLUMES'!J:J,0)</f>
        <v>0</v>
      </c>
      <c r="D1818" s="121" t="s">
        <v>463</v>
      </c>
      <c r="E1818" s="121">
        <f t="shared" si="253"/>
        <v>0</v>
      </c>
      <c r="F1818" s="121">
        <v>10131</v>
      </c>
      <c r="G1818" s="121"/>
      <c r="J1818" s="87" t="s">
        <v>471</v>
      </c>
    </row>
    <row r="1819" spans="1:10" x14ac:dyDescent="0.2">
      <c r="A1819" s="90" t="s">
        <v>469</v>
      </c>
      <c r="B1819" s="90">
        <f>_xlfn.XLOOKUP(D1819,'BLOCZ X UNIT VOLUMES'!R:R,'BLOCZ X UNIT VOLUMES'!J:J,0)</f>
        <v>0</v>
      </c>
      <c r="C1819" s="90">
        <f>_xlfn.XLOOKUP(J1819,'BLOCZ X UNIT VOLUMES'!R:R,'BLOCZ X UNIT VOLUMES'!J:J,0)</f>
        <v>0</v>
      </c>
      <c r="D1819" s="90" t="s">
        <v>464</v>
      </c>
      <c r="E1819" s="90">
        <f t="shared" si="253"/>
        <v>0</v>
      </c>
      <c r="F1819" s="90">
        <v>10131</v>
      </c>
      <c r="J1819" s="87" t="s">
        <v>471</v>
      </c>
    </row>
    <row r="1820" spans="1:10" x14ac:dyDescent="0.2">
      <c r="A1820" s="90" t="s">
        <v>469</v>
      </c>
      <c r="B1820" s="90">
        <f>_xlfn.XLOOKUP(D1820,'BLOCZ X UNIT VOLUMES'!R:R,'BLOCZ X UNIT VOLUMES'!J:J,0)</f>
        <v>0</v>
      </c>
      <c r="C1820" s="90">
        <f>_xlfn.XLOOKUP(J1820,'BLOCZ X UNIT VOLUMES'!R:R,'BLOCZ X UNIT VOLUMES'!J:J,0)</f>
        <v>0</v>
      </c>
      <c r="D1820" s="90" t="s">
        <v>465</v>
      </c>
      <c r="E1820" s="90">
        <f t="shared" si="253"/>
        <v>0</v>
      </c>
      <c r="F1820" s="90">
        <v>10131</v>
      </c>
      <c r="J1820" s="87" t="s">
        <v>471</v>
      </c>
    </row>
    <row r="1821" spans="1:10" x14ac:dyDescent="0.2">
      <c r="A1821" s="90" t="s">
        <v>469</v>
      </c>
      <c r="B1821" s="90">
        <f>_xlfn.XLOOKUP(D1821,'BLOCZ X UNIT VOLUMES'!R:R,'BLOCZ X UNIT VOLUMES'!J:J,0)</f>
        <v>0</v>
      </c>
      <c r="C1821" s="90">
        <f>_xlfn.XLOOKUP(J1821,'BLOCZ X UNIT VOLUMES'!R:R,'BLOCZ X UNIT VOLUMES'!J:J,0)</f>
        <v>0</v>
      </c>
      <c r="D1821" s="90" t="s">
        <v>466</v>
      </c>
      <c r="E1821" s="90">
        <f t="shared" si="253"/>
        <v>0</v>
      </c>
      <c r="F1821" s="90">
        <v>10131</v>
      </c>
      <c r="J1821" s="87" t="s">
        <v>471</v>
      </c>
    </row>
    <row r="1822" spans="1:10" x14ac:dyDescent="0.2">
      <c r="A1822" s="90" t="s">
        <v>469</v>
      </c>
      <c r="B1822" s="90">
        <f>_xlfn.XLOOKUP(D1822,'BLOCZ X UNIT VOLUMES'!R:R,'BLOCZ X UNIT VOLUMES'!J:J,0)</f>
        <v>0</v>
      </c>
      <c r="C1822" s="90">
        <f>_xlfn.XLOOKUP(J1822,'BLOCZ X UNIT VOLUMES'!R:R,'BLOCZ X UNIT VOLUMES'!J:J,0)</f>
        <v>0</v>
      </c>
      <c r="D1822" s="90" t="s">
        <v>467</v>
      </c>
      <c r="E1822" s="90">
        <f t="shared" si="253"/>
        <v>0</v>
      </c>
      <c r="F1822" s="90">
        <v>10131</v>
      </c>
      <c r="J1822" s="87" t="s">
        <v>471</v>
      </c>
    </row>
    <row r="1823" spans="1:10" x14ac:dyDescent="0.2">
      <c r="A1823" s="90" t="s">
        <v>469</v>
      </c>
      <c r="B1823" s="90">
        <f>_xlfn.XLOOKUP(D1823,'BLOCZ X UNIT VOLUMES'!R:R,'BLOCZ X UNIT VOLUMES'!J:J,0)</f>
        <v>0</v>
      </c>
      <c r="C1823" s="90">
        <f>_xlfn.XLOOKUP(J1823,'BLOCZ X UNIT VOLUMES'!R:R,'BLOCZ X UNIT VOLUMES'!J:J,0)</f>
        <v>0</v>
      </c>
      <c r="D1823" s="90" t="s">
        <v>468</v>
      </c>
      <c r="E1823" s="90">
        <f t="shared" si="253"/>
        <v>0</v>
      </c>
      <c r="F1823" s="90">
        <v>10131</v>
      </c>
      <c r="J1823" s="87" t="s">
        <v>471</v>
      </c>
    </row>
    <row r="1824" spans="1:10" x14ac:dyDescent="0.2">
      <c r="A1824" s="121" t="s">
        <v>469</v>
      </c>
      <c r="B1824" s="121">
        <f>_xlfn.XLOOKUP(D1824,'BLOCZ X UNIT VOLUMES'!R:R,'BLOCZ X UNIT VOLUMES'!K:K,0)</f>
        <v>0</v>
      </c>
      <c r="C1824" s="121">
        <f>_xlfn.XLOOKUP(J1824,'BLOCZ X UNIT VOLUMES'!R:R,'BLOCZ X UNIT VOLUMES'!K:K,0)</f>
        <v>0</v>
      </c>
      <c r="D1824" s="121" t="s">
        <v>457</v>
      </c>
      <c r="E1824" s="121">
        <f t="shared" si="253"/>
        <v>0</v>
      </c>
      <c r="F1824" s="121">
        <v>10094</v>
      </c>
      <c r="G1824" s="121"/>
      <c r="J1824" s="87" t="s">
        <v>470</v>
      </c>
    </row>
    <row r="1825" spans="1:10" x14ac:dyDescent="0.2">
      <c r="A1825" s="90" t="s">
        <v>469</v>
      </c>
      <c r="B1825" s="90">
        <f>_xlfn.XLOOKUP(D1825,'BLOCZ X UNIT VOLUMES'!R:R,'BLOCZ X UNIT VOLUMES'!K:K,0)</f>
        <v>0</v>
      </c>
      <c r="C1825" s="90">
        <f>_xlfn.XLOOKUP(J1825,'BLOCZ X UNIT VOLUMES'!R:R,'BLOCZ X UNIT VOLUMES'!K:K,0)</f>
        <v>0</v>
      </c>
      <c r="D1825" s="90" t="s">
        <v>458</v>
      </c>
      <c r="E1825" s="90">
        <f t="shared" si="253"/>
        <v>0</v>
      </c>
      <c r="F1825" s="90">
        <v>10094</v>
      </c>
      <c r="J1825" s="87" t="s">
        <v>470</v>
      </c>
    </row>
    <row r="1826" spans="1:10" x14ac:dyDescent="0.2">
      <c r="A1826" s="90" t="s">
        <v>469</v>
      </c>
      <c r="B1826" s="90">
        <f>_xlfn.XLOOKUP(D1826,'BLOCZ X UNIT VOLUMES'!R:R,'BLOCZ X UNIT VOLUMES'!K:K,0)</f>
        <v>0</v>
      </c>
      <c r="C1826" s="90">
        <f>_xlfn.XLOOKUP(J1826,'BLOCZ X UNIT VOLUMES'!R:R,'BLOCZ X UNIT VOLUMES'!K:K,0)</f>
        <v>0</v>
      </c>
      <c r="D1826" s="90" t="s">
        <v>459</v>
      </c>
      <c r="E1826" s="90">
        <f t="shared" si="253"/>
        <v>0</v>
      </c>
      <c r="F1826" s="90">
        <v>10094</v>
      </c>
      <c r="J1826" s="87" t="s">
        <v>470</v>
      </c>
    </row>
    <row r="1827" spans="1:10" x14ac:dyDescent="0.2">
      <c r="A1827" s="90" t="s">
        <v>469</v>
      </c>
      <c r="B1827" s="90">
        <f>_xlfn.XLOOKUP(D1827,'BLOCZ X UNIT VOLUMES'!R:R,'BLOCZ X UNIT VOLUMES'!K:K,0)</f>
        <v>0</v>
      </c>
      <c r="C1827" s="90">
        <f>_xlfn.XLOOKUP(J1827,'BLOCZ X UNIT VOLUMES'!R:R,'BLOCZ X UNIT VOLUMES'!K:K,0)</f>
        <v>0</v>
      </c>
      <c r="D1827" s="90" t="s">
        <v>460</v>
      </c>
      <c r="E1827" s="90">
        <f t="shared" si="253"/>
        <v>0</v>
      </c>
      <c r="F1827" s="90">
        <v>10094</v>
      </c>
      <c r="J1827" s="87" t="s">
        <v>470</v>
      </c>
    </row>
    <row r="1828" spans="1:10" x14ac:dyDescent="0.2">
      <c r="A1828" s="90" t="s">
        <v>469</v>
      </c>
      <c r="B1828" s="90">
        <f>_xlfn.XLOOKUP(D1828,'BLOCZ X UNIT VOLUMES'!R:R,'BLOCZ X UNIT VOLUMES'!K:K,0)</f>
        <v>0</v>
      </c>
      <c r="C1828" s="90">
        <f>_xlfn.XLOOKUP(J1828,'BLOCZ X UNIT VOLUMES'!R:R,'BLOCZ X UNIT VOLUMES'!K:K,0)</f>
        <v>0</v>
      </c>
      <c r="D1828" s="90" t="s">
        <v>461</v>
      </c>
      <c r="E1828" s="90">
        <f t="shared" si="253"/>
        <v>0</v>
      </c>
      <c r="F1828" s="90">
        <v>10094</v>
      </c>
      <c r="J1828" s="87" t="s">
        <v>470</v>
      </c>
    </row>
    <row r="1829" spans="1:10" x14ac:dyDescent="0.2">
      <c r="A1829" s="90" t="s">
        <v>469</v>
      </c>
      <c r="B1829" s="90">
        <f>_xlfn.XLOOKUP(D1829,'BLOCZ X UNIT VOLUMES'!R:R,'BLOCZ X UNIT VOLUMES'!K:K,0)</f>
        <v>0</v>
      </c>
      <c r="C1829" s="90">
        <f>_xlfn.XLOOKUP(J1829,'BLOCZ X UNIT VOLUMES'!R:R,'BLOCZ X UNIT VOLUMES'!K:K,0)</f>
        <v>0</v>
      </c>
      <c r="D1829" s="90" t="s">
        <v>462</v>
      </c>
      <c r="E1829" s="90">
        <f t="shared" si="253"/>
        <v>0</v>
      </c>
      <c r="F1829" s="90">
        <v>10094</v>
      </c>
      <c r="J1829" s="87" t="s">
        <v>470</v>
      </c>
    </row>
    <row r="1830" spans="1:10" x14ac:dyDescent="0.2">
      <c r="A1830" s="121" t="s">
        <v>469</v>
      </c>
      <c r="B1830" s="121">
        <f>_xlfn.XLOOKUP(D1830,'BLOCZ X UNIT VOLUMES'!R:R,'BLOCZ X UNIT VOLUMES'!K:K,0)</f>
        <v>0</v>
      </c>
      <c r="C1830" s="121">
        <f>_xlfn.XLOOKUP(J1830,'BLOCZ X UNIT VOLUMES'!R:R,'BLOCZ X UNIT VOLUMES'!K:K,0)</f>
        <v>0</v>
      </c>
      <c r="D1830" s="121" t="s">
        <v>463</v>
      </c>
      <c r="E1830" s="121">
        <f t="shared" si="253"/>
        <v>0</v>
      </c>
      <c r="F1830" s="121">
        <v>10133</v>
      </c>
      <c r="G1830" s="121"/>
      <c r="J1830" s="87" t="s">
        <v>471</v>
      </c>
    </row>
    <row r="1831" spans="1:10" x14ac:dyDescent="0.2">
      <c r="A1831" s="90" t="s">
        <v>469</v>
      </c>
      <c r="B1831" s="90">
        <f>_xlfn.XLOOKUP(D1831,'BLOCZ X UNIT VOLUMES'!R:R,'BLOCZ X UNIT VOLUMES'!K:K,0)</f>
        <v>0</v>
      </c>
      <c r="C1831" s="90">
        <f>_xlfn.XLOOKUP(J1831,'BLOCZ X UNIT VOLUMES'!R:R,'BLOCZ X UNIT VOLUMES'!K:K,0)</f>
        <v>0</v>
      </c>
      <c r="D1831" s="90" t="s">
        <v>464</v>
      </c>
      <c r="E1831" s="90">
        <f t="shared" si="253"/>
        <v>0</v>
      </c>
      <c r="F1831" s="90">
        <v>10133</v>
      </c>
      <c r="J1831" s="87" t="s">
        <v>471</v>
      </c>
    </row>
    <row r="1832" spans="1:10" x14ac:dyDescent="0.2">
      <c r="A1832" s="90" t="s">
        <v>469</v>
      </c>
      <c r="B1832" s="90">
        <f>_xlfn.XLOOKUP(D1832,'BLOCZ X UNIT VOLUMES'!R:R,'BLOCZ X UNIT VOLUMES'!K:K,0)</f>
        <v>0</v>
      </c>
      <c r="C1832" s="90">
        <f>_xlfn.XLOOKUP(J1832,'BLOCZ X UNIT VOLUMES'!R:R,'BLOCZ X UNIT VOLUMES'!K:K,0)</f>
        <v>0</v>
      </c>
      <c r="D1832" s="90" t="s">
        <v>465</v>
      </c>
      <c r="E1832" s="90">
        <f t="shared" ref="E1832:E1871" si="254">SUM(B1832:C1832)</f>
        <v>0</v>
      </c>
      <c r="F1832" s="90">
        <v>10133</v>
      </c>
      <c r="J1832" s="87" t="s">
        <v>471</v>
      </c>
    </row>
    <row r="1833" spans="1:10" x14ac:dyDescent="0.2">
      <c r="A1833" s="90" t="s">
        <v>469</v>
      </c>
      <c r="B1833" s="90">
        <f>_xlfn.XLOOKUP(D1833,'BLOCZ X UNIT VOLUMES'!R:R,'BLOCZ X UNIT VOLUMES'!K:K,0)</f>
        <v>0</v>
      </c>
      <c r="C1833" s="90">
        <f>_xlfn.XLOOKUP(J1833,'BLOCZ X UNIT VOLUMES'!R:R,'BLOCZ X UNIT VOLUMES'!K:K,0)</f>
        <v>0</v>
      </c>
      <c r="D1833" s="90" t="s">
        <v>466</v>
      </c>
      <c r="E1833" s="90">
        <f t="shared" si="254"/>
        <v>0</v>
      </c>
      <c r="F1833" s="90">
        <v>10133</v>
      </c>
      <c r="J1833" s="87" t="s">
        <v>471</v>
      </c>
    </row>
    <row r="1834" spans="1:10" x14ac:dyDescent="0.2">
      <c r="A1834" s="90" t="s">
        <v>469</v>
      </c>
      <c r="B1834" s="90">
        <f>_xlfn.XLOOKUP(D1834,'BLOCZ X UNIT VOLUMES'!R:R,'BLOCZ X UNIT VOLUMES'!K:K,0)</f>
        <v>0</v>
      </c>
      <c r="C1834" s="90">
        <f>_xlfn.XLOOKUP(J1834,'BLOCZ X UNIT VOLUMES'!R:R,'BLOCZ X UNIT VOLUMES'!K:K,0)</f>
        <v>0</v>
      </c>
      <c r="D1834" s="90" t="s">
        <v>467</v>
      </c>
      <c r="E1834" s="90">
        <f t="shared" si="254"/>
        <v>0</v>
      </c>
      <c r="F1834" s="90">
        <v>10133</v>
      </c>
      <c r="J1834" s="87" t="s">
        <v>471</v>
      </c>
    </row>
    <row r="1835" spans="1:10" x14ac:dyDescent="0.2">
      <c r="A1835" s="90" t="s">
        <v>469</v>
      </c>
      <c r="B1835" s="90">
        <f>_xlfn.XLOOKUP(D1835,'BLOCZ X UNIT VOLUMES'!R:R,'BLOCZ X UNIT VOLUMES'!K:K,0)</f>
        <v>0</v>
      </c>
      <c r="C1835" s="90">
        <f>_xlfn.XLOOKUP(J1835,'BLOCZ X UNIT VOLUMES'!R:R,'BLOCZ X UNIT VOLUMES'!K:K,0)</f>
        <v>0</v>
      </c>
      <c r="D1835" s="90" t="s">
        <v>468</v>
      </c>
      <c r="E1835" s="90">
        <f t="shared" si="254"/>
        <v>0</v>
      </c>
      <c r="F1835" s="90">
        <v>10133</v>
      </c>
      <c r="J1835" s="87" t="s">
        <v>471</v>
      </c>
    </row>
    <row r="1836" spans="1:10" x14ac:dyDescent="0.2">
      <c r="A1836" s="121" t="s">
        <v>469</v>
      </c>
      <c r="B1836" s="121">
        <f>_xlfn.XLOOKUP(D1836,'BLOCZ X UNIT VOLUMES'!R:R,'BLOCZ X UNIT VOLUMES'!L:L,0)</f>
        <v>0</v>
      </c>
      <c r="C1836" s="121">
        <f>_xlfn.XLOOKUP(J1836,'BLOCZ X UNIT VOLUMES'!R:R,'BLOCZ X UNIT VOLUMES'!L:L,0)</f>
        <v>0</v>
      </c>
      <c r="D1836" s="121" t="s">
        <v>457</v>
      </c>
      <c r="E1836" s="121">
        <f t="shared" si="254"/>
        <v>0</v>
      </c>
      <c r="F1836" s="121">
        <v>10095</v>
      </c>
      <c r="G1836" s="121"/>
      <c r="J1836" s="87" t="s">
        <v>470</v>
      </c>
    </row>
    <row r="1837" spans="1:10" x14ac:dyDescent="0.2">
      <c r="A1837" s="90" t="s">
        <v>469</v>
      </c>
      <c r="B1837" s="90">
        <f>_xlfn.XLOOKUP(D1837,'BLOCZ X UNIT VOLUMES'!R:R,'BLOCZ X UNIT VOLUMES'!L:L,0)</f>
        <v>0</v>
      </c>
      <c r="C1837" s="90">
        <f>_xlfn.XLOOKUP(J1837,'BLOCZ X UNIT VOLUMES'!R:R,'BLOCZ X UNIT VOLUMES'!L:L,0)</f>
        <v>0</v>
      </c>
      <c r="D1837" s="90" t="s">
        <v>458</v>
      </c>
      <c r="E1837" s="90">
        <f t="shared" si="254"/>
        <v>0</v>
      </c>
      <c r="F1837" s="90">
        <v>10095</v>
      </c>
      <c r="J1837" s="87" t="s">
        <v>470</v>
      </c>
    </row>
    <row r="1838" spans="1:10" x14ac:dyDescent="0.2">
      <c r="A1838" s="90" t="s">
        <v>469</v>
      </c>
      <c r="B1838" s="90">
        <f>_xlfn.XLOOKUP(D1838,'BLOCZ X UNIT VOLUMES'!R:R,'BLOCZ X UNIT VOLUMES'!L:L,0)</f>
        <v>0</v>
      </c>
      <c r="C1838" s="90">
        <f>_xlfn.XLOOKUP(J1838,'BLOCZ X UNIT VOLUMES'!R:R,'BLOCZ X UNIT VOLUMES'!L:L,0)</f>
        <v>0</v>
      </c>
      <c r="D1838" s="90" t="s">
        <v>459</v>
      </c>
      <c r="E1838" s="90">
        <f t="shared" si="254"/>
        <v>0</v>
      </c>
      <c r="F1838" s="90">
        <v>10095</v>
      </c>
      <c r="J1838" s="87" t="s">
        <v>470</v>
      </c>
    </row>
    <row r="1839" spans="1:10" x14ac:dyDescent="0.2">
      <c r="A1839" s="90" t="s">
        <v>469</v>
      </c>
      <c r="B1839" s="90">
        <f>_xlfn.XLOOKUP(D1839,'BLOCZ X UNIT VOLUMES'!R:R,'BLOCZ X UNIT VOLUMES'!L:L,0)</f>
        <v>0</v>
      </c>
      <c r="C1839" s="90">
        <f>_xlfn.XLOOKUP(J1839,'BLOCZ X UNIT VOLUMES'!R:R,'BLOCZ X UNIT VOLUMES'!L:L,0)</f>
        <v>0</v>
      </c>
      <c r="D1839" s="90" t="s">
        <v>460</v>
      </c>
      <c r="E1839" s="90">
        <f t="shared" si="254"/>
        <v>0</v>
      </c>
      <c r="F1839" s="90">
        <v>10095</v>
      </c>
      <c r="J1839" s="87" t="s">
        <v>470</v>
      </c>
    </row>
    <row r="1840" spans="1:10" x14ac:dyDescent="0.2">
      <c r="A1840" s="90" t="s">
        <v>469</v>
      </c>
      <c r="B1840" s="90">
        <f>_xlfn.XLOOKUP(D1840,'BLOCZ X UNIT VOLUMES'!R:R,'BLOCZ X UNIT VOLUMES'!L:L,0)</f>
        <v>0</v>
      </c>
      <c r="C1840" s="90">
        <f>_xlfn.XLOOKUP(J1840,'BLOCZ X UNIT VOLUMES'!R:R,'BLOCZ X UNIT VOLUMES'!L:L,0)</f>
        <v>0</v>
      </c>
      <c r="D1840" s="90" t="s">
        <v>461</v>
      </c>
      <c r="E1840" s="90">
        <f t="shared" si="254"/>
        <v>0</v>
      </c>
      <c r="F1840" s="90">
        <v>10095</v>
      </c>
      <c r="J1840" s="87" t="s">
        <v>470</v>
      </c>
    </row>
    <row r="1841" spans="1:10" x14ac:dyDescent="0.2">
      <c r="A1841" s="90" t="s">
        <v>469</v>
      </c>
      <c r="B1841" s="90">
        <f>_xlfn.XLOOKUP(D1841,'BLOCZ X UNIT VOLUMES'!R:R,'BLOCZ X UNIT VOLUMES'!L:L,0)</f>
        <v>0</v>
      </c>
      <c r="C1841" s="90">
        <f>_xlfn.XLOOKUP(J1841,'BLOCZ X UNIT VOLUMES'!R:R,'BLOCZ X UNIT VOLUMES'!L:L,0)</f>
        <v>0</v>
      </c>
      <c r="D1841" s="90" t="s">
        <v>462</v>
      </c>
      <c r="E1841" s="90">
        <f t="shared" si="254"/>
        <v>0</v>
      </c>
      <c r="F1841" s="90">
        <v>10095</v>
      </c>
      <c r="J1841" s="87" t="s">
        <v>470</v>
      </c>
    </row>
    <row r="1842" spans="1:10" x14ac:dyDescent="0.2">
      <c r="A1842" s="121" t="s">
        <v>469</v>
      </c>
      <c r="B1842" s="121">
        <f>_xlfn.XLOOKUP(D1842,'BLOCZ X UNIT VOLUMES'!R:R,'BLOCZ X UNIT VOLUMES'!L:L,0)</f>
        <v>0</v>
      </c>
      <c r="C1842" s="121">
        <f>_xlfn.XLOOKUP(J1842,'BLOCZ X UNIT VOLUMES'!R:R,'BLOCZ X UNIT VOLUMES'!L:L,0)</f>
        <v>0</v>
      </c>
      <c r="D1842" s="121" t="s">
        <v>463</v>
      </c>
      <c r="E1842" s="121">
        <f t="shared" si="254"/>
        <v>0</v>
      </c>
      <c r="F1842" s="121">
        <v>10134</v>
      </c>
      <c r="G1842" s="121"/>
      <c r="J1842" s="87" t="s">
        <v>471</v>
      </c>
    </row>
    <row r="1843" spans="1:10" x14ac:dyDescent="0.2">
      <c r="A1843" s="90" t="s">
        <v>469</v>
      </c>
      <c r="B1843" s="90">
        <f>_xlfn.XLOOKUP(D1843,'BLOCZ X UNIT VOLUMES'!R:R,'BLOCZ X UNIT VOLUMES'!L:L,0)</f>
        <v>0</v>
      </c>
      <c r="C1843" s="90">
        <f>_xlfn.XLOOKUP(J1843,'BLOCZ X UNIT VOLUMES'!R:R,'BLOCZ X UNIT VOLUMES'!L:L,0)</f>
        <v>0</v>
      </c>
      <c r="D1843" s="90" t="s">
        <v>464</v>
      </c>
      <c r="E1843" s="90">
        <f t="shared" si="254"/>
        <v>0</v>
      </c>
      <c r="F1843" s="90">
        <v>10134</v>
      </c>
      <c r="J1843" s="87" t="s">
        <v>471</v>
      </c>
    </row>
    <row r="1844" spans="1:10" x14ac:dyDescent="0.2">
      <c r="A1844" s="90" t="s">
        <v>469</v>
      </c>
      <c r="B1844" s="90">
        <f>_xlfn.XLOOKUP(D1844,'BLOCZ X UNIT VOLUMES'!R:R,'BLOCZ X UNIT VOLUMES'!L:L,0)</f>
        <v>0</v>
      </c>
      <c r="C1844" s="90">
        <f>_xlfn.XLOOKUP(J1844,'BLOCZ X UNIT VOLUMES'!R:R,'BLOCZ X UNIT VOLUMES'!L:L,0)</f>
        <v>0</v>
      </c>
      <c r="D1844" s="90" t="s">
        <v>465</v>
      </c>
      <c r="E1844" s="90">
        <f t="shared" si="254"/>
        <v>0</v>
      </c>
      <c r="F1844" s="90">
        <v>10134</v>
      </c>
      <c r="J1844" s="87" t="s">
        <v>471</v>
      </c>
    </row>
    <row r="1845" spans="1:10" x14ac:dyDescent="0.2">
      <c r="A1845" s="90" t="s">
        <v>469</v>
      </c>
      <c r="B1845" s="90">
        <f>_xlfn.XLOOKUP(D1845,'BLOCZ X UNIT VOLUMES'!R:R,'BLOCZ X UNIT VOLUMES'!L:L,0)</f>
        <v>0</v>
      </c>
      <c r="C1845" s="90">
        <f>_xlfn.XLOOKUP(J1845,'BLOCZ X UNIT VOLUMES'!R:R,'BLOCZ X UNIT VOLUMES'!L:L,0)</f>
        <v>0</v>
      </c>
      <c r="D1845" s="90" t="s">
        <v>466</v>
      </c>
      <c r="E1845" s="90">
        <f t="shared" si="254"/>
        <v>0</v>
      </c>
      <c r="F1845" s="90">
        <v>10134</v>
      </c>
      <c r="J1845" s="87" t="s">
        <v>471</v>
      </c>
    </row>
    <row r="1846" spans="1:10" x14ac:dyDescent="0.2">
      <c r="A1846" s="90" t="s">
        <v>469</v>
      </c>
      <c r="B1846" s="90">
        <f>_xlfn.XLOOKUP(D1846,'BLOCZ X UNIT VOLUMES'!R:R,'BLOCZ X UNIT VOLUMES'!L:L,0)</f>
        <v>0</v>
      </c>
      <c r="C1846" s="90">
        <f>_xlfn.XLOOKUP(J1846,'BLOCZ X UNIT VOLUMES'!R:R,'BLOCZ X UNIT VOLUMES'!L:L,0)</f>
        <v>0</v>
      </c>
      <c r="D1846" s="90" t="s">
        <v>467</v>
      </c>
      <c r="E1846" s="90">
        <f t="shared" si="254"/>
        <v>0</v>
      </c>
      <c r="F1846" s="90">
        <v>10134</v>
      </c>
      <c r="J1846" s="87" t="s">
        <v>471</v>
      </c>
    </row>
    <row r="1847" spans="1:10" x14ac:dyDescent="0.2">
      <c r="A1847" s="90" t="s">
        <v>469</v>
      </c>
      <c r="B1847" s="90">
        <f>_xlfn.XLOOKUP(D1847,'BLOCZ X UNIT VOLUMES'!R:R,'BLOCZ X UNIT VOLUMES'!L:L,0)</f>
        <v>0</v>
      </c>
      <c r="C1847" s="90">
        <f>_xlfn.XLOOKUP(J1847,'BLOCZ X UNIT VOLUMES'!R:R,'BLOCZ X UNIT VOLUMES'!L:L,0)</f>
        <v>0</v>
      </c>
      <c r="D1847" s="90" t="s">
        <v>468</v>
      </c>
      <c r="E1847" s="90">
        <f t="shared" si="254"/>
        <v>0</v>
      </c>
      <c r="F1847" s="90">
        <v>10134</v>
      </c>
      <c r="J1847" s="87" t="s">
        <v>471</v>
      </c>
    </row>
    <row r="1848" spans="1:10" x14ac:dyDescent="0.2">
      <c r="A1848" s="121" t="s">
        <v>469</v>
      </c>
      <c r="B1848" s="121">
        <f>_xlfn.XLOOKUP(D1848,'BLOCZ X UNIT VOLUMES'!R:R,'BLOCZ X UNIT VOLUMES'!N:N,0)</f>
        <v>0</v>
      </c>
      <c r="C1848" s="121">
        <f>_xlfn.XLOOKUP(J1848,'BLOCZ X UNIT VOLUMES'!R:R,'BLOCZ X UNIT VOLUMES'!N:N,0)</f>
        <v>0</v>
      </c>
      <c r="D1848" s="121" t="s">
        <v>457</v>
      </c>
      <c r="E1848" s="121">
        <f t="shared" si="254"/>
        <v>0</v>
      </c>
      <c r="F1848" s="121">
        <v>10083</v>
      </c>
      <c r="G1848" s="121"/>
      <c r="J1848" s="87" t="s">
        <v>470</v>
      </c>
    </row>
    <row r="1849" spans="1:10" x14ac:dyDescent="0.2">
      <c r="A1849" s="90" t="s">
        <v>469</v>
      </c>
      <c r="B1849" s="90">
        <f>_xlfn.XLOOKUP(D1849,'BLOCZ X UNIT VOLUMES'!R:R,'BLOCZ X UNIT VOLUMES'!N:N,0)</f>
        <v>0</v>
      </c>
      <c r="C1849" s="90">
        <f>_xlfn.XLOOKUP(J1849,'BLOCZ X UNIT VOLUMES'!R:R,'BLOCZ X UNIT VOLUMES'!N:N,0)</f>
        <v>0</v>
      </c>
      <c r="D1849" s="90" t="s">
        <v>458</v>
      </c>
      <c r="E1849" s="90">
        <f t="shared" si="254"/>
        <v>0</v>
      </c>
      <c r="F1849" s="90">
        <v>10083</v>
      </c>
      <c r="J1849" s="87" t="s">
        <v>470</v>
      </c>
    </row>
    <row r="1850" spans="1:10" x14ac:dyDescent="0.2">
      <c r="A1850" s="90" t="s">
        <v>469</v>
      </c>
      <c r="B1850" s="90">
        <f>_xlfn.XLOOKUP(D1850,'BLOCZ X UNIT VOLUMES'!R:R,'BLOCZ X UNIT VOLUMES'!N:N,0)</f>
        <v>0</v>
      </c>
      <c r="C1850" s="90">
        <f>_xlfn.XLOOKUP(J1850,'BLOCZ X UNIT VOLUMES'!R:R,'BLOCZ X UNIT VOLUMES'!N:N,0)</f>
        <v>0</v>
      </c>
      <c r="D1850" s="90" t="s">
        <v>459</v>
      </c>
      <c r="E1850" s="90">
        <f t="shared" si="254"/>
        <v>0</v>
      </c>
      <c r="F1850" s="90">
        <v>10083</v>
      </c>
      <c r="J1850" s="87" t="s">
        <v>470</v>
      </c>
    </row>
    <row r="1851" spans="1:10" x14ac:dyDescent="0.2">
      <c r="A1851" s="90" t="s">
        <v>469</v>
      </c>
      <c r="B1851" s="90">
        <f>_xlfn.XLOOKUP(D1851,'BLOCZ X UNIT VOLUMES'!R:R,'BLOCZ X UNIT VOLUMES'!N:N,0)</f>
        <v>0</v>
      </c>
      <c r="C1851" s="90">
        <f>_xlfn.XLOOKUP(J1851,'BLOCZ X UNIT VOLUMES'!R:R,'BLOCZ X UNIT VOLUMES'!N:N,0)</f>
        <v>0</v>
      </c>
      <c r="D1851" s="90" t="s">
        <v>460</v>
      </c>
      <c r="E1851" s="90">
        <f t="shared" si="254"/>
        <v>0</v>
      </c>
      <c r="F1851" s="90">
        <v>10083</v>
      </c>
      <c r="J1851" s="87" t="s">
        <v>470</v>
      </c>
    </row>
    <row r="1852" spans="1:10" x14ac:dyDescent="0.2">
      <c r="A1852" s="90" t="s">
        <v>469</v>
      </c>
      <c r="B1852" s="90">
        <f>_xlfn.XLOOKUP(D1852,'BLOCZ X UNIT VOLUMES'!R:R,'BLOCZ X UNIT VOLUMES'!N:N,0)</f>
        <v>0</v>
      </c>
      <c r="C1852" s="90">
        <f>_xlfn.XLOOKUP(J1852,'BLOCZ X UNIT VOLUMES'!R:R,'BLOCZ X UNIT VOLUMES'!N:N,0)</f>
        <v>0</v>
      </c>
      <c r="D1852" s="90" t="s">
        <v>461</v>
      </c>
      <c r="E1852" s="90">
        <f t="shared" si="254"/>
        <v>0</v>
      </c>
      <c r="F1852" s="90">
        <v>10083</v>
      </c>
      <c r="J1852" s="87" t="s">
        <v>470</v>
      </c>
    </row>
    <row r="1853" spans="1:10" x14ac:dyDescent="0.2">
      <c r="A1853" s="90" t="s">
        <v>469</v>
      </c>
      <c r="B1853" s="90">
        <f>_xlfn.XLOOKUP(D1853,'BLOCZ X UNIT VOLUMES'!R:R,'BLOCZ X UNIT VOLUMES'!N:N,0)</f>
        <v>0</v>
      </c>
      <c r="C1853" s="90">
        <f>_xlfn.XLOOKUP(J1853,'BLOCZ X UNIT VOLUMES'!R:R,'BLOCZ X UNIT VOLUMES'!N:N,0)</f>
        <v>0</v>
      </c>
      <c r="D1853" s="90" t="s">
        <v>462</v>
      </c>
      <c r="E1853" s="90">
        <f t="shared" si="254"/>
        <v>0</v>
      </c>
      <c r="F1853" s="90">
        <v>10083</v>
      </c>
      <c r="J1853" s="87" t="s">
        <v>470</v>
      </c>
    </row>
    <row r="1854" spans="1:10" x14ac:dyDescent="0.2">
      <c r="A1854" s="121" t="s">
        <v>469</v>
      </c>
      <c r="B1854" s="121">
        <f>_xlfn.XLOOKUP(D1854,'BLOCZ X UNIT VOLUMES'!R:R,'BLOCZ X UNIT VOLUMES'!N:N,0)</f>
        <v>0</v>
      </c>
      <c r="C1854" s="121">
        <f>_xlfn.XLOOKUP(J1854,'BLOCZ X UNIT VOLUMES'!R:R,'BLOCZ X UNIT VOLUMES'!N:N,0)</f>
        <v>0</v>
      </c>
      <c r="D1854" s="121" t="s">
        <v>463</v>
      </c>
      <c r="E1854" s="121">
        <f t="shared" si="254"/>
        <v>0</v>
      </c>
      <c r="F1854" s="121">
        <v>10137</v>
      </c>
      <c r="G1854" s="121"/>
      <c r="J1854" s="87" t="s">
        <v>471</v>
      </c>
    </row>
    <row r="1855" spans="1:10" x14ac:dyDescent="0.2">
      <c r="A1855" s="90" t="s">
        <v>469</v>
      </c>
      <c r="B1855" s="90">
        <f>_xlfn.XLOOKUP(D1855,'BLOCZ X UNIT VOLUMES'!R:R,'BLOCZ X UNIT VOLUMES'!N:N,0)</f>
        <v>0</v>
      </c>
      <c r="C1855" s="90">
        <f>_xlfn.XLOOKUP(J1855,'BLOCZ X UNIT VOLUMES'!R:R,'BLOCZ X UNIT VOLUMES'!N:N,0)</f>
        <v>0</v>
      </c>
      <c r="D1855" s="90" t="s">
        <v>464</v>
      </c>
      <c r="E1855" s="90">
        <f t="shared" si="254"/>
        <v>0</v>
      </c>
      <c r="F1855" s="90">
        <v>10137</v>
      </c>
      <c r="J1855" s="87" t="s">
        <v>471</v>
      </c>
    </row>
    <row r="1856" spans="1:10" x14ac:dyDescent="0.2">
      <c r="A1856" s="90" t="s">
        <v>469</v>
      </c>
      <c r="B1856" s="90">
        <f>_xlfn.XLOOKUP(D1856,'BLOCZ X UNIT VOLUMES'!R:R,'BLOCZ X UNIT VOLUMES'!N:N,0)</f>
        <v>0</v>
      </c>
      <c r="C1856" s="90">
        <f>_xlfn.XLOOKUP(J1856,'BLOCZ X UNIT VOLUMES'!R:R,'BLOCZ X UNIT VOLUMES'!N:N,0)</f>
        <v>0</v>
      </c>
      <c r="D1856" s="90" t="s">
        <v>465</v>
      </c>
      <c r="E1856" s="90">
        <f t="shared" si="254"/>
        <v>0</v>
      </c>
      <c r="F1856" s="90">
        <v>10137</v>
      </c>
      <c r="J1856" s="87" t="s">
        <v>471</v>
      </c>
    </row>
    <row r="1857" spans="1:10" x14ac:dyDescent="0.2">
      <c r="A1857" s="90" t="s">
        <v>469</v>
      </c>
      <c r="B1857" s="90">
        <f>_xlfn.XLOOKUP(D1857,'BLOCZ X UNIT VOLUMES'!R:R,'BLOCZ X UNIT VOLUMES'!N:N,0)</f>
        <v>0</v>
      </c>
      <c r="C1857" s="90">
        <f>_xlfn.XLOOKUP(J1857,'BLOCZ X UNIT VOLUMES'!R:R,'BLOCZ X UNIT VOLUMES'!N:N,0)</f>
        <v>0</v>
      </c>
      <c r="D1857" s="90" t="s">
        <v>466</v>
      </c>
      <c r="E1857" s="90">
        <f t="shared" si="254"/>
        <v>0</v>
      </c>
      <c r="F1857" s="90">
        <v>10137</v>
      </c>
      <c r="J1857" s="87" t="s">
        <v>471</v>
      </c>
    </row>
    <row r="1858" spans="1:10" x14ac:dyDescent="0.2">
      <c r="A1858" s="90" t="s">
        <v>469</v>
      </c>
      <c r="B1858" s="90">
        <f>_xlfn.XLOOKUP(D1858,'BLOCZ X UNIT VOLUMES'!R:R,'BLOCZ X UNIT VOLUMES'!N:N,0)</f>
        <v>0</v>
      </c>
      <c r="C1858" s="90">
        <f>_xlfn.XLOOKUP(J1858,'BLOCZ X UNIT VOLUMES'!R:R,'BLOCZ X UNIT VOLUMES'!N:N,0)</f>
        <v>0</v>
      </c>
      <c r="D1858" s="90" t="s">
        <v>467</v>
      </c>
      <c r="E1858" s="90">
        <f t="shared" si="254"/>
        <v>0</v>
      </c>
      <c r="F1858" s="90">
        <v>10137</v>
      </c>
      <c r="J1858" s="87" t="s">
        <v>471</v>
      </c>
    </row>
    <row r="1859" spans="1:10" x14ac:dyDescent="0.2">
      <c r="A1859" s="90" t="s">
        <v>469</v>
      </c>
      <c r="B1859" s="90">
        <f>_xlfn.XLOOKUP(D1859,'BLOCZ X UNIT VOLUMES'!R:R,'BLOCZ X UNIT VOLUMES'!N:N,0)</f>
        <v>0</v>
      </c>
      <c r="C1859" s="90">
        <f>_xlfn.XLOOKUP(J1859,'BLOCZ X UNIT VOLUMES'!R:R,'BLOCZ X UNIT VOLUMES'!N:N,0)</f>
        <v>0</v>
      </c>
      <c r="D1859" s="90" t="s">
        <v>468</v>
      </c>
      <c r="E1859" s="90">
        <f t="shared" si="254"/>
        <v>0</v>
      </c>
      <c r="F1859" s="90">
        <v>10137</v>
      </c>
      <c r="J1859" s="87" t="s">
        <v>471</v>
      </c>
    </row>
    <row r="1860" spans="1:10" x14ac:dyDescent="0.2">
      <c r="A1860" s="121" t="s">
        <v>469</v>
      </c>
      <c r="B1860" s="121">
        <f>_xlfn.XLOOKUP(D1860,'BLOCZ X UNIT VOLUMES'!R:R,'BLOCZ X UNIT VOLUMES'!O:O,0)</f>
        <v>0</v>
      </c>
      <c r="C1860" s="121">
        <f>_xlfn.XLOOKUP(J1860,'BLOCZ X UNIT VOLUMES'!R:R,'BLOCZ X UNIT VOLUMES'!O:O,0)</f>
        <v>0</v>
      </c>
      <c r="D1860" s="121" t="s">
        <v>457</v>
      </c>
      <c r="E1860" s="121">
        <f t="shared" si="254"/>
        <v>0</v>
      </c>
      <c r="F1860" s="121">
        <v>10082</v>
      </c>
      <c r="G1860" s="121"/>
      <c r="J1860" s="87" t="s">
        <v>470</v>
      </c>
    </row>
    <row r="1861" spans="1:10" x14ac:dyDescent="0.2">
      <c r="A1861" s="90" t="s">
        <v>469</v>
      </c>
      <c r="B1861" s="90">
        <f>_xlfn.XLOOKUP(D1861,'BLOCZ X UNIT VOLUMES'!R:R,'BLOCZ X UNIT VOLUMES'!O:O,0)</f>
        <v>0</v>
      </c>
      <c r="C1861" s="90">
        <f>_xlfn.XLOOKUP(J1861,'BLOCZ X UNIT VOLUMES'!R:R,'BLOCZ X UNIT VOLUMES'!O:O,0)</f>
        <v>0</v>
      </c>
      <c r="D1861" s="90" t="s">
        <v>458</v>
      </c>
      <c r="E1861" s="90">
        <f t="shared" si="254"/>
        <v>0</v>
      </c>
      <c r="F1861" s="90">
        <v>10082</v>
      </c>
      <c r="J1861" s="87" t="s">
        <v>470</v>
      </c>
    </row>
    <row r="1862" spans="1:10" x14ac:dyDescent="0.2">
      <c r="A1862" s="90" t="s">
        <v>469</v>
      </c>
      <c r="B1862" s="90">
        <f>_xlfn.XLOOKUP(D1862,'BLOCZ X UNIT VOLUMES'!R:R,'BLOCZ X UNIT VOLUMES'!O:O,0)</f>
        <v>0</v>
      </c>
      <c r="C1862" s="90">
        <f>_xlfn.XLOOKUP(J1862,'BLOCZ X UNIT VOLUMES'!R:R,'BLOCZ X UNIT VOLUMES'!O:O,0)</f>
        <v>0</v>
      </c>
      <c r="D1862" s="90" t="s">
        <v>459</v>
      </c>
      <c r="E1862" s="90">
        <f t="shared" si="254"/>
        <v>0</v>
      </c>
      <c r="F1862" s="90">
        <v>10082</v>
      </c>
      <c r="J1862" s="87" t="s">
        <v>470</v>
      </c>
    </row>
    <row r="1863" spans="1:10" x14ac:dyDescent="0.2">
      <c r="A1863" s="90" t="s">
        <v>469</v>
      </c>
      <c r="B1863" s="90">
        <f>_xlfn.XLOOKUP(D1863,'BLOCZ X UNIT VOLUMES'!R:R,'BLOCZ X UNIT VOLUMES'!O:O,0)</f>
        <v>0</v>
      </c>
      <c r="C1863" s="90">
        <f>_xlfn.XLOOKUP(J1863,'BLOCZ X UNIT VOLUMES'!R:R,'BLOCZ X UNIT VOLUMES'!O:O,0)</f>
        <v>0</v>
      </c>
      <c r="D1863" s="90" t="s">
        <v>460</v>
      </c>
      <c r="E1863" s="90">
        <f t="shared" si="254"/>
        <v>0</v>
      </c>
      <c r="F1863" s="90">
        <v>10082</v>
      </c>
      <c r="J1863" s="87" t="s">
        <v>470</v>
      </c>
    </row>
    <row r="1864" spans="1:10" x14ac:dyDescent="0.2">
      <c r="A1864" s="90" t="s">
        <v>469</v>
      </c>
      <c r="B1864" s="90">
        <f>_xlfn.XLOOKUP(D1864,'BLOCZ X UNIT VOLUMES'!R:R,'BLOCZ X UNIT VOLUMES'!O:O,0)</f>
        <v>0</v>
      </c>
      <c r="C1864" s="90">
        <f>_xlfn.XLOOKUP(J1864,'BLOCZ X UNIT VOLUMES'!R:R,'BLOCZ X UNIT VOLUMES'!O:O,0)</f>
        <v>0</v>
      </c>
      <c r="D1864" s="90" t="s">
        <v>461</v>
      </c>
      <c r="E1864" s="90">
        <f t="shared" si="254"/>
        <v>0</v>
      </c>
      <c r="F1864" s="90">
        <v>10082</v>
      </c>
      <c r="J1864" s="87" t="s">
        <v>470</v>
      </c>
    </row>
    <row r="1865" spans="1:10" x14ac:dyDescent="0.2">
      <c r="A1865" s="90" t="s">
        <v>469</v>
      </c>
      <c r="B1865" s="90">
        <f>_xlfn.XLOOKUP(D1865,'BLOCZ X UNIT VOLUMES'!R:R,'BLOCZ X UNIT VOLUMES'!O:O,0)</f>
        <v>0</v>
      </c>
      <c r="C1865" s="90">
        <f>_xlfn.XLOOKUP(J1865,'BLOCZ X UNIT VOLUMES'!R:R,'BLOCZ X UNIT VOLUMES'!O:O,0)</f>
        <v>0</v>
      </c>
      <c r="D1865" s="90" t="s">
        <v>462</v>
      </c>
      <c r="E1865" s="90">
        <f t="shared" si="254"/>
        <v>0</v>
      </c>
      <c r="F1865" s="90">
        <v>10082</v>
      </c>
      <c r="J1865" s="87" t="s">
        <v>470</v>
      </c>
    </row>
    <row r="1866" spans="1:10" x14ac:dyDescent="0.2">
      <c r="A1866" s="121" t="s">
        <v>469</v>
      </c>
      <c r="B1866" s="121">
        <f>_xlfn.XLOOKUP(D1866,'BLOCZ X UNIT VOLUMES'!R:R,'BLOCZ X UNIT VOLUMES'!O:O,0)</f>
        <v>0</v>
      </c>
      <c r="C1866" s="121">
        <f>_xlfn.XLOOKUP(J1866,'BLOCZ X UNIT VOLUMES'!R:R,'BLOCZ X UNIT VOLUMES'!O:O,0)</f>
        <v>0</v>
      </c>
      <c r="D1866" s="121" t="s">
        <v>463</v>
      </c>
      <c r="E1866" s="121">
        <f t="shared" si="254"/>
        <v>0</v>
      </c>
      <c r="F1866" s="121">
        <v>10138</v>
      </c>
      <c r="G1866" s="121"/>
      <c r="J1866" s="87" t="s">
        <v>471</v>
      </c>
    </row>
    <row r="1867" spans="1:10" x14ac:dyDescent="0.2">
      <c r="A1867" s="90" t="s">
        <v>469</v>
      </c>
      <c r="B1867" s="90">
        <f>_xlfn.XLOOKUP(D1867,'BLOCZ X UNIT VOLUMES'!R:R,'BLOCZ X UNIT VOLUMES'!O:O,0)</f>
        <v>0</v>
      </c>
      <c r="C1867" s="90">
        <f>_xlfn.XLOOKUP(J1867,'BLOCZ X UNIT VOLUMES'!R:R,'BLOCZ X UNIT VOLUMES'!O:O,0)</f>
        <v>0</v>
      </c>
      <c r="D1867" s="90" t="s">
        <v>464</v>
      </c>
      <c r="E1867" s="90">
        <f t="shared" si="254"/>
        <v>0</v>
      </c>
      <c r="F1867" s="90">
        <v>10138</v>
      </c>
      <c r="J1867" s="87" t="s">
        <v>471</v>
      </c>
    </row>
    <row r="1868" spans="1:10" x14ac:dyDescent="0.2">
      <c r="A1868" s="90" t="s">
        <v>469</v>
      </c>
      <c r="B1868" s="90">
        <f>_xlfn.XLOOKUP(D1868,'BLOCZ X UNIT VOLUMES'!R:R,'BLOCZ X UNIT VOLUMES'!O:O,0)</f>
        <v>0</v>
      </c>
      <c r="C1868" s="90">
        <f>_xlfn.XLOOKUP(J1868,'BLOCZ X UNIT VOLUMES'!R:R,'BLOCZ X UNIT VOLUMES'!O:O,0)</f>
        <v>0</v>
      </c>
      <c r="D1868" s="90" t="s">
        <v>465</v>
      </c>
      <c r="E1868" s="90">
        <f t="shared" si="254"/>
        <v>0</v>
      </c>
      <c r="F1868" s="90">
        <v>10138</v>
      </c>
      <c r="J1868" s="87" t="s">
        <v>471</v>
      </c>
    </row>
    <row r="1869" spans="1:10" x14ac:dyDescent="0.2">
      <c r="A1869" s="90" t="s">
        <v>469</v>
      </c>
      <c r="B1869" s="90">
        <f>_xlfn.XLOOKUP(D1869,'BLOCZ X UNIT VOLUMES'!R:R,'BLOCZ X UNIT VOLUMES'!O:O,0)</f>
        <v>0</v>
      </c>
      <c r="C1869" s="90">
        <f>_xlfn.XLOOKUP(J1869,'BLOCZ X UNIT VOLUMES'!R:R,'BLOCZ X UNIT VOLUMES'!O:O,0)</f>
        <v>0</v>
      </c>
      <c r="D1869" s="90" t="s">
        <v>466</v>
      </c>
      <c r="E1869" s="90">
        <f t="shared" si="254"/>
        <v>0</v>
      </c>
      <c r="F1869" s="90">
        <v>10138</v>
      </c>
      <c r="J1869" s="87" t="s">
        <v>471</v>
      </c>
    </row>
    <row r="1870" spans="1:10" x14ac:dyDescent="0.2">
      <c r="A1870" s="90" t="s">
        <v>469</v>
      </c>
      <c r="B1870" s="90">
        <f>_xlfn.XLOOKUP(D1870,'BLOCZ X UNIT VOLUMES'!R:R,'BLOCZ X UNIT VOLUMES'!O:O,0)</f>
        <v>0</v>
      </c>
      <c r="C1870" s="90">
        <f>_xlfn.XLOOKUP(J1870,'BLOCZ X UNIT VOLUMES'!R:R,'BLOCZ X UNIT VOLUMES'!O:O,0)</f>
        <v>0</v>
      </c>
      <c r="D1870" s="90" t="s">
        <v>467</v>
      </c>
      <c r="E1870" s="90">
        <f t="shared" si="254"/>
        <v>0</v>
      </c>
      <c r="F1870" s="90">
        <v>10138</v>
      </c>
      <c r="J1870" s="87" t="s">
        <v>471</v>
      </c>
    </row>
    <row r="1871" spans="1:10" x14ac:dyDescent="0.2">
      <c r="A1871" s="90" t="s">
        <v>469</v>
      </c>
      <c r="B1871" s="90">
        <f>_xlfn.XLOOKUP(D1871,'BLOCZ X UNIT VOLUMES'!R:R,'BLOCZ X UNIT VOLUMES'!O:O,0)</f>
        <v>0</v>
      </c>
      <c r="C1871" s="90">
        <f>_xlfn.XLOOKUP(J1871,'BLOCZ X UNIT VOLUMES'!R:R,'BLOCZ X UNIT VOLUMES'!O:O,0)</f>
        <v>0</v>
      </c>
      <c r="D1871" s="90" t="s">
        <v>468</v>
      </c>
      <c r="E1871" s="90">
        <f t="shared" si="254"/>
        <v>0</v>
      </c>
      <c r="F1871" s="90">
        <v>10138</v>
      </c>
      <c r="J1871" s="87" t="s">
        <v>471</v>
      </c>
    </row>
    <row r="1872" spans="1:10" x14ac:dyDescent="0.2">
      <c r="A1872" s="121" t="s">
        <v>469</v>
      </c>
      <c r="B1872" s="121">
        <f>_xlfn.XLOOKUP(D1872,'BLOCZ X UNIT VOLUMES'!R:R,'BLOCZ X UNIT VOLUMES'!D:D,0)</f>
        <v>0</v>
      </c>
      <c r="C1872" s="121">
        <f>_xlfn.XLOOKUP(J1872,'BLOCZ X UNIT VOLUMES'!R:R,'BLOCZ X UNIT VOLUMES'!D:D,0)</f>
        <v>0</v>
      </c>
      <c r="D1872" s="121" t="s">
        <v>484</v>
      </c>
      <c r="E1872" s="121">
        <f t="shared" ref="E1872:E1899" si="255">SUM(B1872:C1872)</f>
        <v>0</v>
      </c>
      <c r="F1872" s="121">
        <v>10084</v>
      </c>
      <c r="G1872" s="121"/>
    </row>
    <row r="1873" spans="1:7" x14ac:dyDescent="0.2">
      <c r="A1873" s="90" t="s">
        <v>469</v>
      </c>
      <c r="B1873" s="90">
        <f>_xlfn.XLOOKUP(D1873,'BLOCZ X UNIT VOLUMES'!R:R,'BLOCZ X UNIT VOLUMES'!D:D,0)</f>
        <v>0</v>
      </c>
      <c r="C1873" s="90">
        <f>_xlfn.XLOOKUP(J1873,'BLOCZ X UNIT VOLUMES'!R:R,'BLOCZ X UNIT VOLUMES'!D:D,0)</f>
        <v>0</v>
      </c>
      <c r="D1873" s="90" t="s">
        <v>485</v>
      </c>
      <c r="E1873" s="90">
        <f t="shared" si="255"/>
        <v>0</v>
      </c>
      <c r="F1873" s="90">
        <v>10084</v>
      </c>
    </row>
    <row r="1874" spans="1:7" x14ac:dyDescent="0.2">
      <c r="A1874" s="90" t="s">
        <v>469</v>
      </c>
      <c r="B1874" s="90">
        <f>_xlfn.XLOOKUP(D1874,'BLOCZ X UNIT VOLUMES'!R:R,'BLOCZ X UNIT VOLUMES'!D:D,0)</f>
        <v>0</v>
      </c>
      <c r="C1874" s="90">
        <f>_xlfn.XLOOKUP(J1874,'BLOCZ X UNIT VOLUMES'!R:R,'BLOCZ X UNIT VOLUMES'!D:D,0)</f>
        <v>0</v>
      </c>
      <c r="D1874" s="90" t="s">
        <v>486</v>
      </c>
      <c r="E1874" s="90">
        <f t="shared" si="255"/>
        <v>0</v>
      </c>
      <c r="F1874" s="90">
        <v>10084</v>
      </c>
    </row>
    <row r="1875" spans="1:7" x14ac:dyDescent="0.2">
      <c r="A1875" s="90" t="s">
        <v>469</v>
      </c>
      <c r="B1875" s="90">
        <f>_xlfn.XLOOKUP(D1875,'BLOCZ X UNIT VOLUMES'!R:R,'BLOCZ X UNIT VOLUMES'!D:D,0)</f>
        <v>0</v>
      </c>
      <c r="C1875" s="90">
        <f>_xlfn.XLOOKUP(J1875,'BLOCZ X UNIT VOLUMES'!R:R,'BLOCZ X UNIT VOLUMES'!D:D,0)</f>
        <v>0</v>
      </c>
      <c r="D1875" s="90" t="s">
        <v>487</v>
      </c>
      <c r="E1875" s="90">
        <f t="shared" si="255"/>
        <v>0</v>
      </c>
      <c r="F1875" s="90">
        <v>10084</v>
      </c>
    </row>
    <row r="1876" spans="1:7" x14ac:dyDescent="0.2">
      <c r="A1876" s="90" t="s">
        <v>469</v>
      </c>
      <c r="B1876" s="90">
        <f>_xlfn.XLOOKUP(D1876,'BLOCZ X UNIT VOLUMES'!R:R,'BLOCZ X UNIT VOLUMES'!D:D,0)</f>
        <v>0</v>
      </c>
      <c r="C1876" s="90">
        <f>_xlfn.XLOOKUP(J1876,'BLOCZ X UNIT VOLUMES'!R:R,'BLOCZ X UNIT VOLUMES'!D:D,0)</f>
        <v>0</v>
      </c>
      <c r="D1876" s="90" t="s">
        <v>488</v>
      </c>
      <c r="E1876" s="90">
        <f t="shared" si="255"/>
        <v>0</v>
      </c>
      <c r="F1876" s="90">
        <v>10084</v>
      </c>
    </row>
    <row r="1877" spans="1:7" x14ac:dyDescent="0.2">
      <c r="A1877" s="90" t="s">
        <v>469</v>
      </c>
      <c r="B1877" s="90">
        <f>_xlfn.XLOOKUP(D1877,'BLOCZ X UNIT VOLUMES'!R:R,'BLOCZ X UNIT VOLUMES'!D:D,0)</f>
        <v>0</v>
      </c>
      <c r="C1877" s="90">
        <f>_xlfn.XLOOKUP(J1877,'BLOCZ X UNIT VOLUMES'!R:R,'BLOCZ X UNIT VOLUMES'!D:D,0)</f>
        <v>0</v>
      </c>
      <c r="D1877" s="90" t="s">
        <v>489</v>
      </c>
      <c r="E1877" s="90">
        <f t="shared" si="255"/>
        <v>0</v>
      </c>
      <c r="F1877" s="90">
        <v>10084</v>
      </c>
    </row>
    <row r="1878" spans="1:7" x14ac:dyDescent="0.2">
      <c r="A1878" s="121" t="s">
        <v>469</v>
      </c>
      <c r="B1878" s="121">
        <f>_xlfn.XLOOKUP(D1878,'BLOCZ X UNIT VOLUMES'!R:R,'BLOCZ X UNIT VOLUMES'!D:D,0)</f>
        <v>0</v>
      </c>
      <c r="C1878" s="121">
        <f>_xlfn.XLOOKUP(J1878,'BLOCZ X UNIT VOLUMES'!R:R,'BLOCZ X UNIT VOLUMES'!D:D,0)</f>
        <v>0</v>
      </c>
      <c r="D1878" s="121" t="s">
        <v>490</v>
      </c>
      <c r="E1878" s="121">
        <f t="shared" si="255"/>
        <v>0</v>
      </c>
      <c r="F1878" s="121">
        <v>10124</v>
      </c>
      <c r="G1878" s="121"/>
    </row>
    <row r="1879" spans="1:7" x14ac:dyDescent="0.2">
      <c r="A1879" s="90" t="s">
        <v>469</v>
      </c>
      <c r="B1879" s="90">
        <f>_xlfn.XLOOKUP(D1879,'BLOCZ X UNIT VOLUMES'!R:R,'BLOCZ X UNIT VOLUMES'!D:D,0)</f>
        <v>0</v>
      </c>
      <c r="C1879" s="90">
        <f>_xlfn.XLOOKUP(J1879,'BLOCZ X UNIT VOLUMES'!R:R,'BLOCZ X UNIT VOLUMES'!D:D,0)</f>
        <v>0</v>
      </c>
      <c r="D1879" s="90" t="s">
        <v>491</v>
      </c>
      <c r="E1879" s="90">
        <f t="shared" si="255"/>
        <v>0</v>
      </c>
      <c r="F1879" s="90">
        <v>10124</v>
      </c>
    </row>
    <row r="1880" spans="1:7" x14ac:dyDescent="0.2">
      <c r="A1880" s="90" t="s">
        <v>469</v>
      </c>
      <c r="B1880" s="90">
        <f>_xlfn.XLOOKUP(D1880,'BLOCZ X UNIT VOLUMES'!R:R,'BLOCZ X UNIT VOLUMES'!D:D,0)</f>
        <v>0</v>
      </c>
      <c r="C1880" s="90">
        <f>_xlfn.XLOOKUP(J1880,'BLOCZ X UNIT VOLUMES'!R:R,'BLOCZ X UNIT VOLUMES'!D:D,0)</f>
        <v>0</v>
      </c>
      <c r="D1880" s="90" t="s">
        <v>492</v>
      </c>
      <c r="E1880" s="90">
        <f t="shared" si="255"/>
        <v>0</v>
      </c>
      <c r="F1880" s="90">
        <v>10124</v>
      </c>
    </row>
    <row r="1881" spans="1:7" x14ac:dyDescent="0.2">
      <c r="A1881" s="90" t="s">
        <v>469</v>
      </c>
      <c r="B1881" s="90">
        <f>_xlfn.XLOOKUP(D1881,'BLOCZ X UNIT VOLUMES'!R:R,'BLOCZ X UNIT VOLUMES'!D:D,0)</f>
        <v>0</v>
      </c>
      <c r="C1881" s="90">
        <f>_xlfn.XLOOKUP(J1881,'BLOCZ X UNIT VOLUMES'!R:R,'BLOCZ X UNIT VOLUMES'!D:D,0)</f>
        <v>0</v>
      </c>
      <c r="D1881" s="90" t="s">
        <v>493</v>
      </c>
      <c r="E1881" s="90">
        <f t="shared" si="255"/>
        <v>0</v>
      </c>
      <c r="F1881" s="90">
        <v>10124</v>
      </c>
    </row>
    <row r="1882" spans="1:7" x14ac:dyDescent="0.2">
      <c r="A1882" s="90" t="s">
        <v>469</v>
      </c>
      <c r="B1882" s="90">
        <f>_xlfn.XLOOKUP(D1882,'BLOCZ X UNIT VOLUMES'!R:R,'BLOCZ X UNIT VOLUMES'!D:D,0)</f>
        <v>0</v>
      </c>
      <c r="C1882" s="90">
        <f>_xlfn.XLOOKUP(J1882,'BLOCZ X UNIT VOLUMES'!R:R,'BLOCZ X UNIT VOLUMES'!D:D,0)</f>
        <v>0</v>
      </c>
      <c r="D1882" s="90" t="s">
        <v>494</v>
      </c>
      <c r="E1882" s="90">
        <f t="shared" si="255"/>
        <v>0</v>
      </c>
      <c r="F1882" s="90">
        <v>10124</v>
      </c>
    </row>
    <row r="1883" spans="1:7" x14ac:dyDescent="0.2">
      <c r="A1883" s="90" t="s">
        <v>469</v>
      </c>
      <c r="B1883" s="90">
        <f>_xlfn.XLOOKUP(D1883,'BLOCZ X UNIT VOLUMES'!R:R,'BLOCZ X UNIT VOLUMES'!D:D,0)</f>
        <v>0</v>
      </c>
      <c r="C1883" s="90">
        <f>_xlfn.XLOOKUP(J1883,'BLOCZ X UNIT VOLUMES'!R:R,'BLOCZ X UNIT VOLUMES'!D:D,0)</f>
        <v>0</v>
      </c>
      <c r="D1883" s="90" t="s">
        <v>495</v>
      </c>
      <c r="E1883" s="90">
        <f t="shared" si="255"/>
        <v>0</v>
      </c>
      <c r="F1883" s="90">
        <v>10124</v>
      </c>
    </row>
    <row r="1884" spans="1:7" x14ac:dyDescent="0.2">
      <c r="A1884" s="121" t="s">
        <v>469</v>
      </c>
      <c r="B1884" s="121">
        <f>_xlfn.XLOOKUP(D1884,'BLOCZ X UNIT VOLUMES'!R:R,'BLOCZ X UNIT VOLUMES'!E:E,0)</f>
        <v>0</v>
      </c>
      <c r="C1884" s="121">
        <f>_xlfn.XLOOKUP(J1884,'BLOCZ X UNIT VOLUMES'!R:R,'BLOCZ X UNIT VOLUMES'!E:E,0)</f>
        <v>0</v>
      </c>
      <c r="D1884" s="121" t="s">
        <v>484</v>
      </c>
      <c r="E1884" s="121">
        <f t="shared" si="255"/>
        <v>0</v>
      </c>
      <c r="F1884" s="121">
        <v>10085</v>
      </c>
      <c r="G1884" s="121"/>
    </row>
    <row r="1885" spans="1:7" x14ac:dyDescent="0.2">
      <c r="A1885" s="90" t="s">
        <v>469</v>
      </c>
      <c r="B1885" s="90">
        <f>_xlfn.XLOOKUP(D1885,'BLOCZ X UNIT VOLUMES'!R:R,'BLOCZ X UNIT VOLUMES'!E:E,0)</f>
        <v>0</v>
      </c>
      <c r="C1885" s="90">
        <f>_xlfn.XLOOKUP(J1885,'BLOCZ X UNIT VOLUMES'!R:R,'BLOCZ X UNIT VOLUMES'!E:E,0)</f>
        <v>0</v>
      </c>
      <c r="D1885" s="90" t="s">
        <v>485</v>
      </c>
      <c r="E1885" s="90">
        <f t="shared" si="255"/>
        <v>0</v>
      </c>
      <c r="F1885" s="90">
        <v>10085</v>
      </c>
    </row>
    <row r="1886" spans="1:7" x14ac:dyDescent="0.2">
      <c r="A1886" s="90" t="s">
        <v>469</v>
      </c>
      <c r="B1886" s="90">
        <f>_xlfn.XLOOKUP(D1886,'BLOCZ X UNIT VOLUMES'!R:R,'BLOCZ X UNIT VOLUMES'!E:E,0)</f>
        <v>0</v>
      </c>
      <c r="C1886" s="90">
        <f>_xlfn.XLOOKUP(J1886,'BLOCZ X UNIT VOLUMES'!R:R,'BLOCZ X UNIT VOLUMES'!E:E,0)</f>
        <v>0</v>
      </c>
      <c r="D1886" s="90" t="s">
        <v>486</v>
      </c>
      <c r="E1886" s="90">
        <f t="shared" si="255"/>
        <v>0</v>
      </c>
      <c r="F1886" s="90">
        <v>10085</v>
      </c>
    </row>
    <row r="1887" spans="1:7" x14ac:dyDescent="0.2">
      <c r="A1887" s="90" t="s">
        <v>469</v>
      </c>
      <c r="B1887" s="90">
        <f>_xlfn.XLOOKUP(D1887,'BLOCZ X UNIT VOLUMES'!R:R,'BLOCZ X UNIT VOLUMES'!E:E,0)</f>
        <v>0</v>
      </c>
      <c r="C1887" s="90">
        <f>_xlfn.XLOOKUP(J1887,'BLOCZ X UNIT VOLUMES'!R:R,'BLOCZ X UNIT VOLUMES'!E:E,0)</f>
        <v>0</v>
      </c>
      <c r="D1887" s="90" t="s">
        <v>487</v>
      </c>
      <c r="E1887" s="90">
        <f t="shared" si="255"/>
        <v>0</v>
      </c>
      <c r="F1887" s="90">
        <v>10085</v>
      </c>
    </row>
    <row r="1888" spans="1:7" x14ac:dyDescent="0.2">
      <c r="A1888" s="90" t="s">
        <v>469</v>
      </c>
      <c r="B1888" s="90">
        <f>_xlfn.XLOOKUP(D1888,'BLOCZ X UNIT VOLUMES'!R:R,'BLOCZ X UNIT VOLUMES'!E:E,0)</f>
        <v>0</v>
      </c>
      <c r="C1888" s="90">
        <f>_xlfn.XLOOKUP(J1888,'BLOCZ X UNIT VOLUMES'!R:R,'BLOCZ X UNIT VOLUMES'!E:E,0)</f>
        <v>0</v>
      </c>
      <c r="D1888" s="90" t="s">
        <v>488</v>
      </c>
      <c r="E1888" s="90">
        <f t="shared" si="255"/>
        <v>0</v>
      </c>
      <c r="F1888" s="90">
        <v>10085</v>
      </c>
    </row>
    <row r="1889" spans="1:7" x14ac:dyDescent="0.2">
      <c r="A1889" s="90" t="s">
        <v>469</v>
      </c>
      <c r="B1889" s="90">
        <f>_xlfn.XLOOKUP(D1889,'BLOCZ X UNIT VOLUMES'!R:R,'BLOCZ X UNIT VOLUMES'!E:E,0)</f>
        <v>0</v>
      </c>
      <c r="C1889" s="90">
        <f>_xlfn.XLOOKUP(J1889,'BLOCZ X UNIT VOLUMES'!R:R,'BLOCZ X UNIT VOLUMES'!E:E,0)</f>
        <v>0</v>
      </c>
      <c r="D1889" s="90" t="s">
        <v>489</v>
      </c>
      <c r="E1889" s="90">
        <f t="shared" si="255"/>
        <v>0</v>
      </c>
      <c r="F1889" s="90">
        <v>10085</v>
      </c>
    </row>
    <row r="1890" spans="1:7" x14ac:dyDescent="0.2">
      <c r="A1890" s="121" t="s">
        <v>469</v>
      </c>
      <c r="B1890" s="121">
        <f>_xlfn.XLOOKUP(D1890,'BLOCZ X UNIT VOLUMES'!R:R,'BLOCZ X UNIT VOLUMES'!E:E,0)</f>
        <v>0</v>
      </c>
      <c r="C1890" s="121">
        <f>_xlfn.XLOOKUP(J1890,'BLOCZ X UNIT VOLUMES'!R:R,'BLOCZ X UNIT VOLUMES'!E:E,0)</f>
        <v>0</v>
      </c>
      <c r="D1890" s="121" t="s">
        <v>490</v>
      </c>
      <c r="E1890" s="121">
        <f t="shared" si="255"/>
        <v>0</v>
      </c>
      <c r="F1890" s="121">
        <v>10125</v>
      </c>
      <c r="G1890" s="121"/>
    </row>
    <row r="1891" spans="1:7" x14ac:dyDescent="0.2">
      <c r="A1891" s="90" t="s">
        <v>469</v>
      </c>
      <c r="B1891" s="90">
        <f>_xlfn.XLOOKUP(D1891,'BLOCZ X UNIT VOLUMES'!R:R,'BLOCZ X UNIT VOLUMES'!E:E,0)</f>
        <v>0</v>
      </c>
      <c r="C1891" s="90">
        <f>_xlfn.XLOOKUP(J1891,'BLOCZ X UNIT VOLUMES'!R:R,'BLOCZ X UNIT VOLUMES'!E:E,0)</f>
        <v>0</v>
      </c>
      <c r="D1891" s="90" t="s">
        <v>491</v>
      </c>
      <c r="E1891" s="90">
        <f t="shared" si="255"/>
        <v>0</v>
      </c>
      <c r="F1891" s="90">
        <v>10125</v>
      </c>
    </row>
    <row r="1892" spans="1:7" x14ac:dyDescent="0.2">
      <c r="A1892" s="90" t="s">
        <v>469</v>
      </c>
      <c r="B1892" s="90">
        <f>_xlfn.XLOOKUP(D1892,'BLOCZ X UNIT VOLUMES'!R:R,'BLOCZ X UNIT VOLUMES'!E:E,0)</f>
        <v>0</v>
      </c>
      <c r="C1892" s="90">
        <f>_xlfn.XLOOKUP(J1892,'BLOCZ X UNIT VOLUMES'!R:R,'BLOCZ X UNIT VOLUMES'!E:E,0)</f>
        <v>0</v>
      </c>
      <c r="D1892" s="90" t="s">
        <v>492</v>
      </c>
      <c r="E1892" s="90">
        <f t="shared" si="255"/>
        <v>0</v>
      </c>
      <c r="F1892" s="90">
        <v>10125</v>
      </c>
    </row>
    <row r="1893" spans="1:7" x14ac:dyDescent="0.2">
      <c r="A1893" s="90" t="s">
        <v>469</v>
      </c>
      <c r="B1893" s="90">
        <f>_xlfn.XLOOKUP(D1893,'BLOCZ X UNIT VOLUMES'!R:R,'BLOCZ X UNIT VOLUMES'!E:E,0)</f>
        <v>0</v>
      </c>
      <c r="C1893" s="90">
        <f>_xlfn.XLOOKUP(J1893,'BLOCZ X UNIT VOLUMES'!R:R,'BLOCZ X UNIT VOLUMES'!E:E,0)</f>
        <v>0</v>
      </c>
      <c r="D1893" s="90" t="s">
        <v>493</v>
      </c>
      <c r="E1893" s="90">
        <f t="shared" si="255"/>
        <v>0</v>
      </c>
      <c r="F1893" s="90">
        <v>10125</v>
      </c>
    </row>
    <row r="1894" spans="1:7" x14ac:dyDescent="0.2">
      <c r="A1894" s="90" t="s">
        <v>469</v>
      </c>
      <c r="B1894" s="90">
        <f>_xlfn.XLOOKUP(D1894,'BLOCZ X UNIT VOLUMES'!R:R,'BLOCZ X UNIT VOLUMES'!E:E,0)</f>
        <v>0</v>
      </c>
      <c r="C1894" s="90">
        <f>_xlfn.XLOOKUP(J1894,'BLOCZ X UNIT VOLUMES'!R:R,'BLOCZ X UNIT VOLUMES'!E:E,0)</f>
        <v>0</v>
      </c>
      <c r="D1894" s="90" t="s">
        <v>494</v>
      </c>
      <c r="E1894" s="90">
        <f t="shared" si="255"/>
        <v>0</v>
      </c>
      <c r="F1894" s="90">
        <v>10125</v>
      </c>
    </row>
    <row r="1895" spans="1:7" x14ac:dyDescent="0.2">
      <c r="A1895" s="90" t="s">
        <v>469</v>
      </c>
      <c r="B1895" s="90">
        <f>_xlfn.XLOOKUP(D1895,'BLOCZ X UNIT VOLUMES'!R:R,'BLOCZ X UNIT VOLUMES'!E:E,0)</f>
        <v>0</v>
      </c>
      <c r="C1895" s="90">
        <f>_xlfn.XLOOKUP(J1895,'BLOCZ X UNIT VOLUMES'!R:R,'BLOCZ X UNIT VOLUMES'!E:E,0)</f>
        <v>0</v>
      </c>
      <c r="D1895" s="90" t="s">
        <v>495</v>
      </c>
      <c r="E1895" s="90">
        <f t="shared" si="255"/>
        <v>0</v>
      </c>
      <c r="F1895" s="90">
        <v>10125</v>
      </c>
    </row>
    <row r="1896" spans="1:7" x14ac:dyDescent="0.2">
      <c r="A1896" s="121" t="s">
        <v>469</v>
      </c>
      <c r="B1896" s="121">
        <f>_xlfn.XLOOKUP(D1896,'BLOCZ X UNIT VOLUMES'!R:R,'BLOCZ X UNIT VOLUMES'!F:F,0)</f>
        <v>0</v>
      </c>
      <c r="C1896" s="121">
        <f>_xlfn.XLOOKUP(J1896,'BLOCZ X UNIT VOLUMES'!R:R,'BLOCZ X UNIT VOLUMES'!F:F,0)</f>
        <v>0</v>
      </c>
      <c r="D1896" s="121" t="s">
        <v>484</v>
      </c>
      <c r="E1896" s="121">
        <f t="shared" si="255"/>
        <v>0</v>
      </c>
      <c r="F1896" s="121">
        <v>10086</v>
      </c>
      <c r="G1896" s="121"/>
    </row>
    <row r="1897" spans="1:7" x14ac:dyDescent="0.2">
      <c r="A1897" s="90" t="s">
        <v>469</v>
      </c>
      <c r="B1897" s="90">
        <f>_xlfn.XLOOKUP(D1897,'BLOCZ X UNIT VOLUMES'!R:R,'BLOCZ X UNIT VOLUMES'!F:F,0)</f>
        <v>0</v>
      </c>
      <c r="C1897" s="90">
        <f>_xlfn.XLOOKUP(J1897,'BLOCZ X UNIT VOLUMES'!R:R,'BLOCZ X UNIT VOLUMES'!F:F,0)</f>
        <v>0</v>
      </c>
      <c r="D1897" s="90" t="s">
        <v>485</v>
      </c>
      <c r="E1897" s="90">
        <f t="shared" si="255"/>
        <v>0</v>
      </c>
      <c r="F1897" s="90">
        <v>10086</v>
      </c>
    </row>
    <row r="1898" spans="1:7" x14ac:dyDescent="0.2">
      <c r="A1898" s="90" t="s">
        <v>469</v>
      </c>
      <c r="B1898" s="90">
        <f>_xlfn.XLOOKUP(D1898,'BLOCZ X UNIT VOLUMES'!R:R,'BLOCZ X UNIT VOLUMES'!F:F,0)</f>
        <v>0</v>
      </c>
      <c r="C1898" s="90">
        <f>_xlfn.XLOOKUP(J1898,'BLOCZ X UNIT VOLUMES'!R:R,'BLOCZ X UNIT VOLUMES'!F:F,0)</f>
        <v>0</v>
      </c>
      <c r="D1898" s="90" t="s">
        <v>486</v>
      </c>
      <c r="E1898" s="90">
        <f t="shared" si="255"/>
        <v>0</v>
      </c>
      <c r="F1898" s="90">
        <v>10086</v>
      </c>
    </row>
    <row r="1899" spans="1:7" x14ac:dyDescent="0.2">
      <c r="A1899" s="90" t="s">
        <v>469</v>
      </c>
      <c r="B1899" s="90">
        <f>_xlfn.XLOOKUP(D1899,'BLOCZ X UNIT VOLUMES'!R:R,'BLOCZ X UNIT VOLUMES'!F:F,0)</f>
        <v>0</v>
      </c>
      <c r="C1899" s="90">
        <f>_xlfn.XLOOKUP(J1899,'BLOCZ X UNIT VOLUMES'!R:R,'BLOCZ X UNIT VOLUMES'!F:F,0)</f>
        <v>0</v>
      </c>
      <c r="D1899" s="90" t="s">
        <v>487</v>
      </c>
      <c r="E1899" s="90">
        <f t="shared" si="255"/>
        <v>0</v>
      </c>
      <c r="F1899" s="90">
        <v>10086</v>
      </c>
    </row>
    <row r="1900" spans="1:7" x14ac:dyDescent="0.2">
      <c r="A1900" s="90" t="s">
        <v>469</v>
      </c>
      <c r="B1900" s="90">
        <f>_xlfn.XLOOKUP(D1900,'BLOCZ X UNIT VOLUMES'!R:R,'BLOCZ X UNIT VOLUMES'!F:F,0)</f>
        <v>0</v>
      </c>
      <c r="C1900" s="90">
        <f>_xlfn.XLOOKUP(J1900,'BLOCZ X UNIT VOLUMES'!R:R,'BLOCZ X UNIT VOLUMES'!F:F,0)</f>
        <v>0</v>
      </c>
      <c r="D1900" s="90" t="s">
        <v>488</v>
      </c>
      <c r="E1900" s="90">
        <f t="shared" ref="E1900:E1963" si="256">SUM(B1900:C1900)</f>
        <v>0</v>
      </c>
      <c r="F1900" s="90">
        <v>10086</v>
      </c>
    </row>
    <row r="1901" spans="1:7" x14ac:dyDescent="0.2">
      <c r="A1901" s="90" t="s">
        <v>469</v>
      </c>
      <c r="B1901" s="90">
        <f>_xlfn.XLOOKUP(D1901,'BLOCZ X UNIT VOLUMES'!R:R,'BLOCZ X UNIT VOLUMES'!F:F,0)</f>
        <v>0</v>
      </c>
      <c r="C1901" s="90">
        <f>_xlfn.XLOOKUP(J1901,'BLOCZ X UNIT VOLUMES'!R:R,'BLOCZ X UNIT VOLUMES'!F:F,0)</f>
        <v>0</v>
      </c>
      <c r="D1901" s="90" t="s">
        <v>489</v>
      </c>
      <c r="E1901" s="90">
        <f t="shared" si="256"/>
        <v>0</v>
      </c>
      <c r="F1901" s="90">
        <v>10086</v>
      </c>
    </row>
    <row r="1902" spans="1:7" x14ac:dyDescent="0.2">
      <c r="A1902" s="121" t="s">
        <v>469</v>
      </c>
      <c r="B1902" s="121">
        <f>_xlfn.XLOOKUP(D1902,'BLOCZ X UNIT VOLUMES'!R:R,'BLOCZ X UNIT VOLUMES'!F:F,0)</f>
        <v>0</v>
      </c>
      <c r="C1902" s="121">
        <f>_xlfn.XLOOKUP(J1902,'BLOCZ X UNIT VOLUMES'!R:R,'BLOCZ X UNIT VOLUMES'!F:F,0)</f>
        <v>0</v>
      </c>
      <c r="D1902" s="121" t="s">
        <v>490</v>
      </c>
      <c r="E1902" s="121">
        <f t="shared" si="256"/>
        <v>0</v>
      </c>
      <c r="F1902" s="121">
        <v>10127</v>
      </c>
      <c r="G1902" s="121"/>
    </row>
    <row r="1903" spans="1:7" x14ac:dyDescent="0.2">
      <c r="A1903" s="90" t="s">
        <v>469</v>
      </c>
      <c r="B1903" s="90">
        <f>_xlfn.XLOOKUP(D1903,'BLOCZ X UNIT VOLUMES'!R:R,'BLOCZ X UNIT VOLUMES'!F:F,0)</f>
        <v>0</v>
      </c>
      <c r="C1903" s="90">
        <f>_xlfn.XLOOKUP(J1903,'BLOCZ X UNIT VOLUMES'!R:R,'BLOCZ X UNIT VOLUMES'!F:F,0)</f>
        <v>0</v>
      </c>
      <c r="D1903" s="90" t="s">
        <v>491</v>
      </c>
      <c r="E1903" s="90">
        <f t="shared" si="256"/>
        <v>0</v>
      </c>
      <c r="F1903" s="90">
        <v>10127</v>
      </c>
    </row>
    <row r="1904" spans="1:7" x14ac:dyDescent="0.2">
      <c r="A1904" s="90" t="s">
        <v>469</v>
      </c>
      <c r="B1904" s="90">
        <f>_xlfn.XLOOKUP(D1904,'BLOCZ X UNIT VOLUMES'!R:R,'BLOCZ X UNIT VOLUMES'!F:F,0)</f>
        <v>0</v>
      </c>
      <c r="C1904" s="90">
        <f>_xlfn.XLOOKUP(J1904,'BLOCZ X UNIT VOLUMES'!R:R,'BLOCZ X UNIT VOLUMES'!F:F,0)</f>
        <v>0</v>
      </c>
      <c r="D1904" s="90" t="s">
        <v>492</v>
      </c>
      <c r="E1904" s="90">
        <f t="shared" si="256"/>
        <v>0</v>
      </c>
      <c r="F1904" s="90">
        <v>10127</v>
      </c>
    </row>
    <row r="1905" spans="1:7" x14ac:dyDescent="0.2">
      <c r="A1905" s="90" t="s">
        <v>469</v>
      </c>
      <c r="B1905" s="90">
        <f>_xlfn.XLOOKUP(D1905,'BLOCZ X UNIT VOLUMES'!R:R,'BLOCZ X UNIT VOLUMES'!F:F,0)</f>
        <v>0</v>
      </c>
      <c r="C1905" s="90">
        <f>_xlfn.XLOOKUP(J1905,'BLOCZ X UNIT VOLUMES'!R:R,'BLOCZ X UNIT VOLUMES'!F:F,0)</f>
        <v>0</v>
      </c>
      <c r="D1905" s="90" t="s">
        <v>493</v>
      </c>
      <c r="E1905" s="90">
        <f t="shared" si="256"/>
        <v>0</v>
      </c>
      <c r="F1905" s="90">
        <v>10127</v>
      </c>
    </row>
    <row r="1906" spans="1:7" x14ac:dyDescent="0.2">
      <c r="A1906" s="90" t="s">
        <v>469</v>
      </c>
      <c r="B1906" s="90">
        <f>_xlfn.XLOOKUP(D1906,'BLOCZ X UNIT VOLUMES'!R:R,'BLOCZ X UNIT VOLUMES'!F:F,0)</f>
        <v>0</v>
      </c>
      <c r="C1906" s="90">
        <f>_xlfn.XLOOKUP(J1906,'BLOCZ X UNIT VOLUMES'!R:R,'BLOCZ X UNIT VOLUMES'!F:F,0)</f>
        <v>0</v>
      </c>
      <c r="D1906" s="90" t="s">
        <v>494</v>
      </c>
      <c r="E1906" s="90">
        <f t="shared" si="256"/>
        <v>0</v>
      </c>
      <c r="F1906" s="90">
        <v>10127</v>
      </c>
    </row>
    <row r="1907" spans="1:7" x14ac:dyDescent="0.2">
      <c r="A1907" s="90" t="s">
        <v>469</v>
      </c>
      <c r="B1907" s="90">
        <f>_xlfn.XLOOKUP(D1907,'BLOCZ X UNIT VOLUMES'!R:R,'BLOCZ X UNIT VOLUMES'!F:F,0)</f>
        <v>0</v>
      </c>
      <c r="C1907" s="90">
        <f>_xlfn.XLOOKUP(J1907,'BLOCZ X UNIT VOLUMES'!R:R,'BLOCZ X UNIT VOLUMES'!F:F,0)</f>
        <v>0</v>
      </c>
      <c r="D1907" s="90" t="s">
        <v>495</v>
      </c>
      <c r="E1907" s="90">
        <f t="shared" si="256"/>
        <v>0</v>
      </c>
      <c r="F1907" s="90">
        <v>10127</v>
      </c>
    </row>
    <row r="1908" spans="1:7" x14ac:dyDescent="0.2">
      <c r="A1908" s="121" t="s">
        <v>469</v>
      </c>
      <c r="B1908" s="121">
        <f>_xlfn.XLOOKUP(D1908,'BLOCZ X UNIT VOLUMES'!R:R,'BLOCZ X UNIT VOLUMES'!G:G,0)</f>
        <v>0</v>
      </c>
      <c r="C1908" s="121">
        <f>_xlfn.XLOOKUP(J1908,'BLOCZ X UNIT VOLUMES'!R:R,'BLOCZ X UNIT VOLUMES'!G:G,0)</f>
        <v>0</v>
      </c>
      <c r="D1908" s="121" t="s">
        <v>484</v>
      </c>
      <c r="E1908" s="121">
        <f t="shared" si="256"/>
        <v>0</v>
      </c>
      <c r="F1908" s="121">
        <v>10088</v>
      </c>
      <c r="G1908" s="121"/>
    </row>
    <row r="1909" spans="1:7" x14ac:dyDescent="0.2">
      <c r="A1909" s="90" t="s">
        <v>469</v>
      </c>
      <c r="B1909" s="90">
        <f>_xlfn.XLOOKUP(D1909,'BLOCZ X UNIT VOLUMES'!R:R,'BLOCZ X UNIT VOLUMES'!G:G,0)</f>
        <v>0</v>
      </c>
      <c r="C1909" s="90">
        <f>_xlfn.XLOOKUP(J1909,'BLOCZ X UNIT VOLUMES'!R:R,'BLOCZ X UNIT VOLUMES'!G:G,0)</f>
        <v>0</v>
      </c>
      <c r="D1909" s="90" t="s">
        <v>485</v>
      </c>
      <c r="E1909" s="90">
        <f t="shared" si="256"/>
        <v>0</v>
      </c>
      <c r="F1909" s="90">
        <v>10088</v>
      </c>
    </row>
    <row r="1910" spans="1:7" x14ac:dyDescent="0.2">
      <c r="A1910" s="90" t="s">
        <v>469</v>
      </c>
      <c r="B1910" s="90">
        <f>_xlfn.XLOOKUP(D1910,'BLOCZ X UNIT VOLUMES'!R:R,'BLOCZ X UNIT VOLUMES'!G:G,0)</f>
        <v>0</v>
      </c>
      <c r="C1910" s="90">
        <f>_xlfn.XLOOKUP(J1910,'BLOCZ X UNIT VOLUMES'!R:R,'BLOCZ X UNIT VOLUMES'!G:G,0)</f>
        <v>0</v>
      </c>
      <c r="D1910" s="90" t="s">
        <v>486</v>
      </c>
      <c r="E1910" s="90">
        <f t="shared" si="256"/>
        <v>0</v>
      </c>
      <c r="F1910" s="90">
        <v>10088</v>
      </c>
    </row>
    <row r="1911" spans="1:7" x14ac:dyDescent="0.2">
      <c r="A1911" s="90" t="s">
        <v>469</v>
      </c>
      <c r="B1911" s="90">
        <f>_xlfn.XLOOKUP(D1911,'BLOCZ X UNIT VOLUMES'!R:R,'BLOCZ X UNIT VOLUMES'!G:G,0)</f>
        <v>0</v>
      </c>
      <c r="C1911" s="90">
        <f>_xlfn.XLOOKUP(J1911,'BLOCZ X UNIT VOLUMES'!R:R,'BLOCZ X UNIT VOLUMES'!G:G,0)</f>
        <v>0</v>
      </c>
      <c r="D1911" s="90" t="s">
        <v>487</v>
      </c>
      <c r="E1911" s="90">
        <f t="shared" si="256"/>
        <v>0</v>
      </c>
      <c r="F1911" s="90">
        <v>10088</v>
      </c>
    </row>
    <row r="1912" spans="1:7" x14ac:dyDescent="0.2">
      <c r="A1912" s="90" t="s">
        <v>469</v>
      </c>
      <c r="B1912" s="90">
        <f>_xlfn.XLOOKUP(D1912,'BLOCZ X UNIT VOLUMES'!R:R,'BLOCZ X UNIT VOLUMES'!G:G,0)</f>
        <v>0</v>
      </c>
      <c r="C1912" s="90">
        <f>_xlfn.XLOOKUP(J1912,'BLOCZ X UNIT VOLUMES'!R:R,'BLOCZ X UNIT VOLUMES'!G:G,0)</f>
        <v>0</v>
      </c>
      <c r="D1912" s="90" t="s">
        <v>488</v>
      </c>
      <c r="E1912" s="90">
        <f t="shared" si="256"/>
        <v>0</v>
      </c>
      <c r="F1912" s="90">
        <v>10088</v>
      </c>
    </row>
    <row r="1913" spans="1:7" x14ac:dyDescent="0.2">
      <c r="A1913" s="90" t="s">
        <v>469</v>
      </c>
      <c r="B1913" s="90">
        <f>_xlfn.XLOOKUP(D1913,'BLOCZ X UNIT VOLUMES'!R:R,'BLOCZ X UNIT VOLUMES'!G:G,0)</f>
        <v>0</v>
      </c>
      <c r="C1913" s="90">
        <f>_xlfn.XLOOKUP(J1913,'BLOCZ X UNIT VOLUMES'!R:R,'BLOCZ X UNIT VOLUMES'!G:G,0)</f>
        <v>0</v>
      </c>
      <c r="D1913" s="90" t="s">
        <v>489</v>
      </c>
      <c r="E1913" s="90">
        <f t="shared" si="256"/>
        <v>0</v>
      </c>
      <c r="F1913" s="90">
        <v>10088</v>
      </c>
    </row>
    <row r="1914" spans="1:7" x14ac:dyDescent="0.2">
      <c r="A1914" s="121" t="s">
        <v>469</v>
      </c>
      <c r="B1914" s="121">
        <f>_xlfn.XLOOKUP(D1914,'BLOCZ X UNIT VOLUMES'!R:R,'BLOCZ X UNIT VOLUMES'!G:G,0)</f>
        <v>0</v>
      </c>
      <c r="C1914" s="121">
        <f>_xlfn.XLOOKUP(J1914,'BLOCZ X UNIT VOLUMES'!R:R,'BLOCZ X UNIT VOLUMES'!G:G,0)</f>
        <v>0</v>
      </c>
      <c r="D1914" s="121" t="s">
        <v>490</v>
      </c>
      <c r="E1914" s="121">
        <f t="shared" si="256"/>
        <v>0</v>
      </c>
      <c r="F1914" s="121">
        <v>10129</v>
      </c>
      <c r="G1914" s="121"/>
    </row>
    <row r="1915" spans="1:7" x14ac:dyDescent="0.2">
      <c r="A1915" s="90" t="s">
        <v>469</v>
      </c>
      <c r="B1915" s="90">
        <f>_xlfn.XLOOKUP(D1915,'BLOCZ X UNIT VOLUMES'!R:R,'BLOCZ X UNIT VOLUMES'!G:G,0)</f>
        <v>0</v>
      </c>
      <c r="C1915" s="90">
        <f>_xlfn.XLOOKUP(J1915,'BLOCZ X UNIT VOLUMES'!R:R,'BLOCZ X UNIT VOLUMES'!G:G,0)</f>
        <v>0</v>
      </c>
      <c r="D1915" s="90" t="s">
        <v>491</v>
      </c>
      <c r="E1915" s="90">
        <f t="shared" si="256"/>
        <v>0</v>
      </c>
      <c r="F1915" s="90">
        <v>10129</v>
      </c>
    </row>
    <row r="1916" spans="1:7" x14ac:dyDescent="0.2">
      <c r="A1916" s="90" t="s">
        <v>469</v>
      </c>
      <c r="B1916" s="90">
        <f>_xlfn.XLOOKUP(D1916,'BLOCZ X UNIT VOLUMES'!R:R,'BLOCZ X UNIT VOLUMES'!G:G,0)</f>
        <v>0</v>
      </c>
      <c r="C1916" s="90">
        <f>_xlfn.XLOOKUP(J1916,'BLOCZ X UNIT VOLUMES'!R:R,'BLOCZ X UNIT VOLUMES'!G:G,0)</f>
        <v>0</v>
      </c>
      <c r="D1916" s="90" t="s">
        <v>492</v>
      </c>
      <c r="E1916" s="90">
        <f t="shared" si="256"/>
        <v>0</v>
      </c>
      <c r="F1916" s="90">
        <v>10129</v>
      </c>
    </row>
    <row r="1917" spans="1:7" x14ac:dyDescent="0.2">
      <c r="A1917" s="90" t="s">
        <v>469</v>
      </c>
      <c r="B1917" s="90">
        <f>_xlfn.XLOOKUP(D1917,'BLOCZ X UNIT VOLUMES'!R:R,'BLOCZ X UNIT VOLUMES'!G:G,0)</f>
        <v>0</v>
      </c>
      <c r="C1917" s="90">
        <f>_xlfn.XLOOKUP(J1917,'BLOCZ X UNIT VOLUMES'!R:R,'BLOCZ X UNIT VOLUMES'!G:G,0)</f>
        <v>0</v>
      </c>
      <c r="D1917" s="90" t="s">
        <v>493</v>
      </c>
      <c r="E1917" s="90">
        <f t="shared" si="256"/>
        <v>0</v>
      </c>
      <c r="F1917" s="90">
        <v>10129</v>
      </c>
    </row>
    <row r="1918" spans="1:7" x14ac:dyDescent="0.2">
      <c r="A1918" s="90" t="s">
        <v>469</v>
      </c>
      <c r="B1918" s="90">
        <f>_xlfn.XLOOKUP(D1918,'BLOCZ X UNIT VOLUMES'!R:R,'BLOCZ X UNIT VOLUMES'!G:G,0)</f>
        <v>0</v>
      </c>
      <c r="C1918" s="90">
        <f>_xlfn.XLOOKUP(J1918,'BLOCZ X UNIT VOLUMES'!R:R,'BLOCZ X UNIT VOLUMES'!G:G,0)</f>
        <v>0</v>
      </c>
      <c r="D1918" s="90" t="s">
        <v>494</v>
      </c>
      <c r="E1918" s="90">
        <f t="shared" si="256"/>
        <v>0</v>
      </c>
      <c r="F1918" s="90">
        <v>10129</v>
      </c>
    </row>
    <row r="1919" spans="1:7" x14ac:dyDescent="0.2">
      <c r="A1919" s="90" t="s">
        <v>469</v>
      </c>
      <c r="B1919" s="90">
        <f>_xlfn.XLOOKUP(D1919,'BLOCZ X UNIT VOLUMES'!R:R,'BLOCZ X UNIT VOLUMES'!G:G,0)</f>
        <v>0</v>
      </c>
      <c r="C1919" s="90">
        <f>_xlfn.XLOOKUP(J1919,'BLOCZ X UNIT VOLUMES'!R:R,'BLOCZ X UNIT VOLUMES'!G:G,0)</f>
        <v>0</v>
      </c>
      <c r="D1919" s="90" t="s">
        <v>495</v>
      </c>
      <c r="E1919" s="90">
        <f t="shared" si="256"/>
        <v>0</v>
      </c>
      <c r="F1919" s="90">
        <v>10129</v>
      </c>
    </row>
    <row r="1920" spans="1:7" x14ac:dyDescent="0.2">
      <c r="A1920" s="121" t="s">
        <v>469</v>
      </c>
      <c r="B1920" s="121">
        <f>_xlfn.XLOOKUP(D1920,'BLOCZ X UNIT VOLUMES'!R:R,'BLOCZ X UNIT VOLUMES'!H:H,0)</f>
        <v>0</v>
      </c>
      <c r="C1920" s="121">
        <f>_xlfn.XLOOKUP(J1920,'BLOCZ X UNIT VOLUMES'!R:R,'BLOCZ X UNIT VOLUMES'!H:H,0)</f>
        <v>0</v>
      </c>
      <c r="D1920" s="121" t="s">
        <v>484</v>
      </c>
      <c r="E1920" s="121">
        <f t="shared" si="256"/>
        <v>0</v>
      </c>
      <c r="F1920" s="121">
        <v>10089</v>
      </c>
      <c r="G1920" s="121"/>
    </row>
    <row r="1921" spans="1:7" x14ac:dyDescent="0.2">
      <c r="A1921" s="90" t="s">
        <v>469</v>
      </c>
      <c r="B1921" s="90">
        <f>_xlfn.XLOOKUP(D1921,'BLOCZ X UNIT VOLUMES'!R:R,'BLOCZ X UNIT VOLUMES'!H:H,0)</f>
        <v>0</v>
      </c>
      <c r="C1921" s="90">
        <f>_xlfn.XLOOKUP(J1921,'BLOCZ X UNIT VOLUMES'!R:R,'BLOCZ X UNIT VOLUMES'!H:H,0)</f>
        <v>0</v>
      </c>
      <c r="D1921" s="90" t="s">
        <v>485</v>
      </c>
      <c r="E1921" s="90">
        <f t="shared" si="256"/>
        <v>0</v>
      </c>
      <c r="F1921" s="90">
        <v>10089</v>
      </c>
    </row>
    <row r="1922" spans="1:7" x14ac:dyDescent="0.2">
      <c r="A1922" s="90" t="s">
        <v>469</v>
      </c>
      <c r="B1922" s="90">
        <f>_xlfn.XLOOKUP(D1922,'BLOCZ X UNIT VOLUMES'!R:R,'BLOCZ X UNIT VOLUMES'!H:H,0)</f>
        <v>0</v>
      </c>
      <c r="C1922" s="90">
        <f>_xlfn.XLOOKUP(J1922,'BLOCZ X UNIT VOLUMES'!R:R,'BLOCZ X UNIT VOLUMES'!H:H,0)</f>
        <v>0</v>
      </c>
      <c r="D1922" s="90" t="s">
        <v>486</v>
      </c>
      <c r="E1922" s="90">
        <f t="shared" si="256"/>
        <v>0</v>
      </c>
      <c r="F1922" s="90">
        <v>10089</v>
      </c>
    </row>
    <row r="1923" spans="1:7" x14ac:dyDescent="0.2">
      <c r="A1923" s="90" t="s">
        <v>469</v>
      </c>
      <c r="B1923" s="90">
        <f>_xlfn.XLOOKUP(D1923,'BLOCZ X UNIT VOLUMES'!R:R,'BLOCZ X UNIT VOLUMES'!H:H,0)</f>
        <v>0</v>
      </c>
      <c r="C1923" s="90">
        <f>_xlfn.XLOOKUP(J1923,'BLOCZ X UNIT VOLUMES'!R:R,'BLOCZ X UNIT VOLUMES'!H:H,0)</f>
        <v>0</v>
      </c>
      <c r="D1923" s="90" t="s">
        <v>487</v>
      </c>
      <c r="E1923" s="90">
        <f t="shared" si="256"/>
        <v>0</v>
      </c>
      <c r="F1923" s="90">
        <v>10089</v>
      </c>
    </row>
    <row r="1924" spans="1:7" x14ac:dyDescent="0.2">
      <c r="A1924" s="90" t="s">
        <v>469</v>
      </c>
      <c r="B1924" s="90">
        <f>_xlfn.XLOOKUP(D1924,'BLOCZ X UNIT VOLUMES'!R:R,'BLOCZ X UNIT VOLUMES'!H:H,0)</f>
        <v>0</v>
      </c>
      <c r="C1924" s="90">
        <f>_xlfn.XLOOKUP(J1924,'BLOCZ X UNIT VOLUMES'!R:R,'BLOCZ X UNIT VOLUMES'!H:H,0)</f>
        <v>0</v>
      </c>
      <c r="D1924" s="90" t="s">
        <v>488</v>
      </c>
      <c r="E1924" s="90">
        <f t="shared" si="256"/>
        <v>0</v>
      </c>
      <c r="F1924" s="90">
        <v>10089</v>
      </c>
    </row>
    <row r="1925" spans="1:7" x14ac:dyDescent="0.2">
      <c r="A1925" s="90" t="s">
        <v>469</v>
      </c>
      <c r="B1925" s="90">
        <f>_xlfn.XLOOKUP(D1925,'BLOCZ X UNIT VOLUMES'!R:R,'BLOCZ X UNIT VOLUMES'!H:H,0)</f>
        <v>0</v>
      </c>
      <c r="C1925" s="90">
        <f>_xlfn.XLOOKUP(J1925,'BLOCZ X UNIT VOLUMES'!R:R,'BLOCZ X UNIT VOLUMES'!H:H,0)</f>
        <v>0</v>
      </c>
      <c r="D1925" s="90" t="s">
        <v>489</v>
      </c>
      <c r="E1925" s="90">
        <f t="shared" si="256"/>
        <v>0</v>
      </c>
      <c r="F1925" s="90">
        <v>10089</v>
      </c>
    </row>
    <row r="1926" spans="1:7" x14ac:dyDescent="0.2">
      <c r="A1926" s="121" t="s">
        <v>469</v>
      </c>
      <c r="B1926" s="121">
        <f>_xlfn.XLOOKUP(D1926,'BLOCZ X UNIT VOLUMES'!R:R,'BLOCZ X UNIT VOLUMES'!H:H,0)</f>
        <v>0</v>
      </c>
      <c r="C1926" s="121">
        <f>_xlfn.XLOOKUP(J1926,'BLOCZ X UNIT VOLUMES'!R:R,'BLOCZ X UNIT VOLUMES'!H:H,0)</f>
        <v>0</v>
      </c>
      <c r="D1926" s="121" t="s">
        <v>490</v>
      </c>
      <c r="E1926" s="121">
        <f t="shared" si="256"/>
        <v>0</v>
      </c>
      <c r="F1926" s="121">
        <v>10130</v>
      </c>
      <c r="G1926" s="121"/>
    </row>
    <row r="1927" spans="1:7" x14ac:dyDescent="0.2">
      <c r="A1927" s="90" t="s">
        <v>469</v>
      </c>
      <c r="B1927" s="90">
        <f>_xlfn.XLOOKUP(D1927,'BLOCZ X UNIT VOLUMES'!R:R,'BLOCZ X UNIT VOLUMES'!H:H,0)</f>
        <v>0</v>
      </c>
      <c r="C1927" s="90">
        <f>_xlfn.XLOOKUP(J1927,'BLOCZ X UNIT VOLUMES'!R:R,'BLOCZ X UNIT VOLUMES'!H:H,0)</f>
        <v>0</v>
      </c>
      <c r="D1927" s="90" t="s">
        <v>491</v>
      </c>
      <c r="E1927" s="90">
        <f t="shared" si="256"/>
        <v>0</v>
      </c>
      <c r="F1927" s="90">
        <v>10130</v>
      </c>
    </row>
    <row r="1928" spans="1:7" x14ac:dyDescent="0.2">
      <c r="A1928" s="90" t="s">
        <v>469</v>
      </c>
      <c r="B1928" s="90">
        <f>_xlfn.XLOOKUP(D1928,'BLOCZ X UNIT VOLUMES'!R:R,'BLOCZ X UNIT VOLUMES'!H:H,0)</f>
        <v>0</v>
      </c>
      <c r="C1928" s="90">
        <f>_xlfn.XLOOKUP(J1928,'BLOCZ X UNIT VOLUMES'!R:R,'BLOCZ X UNIT VOLUMES'!H:H,0)</f>
        <v>0</v>
      </c>
      <c r="D1928" s="90" t="s">
        <v>492</v>
      </c>
      <c r="E1928" s="90">
        <f t="shared" si="256"/>
        <v>0</v>
      </c>
      <c r="F1928" s="90">
        <v>10130</v>
      </c>
    </row>
    <row r="1929" spans="1:7" x14ac:dyDescent="0.2">
      <c r="A1929" s="90" t="s">
        <v>469</v>
      </c>
      <c r="B1929" s="90">
        <f>_xlfn.XLOOKUP(D1929,'BLOCZ X UNIT VOLUMES'!R:R,'BLOCZ X UNIT VOLUMES'!H:H,0)</f>
        <v>0</v>
      </c>
      <c r="C1929" s="90">
        <f>_xlfn.XLOOKUP(J1929,'BLOCZ X UNIT VOLUMES'!R:R,'BLOCZ X UNIT VOLUMES'!H:H,0)</f>
        <v>0</v>
      </c>
      <c r="D1929" s="90" t="s">
        <v>493</v>
      </c>
      <c r="E1929" s="90">
        <f t="shared" si="256"/>
        <v>0</v>
      </c>
      <c r="F1929" s="90">
        <v>10130</v>
      </c>
    </row>
    <row r="1930" spans="1:7" x14ac:dyDescent="0.2">
      <c r="A1930" s="90" t="s">
        <v>469</v>
      </c>
      <c r="B1930" s="90">
        <f>_xlfn.XLOOKUP(D1930,'BLOCZ X UNIT VOLUMES'!R:R,'BLOCZ X UNIT VOLUMES'!H:H,0)</f>
        <v>0</v>
      </c>
      <c r="C1930" s="90">
        <f>_xlfn.XLOOKUP(J1930,'BLOCZ X UNIT VOLUMES'!R:R,'BLOCZ X UNIT VOLUMES'!H:H,0)</f>
        <v>0</v>
      </c>
      <c r="D1930" s="90" t="s">
        <v>494</v>
      </c>
      <c r="E1930" s="90">
        <f t="shared" si="256"/>
        <v>0</v>
      </c>
      <c r="F1930" s="90">
        <v>10130</v>
      </c>
    </row>
    <row r="1931" spans="1:7" x14ac:dyDescent="0.2">
      <c r="A1931" s="90" t="s">
        <v>469</v>
      </c>
      <c r="B1931" s="90">
        <f>_xlfn.XLOOKUP(D1931,'BLOCZ X UNIT VOLUMES'!R:R,'BLOCZ X UNIT VOLUMES'!H:H,0)</f>
        <v>0</v>
      </c>
      <c r="C1931" s="90">
        <f>_xlfn.XLOOKUP(J1931,'BLOCZ X UNIT VOLUMES'!R:R,'BLOCZ X UNIT VOLUMES'!H:H,0)</f>
        <v>0</v>
      </c>
      <c r="D1931" s="90" t="s">
        <v>495</v>
      </c>
      <c r="E1931" s="90">
        <f t="shared" si="256"/>
        <v>0</v>
      </c>
      <c r="F1931" s="90">
        <v>10130</v>
      </c>
    </row>
    <row r="1932" spans="1:7" x14ac:dyDescent="0.2">
      <c r="A1932" s="121" t="s">
        <v>469</v>
      </c>
      <c r="B1932" s="121">
        <f>_xlfn.XLOOKUP(D1932,'BLOCZ X UNIT VOLUMES'!R:R,'BLOCZ X UNIT VOLUMES'!I:I,0)</f>
        <v>0</v>
      </c>
      <c r="C1932" s="121">
        <f>_xlfn.XLOOKUP(J1932,'BLOCZ X UNIT VOLUMES'!R:R,'BLOCZ X UNIT VOLUMES'!I:I,0)</f>
        <v>0</v>
      </c>
      <c r="D1932" s="121" t="s">
        <v>484</v>
      </c>
      <c r="E1932" s="121">
        <f t="shared" si="256"/>
        <v>0</v>
      </c>
      <c r="F1932" s="121">
        <v>10090</v>
      </c>
      <c r="G1932" s="121"/>
    </row>
    <row r="1933" spans="1:7" x14ac:dyDescent="0.2">
      <c r="A1933" s="90" t="s">
        <v>469</v>
      </c>
      <c r="B1933" s="90">
        <f>_xlfn.XLOOKUP(D1933,'BLOCZ X UNIT VOLUMES'!R:R,'BLOCZ X UNIT VOLUMES'!I:I,0)</f>
        <v>0</v>
      </c>
      <c r="C1933" s="90">
        <f>_xlfn.XLOOKUP(J1933,'BLOCZ X UNIT VOLUMES'!R:R,'BLOCZ X UNIT VOLUMES'!I:I,0)</f>
        <v>0</v>
      </c>
      <c r="D1933" s="90" t="s">
        <v>485</v>
      </c>
      <c r="E1933" s="90">
        <f t="shared" si="256"/>
        <v>0</v>
      </c>
      <c r="F1933" s="90">
        <v>10090</v>
      </c>
    </row>
    <row r="1934" spans="1:7" x14ac:dyDescent="0.2">
      <c r="A1934" s="90" t="s">
        <v>469</v>
      </c>
      <c r="B1934" s="90">
        <f>_xlfn.XLOOKUP(D1934,'BLOCZ X UNIT VOLUMES'!R:R,'BLOCZ X UNIT VOLUMES'!I:I,0)</f>
        <v>0</v>
      </c>
      <c r="C1934" s="90">
        <f>_xlfn.XLOOKUP(J1934,'BLOCZ X UNIT VOLUMES'!R:R,'BLOCZ X UNIT VOLUMES'!I:I,0)</f>
        <v>0</v>
      </c>
      <c r="D1934" s="90" t="s">
        <v>486</v>
      </c>
      <c r="E1934" s="90">
        <f t="shared" si="256"/>
        <v>0</v>
      </c>
      <c r="F1934" s="90">
        <v>10090</v>
      </c>
    </row>
    <row r="1935" spans="1:7" x14ac:dyDescent="0.2">
      <c r="A1935" s="90" t="s">
        <v>469</v>
      </c>
      <c r="B1935" s="90">
        <f>_xlfn.XLOOKUP(D1935,'BLOCZ X UNIT VOLUMES'!R:R,'BLOCZ X UNIT VOLUMES'!I:I,0)</f>
        <v>0</v>
      </c>
      <c r="C1935" s="90">
        <f>_xlfn.XLOOKUP(J1935,'BLOCZ X UNIT VOLUMES'!R:R,'BLOCZ X UNIT VOLUMES'!I:I,0)</f>
        <v>0</v>
      </c>
      <c r="D1935" s="90" t="s">
        <v>487</v>
      </c>
      <c r="E1935" s="90">
        <f t="shared" si="256"/>
        <v>0</v>
      </c>
      <c r="F1935" s="90">
        <v>10090</v>
      </c>
    </row>
    <row r="1936" spans="1:7" x14ac:dyDescent="0.2">
      <c r="A1936" s="90" t="s">
        <v>469</v>
      </c>
      <c r="B1936" s="90">
        <f>_xlfn.XLOOKUP(D1936,'BLOCZ X UNIT VOLUMES'!R:R,'BLOCZ X UNIT VOLUMES'!I:I,0)</f>
        <v>0</v>
      </c>
      <c r="C1936" s="90">
        <f>_xlfn.XLOOKUP(J1936,'BLOCZ X UNIT VOLUMES'!R:R,'BLOCZ X UNIT VOLUMES'!I:I,0)</f>
        <v>0</v>
      </c>
      <c r="D1936" s="90" t="s">
        <v>488</v>
      </c>
      <c r="E1936" s="90">
        <f t="shared" si="256"/>
        <v>0</v>
      </c>
      <c r="F1936" s="90">
        <v>10090</v>
      </c>
    </row>
    <row r="1937" spans="1:7" x14ac:dyDescent="0.2">
      <c r="A1937" s="90" t="s">
        <v>469</v>
      </c>
      <c r="B1937" s="90">
        <f>_xlfn.XLOOKUP(D1937,'BLOCZ X UNIT VOLUMES'!R:R,'BLOCZ X UNIT VOLUMES'!I:I,0)</f>
        <v>0</v>
      </c>
      <c r="C1937" s="90">
        <f>_xlfn.XLOOKUP(J1937,'BLOCZ X UNIT VOLUMES'!R:R,'BLOCZ X UNIT VOLUMES'!I:I,0)</f>
        <v>0</v>
      </c>
      <c r="D1937" s="90" t="s">
        <v>489</v>
      </c>
      <c r="E1937" s="90">
        <f t="shared" si="256"/>
        <v>0</v>
      </c>
      <c r="F1937" s="90">
        <v>10090</v>
      </c>
    </row>
    <row r="1938" spans="1:7" x14ac:dyDescent="0.2">
      <c r="A1938" s="121" t="s">
        <v>469</v>
      </c>
      <c r="B1938" s="121">
        <f>_xlfn.XLOOKUP(D1938,'BLOCZ X UNIT VOLUMES'!R:R,'BLOCZ X UNIT VOLUMES'!I:I,0)</f>
        <v>0</v>
      </c>
      <c r="C1938" s="121">
        <f>_xlfn.XLOOKUP(J1938,'BLOCZ X UNIT VOLUMES'!R:R,'BLOCZ X UNIT VOLUMES'!I:I,0)</f>
        <v>0</v>
      </c>
      <c r="D1938" s="121" t="s">
        <v>490</v>
      </c>
      <c r="E1938" s="121">
        <f t="shared" si="256"/>
        <v>0</v>
      </c>
      <c r="F1938" s="121">
        <v>10139</v>
      </c>
      <c r="G1938" s="121"/>
    </row>
    <row r="1939" spans="1:7" x14ac:dyDescent="0.2">
      <c r="A1939" s="90" t="s">
        <v>469</v>
      </c>
      <c r="B1939" s="90">
        <f>_xlfn.XLOOKUP(D1939,'BLOCZ X UNIT VOLUMES'!R:R,'BLOCZ X UNIT VOLUMES'!I:I,0)</f>
        <v>0</v>
      </c>
      <c r="C1939" s="90">
        <f>_xlfn.XLOOKUP(J1939,'BLOCZ X UNIT VOLUMES'!R:R,'BLOCZ X UNIT VOLUMES'!I:I,0)</f>
        <v>0</v>
      </c>
      <c r="D1939" s="90" t="s">
        <v>491</v>
      </c>
      <c r="E1939" s="90">
        <f t="shared" si="256"/>
        <v>0</v>
      </c>
      <c r="F1939" s="90">
        <v>10139</v>
      </c>
    </row>
    <row r="1940" spans="1:7" x14ac:dyDescent="0.2">
      <c r="A1940" s="90" t="s">
        <v>469</v>
      </c>
      <c r="B1940" s="90">
        <f>_xlfn.XLOOKUP(D1940,'BLOCZ X UNIT VOLUMES'!R:R,'BLOCZ X UNIT VOLUMES'!I:I,0)</f>
        <v>0</v>
      </c>
      <c r="C1940" s="90">
        <f>_xlfn.XLOOKUP(J1940,'BLOCZ X UNIT VOLUMES'!R:R,'BLOCZ X UNIT VOLUMES'!I:I,0)</f>
        <v>0</v>
      </c>
      <c r="D1940" s="90" t="s">
        <v>492</v>
      </c>
      <c r="E1940" s="90">
        <f t="shared" si="256"/>
        <v>0</v>
      </c>
      <c r="F1940" s="90">
        <v>10139</v>
      </c>
    </row>
    <row r="1941" spans="1:7" x14ac:dyDescent="0.2">
      <c r="A1941" s="90" t="s">
        <v>469</v>
      </c>
      <c r="B1941" s="90">
        <f>_xlfn.XLOOKUP(D1941,'BLOCZ X UNIT VOLUMES'!R:R,'BLOCZ X UNIT VOLUMES'!I:I,0)</f>
        <v>0</v>
      </c>
      <c r="C1941" s="90">
        <f>_xlfn.XLOOKUP(J1941,'BLOCZ X UNIT VOLUMES'!R:R,'BLOCZ X UNIT VOLUMES'!I:I,0)</f>
        <v>0</v>
      </c>
      <c r="D1941" s="90" t="s">
        <v>493</v>
      </c>
      <c r="E1941" s="90">
        <f t="shared" si="256"/>
        <v>0</v>
      </c>
      <c r="F1941" s="90">
        <v>10139</v>
      </c>
    </row>
    <row r="1942" spans="1:7" x14ac:dyDescent="0.2">
      <c r="A1942" s="90" t="s">
        <v>469</v>
      </c>
      <c r="B1942" s="90">
        <f>_xlfn.XLOOKUP(D1942,'BLOCZ X UNIT VOLUMES'!R:R,'BLOCZ X UNIT VOLUMES'!I:I,0)</f>
        <v>0</v>
      </c>
      <c r="C1942" s="90">
        <f>_xlfn.XLOOKUP(J1942,'BLOCZ X UNIT VOLUMES'!R:R,'BLOCZ X UNIT VOLUMES'!I:I,0)</f>
        <v>0</v>
      </c>
      <c r="D1942" s="90" t="s">
        <v>494</v>
      </c>
      <c r="E1942" s="90">
        <f t="shared" si="256"/>
        <v>0</v>
      </c>
      <c r="F1942" s="90">
        <v>10139</v>
      </c>
    </row>
    <row r="1943" spans="1:7" x14ac:dyDescent="0.2">
      <c r="A1943" s="90" t="s">
        <v>469</v>
      </c>
      <c r="B1943" s="90">
        <f>_xlfn.XLOOKUP(D1943,'BLOCZ X UNIT VOLUMES'!R:R,'BLOCZ X UNIT VOLUMES'!I:I,0)</f>
        <v>0</v>
      </c>
      <c r="C1943" s="90">
        <f>_xlfn.XLOOKUP(J1943,'BLOCZ X UNIT VOLUMES'!R:R,'BLOCZ X UNIT VOLUMES'!I:I,0)</f>
        <v>0</v>
      </c>
      <c r="D1943" s="90" t="s">
        <v>495</v>
      </c>
      <c r="E1943" s="90">
        <f t="shared" si="256"/>
        <v>0</v>
      </c>
      <c r="F1943" s="90">
        <v>10139</v>
      </c>
    </row>
    <row r="1944" spans="1:7" x14ac:dyDescent="0.2">
      <c r="A1944" s="121" t="s">
        <v>469</v>
      </c>
      <c r="B1944" s="121">
        <f>_xlfn.XLOOKUP(D1944,'BLOCZ X UNIT VOLUMES'!R:R,'BLOCZ X UNIT VOLUMES'!J:J,0)</f>
        <v>0</v>
      </c>
      <c r="C1944" s="121">
        <f>_xlfn.XLOOKUP(J1944,'BLOCZ X UNIT VOLUMES'!R:R,'BLOCZ X UNIT VOLUMES'!J:J,0)</f>
        <v>0</v>
      </c>
      <c r="D1944" s="121" t="s">
        <v>484</v>
      </c>
      <c r="E1944" s="121">
        <f t="shared" si="256"/>
        <v>0</v>
      </c>
      <c r="F1944" s="121">
        <v>10091</v>
      </c>
      <c r="G1944" s="121"/>
    </row>
    <row r="1945" spans="1:7" x14ac:dyDescent="0.2">
      <c r="A1945" s="90" t="s">
        <v>469</v>
      </c>
      <c r="B1945" s="90">
        <f>_xlfn.XLOOKUP(D1945,'BLOCZ X UNIT VOLUMES'!R:R,'BLOCZ X UNIT VOLUMES'!J:J,0)</f>
        <v>0</v>
      </c>
      <c r="C1945" s="90">
        <f>_xlfn.XLOOKUP(J1945,'BLOCZ X UNIT VOLUMES'!R:R,'BLOCZ X UNIT VOLUMES'!J:J,0)</f>
        <v>0</v>
      </c>
      <c r="D1945" s="90" t="s">
        <v>485</v>
      </c>
      <c r="E1945" s="90">
        <f t="shared" si="256"/>
        <v>0</v>
      </c>
      <c r="F1945" s="90">
        <v>10091</v>
      </c>
    </row>
    <row r="1946" spans="1:7" x14ac:dyDescent="0.2">
      <c r="A1946" s="90" t="s">
        <v>469</v>
      </c>
      <c r="B1946" s="90">
        <f>_xlfn.XLOOKUP(D1946,'BLOCZ X UNIT VOLUMES'!R:R,'BLOCZ X UNIT VOLUMES'!J:J,0)</f>
        <v>0</v>
      </c>
      <c r="C1946" s="90">
        <f>_xlfn.XLOOKUP(J1946,'BLOCZ X UNIT VOLUMES'!R:R,'BLOCZ X UNIT VOLUMES'!J:J,0)</f>
        <v>0</v>
      </c>
      <c r="D1946" s="90" t="s">
        <v>486</v>
      </c>
      <c r="E1946" s="90">
        <f t="shared" si="256"/>
        <v>0</v>
      </c>
      <c r="F1946" s="90">
        <v>10091</v>
      </c>
    </row>
    <row r="1947" spans="1:7" x14ac:dyDescent="0.2">
      <c r="A1947" s="90" t="s">
        <v>469</v>
      </c>
      <c r="B1947" s="90">
        <f>_xlfn.XLOOKUP(D1947,'BLOCZ X UNIT VOLUMES'!R:R,'BLOCZ X UNIT VOLUMES'!J:J,0)</f>
        <v>0</v>
      </c>
      <c r="C1947" s="90">
        <f>_xlfn.XLOOKUP(J1947,'BLOCZ X UNIT VOLUMES'!R:R,'BLOCZ X UNIT VOLUMES'!J:J,0)</f>
        <v>0</v>
      </c>
      <c r="D1947" s="90" t="s">
        <v>487</v>
      </c>
      <c r="E1947" s="90">
        <f t="shared" si="256"/>
        <v>0</v>
      </c>
      <c r="F1947" s="90">
        <v>10091</v>
      </c>
    </row>
    <row r="1948" spans="1:7" x14ac:dyDescent="0.2">
      <c r="A1948" s="90" t="s">
        <v>469</v>
      </c>
      <c r="B1948" s="90">
        <f>_xlfn.XLOOKUP(D1948,'BLOCZ X UNIT VOLUMES'!R:R,'BLOCZ X UNIT VOLUMES'!J:J,0)</f>
        <v>0</v>
      </c>
      <c r="C1948" s="90">
        <f>_xlfn.XLOOKUP(J1948,'BLOCZ X UNIT VOLUMES'!R:R,'BLOCZ X UNIT VOLUMES'!J:J,0)</f>
        <v>0</v>
      </c>
      <c r="D1948" s="90" t="s">
        <v>488</v>
      </c>
      <c r="E1948" s="90">
        <f t="shared" si="256"/>
        <v>0</v>
      </c>
      <c r="F1948" s="90">
        <v>10091</v>
      </c>
    </row>
    <row r="1949" spans="1:7" x14ac:dyDescent="0.2">
      <c r="A1949" s="90" t="s">
        <v>469</v>
      </c>
      <c r="B1949" s="90">
        <f>_xlfn.XLOOKUP(D1949,'BLOCZ X UNIT VOLUMES'!R:R,'BLOCZ X UNIT VOLUMES'!J:J,0)</f>
        <v>0</v>
      </c>
      <c r="C1949" s="90">
        <f>_xlfn.XLOOKUP(J1949,'BLOCZ X UNIT VOLUMES'!R:R,'BLOCZ X UNIT VOLUMES'!J:J,0)</f>
        <v>0</v>
      </c>
      <c r="D1949" s="90" t="s">
        <v>489</v>
      </c>
      <c r="E1949" s="90">
        <f t="shared" si="256"/>
        <v>0</v>
      </c>
      <c r="F1949" s="90">
        <v>10091</v>
      </c>
    </row>
    <row r="1950" spans="1:7" x14ac:dyDescent="0.2">
      <c r="A1950" s="121" t="s">
        <v>469</v>
      </c>
      <c r="B1950" s="121">
        <f>_xlfn.XLOOKUP(D1950,'BLOCZ X UNIT VOLUMES'!R:R,'BLOCZ X UNIT VOLUMES'!J:J,0)</f>
        <v>0</v>
      </c>
      <c r="C1950" s="121">
        <f>_xlfn.XLOOKUP(J1950,'BLOCZ X UNIT VOLUMES'!R:R,'BLOCZ X UNIT VOLUMES'!J:J,0)</f>
        <v>0</v>
      </c>
      <c r="D1950" s="121" t="s">
        <v>490</v>
      </c>
      <c r="E1950" s="121">
        <f t="shared" si="256"/>
        <v>0</v>
      </c>
      <c r="F1950" s="121">
        <v>10131</v>
      </c>
      <c r="G1950" s="121"/>
    </row>
    <row r="1951" spans="1:7" x14ac:dyDescent="0.2">
      <c r="A1951" s="90" t="s">
        <v>469</v>
      </c>
      <c r="B1951" s="90">
        <f>_xlfn.XLOOKUP(D1951,'BLOCZ X UNIT VOLUMES'!R:R,'BLOCZ X UNIT VOLUMES'!J:J,0)</f>
        <v>0</v>
      </c>
      <c r="C1951" s="90">
        <f>_xlfn.XLOOKUP(J1951,'BLOCZ X UNIT VOLUMES'!R:R,'BLOCZ X UNIT VOLUMES'!J:J,0)</f>
        <v>0</v>
      </c>
      <c r="D1951" s="90" t="s">
        <v>491</v>
      </c>
      <c r="E1951" s="90">
        <f t="shared" si="256"/>
        <v>0</v>
      </c>
      <c r="F1951" s="90">
        <v>10131</v>
      </c>
    </row>
    <row r="1952" spans="1:7" x14ac:dyDescent="0.2">
      <c r="A1952" s="90" t="s">
        <v>469</v>
      </c>
      <c r="B1952" s="90">
        <f>_xlfn.XLOOKUP(D1952,'BLOCZ X UNIT VOLUMES'!R:R,'BLOCZ X UNIT VOLUMES'!J:J,0)</f>
        <v>0</v>
      </c>
      <c r="C1952" s="90">
        <f>_xlfn.XLOOKUP(J1952,'BLOCZ X UNIT VOLUMES'!R:R,'BLOCZ X UNIT VOLUMES'!J:J,0)</f>
        <v>0</v>
      </c>
      <c r="D1952" s="90" t="s">
        <v>492</v>
      </c>
      <c r="E1952" s="90">
        <f t="shared" si="256"/>
        <v>0</v>
      </c>
      <c r="F1952" s="90">
        <v>10131</v>
      </c>
    </row>
    <row r="1953" spans="1:7" x14ac:dyDescent="0.2">
      <c r="A1953" s="90" t="s">
        <v>469</v>
      </c>
      <c r="B1953" s="90">
        <f>_xlfn.XLOOKUP(D1953,'BLOCZ X UNIT VOLUMES'!R:R,'BLOCZ X UNIT VOLUMES'!J:J,0)</f>
        <v>0</v>
      </c>
      <c r="C1953" s="90">
        <f>_xlfn.XLOOKUP(J1953,'BLOCZ X UNIT VOLUMES'!R:R,'BLOCZ X UNIT VOLUMES'!J:J,0)</f>
        <v>0</v>
      </c>
      <c r="D1953" s="90" t="s">
        <v>493</v>
      </c>
      <c r="E1953" s="90">
        <f t="shared" si="256"/>
        <v>0</v>
      </c>
      <c r="F1953" s="90">
        <v>10131</v>
      </c>
    </row>
    <row r="1954" spans="1:7" x14ac:dyDescent="0.2">
      <c r="A1954" s="90" t="s">
        <v>469</v>
      </c>
      <c r="B1954" s="90">
        <f>_xlfn.XLOOKUP(D1954,'BLOCZ X UNIT VOLUMES'!R:R,'BLOCZ X UNIT VOLUMES'!J:J,0)</f>
        <v>0</v>
      </c>
      <c r="C1954" s="90">
        <f>_xlfn.XLOOKUP(J1954,'BLOCZ X UNIT VOLUMES'!R:R,'BLOCZ X UNIT VOLUMES'!J:J,0)</f>
        <v>0</v>
      </c>
      <c r="D1954" s="90" t="s">
        <v>494</v>
      </c>
      <c r="E1954" s="90">
        <f t="shared" si="256"/>
        <v>0</v>
      </c>
      <c r="F1954" s="90">
        <v>10131</v>
      </c>
    </row>
    <row r="1955" spans="1:7" x14ac:dyDescent="0.2">
      <c r="A1955" s="90" t="s">
        <v>469</v>
      </c>
      <c r="B1955" s="90">
        <f>_xlfn.XLOOKUP(D1955,'BLOCZ X UNIT VOLUMES'!R:R,'BLOCZ X UNIT VOLUMES'!J:J,0)</f>
        <v>0</v>
      </c>
      <c r="C1955" s="90">
        <f>_xlfn.XLOOKUP(J1955,'BLOCZ X UNIT VOLUMES'!R:R,'BLOCZ X UNIT VOLUMES'!J:J,0)</f>
        <v>0</v>
      </c>
      <c r="D1955" s="90" t="s">
        <v>495</v>
      </c>
      <c r="E1955" s="90">
        <f t="shared" si="256"/>
        <v>0</v>
      </c>
      <c r="F1955" s="90">
        <v>10131</v>
      </c>
    </row>
    <row r="1956" spans="1:7" x14ac:dyDescent="0.2">
      <c r="A1956" s="121" t="s">
        <v>469</v>
      </c>
      <c r="B1956" s="121">
        <f>_xlfn.XLOOKUP(D1956,'BLOCZ X UNIT VOLUMES'!R:R,'BLOCZ X UNIT VOLUMES'!K:K,0)</f>
        <v>0</v>
      </c>
      <c r="C1956" s="121">
        <f>_xlfn.XLOOKUP(J1956,'BLOCZ X UNIT VOLUMES'!R:R,'BLOCZ X UNIT VOLUMES'!K:K,0)</f>
        <v>0</v>
      </c>
      <c r="D1956" s="121" t="s">
        <v>484</v>
      </c>
      <c r="E1956" s="121">
        <f t="shared" si="256"/>
        <v>0</v>
      </c>
      <c r="F1956" s="121">
        <v>10094</v>
      </c>
      <c r="G1956" s="121"/>
    </row>
    <row r="1957" spans="1:7" x14ac:dyDescent="0.2">
      <c r="A1957" s="90" t="s">
        <v>469</v>
      </c>
      <c r="B1957" s="90">
        <f>_xlfn.XLOOKUP(D1957,'BLOCZ X UNIT VOLUMES'!R:R,'BLOCZ X UNIT VOLUMES'!K:K,0)</f>
        <v>0</v>
      </c>
      <c r="C1957" s="90">
        <f>_xlfn.XLOOKUP(J1957,'BLOCZ X UNIT VOLUMES'!R:R,'BLOCZ X UNIT VOLUMES'!K:K,0)</f>
        <v>0</v>
      </c>
      <c r="D1957" s="90" t="s">
        <v>485</v>
      </c>
      <c r="E1957" s="90">
        <f t="shared" si="256"/>
        <v>0</v>
      </c>
      <c r="F1957" s="90">
        <v>10094</v>
      </c>
    </row>
    <row r="1958" spans="1:7" x14ac:dyDescent="0.2">
      <c r="A1958" s="90" t="s">
        <v>469</v>
      </c>
      <c r="B1958" s="90">
        <f>_xlfn.XLOOKUP(D1958,'BLOCZ X UNIT VOLUMES'!R:R,'BLOCZ X UNIT VOLUMES'!K:K,0)</f>
        <v>0</v>
      </c>
      <c r="C1958" s="90">
        <f>_xlfn.XLOOKUP(J1958,'BLOCZ X UNIT VOLUMES'!R:R,'BLOCZ X UNIT VOLUMES'!K:K,0)</f>
        <v>0</v>
      </c>
      <c r="D1958" s="90" t="s">
        <v>486</v>
      </c>
      <c r="E1958" s="90">
        <f t="shared" si="256"/>
        <v>0</v>
      </c>
      <c r="F1958" s="90">
        <v>10094</v>
      </c>
    </row>
    <row r="1959" spans="1:7" x14ac:dyDescent="0.2">
      <c r="A1959" s="90" t="s">
        <v>469</v>
      </c>
      <c r="B1959" s="90">
        <f>_xlfn.XLOOKUP(D1959,'BLOCZ X UNIT VOLUMES'!R:R,'BLOCZ X UNIT VOLUMES'!K:K,0)</f>
        <v>0</v>
      </c>
      <c r="C1959" s="90">
        <f>_xlfn.XLOOKUP(J1959,'BLOCZ X UNIT VOLUMES'!R:R,'BLOCZ X UNIT VOLUMES'!K:K,0)</f>
        <v>0</v>
      </c>
      <c r="D1959" s="90" t="s">
        <v>487</v>
      </c>
      <c r="E1959" s="90">
        <f t="shared" si="256"/>
        <v>0</v>
      </c>
      <c r="F1959" s="90">
        <v>10094</v>
      </c>
    </row>
    <row r="1960" spans="1:7" x14ac:dyDescent="0.2">
      <c r="A1960" s="90" t="s">
        <v>469</v>
      </c>
      <c r="B1960" s="90">
        <f>_xlfn.XLOOKUP(D1960,'BLOCZ X UNIT VOLUMES'!R:R,'BLOCZ X UNIT VOLUMES'!K:K,0)</f>
        <v>0</v>
      </c>
      <c r="C1960" s="90">
        <f>_xlfn.XLOOKUP(J1960,'BLOCZ X UNIT VOLUMES'!R:R,'BLOCZ X UNIT VOLUMES'!K:K,0)</f>
        <v>0</v>
      </c>
      <c r="D1960" s="90" t="s">
        <v>488</v>
      </c>
      <c r="E1960" s="90">
        <f t="shared" si="256"/>
        <v>0</v>
      </c>
      <c r="F1960" s="90">
        <v>10094</v>
      </c>
    </row>
    <row r="1961" spans="1:7" x14ac:dyDescent="0.2">
      <c r="A1961" s="90" t="s">
        <v>469</v>
      </c>
      <c r="B1961" s="90">
        <f>_xlfn.XLOOKUP(D1961,'BLOCZ X UNIT VOLUMES'!R:R,'BLOCZ X UNIT VOLUMES'!K:K,0)</f>
        <v>0</v>
      </c>
      <c r="C1961" s="90">
        <f>_xlfn.XLOOKUP(J1961,'BLOCZ X UNIT VOLUMES'!R:R,'BLOCZ X UNIT VOLUMES'!K:K,0)</f>
        <v>0</v>
      </c>
      <c r="D1961" s="90" t="s">
        <v>489</v>
      </c>
      <c r="E1961" s="90">
        <f t="shared" si="256"/>
        <v>0</v>
      </c>
      <c r="F1961" s="90">
        <v>10094</v>
      </c>
    </row>
    <row r="1962" spans="1:7" x14ac:dyDescent="0.2">
      <c r="A1962" s="121" t="s">
        <v>469</v>
      </c>
      <c r="B1962" s="121">
        <f>_xlfn.XLOOKUP(D1962,'BLOCZ X UNIT VOLUMES'!R:R,'BLOCZ X UNIT VOLUMES'!K:K,0)</f>
        <v>0</v>
      </c>
      <c r="C1962" s="121">
        <f>_xlfn.XLOOKUP(J1962,'BLOCZ X UNIT VOLUMES'!R:R,'BLOCZ X UNIT VOLUMES'!K:K,0)</f>
        <v>0</v>
      </c>
      <c r="D1962" s="121" t="s">
        <v>490</v>
      </c>
      <c r="E1962" s="121">
        <f t="shared" si="256"/>
        <v>0</v>
      </c>
      <c r="F1962" s="121">
        <v>10133</v>
      </c>
      <c r="G1962" s="121"/>
    </row>
    <row r="1963" spans="1:7" x14ac:dyDescent="0.2">
      <c r="A1963" s="90" t="s">
        <v>469</v>
      </c>
      <c r="B1963" s="90">
        <f>_xlfn.XLOOKUP(D1963,'BLOCZ X UNIT VOLUMES'!R:R,'BLOCZ X UNIT VOLUMES'!K:K,0)</f>
        <v>0</v>
      </c>
      <c r="C1963" s="90">
        <f>_xlfn.XLOOKUP(J1963,'BLOCZ X UNIT VOLUMES'!R:R,'BLOCZ X UNIT VOLUMES'!K:K,0)</f>
        <v>0</v>
      </c>
      <c r="D1963" s="90" t="s">
        <v>491</v>
      </c>
      <c r="E1963" s="90">
        <f t="shared" si="256"/>
        <v>0</v>
      </c>
      <c r="F1963" s="90">
        <v>10133</v>
      </c>
    </row>
    <row r="1964" spans="1:7" x14ac:dyDescent="0.2">
      <c r="A1964" s="90" t="s">
        <v>469</v>
      </c>
      <c r="B1964" s="90">
        <f>_xlfn.XLOOKUP(D1964,'BLOCZ X UNIT VOLUMES'!R:R,'BLOCZ X UNIT VOLUMES'!K:K,0)</f>
        <v>0</v>
      </c>
      <c r="C1964" s="90">
        <f>_xlfn.XLOOKUP(J1964,'BLOCZ X UNIT VOLUMES'!R:R,'BLOCZ X UNIT VOLUMES'!K:K,0)</f>
        <v>0</v>
      </c>
      <c r="D1964" s="90" t="s">
        <v>492</v>
      </c>
      <c r="E1964" s="90">
        <f t="shared" ref="E1964:E2029" si="257">SUM(B1964:C1964)</f>
        <v>0</v>
      </c>
      <c r="F1964" s="90">
        <v>10133</v>
      </c>
    </row>
    <row r="1965" spans="1:7" x14ac:dyDescent="0.2">
      <c r="A1965" s="90" t="s">
        <v>469</v>
      </c>
      <c r="B1965" s="90">
        <f>_xlfn.XLOOKUP(D1965,'BLOCZ X UNIT VOLUMES'!R:R,'BLOCZ X UNIT VOLUMES'!K:K,0)</f>
        <v>0</v>
      </c>
      <c r="C1965" s="90">
        <f>_xlfn.XLOOKUP(J1965,'BLOCZ X UNIT VOLUMES'!R:R,'BLOCZ X UNIT VOLUMES'!K:K,0)</f>
        <v>0</v>
      </c>
      <c r="D1965" s="90" t="s">
        <v>493</v>
      </c>
      <c r="E1965" s="90">
        <f t="shared" si="257"/>
        <v>0</v>
      </c>
      <c r="F1965" s="90">
        <v>10133</v>
      </c>
    </row>
    <row r="1966" spans="1:7" x14ac:dyDescent="0.2">
      <c r="A1966" s="90" t="s">
        <v>469</v>
      </c>
      <c r="B1966" s="90">
        <f>_xlfn.XLOOKUP(D1966,'BLOCZ X UNIT VOLUMES'!R:R,'BLOCZ X UNIT VOLUMES'!K:K,0)</f>
        <v>0</v>
      </c>
      <c r="C1966" s="90">
        <f>_xlfn.XLOOKUP(J1966,'BLOCZ X UNIT VOLUMES'!R:R,'BLOCZ X UNIT VOLUMES'!K:K,0)</f>
        <v>0</v>
      </c>
      <c r="D1966" s="90" t="s">
        <v>494</v>
      </c>
      <c r="E1966" s="90">
        <f t="shared" si="257"/>
        <v>0</v>
      </c>
      <c r="F1966" s="90">
        <v>10133</v>
      </c>
    </row>
    <row r="1967" spans="1:7" x14ac:dyDescent="0.2">
      <c r="A1967" s="90" t="s">
        <v>469</v>
      </c>
      <c r="B1967" s="90">
        <f>_xlfn.XLOOKUP(D1967,'BLOCZ X UNIT VOLUMES'!R:R,'BLOCZ X UNIT VOLUMES'!K:K,0)</f>
        <v>0</v>
      </c>
      <c r="C1967" s="90">
        <f>_xlfn.XLOOKUP(J1967,'BLOCZ X UNIT VOLUMES'!R:R,'BLOCZ X UNIT VOLUMES'!K:K,0)</f>
        <v>0</v>
      </c>
      <c r="D1967" s="90" t="s">
        <v>495</v>
      </c>
      <c r="E1967" s="90">
        <f t="shared" si="257"/>
        <v>0</v>
      </c>
      <c r="F1967" s="90">
        <v>10133</v>
      </c>
    </row>
    <row r="1968" spans="1:7" x14ac:dyDescent="0.2">
      <c r="A1968" s="121" t="s">
        <v>469</v>
      </c>
      <c r="B1968" s="121">
        <f>_xlfn.XLOOKUP(D1968,'BLOCZ X UNIT VOLUMES'!R:R,'BLOCZ X UNIT VOLUMES'!L:L,0)</f>
        <v>0</v>
      </c>
      <c r="C1968" s="121">
        <f>_xlfn.XLOOKUP(J1968,'BLOCZ X UNIT VOLUMES'!R:R,'BLOCZ X UNIT VOLUMES'!L:L,0)</f>
        <v>0</v>
      </c>
      <c r="D1968" s="121" t="s">
        <v>484</v>
      </c>
      <c r="E1968" s="121">
        <f t="shared" si="257"/>
        <v>0</v>
      </c>
      <c r="F1968" s="121">
        <v>10095</v>
      </c>
      <c r="G1968" s="121"/>
    </row>
    <row r="1969" spans="1:7" x14ac:dyDescent="0.2">
      <c r="A1969" s="90" t="s">
        <v>469</v>
      </c>
      <c r="B1969" s="90">
        <f>_xlfn.XLOOKUP(D1969,'BLOCZ X UNIT VOLUMES'!R:R,'BLOCZ X UNIT VOLUMES'!L:L,0)</f>
        <v>0</v>
      </c>
      <c r="C1969" s="90">
        <f>_xlfn.XLOOKUP(J1969,'BLOCZ X UNIT VOLUMES'!R:R,'BLOCZ X UNIT VOLUMES'!L:L,0)</f>
        <v>0</v>
      </c>
      <c r="D1969" s="90" t="s">
        <v>485</v>
      </c>
      <c r="E1969" s="90">
        <f t="shared" si="257"/>
        <v>0</v>
      </c>
      <c r="F1969" s="90">
        <v>10095</v>
      </c>
    </row>
    <row r="1970" spans="1:7" x14ac:dyDescent="0.2">
      <c r="A1970" s="90" t="s">
        <v>469</v>
      </c>
      <c r="B1970" s="90">
        <f>_xlfn.XLOOKUP(D1970,'BLOCZ X UNIT VOLUMES'!R:R,'BLOCZ X UNIT VOLUMES'!L:L,0)</f>
        <v>0</v>
      </c>
      <c r="C1970" s="90">
        <f>_xlfn.XLOOKUP(J1970,'BLOCZ X UNIT VOLUMES'!R:R,'BLOCZ X UNIT VOLUMES'!L:L,0)</f>
        <v>0</v>
      </c>
      <c r="D1970" s="90" t="s">
        <v>486</v>
      </c>
      <c r="E1970" s="90">
        <f t="shared" si="257"/>
        <v>0</v>
      </c>
      <c r="F1970" s="90">
        <v>10095</v>
      </c>
    </row>
    <row r="1971" spans="1:7" x14ac:dyDescent="0.2">
      <c r="A1971" s="90" t="s">
        <v>469</v>
      </c>
      <c r="B1971" s="90">
        <f>_xlfn.XLOOKUP(D1971,'BLOCZ X UNIT VOLUMES'!R:R,'BLOCZ X UNIT VOLUMES'!L:L,0)</f>
        <v>0</v>
      </c>
      <c r="C1971" s="90">
        <f>_xlfn.XLOOKUP(J1971,'BLOCZ X UNIT VOLUMES'!R:R,'BLOCZ X UNIT VOLUMES'!L:L,0)</f>
        <v>0</v>
      </c>
      <c r="D1971" s="90" t="s">
        <v>487</v>
      </c>
      <c r="E1971" s="90">
        <f t="shared" si="257"/>
        <v>0</v>
      </c>
      <c r="F1971" s="90">
        <v>10095</v>
      </c>
    </row>
    <row r="1972" spans="1:7" x14ac:dyDescent="0.2">
      <c r="A1972" s="90" t="s">
        <v>469</v>
      </c>
      <c r="B1972" s="90">
        <f>_xlfn.XLOOKUP(D1972,'BLOCZ X UNIT VOLUMES'!R:R,'BLOCZ X UNIT VOLUMES'!L:L,0)</f>
        <v>0</v>
      </c>
      <c r="C1972" s="90">
        <f>_xlfn.XLOOKUP(J1972,'BLOCZ X UNIT VOLUMES'!R:R,'BLOCZ X UNIT VOLUMES'!L:L,0)</f>
        <v>0</v>
      </c>
      <c r="D1972" s="90" t="s">
        <v>488</v>
      </c>
      <c r="E1972" s="90">
        <f t="shared" si="257"/>
        <v>0</v>
      </c>
      <c r="F1972" s="90">
        <v>10095</v>
      </c>
    </row>
    <row r="1973" spans="1:7" x14ac:dyDescent="0.2">
      <c r="A1973" s="90" t="s">
        <v>469</v>
      </c>
      <c r="B1973" s="90">
        <f>_xlfn.XLOOKUP(D1973,'BLOCZ X UNIT VOLUMES'!R:R,'BLOCZ X UNIT VOLUMES'!L:L,0)</f>
        <v>0</v>
      </c>
      <c r="C1973" s="90">
        <f>_xlfn.XLOOKUP(J1973,'BLOCZ X UNIT VOLUMES'!R:R,'BLOCZ X UNIT VOLUMES'!L:L,0)</f>
        <v>0</v>
      </c>
      <c r="D1973" s="90" t="s">
        <v>489</v>
      </c>
      <c r="E1973" s="90">
        <f t="shared" si="257"/>
        <v>0</v>
      </c>
      <c r="F1973" s="90">
        <v>10095</v>
      </c>
    </row>
    <row r="1974" spans="1:7" x14ac:dyDescent="0.2">
      <c r="A1974" s="121" t="s">
        <v>469</v>
      </c>
      <c r="B1974" s="121">
        <f>_xlfn.XLOOKUP(D1974,'BLOCZ X UNIT VOLUMES'!R:R,'BLOCZ X UNIT VOLUMES'!L:L,0)</f>
        <v>0</v>
      </c>
      <c r="C1974" s="121">
        <f>_xlfn.XLOOKUP(J1974,'BLOCZ X UNIT VOLUMES'!R:R,'BLOCZ X UNIT VOLUMES'!L:L,0)</f>
        <v>0</v>
      </c>
      <c r="D1974" s="121" t="s">
        <v>490</v>
      </c>
      <c r="E1974" s="121">
        <f t="shared" si="257"/>
        <v>0</v>
      </c>
      <c r="F1974" s="121">
        <v>10134</v>
      </c>
      <c r="G1974" s="121"/>
    </row>
    <row r="1975" spans="1:7" x14ac:dyDescent="0.2">
      <c r="A1975" s="90" t="s">
        <v>469</v>
      </c>
      <c r="B1975" s="90">
        <f>_xlfn.XLOOKUP(D1975,'BLOCZ X UNIT VOLUMES'!R:R,'BLOCZ X UNIT VOLUMES'!L:L,0)</f>
        <v>0</v>
      </c>
      <c r="C1975" s="90">
        <f>_xlfn.XLOOKUP(J1975,'BLOCZ X UNIT VOLUMES'!R:R,'BLOCZ X UNIT VOLUMES'!L:L,0)</f>
        <v>0</v>
      </c>
      <c r="D1975" s="90" t="s">
        <v>491</v>
      </c>
      <c r="E1975" s="90">
        <f t="shared" si="257"/>
        <v>0</v>
      </c>
      <c r="F1975" s="90">
        <v>10134</v>
      </c>
    </row>
    <row r="1976" spans="1:7" x14ac:dyDescent="0.2">
      <c r="A1976" s="90" t="s">
        <v>469</v>
      </c>
      <c r="B1976" s="90">
        <f>_xlfn.XLOOKUP(D1976,'BLOCZ X UNIT VOLUMES'!R:R,'BLOCZ X UNIT VOLUMES'!L:L,0)</f>
        <v>0</v>
      </c>
      <c r="C1976" s="90">
        <f>_xlfn.XLOOKUP(J1976,'BLOCZ X UNIT VOLUMES'!R:R,'BLOCZ X UNIT VOLUMES'!L:L,0)</f>
        <v>0</v>
      </c>
      <c r="D1976" s="90" t="s">
        <v>492</v>
      </c>
      <c r="E1976" s="90">
        <f t="shared" si="257"/>
        <v>0</v>
      </c>
      <c r="F1976" s="90">
        <v>10134</v>
      </c>
    </row>
    <row r="1977" spans="1:7" x14ac:dyDescent="0.2">
      <c r="A1977" s="90" t="s">
        <v>469</v>
      </c>
      <c r="B1977" s="90">
        <f>_xlfn.XLOOKUP(D1977,'BLOCZ X UNIT VOLUMES'!R:R,'BLOCZ X UNIT VOLUMES'!L:L,0)</f>
        <v>0</v>
      </c>
      <c r="C1977" s="90">
        <f>_xlfn.XLOOKUP(J1977,'BLOCZ X UNIT VOLUMES'!R:R,'BLOCZ X UNIT VOLUMES'!L:L,0)</f>
        <v>0</v>
      </c>
      <c r="D1977" s="90" t="s">
        <v>493</v>
      </c>
      <c r="E1977" s="90">
        <f t="shared" si="257"/>
        <v>0</v>
      </c>
      <c r="F1977" s="90">
        <v>10134</v>
      </c>
    </row>
    <row r="1978" spans="1:7" x14ac:dyDescent="0.2">
      <c r="A1978" s="90" t="s">
        <v>469</v>
      </c>
      <c r="B1978" s="90">
        <f>_xlfn.XLOOKUP(D1978,'BLOCZ X UNIT VOLUMES'!R:R,'BLOCZ X UNIT VOLUMES'!L:L,0)</f>
        <v>0</v>
      </c>
      <c r="C1978" s="90">
        <f>_xlfn.XLOOKUP(J1978,'BLOCZ X UNIT VOLUMES'!R:R,'BLOCZ X UNIT VOLUMES'!L:L,0)</f>
        <v>0</v>
      </c>
      <c r="D1978" s="90" t="s">
        <v>494</v>
      </c>
      <c r="E1978" s="90">
        <f t="shared" si="257"/>
        <v>0</v>
      </c>
      <c r="F1978" s="90">
        <v>10134</v>
      </c>
    </row>
    <row r="1979" spans="1:7" x14ac:dyDescent="0.2">
      <c r="A1979" s="90" t="s">
        <v>469</v>
      </c>
      <c r="B1979" s="90">
        <f>_xlfn.XLOOKUP(D1979,'BLOCZ X UNIT VOLUMES'!R:R,'BLOCZ X UNIT VOLUMES'!L:L,0)</f>
        <v>0</v>
      </c>
      <c r="C1979" s="90">
        <f>_xlfn.XLOOKUP(J1979,'BLOCZ X UNIT VOLUMES'!R:R,'BLOCZ X UNIT VOLUMES'!L:L,0)</f>
        <v>0</v>
      </c>
      <c r="D1979" s="90" t="s">
        <v>495</v>
      </c>
      <c r="E1979" s="90">
        <f t="shared" si="257"/>
        <v>0</v>
      </c>
      <c r="F1979" s="90">
        <v>10134</v>
      </c>
    </row>
    <row r="1980" spans="1:7" x14ac:dyDescent="0.2">
      <c r="A1980" s="121" t="s">
        <v>469</v>
      </c>
      <c r="B1980" s="121">
        <f>_xlfn.XLOOKUP(D1980,'BLOCZ X UNIT VOLUMES'!R:R,'BLOCZ X UNIT VOLUMES'!N:N,0)</f>
        <v>0</v>
      </c>
      <c r="C1980" s="121">
        <f>_xlfn.XLOOKUP(J1980,'BLOCZ X UNIT VOLUMES'!R:R,'BLOCZ X UNIT VOLUMES'!N:N,0)</f>
        <v>0</v>
      </c>
      <c r="D1980" s="121" t="s">
        <v>484</v>
      </c>
      <c r="E1980" s="121">
        <f t="shared" si="257"/>
        <v>0</v>
      </c>
      <c r="F1980" s="121">
        <v>10083</v>
      </c>
      <c r="G1980" s="121"/>
    </row>
    <row r="1981" spans="1:7" x14ac:dyDescent="0.2">
      <c r="A1981" s="90" t="s">
        <v>469</v>
      </c>
      <c r="B1981" s="90">
        <f>_xlfn.XLOOKUP(D1981,'BLOCZ X UNIT VOLUMES'!R:R,'BLOCZ X UNIT VOLUMES'!N:N,0)</f>
        <v>0</v>
      </c>
      <c r="C1981" s="90">
        <f>_xlfn.XLOOKUP(J1981,'BLOCZ X UNIT VOLUMES'!R:R,'BLOCZ X UNIT VOLUMES'!N:N,0)</f>
        <v>0</v>
      </c>
      <c r="D1981" s="90" t="s">
        <v>485</v>
      </c>
      <c r="E1981" s="90">
        <f t="shared" si="257"/>
        <v>0</v>
      </c>
      <c r="F1981" s="90">
        <v>10083</v>
      </c>
    </row>
    <row r="1982" spans="1:7" x14ac:dyDescent="0.2">
      <c r="A1982" s="90" t="s">
        <v>469</v>
      </c>
      <c r="B1982" s="90">
        <f>_xlfn.XLOOKUP(D1982,'BLOCZ X UNIT VOLUMES'!R:R,'BLOCZ X UNIT VOLUMES'!N:N,0)</f>
        <v>0</v>
      </c>
      <c r="C1982" s="90">
        <f>_xlfn.XLOOKUP(J1982,'BLOCZ X UNIT VOLUMES'!R:R,'BLOCZ X UNIT VOLUMES'!N:N,0)</f>
        <v>0</v>
      </c>
      <c r="D1982" s="90" t="s">
        <v>486</v>
      </c>
      <c r="E1982" s="90">
        <f t="shared" si="257"/>
        <v>0</v>
      </c>
      <c r="F1982" s="90">
        <v>10083</v>
      </c>
    </row>
    <row r="1983" spans="1:7" x14ac:dyDescent="0.2">
      <c r="A1983" s="90" t="s">
        <v>469</v>
      </c>
      <c r="B1983" s="90">
        <f>_xlfn.XLOOKUP(D1983,'BLOCZ X UNIT VOLUMES'!R:R,'BLOCZ X UNIT VOLUMES'!N:N,0)</f>
        <v>0</v>
      </c>
      <c r="C1983" s="90">
        <f>_xlfn.XLOOKUP(J1983,'BLOCZ X UNIT VOLUMES'!R:R,'BLOCZ X UNIT VOLUMES'!N:N,0)</f>
        <v>0</v>
      </c>
      <c r="D1983" s="90" t="s">
        <v>487</v>
      </c>
      <c r="E1983" s="90">
        <f t="shared" si="257"/>
        <v>0</v>
      </c>
      <c r="F1983" s="90">
        <v>10083</v>
      </c>
    </row>
    <row r="1984" spans="1:7" x14ac:dyDescent="0.2">
      <c r="A1984" s="90" t="s">
        <v>469</v>
      </c>
      <c r="B1984" s="90">
        <f>_xlfn.XLOOKUP(D1984,'BLOCZ X UNIT VOLUMES'!R:R,'BLOCZ X UNIT VOLUMES'!N:N,0)</f>
        <v>0</v>
      </c>
      <c r="C1984" s="90">
        <f>_xlfn.XLOOKUP(J1984,'BLOCZ X UNIT VOLUMES'!R:R,'BLOCZ X UNIT VOLUMES'!N:N,0)</f>
        <v>0</v>
      </c>
      <c r="D1984" s="90" t="s">
        <v>488</v>
      </c>
      <c r="E1984" s="90">
        <f t="shared" si="257"/>
        <v>0</v>
      </c>
      <c r="F1984" s="90">
        <v>10083</v>
      </c>
    </row>
    <row r="1985" spans="1:7" x14ac:dyDescent="0.2">
      <c r="A1985" s="90" t="s">
        <v>469</v>
      </c>
      <c r="B1985" s="90">
        <f>_xlfn.XLOOKUP(D1985,'BLOCZ X UNIT VOLUMES'!R:R,'BLOCZ X UNIT VOLUMES'!N:N,0)</f>
        <v>0</v>
      </c>
      <c r="C1985" s="90">
        <f>_xlfn.XLOOKUP(J1985,'BLOCZ X UNIT VOLUMES'!R:R,'BLOCZ X UNIT VOLUMES'!N:N,0)</f>
        <v>0</v>
      </c>
      <c r="D1985" s="90" t="s">
        <v>489</v>
      </c>
      <c r="E1985" s="90">
        <f t="shared" si="257"/>
        <v>0</v>
      </c>
      <c r="F1985" s="90">
        <v>10083</v>
      </c>
    </row>
    <row r="1986" spans="1:7" x14ac:dyDescent="0.2">
      <c r="A1986" s="121" t="s">
        <v>469</v>
      </c>
      <c r="B1986" s="121">
        <f>_xlfn.XLOOKUP(D1986,'BLOCZ X UNIT VOLUMES'!R:R,'BLOCZ X UNIT VOLUMES'!N:N,0)</f>
        <v>0</v>
      </c>
      <c r="C1986" s="121">
        <f>_xlfn.XLOOKUP(J1986,'BLOCZ X UNIT VOLUMES'!R:R,'BLOCZ X UNIT VOLUMES'!N:N,0)</f>
        <v>0</v>
      </c>
      <c r="D1986" s="121" t="s">
        <v>490</v>
      </c>
      <c r="E1986" s="121">
        <f t="shared" si="257"/>
        <v>0</v>
      </c>
      <c r="F1986" s="121">
        <v>10137</v>
      </c>
      <c r="G1986" s="121"/>
    </row>
    <row r="1987" spans="1:7" x14ac:dyDescent="0.2">
      <c r="A1987" s="90" t="s">
        <v>469</v>
      </c>
      <c r="B1987" s="90">
        <f>_xlfn.XLOOKUP(D1987,'BLOCZ X UNIT VOLUMES'!R:R,'BLOCZ X UNIT VOLUMES'!N:N,0)</f>
        <v>0</v>
      </c>
      <c r="C1987" s="90">
        <f>_xlfn.XLOOKUP(J1987,'BLOCZ X UNIT VOLUMES'!R:R,'BLOCZ X UNIT VOLUMES'!N:N,0)</f>
        <v>0</v>
      </c>
      <c r="D1987" s="90" t="s">
        <v>491</v>
      </c>
      <c r="E1987" s="90">
        <f t="shared" si="257"/>
        <v>0</v>
      </c>
      <c r="F1987" s="90">
        <v>10137</v>
      </c>
    </row>
    <row r="1988" spans="1:7" x14ac:dyDescent="0.2">
      <c r="A1988" s="90" t="s">
        <v>469</v>
      </c>
      <c r="B1988" s="90">
        <f>_xlfn.XLOOKUP(D1988,'BLOCZ X UNIT VOLUMES'!R:R,'BLOCZ X UNIT VOLUMES'!N:N,0)</f>
        <v>0</v>
      </c>
      <c r="C1988" s="90">
        <f>_xlfn.XLOOKUP(J1988,'BLOCZ X UNIT VOLUMES'!R:R,'BLOCZ X UNIT VOLUMES'!N:N,0)</f>
        <v>0</v>
      </c>
      <c r="D1988" s="90" t="s">
        <v>492</v>
      </c>
      <c r="E1988" s="90">
        <f t="shared" si="257"/>
        <v>0</v>
      </c>
      <c r="F1988" s="90">
        <v>10137</v>
      </c>
    </row>
    <row r="1989" spans="1:7" x14ac:dyDescent="0.2">
      <c r="A1989" s="90" t="s">
        <v>469</v>
      </c>
      <c r="B1989" s="90">
        <f>_xlfn.XLOOKUP(D1989,'BLOCZ X UNIT VOLUMES'!R:R,'BLOCZ X UNIT VOLUMES'!N:N,0)</f>
        <v>0</v>
      </c>
      <c r="C1989" s="90">
        <f>_xlfn.XLOOKUP(J1989,'BLOCZ X UNIT VOLUMES'!R:R,'BLOCZ X UNIT VOLUMES'!N:N,0)</f>
        <v>0</v>
      </c>
      <c r="D1989" s="90" t="s">
        <v>493</v>
      </c>
      <c r="E1989" s="90">
        <f t="shared" si="257"/>
        <v>0</v>
      </c>
      <c r="F1989" s="90">
        <v>10137</v>
      </c>
    </row>
    <row r="1990" spans="1:7" x14ac:dyDescent="0.2">
      <c r="A1990" s="90" t="s">
        <v>469</v>
      </c>
      <c r="B1990" s="90">
        <f>_xlfn.XLOOKUP(D1990,'BLOCZ X UNIT VOLUMES'!R:R,'BLOCZ X UNIT VOLUMES'!N:N,0)</f>
        <v>0</v>
      </c>
      <c r="C1990" s="90">
        <f>_xlfn.XLOOKUP(J1990,'BLOCZ X UNIT VOLUMES'!R:R,'BLOCZ X UNIT VOLUMES'!N:N,0)</f>
        <v>0</v>
      </c>
      <c r="D1990" s="90" t="s">
        <v>494</v>
      </c>
      <c r="E1990" s="90">
        <f t="shared" si="257"/>
        <v>0</v>
      </c>
      <c r="F1990" s="90">
        <v>10137</v>
      </c>
    </row>
    <row r="1991" spans="1:7" x14ac:dyDescent="0.2">
      <c r="A1991" s="90" t="s">
        <v>469</v>
      </c>
      <c r="B1991" s="90">
        <f>_xlfn.XLOOKUP(D1991,'BLOCZ X UNIT VOLUMES'!R:R,'BLOCZ X UNIT VOLUMES'!N:N,0)</f>
        <v>0</v>
      </c>
      <c r="C1991" s="90">
        <f>_xlfn.XLOOKUP(J1991,'BLOCZ X UNIT VOLUMES'!R:R,'BLOCZ X UNIT VOLUMES'!N:N,0)</f>
        <v>0</v>
      </c>
      <c r="D1991" s="90" t="s">
        <v>495</v>
      </c>
      <c r="E1991" s="90">
        <f t="shared" si="257"/>
        <v>0</v>
      </c>
      <c r="F1991" s="90">
        <v>10137</v>
      </c>
    </row>
    <row r="1992" spans="1:7" x14ac:dyDescent="0.2">
      <c r="A1992" s="121" t="s">
        <v>469</v>
      </c>
      <c r="B1992" s="121">
        <f>_xlfn.XLOOKUP(D1992,'BLOCZ X UNIT VOLUMES'!R:R,'BLOCZ X UNIT VOLUMES'!O:O,0)</f>
        <v>0</v>
      </c>
      <c r="C1992" s="121">
        <f>_xlfn.XLOOKUP(J1992,'BLOCZ X UNIT VOLUMES'!R:R,'BLOCZ X UNIT VOLUMES'!O:O,0)</f>
        <v>0</v>
      </c>
      <c r="D1992" s="121" t="s">
        <v>484</v>
      </c>
      <c r="E1992" s="121">
        <f t="shared" si="257"/>
        <v>0</v>
      </c>
      <c r="F1992" s="121">
        <v>10082</v>
      </c>
      <c r="G1992" s="121"/>
    </row>
    <row r="1993" spans="1:7" x14ac:dyDescent="0.2">
      <c r="A1993" s="90" t="s">
        <v>469</v>
      </c>
      <c r="B1993" s="90">
        <f>_xlfn.XLOOKUP(D1993,'BLOCZ X UNIT VOLUMES'!R:R,'BLOCZ X UNIT VOLUMES'!O:O,0)</f>
        <v>0</v>
      </c>
      <c r="C1993" s="90">
        <f>_xlfn.XLOOKUP(J1993,'BLOCZ X UNIT VOLUMES'!R:R,'BLOCZ X UNIT VOLUMES'!O:O,0)</f>
        <v>0</v>
      </c>
      <c r="D1993" s="90" t="s">
        <v>485</v>
      </c>
      <c r="E1993" s="90">
        <f t="shared" si="257"/>
        <v>0</v>
      </c>
      <c r="F1993" s="90">
        <v>10082</v>
      </c>
    </row>
    <row r="1994" spans="1:7" x14ac:dyDescent="0.2">
      <c r="A1994" s="90" t="s">
        <v>469</v>
      </c>
      <c r="B1994" s="90">
        <f>_xlfn.XLOOKUP(D1994,'BLOCZ X UNIT VOLUMES'!R:R,'BLOCZ X UNIT VOLUMES'!O:O,0)</f>
        <v>0</v>
      </c>
      <c r="C1994" s="90">
        <f>_xlfn.XLOOKUP(J1994,'BLOCZ X UNIT VOLUMES'!R:R,'BLOCZ X UNIT VOLUMES'!O:O,0)</f>
        <v>0</v>
      </c>
      <c r="D1994" s="90" t="s">
        <v>486</v>
      </c>
      <c r="E1994" s="90">
        <f t="shared" si="257"/>
        <v>0</v>
      </c>
      <c r="F1994" s="90">
        <v>10082</v>
      </c>
    </row>
    <row r="1995" spans="1:7" x14ac:dyDescent="0.2">
      <c r="A1995" s="90" t="s">
        <v>469</v>
      </c>
      <c r="B1995" s="90">
        <f>_xlfn.XLOOKUP(D1995,'BLOCZ X UNIT VOLUMES'!R:R,'BLOCZ X UNIT VOLUMES'!O:O,0)</f>
        <v>0</v>
      </c>
      <c r="C1995" s="90">
        <f>_xlfn.XLOOKUP(J1995,'BLOCZ X UNIT VOLUMES'!R:R,'BLOCZ X UNIT VOLUMES'!O:O,0)</f>
        <v>0</v>
      </c>
      <c r="D1995" s="90" t="s">
        <v>487</v>
      </c>
      <c r="E1995" s="90">
        <f t="shared" si="257"/>
        <v>0</v>
      </c>
      <c r="F1995" s="90">
        <v>10082</v>
      </c>
    </row>
    <row r="1996" spans="1:7" x14ac:dyDescent="0.2">
      <c r="A1996" s="90" t="s">
        <v>469</v>
      </c>
      <c r="B1996" s="90">
        <f>_xlfn.XLOOKUP(D1996,'BLOCZ X UNIT VOLUMES'!R:R,'BLOCZ X UNIT VOLUMES'!O:O,0)</f>
        <v>0</v>
      </c>
      <c r="C1996" s="90">
        <f>_xlfn.XLOOKUP(J1996,'BLOCZ X UNIT VOLUMES'!R:R,'BLOCZ X UNIT VOLUMES'!O:O,0)</f>
        <v>0</v>
      </c>
      <c r="D1996" s="90" t="s">
        <v>488</v>
      </c>
      <c r="E1996" s="90">
        <f t="shared" si="257"/>
        <v>0</v>
      </c>
      <c r="F1996" s="90">
        <v>10082</v>
      </c>
    </row>
    <row r="1997" spans="1:7" x14ac:dyDescent="0.2">
      <c r="A1997" s="90" t="s">
        <v>469</v>
      </c>
      <c r="B1997" s="90">
        <f>_xlfn.XLOOKUP(D1997,'BLOCZ X UNIT VOLUMES'!R:R,'BLOCZ X UNIT VOLUMES'!O:O,0)</f>
        <v>0</v>
      </c>
      <c r="C1997" s="90">
        <f>_xlfn.XLOOKUP(J1997,'BLOCZ X UNIT VOLUMES'!R:R,'BLOCZ X UNIT VOLUMES'!O:O,0)</f>
        <v>0</v>
      </c>
      <c r="D1997" s="90" t="s">
        <v>489</v>
      </c>
      <c r="E1997" s="90">
        <f t="shared" si="257"/>
        <v>0</v>
      </c>
      <c r="F1997" s="90">
        <v>10082</v>
      </c>
    </row>
    <row r="1998" spans="1:7" x14ac:dyDescent="0.2">
      <c r="A1998" s="121" t="s">
        <v>469</v>
      </c>
      <c r="B1998" s="121">
        <f>_xlfn.XLOOKUP(D1998,'BLOCZ X UNIT VOLUMES'!R:R,'BLOCZ X UNIT VOLUMES'!O:O,0)</f>
        <v>0</v>
      </c>
      <c r="C1998" s="121">
        <f>_xlfn.XLOOKUP(J1998,'BLOCZ X UNIT VOLUMES'!R:R,'BLOCZ X UNIT VOLUMES'!O:O,0)</f>
        <v>0</v>
      </c>
      <c r="D1998" s="121" t="s">
        <v>490</v>
      </c>
      <c r="E1998" s="121">
        <f t="shared" si="257"/>
        <v>0</v>
      </c>
      <c r="F1998" s="121">
        <v>10138</v>
      </c>
      <c r="G1998" s="121"/>
    </row>
    <row r="1999" spans="1:7" x14ac:dyDescent="0.2">
      <c r="A1999" s="90" t="s">
        <v>469</v>
      </c>
      <c r="B1999" s="90">
        <f>_xlfn.XLOOKUP(D1999,'BLOCZ X UNIT VOLUMES'!R:R,'BLOCZ X UNIT VOLUMES'!O:O,0)</f>
        <v>0</v>
      </c>
      <c r="C1999" s="90">
        <f>_xlfn.XLOOKUP(J1999,'BLOCZ X UNIT VOLUMES'!R:R,'BLOCZ X UNIT VOLUMES'!O:O,0)</f>
        <v>0</v>
      </c>
      <c r="D1999" s="90" t="s">
        <v>491</v>
      </c>
      <c r="E1999" s="90">
        <f t="shared" si="257"/>
        <v>0</v>
      </c>
      <c r="F1999" s="90">
        <v>10138</v>
      </c>
    </row>
    <row r="2000" spans="1:7" x14ac:dyDescent="0.2">
      <c r="A2000" s="90" t="s">
        <v>469</v>
      </c>
      <c r="B2000" s="90">
        <f>_xlfn.XLOOKUP(D2000,'BLOCZ X UNIT VOLUMES'!R:R,'BLOCZ X UNIT VOLUMES'!O:O,0)</f>
        <v>0</v>
      </c>
      <c r="C2000" s="90">
        <f>_xlfn.XLOOKUP(J2000,'BLOCZ X UNIT VOLUMES'!R:R,'BLOCZ X UNIT VOLUMES'!O:O,0)</f>
        <v>0</v>
      </c>
      <c r="D2000" s="90" t="s">
        <v>492</v>
      </c>
      <c r="E2000" s="90">
        <f t="shared" si="257"/>
        <v>0</v>
      </c>
      <c r="F2000" s="90">
        <v>10138</v>
      </c>
    </row>
    <row r="2001" spans="1:10" x14ac:dyDescent="0.2">
      <c r="A2001" s="90" t="s">
        <v>469</v>
      </c>
      <c r="B2001" s="90">
        <f>_xlfn.XLOOKUP(D2001,'BLOCZ X UNIT VOLUMES'!R:R,'BLOCZ X UNIT VOLUMES'!O:O,0)</f>
        <v>0</v>
      </c>
      <c r="C2001" s="90">
        <f>_xlfn.XLOOKUP(J2001,'BLOCZ X UNIT VOLUMES'!R:R,'BLOCZ X UNIT VOLUMES'!O:O,0)</f>
        <v>0</v>
      </c>
      <c r="D2001" s="90" t="s">
        <v>493</v>
      </c>
      <c r="E2001" s="90">
        <f t="shared" si="257"/>
        <v>0</v>
      </c>
      <c r="F2001" s="90">
        <v>10138</v>
      </c>
    </row>
    <row r="2002" spans="1:10" x14ac:dyDescent="0.2">
      <c r="A2002" s="90" t="s">
        <v>469</v>
      </c>
      <c r="B2002" s="90">
        <f>_xlfn.XLOOKUP(D2002,'BLOCZ X UNIT VOLUMES'!R:R,'BLOCZ X UNIT VOLUMES'!O:O,0)</f>
        <v>0</v>
      </c>
      <c r="C2002" s="90">
        <f>_xlfn.XLOOKUP(J2002,'BLOCZ X UNIT VOLUMES'!R:R,'BLOCZ X UNIT VOLUMES'!O:O,0)</f>
        <v>0</v>
      </c>
      <c r="D2002" s="90" t="s">
        <v>494</v>
      </c>
      <c r="E2002" s="90">
        <f t="shared" si="257"/>
        <v>0</v>
      </c>
      <c r="F2002" s="90">
        <v>10138</v>
      </c>
    </row>
    <row r="2003" spans="1:10" x14ac:dyDescent="0.2">
      <c r="A2003" s="90" t="s">
        <v>469</v>
      </c>
      <c r="B2003" s="90">
        <f>_xlfn.XLOOKUP(D2003,'BLOCZ X UNIT VOLUMES'!R:R,'BLOCZ X UNIT VOLUMES'!O:O,0)</f>
        <v>0</v>
      </c>
      <c r="C2003" s="90">
        <f>_xlfn.XLOOKUP(J2003,'BLOCZ X UNIT VOLUMES'!R:R,'BLOCZ X UNIT VOLUMES'!O:O,0)</f>
        <v>0</v>
      </c>
      <c r="D2003" s="90" t="s">
        <v>495</v>
      </c>
      <c r="E2003" s="90">
        <f t="shared" si="257"/>
        <v>0</v>
      </c>
      <c r="F2003" s="90">
        <v>10138</v>
      </c>
    </row>
    <row r="2004" spans="1:10" x14ac:dyDescent="0.2">
      <c r="A2004" s="121" t="s">
        <v>242</v>
      </c>
      <c r="B2004" s="121">
        <f>_xlfn.XLOOKUP(D2004,MACROS!R:R,MACROS!D:D,0)</f>
        <v>0</v>
      </c>
      <c r="C2004" s="121"/>
      <c r="D2004" s="121" t="s">
        <v>519</v>
      </c>
      <c r="E2004" s="121">
        <f t="shared" si="257"/>
        <v>0</v>
      </c>
      <c r="F2004" s="121">
        <v>10124</v>
      </c>
      <c r="G2004" s="121">
        <f t="shared" ref="G2004:G2073" si="258">IF(C2004&gt;0,10*C2004/E2004,0)</f>
        <v>0</v>
      </c>
      <c r="J2004" s="1"/>
    </row>
    <row r="2005" spans="1:10" x14ac:dyDescent="0.2">
      <c r="A2005" s="90" t="s">
        <v>242</v>
      </c>
      <c r="B2005" s="90">
        <f>_xlfn.XLOOKUP(D2005,MACROS!R:R,MACROS!D:D,0)</f>
        <v>0</v>
      </c>
      <c r="D2005" s="90" t="s">
        <v>520</v>
      </c>
      <c r="E2005" s="90">
        <f t="shared" si="257"/>
        <v>0</v>
      </c>
      <c r="F2005" s="90">
        <v>10124</v>
      </c>
      <c r="G2005" s="90">
        <f t="shared" si="258"/>
        <v>0</v>
      </c>
      <c r="J2005" s="113"/>
    </row>
    <row r="2006" spans="1:10" x14ac:dyDescent="0.2">
      <c r="A2006" s="90" t="s">
        <v>242</v>
      </c>
      <c r="B2006" s="90">
        <f>_xlfn.XLOOKUP(D2006,MACROS!R:R,MACROS!D:D,0)</f>
        <v>0</v>
      </c>
      <c r="D2006" s="90" t="s">
        <v>521</v>
      </c>
      <c r="E2006" s="90">
        <f t="shared" si="257"/>
        <v>0</v>
      </c>
      <c r="F2006" s="90">
        <v>10124</v>
      </c>
      <c r="G2006" s="90">
        <f t="shared" si="258"/>
        <v>0</v>
      </c>
      <c r="J2006" s="113"/>
    </row>
    <row r="2007" spans="1:10" x14ac:dyDescent="0.2">
      <c r="A2007" s="90" t="s">
        <v>242</v>
      </c>
      <c r="B2007" s="90">
        <f>_xlfn.XLOOKUP(D2007,MACROS!R:R,MACROS!D:D,0)</f>
        <v>0</v>
      </c>
      <c r="D2007" s="90" t="s">
        <v>522</v>
      </c>
      <c r="E2007" s="90">
        <f t="shared" si="257"/>
        <v>0</v>
      </c>
      <c r="F2007" s="90">
        <v>10124</v>
      </c>
      <c r="G2007" s="90">
        <f t="shared" si="258"/>
        <v>0</v>
      </c>
      <c r="J2007" s="113"/>
    </row>
    <row r="2008" spans="1:10" x14ac:dyDescent="0.2">
      <c r="A2008" s="90" t="s">
        <v>242</v>
      </c>
      <c r="B2008" s="90">
        <f>_xlfn.XLOOKUP(D2008,MACROS!R:R,MACROS!D:D,0)</f>
        <v>0</v>
      </c>
      <c r="D2008" s="90" t="s">
        <v>523</v>
      </c>
      <c r="E2008" s="90">
        <f t="shared" si="257"/>
        <v>0</v>
      </c>
      <c r="F2008" s="90">
        <v>10124</v>
      </c>
      <c r="G2008" s="90">
        <f t="shared" si="258"/>
        <v>0</v>
      </c>
      <c r="J2008" s="113"/>
    </row>
    <row r="2009" spans="1:10" x14ac:dyDescent="0.2">
      <c r="A2009" s="90" t="s">
        <v>242</v>
      </c>
      <c r="B2009" s="90">
        <f>_xlfn.XLOOKUP(D2009,MACROS!R:R,MACROS!D:D,0)</f>
        <v>0</v>
      </c>
      <c r="D2009" s="90" t="s">
        <v>524</v>
      </c>
      <c r="E2009" s="90">
        <f t="shared" si="257"/>
        <v>0</v>
      </c>
      <c r="F2009" s="90">
        <v>10124</v>
      </c>
      <c r="G2009" s="90">
        <f t="shared" si="258"/>
        <v>0</v>
      </c>
      <c r="J2009" s="113"/>
    </row>
    <row r="2010" spans="1:10" x14ac:dyDescent="0.2">
      <c r="A2010" s="90" t="s">
        <v>242</v>
      </c>
      <c r="B2010" s="90">
        <f>_xlfn.XLOOKUP(D2010,MACROS!R:R,MACROS!D:D,0)</f>
        <v>0</v>
      </c>
      <c r="D2010" s="90" t="s">
        <v>525</v>
      </c>
      <c r="E2010" s="90">
        <f t="shared" si="257"/>
        <v>0</v>
      </c>
      <c r="F2010" s="90">
        <v>10124</v>
      </c>
      <c r="G2010" s="90">
        <f t="shared" si="258"/>
        <v>0</v>
      </c>
      <c r="J2010" s="113"/>
    </row>
    <row r="2011" spans="1:10" x14ac:dyDescent="0.2">
      <c r="A2011" s="90" t="s">
        <v>242</v>
      </c>
      <c r="B2011" s="90">
        <f>_xlfn.XLOOKUP(D2011,MACROS!R:R,MACROS!D:D,0)</f>
        <v>0</v>
      </c>
      <c r="D2011" s="90" t="s">
        <v>526</v>
      </c>
      <c r="E2011" s="90">
        <f t="shared" si="257"/>
        <v>0</v>
      </c>
      <c r="F2011" s="90">
        <v>10124</v>
      </c>
      <c r="G2011" s="90">
        <f t="shared" si="258"/>
        <v>0</v>
      </c>
      <c r="J2011" s="113"/>
    </row>
    <row r="2012" spans="1:10" x14ac:dyDescent="0.2">
      <c r="A2012" s="90" t="s">
        <v>242</v>
      </c>
      <c r="B2012" s="90">
        <f>_xlfn.XLOOKUP(D2012,MACROS!R:R,MACROS!D:D,0)</f>
        <v>0</v>
      </c>
      <c r="D2012" s="90" t="s">
        <v>527</v>
      </c>
      <c r="E2012" s="90">
        <f t="shared" si="257"/>
        <v>0</v>
      </c>
      <c r="F2012" s="90">
        <v>10124</v>
      </c>
      <c r="G2012" s="90">
        <f t="shared" si="258"/>
        <v>0</v>
      </c>
      <c r="J2012" s="113"/>
    </row>
    <row r="2013" spans="1:10" x14ac:dyDescent="0.2">
      <c r="A2013" s="90" t="s">
        <v>242</v>
      </c>
      <c r="B2013" s="90">
        <f>_xlfn.XLOOKUP(D2013,MACROS!R:R,MACROS!D:D,0)</f>
        <v>0</v>
      </c>
      <c r="D2013" s="90" t="s">
        <v>528</v>
      </c>
      <c r="E2013" s="90">
        <f t="shared" si="257"/>
        <v>0</v>
      </c>
      <c r="F2013" s="90">
        <v>10124</v>
      </c>
      <c r="G2013" s="90">
        <f t="shared" si="258"/>
        <v>0</v>
      </c>
      <c r="J2013" s="113"/>
    </row>
    <row r="2014" spans="1:10" x14ac:dyDescent="0.2">
      <c r="A2014" s="90" t="s">
        <v>242</v>
      </c>
      <c r="B2014" s="90">
        <f>_xlfn.XLOOKUP(D2014,MACROS!R:R,MACROS!D:D,0)</f>
        <v>0</v>
      </c>
      <c r="D2014" s="90" t="s">
        <v>529</v>
      </c>
      <c r="E2014" s="90">
        <f t="shared" si="257"/>
        <v>0</v>
      </c>
      <c r="F2014" s="90">
        <v>10124</v>
      </c>
      <c r="G2014" s="90">
        <f t="shared" si="258"/>
        <v>0</v>
      </c>
      <c r="J2014" s="113"/>
    </row>
    <row r="2015" spans="1:10" x14ac:dyDescent="0.2">
      <c r="A2015" s="90" t="s">
        <v>242</v>
      </c>
      <c r="B2015" s="90">
        <f>_xlfn.XLOOKUP(D2015,MACROS!R:R,MACROS!D:D,0)</f>
        <v>0</v>
      </c>
      <c r="D2015" s="90" t="s">
        <v>530</v>
      </c>
      <c r="E2015" s="90">
        <f t="shared" si="257"/>
        <v>0</v>
      </c>
      <c r="F2015" s="90">
        <v>10124</v>
      </c>
      <c r="G2015" s="90">
        <f t="shared" si="258"/>
        <v>0</v>
      </c>
      <c r="J2015" s="113"/>
    </row>
    <row r="2016" spans="1:10" x14ac:dyDescent="0.2">
      <c r="A2016" s="90" t="s">
        <v>242</v>
      </c>
      <c r="B2016" s="90">
        <f>_xlfn.XLOOKUP(D2016,MACROS!R:R,MACROS!D:D,0)</f>
        <v>0</v>
      </c>
      <c r="D2016" s="90" t="s">
        <v>531</v>
      </c>
      <c r="E2016" s="90">
        <f t="shared" si="257"/>
        <v>0</v>
      </c>
      <c r="F2016" s="90">
        <v>10124</v>
      </c>
      <c r="G2016" s="90">
        <f t="shared" si="258"/>
        <v>0</v>
      </c>
      <c r="J2016" s="113"/>
    </row>
    <row r="2017" spans="1:10" x14ac:dyDescent="0.2">
      <c r="A2017" s="90" t="s">
        <v>242</v>
      </c>
      <c r="B2017" s="90">
        <f>_xlfn.XLOOKUP(D2017,MACROS!R:R,MACROS!D:D,0)</f>
        <v>0</v>
      </c>
      <c r="D2017" s="90" t="s">
        <v>532</v>
      </c>
      <c r="E2017" s="90">
        <f t="shared" si="257"/>
        <v>0</v>
      </c>
      <c r="F2017" s="90">
        <v>10124</v>
      </c>
      <c r="G2017" s="90">
        <f t="shared" si="258"/>
        <v>0</v>
      </c>
      <c r="J2017" s="113"/>
    </row>
    <row r="2018" spans="1:10" x14ac:dyDescent="0.2">
      <c r="A2018" s="90" t="s">
        <v>242</v>
      </c>
      <c r="B2018" s="90">
        <f>_xlfn.XLOOKUP(D2018,MACROS!R:R,MACROS!D:D,0)</f>
        <v>0</v>
      </c>
      <c r="D2018" s="90" t="s">
        <v>533</v>
      </c>
      <c r="E2018" s="90">
        <f t="shared" si="257"/>
        <v>0</v>
      </c>
      <c r="F2018" s="90">
        <v>10124</v>
      </c>
      <c r="G2018" s="90">
        <f t="shared" si="258"/>
        <v>0</v>
      </c>
      <c r="J2018" s="113"/>
    </row>
    <row r="2019" spans="1:10" x14ac:dyDescent="0.2">
      <c r="A2019" s="90" t="s">
        <v>242</v>
      </c>
      <c r="B2019" s="90">
        <f>_xlfn.XLOOKUP(D2019,MACROS!R:R,MACROS!D:D,0)</f>
        <v>0</v>
      </c>
      <c r="D2019" s="90" t="s">
        <v>534</v>
      </c>
      <c r="E2019" s="90">
        <f t="shared" si="257"/>
        <v>0</v>
      </c>
      <c r="F2019" s="90">
        <v>10124</v>
      </c>
      <c r="G2019" s="90">
        <f t="shared" si="258"/>
        <v>0</v>
      </c>
      <c r="J2019" s="113"/>
    </row>
    <row r="2020" spans="1:10" x14ac:dyDescent="0.2">
      <c r="A2020" s="90" t="s">
        <v>242</v>
      </c>
      <c r="B2020" s="90">
        <f>_xlfn.XLOOKUP(D2020,MACROS!R:R,MACROS!D:D,0)</f>
        <v>0</v>
      </c>
      <c r="D2020" s="90" t="s">
        <v>535</v>
      </c>
      <c r="E2020" s="90">
        <f t="shared" si="257"/>
        <v>0</v>
      </c>
      <c r="F2020" s="90">
        <v>10124</v>
      </c>
      <c r="G2020" s="90">
        <f t="shared" si="258"/>
        <v>0</v>
      </c>
      <c r="J2020" s="113"/>
    </row>
    <row r="2021" spans="1:10" x14ac:dyDescent="0.2">
      <c r="A2021" s="90" t="s">
        <v>242</v>
      </c>
      <c r="B2021" s="90">
        <f>_xlfn.XLOOKUP(D2021,MACROS!R:R,MACROS!D:D,0)</f>
        <v>0</v>
      </c>
      <c r="D2021" s="90" t="s">
        <v>536</v>
      </c>
      <c r="E2021" s="90">
        <f t="shared" si="257"/>
        <v>0</v>
      </c>
      <c r="F2021" s="90">
        <v>10124</v>
      </c>
      <c r="G2021" s="90">
        <f t="shared" si="258"/>
        <v>0</v>
      </c>
      <c r="J2021" s="113"/>
    </row>
    <row r="2022" spans="1:10" x14ac:dyDescent="0.2">
      <c r="A2022" s="90" t="s">
        <v>242</v>
      </c>
      <c r="B2022" s="90">
        <f>_xlfn.XLOOKUP(D2022,MACROS!R:R,MACROS!D:D,0)</f>
        <v>0</v>
      </c>
      <c r="D2022" s="90" t="s">
        <v>537</v>
      </c>
      <c r="E2022" s="90">
        <f t="shared" si="257"/>
        <v>0</v>
      </c>
      <c r="F2022" s="90">
        <v>10124</v>
      </c>
      <c r="G2022" s="90">
        <f t="shared" si="258"/>
        <v>0</v>
      </c>
      <c r="J2022" s="113"/>
    </row>
    <row r="2023" spans="1:10" x14ac:dyDescent="0.2">
      <c r="A2023" s="90" t="s">
        <v>242</v>
      </c>
      <c r="B2023" s="90">
        <f>_xlfn.XLOOKUP(D2023,MACROS!R:R,MACROS!D:D,0)</f>
        <v>0</v>
      </c>
      <c r="D2023" s="90" t="s">
        <v>538</v>
      </c>
      <c r="E2023" s="90">
        <f t="shared" si="257"/>
        <v>0</v>
      </c>
      <c r="F2023" s="90">
        <v>10124</v>
      </c>
      <c r="G2023" s="90">
        <f t="shared" si="258"/>
        <v>0</v>
      </c>
      <c r="J2023" s="113"/>
    </row>
    <row r="2024" spans="1:10" x14ac:dyDescent="0.2">
      <c r="A2024" s="90" t="s">
        <v>242</v>
      </c>
      <c r="B2024" s="90">
        <f>_xlfn.XLOOKUP(D2024,MACROS!R:R,MACROS!D:D,0)</f>
        <v>0</v>
      </c>
      <c r="D2024" s="90" t="s">
        <v>539</v>
      </c>
      <c r="E2024" s="90">
        <f t="shared" si="257"/>
        <v>0</v>
      </c>
      <c r="F2024" s="90">
        <v>10124</v>
      </c>
      <c r="G2024" s="90">
        <f t="shared" si="258"/>
        <v>0</v>
      </c>
      <c r="J2024" s="1"/>
    </row>
    <row r="2025" spans="1:10" x14ac:dyDescent="0.2">
      <c r="A2025" s="90" t="s">
        <v>242</v>
      </c>
      <c r="B2025" s="90">
        <f>_xlfn.XLOOKUP(D2025,MACROS!R:R,MACROS!D:D,0)</f>
        <v>0</v>
      </c>
      <c r="D2025" s="90" t="s">
        <v>590</v>
      </c>
      <c r="E2025" s="90">
        <f t="shared" ref="E2025" si="259">SUM(B2025:C2025)</f>
        <v>0</v>
      </c>
      <c r="F2025" s="90">
        <v>10124</v>
      </c>
      <c r="G2025" s="90">
        <f t="shared" ref="G2025" si="260">IF(C2025&gt;0,10*C2025/E2025,0)</f>
        <v>0</v>
      </c>
      <c r="J2025" s="113"/>
    </row>
    <row r="2026" spans="1:10" x14ac:dyDescent="0.2">
      <c r="A2026" s="90" t="s">
        <v>242</v>
      </c>
      <c r="B2026" s="90">
        <f>_xlfn.XLOOKUP(D2026,MACROS!R:R,MACROS!D:D,0)</f>
        <v>0</v>
      </c>
      <c r="D2026" s="90" t="s">
        <v>591</v>
      </c>
      <c r="E2026" s="90">
        <f t="shared" ref="E2026" si="261">SUM(B2026:C2026)</f>
        <v>0</v>
      </c>
      <c r="F2026" s="90">
        <v>10124</v>
      </c>
      <c r="G2026" s="90">
        <f t="shared" ref="G2026" si="262">IF(C2026&gt;0,10*C2026/E2026,0)</f>
        <v>0</v>
      </c>
      <c r="J2026" s="113"/>
    </row>
    <row r="2027" spans="1:10" x14ac:dyDescent="0.2">
      <c r="A2027" s="121" t="s">
        <v>242</v>
      </c>
      <c r="B2027" s="121">
        <f>_xlfn.XLOOKUP(D2027,MACROS!R:R,MACROS!E:E,0)</f>
        <v>0</v>
      </c>
      <c r="C2027" s="121"/>
      <c r="D2027" s="121" t="s">
        <v>519</v>
      </c>
      <c r="E2027" s="121">
        <f t="shared" si="257"/>
        <v>0</v>
      </c>
      <c r="F2027" s="121">
        <v>10125</v>
      </c>
      <c r="G2027" s="121">
        <f t="shared" si="258"/>
        <v>0</v>
      </c>
      <c r="J2027" s="1"/>
    </row>
    <row r="2028" spans="1:10" x14ac:dyDescent="0.2">
      <c r="A2028" s="90" t="s">
        <v>242</v>
      </c>
      <c r="B2028" s="90">
        <f>_xlfn.XLOOKUP(D2028,MACROS!R:R,MACROS!E:E,0)</f>
        <v>0</v>
      </c>
      <c r="D2028" s="90" t="s">
        <v>520</v>
      </c>
      <c r="E2028" s="90">
        <f t="shared" si="257"/>
        <v>0</v>
      </c>
      <c r="F2028" s="90">
        <v>10125</v>
      </c>
      <c r="G2028" s="90">
        <f t="shared" si="258"/>
        <v>0</v>
      </c>
      <c r="J2028" s="113"/>
    </row>
    <row r="2029" spans="1:10" x14ac:dyDescent="0.2">
      <c r="A2029" s="90" t="s">
        <v>242</v>
      </c>
      <c r="B2029" s="90">
        <f>_xlfn.XLOOKUP(D2029,MACROS!R:R,MACROS!E:E,0)</f>
        <v>0</v>
      </c>
      <c r="D2029" s="90" t="s">
        <v>521</v>
      </c>
      <c r="E2029" s="90">
        <f t="shared" si="257"/>
        <v>0</v>
      </c>
      <c r="F2029" s="90">
        <v>10125</v>
      </c>
      <c r="G2029" s="90">
        <f t="shared" si="258"/>
        <v>0</v>
      </c>
      <c r="J2029" s="113"/>
    </row>
    <row r="2030" spans="1:10" x14ac:dyDescent="0.2">
      <c r="A2030" s="90" t="s">
        <v>242</v>
      </c>
      <c r="B2030" s="90">
        <f>_xlfn.XLOOKUP(D2030,MACROS!R:R,MACROS!E:E,0)</f>
        <v>0</v>
      </c>
      <c r="D2030" s="90" t="s">
        <v>522</v>
      </c>
      <c r="E2030" s="90">
        <f t="shared" ref="E2030:E2099" si="263">SUM(B2030:C2030)</f>
        <v>0</v>
      </c>
      <c r="F2030" s="90">
        <v>10125</v>
      </c>
      <c r="G2030" s="90">
        <f t="shared" si="258"/>
        <v>0</v>
      </c>
      <c r="J2030" s="113"/>
    </row>
    <row r="2031" spans="1:10" x14ac:dyDescent="0.2">
      <c r="A2031" s="90" t="s">
        <v>242</v>
      </c>
      <c r="B2031" s="90">
        <f>_xlfn.XLOOKUP(D2031,MACROS!R:R,MACROS!E:E,0)</f>
        <v>0</v>
      </c>
      <c r="D2031" s="90" t="s">
        <v>523</v>
      </c>
      <c r="E2031" s="90">
        <f t="shared" si="263"/>
        <v>0</v>
      </c>
      <c r="F2031" s="90">
        <v>10125</v>
      </c>
      <c r="G2031" s="90">
        <f t="shared" si="258"/>
        <v>0</v>
      </c>
      <c r="J2031" s="113"/>
    </row>
    <row r="2032" spans="1:10" x14ac:dyDescent="0.2">
      <c r="A2032" s="90" t="s">
        <v>242</v>
      </c>
      <c r="B2032" s="90">
        <f>_xlfn.XLOOKUP(D2032,MACROS!R:R,MACROS!E:E,0)</f>
        <v>0</v>
      </c>
      <c r="D2032" s="90" t="s">
        <v>524</v>
      </c>
      <c r="E2032" s="90">
        <f t="shared" si="263"/>
        <v>0</v>
      </c>
      <c r="F2032" s="90">
        <v>10125</v>
      </c>
      <c r="G2032" s="90">
        <f t="shared" si="258"/>
        <v>0</v>
      </c>
      <c r="J2032" s="113"/>
    </row>
    <row r="2033" spans="1:10" x14ac:dyDescent="0.2">
      <c r="A2033" s="90" t="s">
        <v>242</v>
      </c>
      <c r="B2033" s="90">
        <f>_xlfn.XLOOKUP(D2033,MACROS!R:R,MACROS!E:E,0)</f>
        <v>0</v>
      </c>
      <c r="D2033" s="90" t="s">
        <v>525</v>
      </c>
      <c r="E2033" s="90">
        <f t="shared" si="263"/>
        <v>0</v>
      </c>
      <c r="F2033" s="90">
        <v>10125</v>
      </c>
      <c r="G2033" s="90">
        <f t="shared" si="258"/>
        <v>0</v>
      </c>
      <c r="J2033" s="113"/>
    </row>
    <row r="2034" spans="1:10" x14ac:dyDescent="0.2">
      <c r="A2034" s="90" t="s">
        <v>242</v>
      </c>
      <c r="B2034" s="90">
        <f>_xlfn.XLOOKUP(D2034,MACROS!R:R,MACROS!E:E,0)</f>
        <v>0</v>
      </c>
      <c r="D2034" s="90" t="s">
        <v>526</v>
      </c>
      <c r="E2034" s="90">
        <f t="shared" si="263"/>
        <v>0</v>
      </c>
      <c r="F2034" s="90">
        <v>10125</v>
      </c>
      <c r="G2034" s="90">
        <f t="shared" si="258"/>
        <v>0</v>
      </c>
      <c r="J2034" s="113"/>
    </row>
    <row r="2035" spans="1:10" x14ac:dyDescent="0.2">
      <c r="A2035" s="90" t="s">
        <v>242</v>
      </c>
      <c r="B2035" s="90">
        <f>_xlfn.XLOOKUP(D2035,MACROS!R:R,MACROS!E:E,0)</f>
        <v>0</v>
      </c>
      <c r="D2035" s="90" t="s">
        <v>527</v>
      </c>
      <c r="E2035" s="90">
        <f t="shared" si="263"/>
        <v>0</v>
      </c>
      <c r="F2035" s="90">
        <v>10125</v>
      </c>
      <c r="G2035" s="90">
        <f t="shared" si="258"/>
        <v>0</v>
      </c>
      <c r="J2035" s="113"/>
    </row>
    <row r="2036" spans="1:10" x14ac:dyDescent="0.2">
      <c r="A2036" s="90" t="s">
        <v>242</v>
      </c>
      <c r="B2036" s="90">
        <f>_xlfn.XLOOKUP(D2036,MACROS!R:R,MACROS!E:E,0)</f>
        <v>0</v>
      </c>
      <c r="D2036" s="90" t="s">
        <v>528</v>
      </c>
      <c r="E2036" s="90">
        <f t="shared" si="263"/>
        <v>0</v>
      </c>
      <c r="F2036" s="90">
        <v>10125</v>
      </c>
      <c r="G2036" s="90">
        <f t="shared" si="258"/>
        <v>0</v>
      </c>
      <c r="J2036" s="113"/>
    </row>
    <row r="2037" spans="1:10" x14ac:dyDescent="0.2">
      <c r="A2037" s="90" t="s">
        <v>242</v>
      </c>
      <c r="B2037" s="90">
        <f>_xlfn.XLOOKUP(D2037,MACROS!R:R,MACROS!E:E,0)</f>
        <v>0</v>
      </c>
      <c r="D2037" s="90" t="s">
        <v>529</v>
      </c>
      <c r="E2037" s="90">
        <f t="shared" si="263"/>
        <v>0</v>
      </c>
      <c r="F2037" s="90">
        <v>10125</v>
      </c>
      <c r="G2037" s="90">
        <f t="shared" si="258"/>
        <v>0</v>
      </c>
      <c r="J2037" s="113"/>
    </row>
    <row r="2038" spans="1:10" x14ac:dyDescent="0.2">
      <c r="A2038" s="90" t="s">
        <v>242</v>
      </c>
      <c r="B2038" s="90">
        <f>_xlfn.XLOOKUP(D2038,MACROS!R:R,MACROS!E:E,0)</f>
        <v>0</v>
      </c>
      <c r="D2038" s="90" t="s">
        <v>530</v>
      </c>
      <c r="E2038" s="90">
        <f t="shared" si="263"/>
        <v>0</v>
      </c>
      <c r="F2038" s="90">
        <v>10125</v>
      </c>
      <c r="G2038" s="90">
        <f t="shared" si="258"/>
        <v>0</v>
      </c>
      <c r="J2038" s="113"/>
    </row>
    <row r="2039" spans="1:10" x14ac:dyDescent="0.2">
      <c r="A2039" s="90" t="s">
        <v>242</v>
      </c>
      <c r="B2039" s="90">
        <f>_xlfn.XLOOKUP(D2039,MACROS!R:R,MACROS!E:E,0)</f>
        <v>0</v>
      </c>
      <c r="D2039" s="90" t="s">
        <v>531</v>
      </c>
      <c r="E2039" s="90">
        <f t="shared" si="263"/>
        <v>0</v>
      </c>
      <c r="F2039" s="90">
        <v>10125</v>
      </c>
      <c r="G2039" s="90">
        <f t="shared" si="258"/>
        <v>0</v>
      </c>
      <c r="J2039" s="113"/>
    </row>
    <row r="2040" spans="1:10" x14ac:dyDescent="0.2">
      <c r="A2040" s="90" t="s">
        <v>242</v>
      </c>
      <c r="B2040" s="90">
        <f>_xlfn.XLOOKUP(D2040,MACROS!R:R,MACROS!E:E,0)</f>
        <v>0</v>
      </c>
      <c r="D2040" s="90" t="s">
        <v>532</v>
      </c>
      <c r="E2040" s="90">
        <f t="shared" si="263"/>
        <v>0</v>
      </c>
      <c r="F2040" s="90">
        <v>10125</v>
      </c>
      <c r="G2040" s="90">
        <f t="shared" si="258"/>
        <v>0</v>
      </c>
      <c r="J2040" s="113"/>
    </row>
    <row r="2041" spans="1:10" x14ac:dyDescent="0.2">
      <c r="A2041" s="90" t="s">
        <v>242</v>
      </c>
      <c r="B2041" s="90">
        <f>_xlfn.XLOOKUP(D2041,MACROS!R:R,MACROS!E:E,0)</f>
        <v>0</v>
      </c>
      <c r="D2041" s="90" t="s">
        <v>533</v>
      </c>
      <c r="E2041" s="90">
        <f t="shared" si="263"/>
        <v>0</v>
      </c>
      <c r="F2041" s="90">
        <v>10125</v>
      </c>
      <c r="G2041" s="90">
        <f t="shared" si="258"/>
        <v>0</v>
      </c>
      <c r="J2041" s="113"/>
    </row>
    <row r="2042" spans="1:10" x14ac:dyDescent="0.2">
      <c r="A2042" s="90" t="s">
        <v>242</v>
      </c>
      <c r="B2042" s="90">
        <f>_xlfn.XLOOKUP(D2042,MACROS!R:R,MACROS!E:E,0)</f>
        <v>0</v>
      </c>
      <c r="D2042" s="90" t="s">
        <v>534</v>
      </c>
      <c r="E2042" s="90">
        <f t="shared" si="263"/>
        <v>0</v>
      </c>
      <c r="F2042" s="90">
        <v>10125</v>
      </c>
      <c r="G2042" s="90">
        <f t="shared" si="258"/>
        <v>0</v>
      </c>
      <c r="J2042" s="113"/>
    </row>
    <row r="2043" spans="1:10" x14ac:dyDescent="0.2">
      <c r="A2043" s="90" t="s">
        <v>242</v>
      </c>
      <c r="B2043" s="90">
        <f>_xlfn.XLOOKUP(D2043,MACROS!R:R,MACROS!E:E,0)</f>
        <v>0</v>
      </c>
      <c r="D2043" s="90" t="s">
        <v>535</v>
      </c>
      <c r="E2043" s="90">
        <f t="shared" si="263"/>
        <v>0</v>
      </c>
      <c r="F2043" s="90">
        <v>10125</v>
      </c>
      <c r="G2043" s="90">
        <f t="shared" si="258"/>
        <v>0</v>
      </c>
      <c r="J2043" s="113"/>
    </row>
    <row r="2044" spans="1:10" x14ac:dyDescent="0.2">
      <c r="A2044" s="90" t="s">
        <v>242</v>
      </c>
      <c r="B2044" s="90">
        <f>_xlfn.XLOOKUP(D2044,MACROS!R:R,MACROS!E:E,0)</f>
        <v>0</v>
      </c>
      <c r="D2044" s="90" t="s">
        <v>536</v>
      </c>
      <c r="E2044" s="90">
        <f t="shared" si="263"/>
        <v>0</v>
      </c>
      <c r="F2044" s="90">
        <v>10125</v>
      </c>
      <c r="G2044" s="90">
        <f t="shared" si="258"/>
        <v>0</v>
      </c>
      <c r="J2044" s="113"/>
    </row>
    <row r="2045" spans="1:10" x14ac:dyDescent="0.2">
      <c r="A2045" s="90" t="s">
        <v>242</v>
      </c>
      <c r="B2045" s="90">
        <f>_xlfn.XLOOKUP(D2045,MACROS!R:R,MACROS!E:E,0)</f>
        <v>0</v>
      </c>
      <c r="D2045" s="90" t="s">
        <v>537</v>
      </c>
      <c r="E2045" s="90">
        <f t="shared" si="263"/>
        <v>0</v>
      </c>
      <c r="F2045" s="90">
        <v>10125</v>
      </c>
      <c r="G2045" s="90">
        <f t="shared" si="258"/>
        <v>0</v>
      </c>
      <c r="J2045" s="113"/>
    </row>
    <row r="2046" spans="1:10" x14ac:dyDescent="0.2">
      <c r="A2046" s="90" t="s">
        <v>242</v>
      </c>
      <c r="B2046" s="90">
        <f>_xlfn.XLOOKUP(D2046,MACROS!R:R,MACROS!E:E,0)</f>
        <v>0</v>
      </c>
      <c r="D2046" s="90" t="s">
        <v>538</v>
      </c>
      <c r="E2046" s="90">
        <f t="shared" si="263"/>
        <v>0</v>
      </c>
      <c r="F2046" s="90">
        <v>10125</v>
      </c>
      <c r="G2046" s="90">
        <f t="shared" si="258"/>
        <v>0</v>
      </c>
      <c r="J2046" s="113"/>
    </row>
    <row r="2047" spans="1:10" x14ac:dyDescent="0.2">
      <c r="A2047" s="90" t="s">
        <v>242</v>
      </c>
      <c r="B2047" s="90">
        <f>_xlfn.XLOOKUP(D2047,MACROS!R:R,MACROS!E:E,0)</f>
        <v>0</v>
      </c>
      <c r="D2047" s="90" t="s">
        <v>539</v>
      </c>
      <c r="E2047" s="90">
        <f t="shared" si="263"/>
        <v>0</v>
      </c>
      <c r="F2047" s="90">
        <v>10125</v>
      </c>
      <c r="G2047" s="90">
        <f t="shared" si="258"/>
        <v>0</v>
      </c>
      <c r="J2047" s="1"/>
    </row>
    <row r="2048" spans="1:10" ht="20" thickBot="1" x14ac:dyDescent="0.25">
      <c r="A2048" s="90" t="s">
        <v>242</v>
      </c>
      <c r="B2048" s="90">
        <f>_xlfn.XLOOKUP(D2048,MACROS!R:R,MACROS!E:E,0)</f>
        <v>0</v>
      </c>
      <c r="D2048" s="90" t="s">
        <v>590</v>
      </c>
      <c r="E2048" s="90">
        <f t="shared" ref="E2048" si="264">SUM(B2048:C2048)</f>
        <v>0</v>
      </c>
      <c r="F2048" s="90">
        <v>10125</v>
      </c>
      <c r="G2048" s="90">
        <f t="shared" ref="G2048" si="265">IF(C2048&gt;0,10*C2048/E2048,0)</f>
        <v>0</v>
      </c>
      <c r="J2048" s="185"/>
    </row>
    <row r="2049" spans="1:10" x14ac:dyDescent="0.2">
      <c r="A2049" s="90" t="s">
        <v>242</v>
      </c>
      <c r="B2049" s="90">
        <f>_xlfn.XLOOKUP(D2049,MACROS!R:R,MACROS!E:E,0)</f>
        <v>0</v>
      </c>
      <c r="D2049" s="90" t="s">
        <v>591</v>
      </c>
      <c r="E2049" s="90">
        <f t="shared" ref="E2049" si="266">SUM(B2049:C2049)</f>
        <v>0</v>
      </c>
      <c r="F2049" s="90">
        <v>10125</v>
      </c>
      <c r="G2049" s="90">
        <f t="shared" ref="G2049" si="267">IF(C2049&gt;0,10*C2049/E2049,0)</f>
        <v>0</v>
      </c>
      <c r="J2049" s="113"/>
    </row>
    <row r="2050" spans="1:10" x14ac:dyDescent="0.2">
      <c r="A2050" s="121" t="s">
        <v>242</v>
      </c>
      <c r="B2050" s="121">
        <f>_xlfn.XLOOKUP(D2050,MACROS!R:R,MACROS!F:F,0)</f>
        <v>0</v>
      </c>
      <c r="C2050" s="121"/>
      <c r="D2050" s="121" t="s">
        <v>519</v>
      </c>
      <c r="E2050" s="121">
        <f t="shared" si="263"/>
        <v>0</v>
      </c>
      <c r="F2050" s="121">
        <v>10127</v>
      </c>
      <c r="G2050" s="121">
        <f t="shared" si="258"/>
        <v>0</v>
      </c>
      <c r="J2050" s="1"/>
    </row>
    <row r="2051" spans="1:10" x14ac:dyDescent="0.2">
      <c r="A2051" s="90" t="s">
        <v>242</v>
      </c>
      <c r="B2051" s="90">
        <f>_xlfn.XLOOKUP(D2051,MACROS!R:R,MACROS!F:F,0)</f>
        <v>0</v>
      </c>
      <c r="D2051" s="90" t="s">
        <v>554</v>
      </c>
      <c r="E2051" s="90">
        <f t="shared" si="263"/>
        <v>0</v>
      </c>
      <c r="F2051" s="90">
        <v>10127</v>
      </c>
      <c r="G2051" s="90">
        <f t="shared" si="258"/>
        <v>0</v>
      </c>
      <c r="J2051" s="1"/>
    </row>
    <row r="2052" spans="1:10" ht="20" thickBot="1" x14ac:dyDescent="0.25">
      <c r="A2052" s="90" t="s">
        <v>242</v>
      </c>
      <c r="B2052" s="90">
        <f>_xlfn.XLOOKUP(D2052,MACROS!R:R,MACROS!F:F,0)</f>
        <v>0</v>
      </c>
      <c r="D2052" s="90" t="s">
        <v>521</v>
      </c>
      <c r="E2052" s="90">
        <f t="shared" si="263"/>
        <v>0</v>
      </c>
      <c r="F2052" s="90">
        <v>10127</v>
      </c>
      <c r="G2052" s="90">
        <f t="shared" si="258"/>
        <v>0</v>
      </c>
      <c r="J2052" s="185"/>
    </row>
    <row r="2053" spans="1:10" ht="20" thickBot="1" x14ac:dyDescent="0.25">
      <c r="A2053" s="90" t="s">
        <v>242</v>
      </c>
      <c r="B2053" s="90">
        <f>_xlfn.XLOOKUP(D2053,MACROS!R:R,MACROS!F:F,0)</f>
        <v>0</v>
      </c>
      <c r="D2053" s="90" t="s">
        <v>522</v>
      </c>
      <c r="E2053" s="90">
        <f t="shared" si="263"/>
        <v>0</v>
      </c>
      <c r="F2053" s="90">
        <v>10127</v>
      </c>
      <c r="G2053" s="90">
        <f t="shared" si="258"/>
        <v>0</v>
      </c>
      <c r="J2053" s="185"/>
    </row>
    <row r="2054" spans="1:10" ht="20" thickBot="1" x14ac:dyDescent="0.25">
      <c r="A2054" s="90" t="s">
        <v>242</v>
      </c>
      <c r="B2054" s="90">
        <f>_xlfn.XLOOKUP(D2054,MACROS!R:R,MACROS!F:F,0)</f>
        <v>0</v>
      </c>
      <c r="D2054" s="90" t="s">
        <v>523</v>
      </c>
      <c r="E2054" s="90">
        <f t="shared" si="263"/>
        <v>0</v>
      </c>
      <c r="F2054" s="90">
        <v>10127</v>
      </c>
      <c r="G2054" s="90">
        <f t="shared" si="258"/>
        <v>0</v>
      </c>
      <c r="J2054" s="185"/>
    </row>
    <row r="2055" spans="1:10" ht="20" thickBot="1" x14ac:dyDescent="0.25">
      <c r="A2055" s="90" t="s">
        <v>242</v>
      </c>
      <c r="B2055" s="90">
        <f>_xlfn.XLOOKUP(D2055,MACROS!R:R,MACROS!F:F,0)</f>
        <v>0</v>
      </c>
      <c r="D2055" s="90" t="s">
        <v>524</v>
      </c>
      <c r="E2055" s="90">
        <f t="shared" si="263"/>
        <v>0</v>
      </c>
      <c r="F2055" s="90">
        <v>10127</v>
      </c>
      <c r="G2055" s="90">
        <f t="shared" si="258"/>
        <v>0</v>
      </c>
      <c r="J2055" s="185"/>
    </row>
    <row r="2056" spans="1:10" ht="20" thickBot="1" x14ac:dyDescent="0.25">
      <c r="A2056" s="90" t="s">
        <v>242</v>
      </c>
      <c r="B2056" s="90">
        <f>_xlfn.XLOOKUP(D2056,MACROS!R:R,MACROS!F:F,0)</f>
        <v>0</v>
      </c>
      <c r="D2056" s="90" t="s">
        <v>525</v>
      </c>
      <c r="E2056" s="90">
        <f t="shared" si="263"/>
        <v>0</v>
      </c>
      <c r="F2056" s="90">
        <v>10127</v>
      </c>
      <c r="G2056" s="90">
        <f t="shared" si="258"/>
        <v>0</v>
      </c>
      <c r="J2056" s="185"/>
    </row>
    <row r="2057" spans="1:10" ht="20" thickBot="1" x14ac:dyDescent="0.25">
      <c r="A2057" s="90" t="s">
        <v>242</v>
      </c>
      <c r="B2057" s="90">
        <f>_xlfn.XLOOKUP(D2057,MACROS!R:R,MACROS!F:F,0)</f>
        <v>0</v>
      </c>
      <c r="D2057" s="90" t="s">
        <v>526</v>
      </c>
      <c r="E2057" s="90">
        <f t="shared" si="263"/>
        <v>0</v>
      </c>
      <c r="F2057" s="90">
        <v>10127</v>
      </c>
      <c r="G2057" s="90">
        <f t="shared" si="258"/>
        <v>0</v>
      </c>
      <c r="J2057" s="185"/>
    </row>
    <row r="2058" spans="1:10" ht="20" thickBot="1" x14ac:dyDescent="0.25">
      <c r="A2058" s="90" t="s">
        <v>242</v>
      </c>
      <c r="B2058" s="90">
        <f>_xlfn.XLOOKUP(D2058,MACROS!R:R,MACROS!F:F,0)</f>
        <v>0</v>
      </c>
      <c r="D2058" s="90" t="s">
        <v>527</v>
      </c>
      <c r="E2058" s="90">
        <f t="shared" si="263"/>
        <v>0</v>
      </c>
      <c r="F2058" s="90">
        <v>10127</v>
      </c>
      <c r="G2058" s="90">
        <f t="shared" si="258"/>
        <v>0</v>
      </c>
      <c r="J2058" s="185"/>
    </row>
    <row r="2059" spans="1:10" x14ac:dyDescent="0.2">
      <c r="A2059" s="90" t="s">
        <v>242</v>
      </c>
      <c r="B2059" s="90">
        <f>_xlfn.XLOOKUP(D2059,MACROS!R:R,MACROS!F:F,0)</f>
        <v>0</v>
      </c>
      <c r="D2059" s="90" t="s">
        <v>528</v>
      </c>
      <c r="E2059" s="90">
        <f t="shared" si="263"/>
        <v>0</v>
      </c>
      <c r="F2059" s="90">
        <v>10127</v>
      </c>
      <c r="G2059" s="90">
        <f t="shared" si="258"/>
        <v>0</v>
      </c>
      <c r="J2059" s="1"/>
    </row>
    <row r="2060" spans="1:10" ht="20" thickBot="1" x14ac:dyDescent="0.25">
      <c r="A2060" s="90" t="s">
        <v>242</v>
      </c>
      <c r="B2060" s="90">
        <f>_xlfn.XLOOKUP(D2060,MACROS!R:R,MACROS!F:F,0)</f>
        <v>0</v>
      </c>
      <c r="D2060" s="90" t="s">
        <v>529</v>
      </c>
      <c r="E2060" s="90">
        <f t="shared" si="263"/>
        <v>0</v>
      </c>
      <c r="F2060" s="90">
        <v>10127</v>
      </c>
      <c r="G2060" s="90">
        <f t="shared" si="258"/>
        <v>0</v>
      </c>
      <c r="J2060" s="185"/>
    </row>
    <row r="2061" spans="1:10" ht="20" thickBot="1" x14ac:dyDescent="0.25">
      <c r="A2061" s="90" t="s">
        <v>242</v>
      </c>
      <c r="B2061" s="90">
        <f>_xlfn.XLOOKUP(D2061,MACROS!R:R,MACROS!F:F,0)</f>
        <v>0</v>
      </c>
      <c r="D2061" s="90" t="s">
        <v>530</v>
      </c>
      <c r="E2061" s="90">
        <f t="shared" si="263"/>
        <v>0</v>
      </c>
      <c r="F2061" s="90">
        <v>10127</v>
      </c>
      <c r="G2061" s="90">
        <f t="shared" si="258"/>
        <v>0</v>
      </c>
      <c r="J2061" s="185"/>
    </row>
    <row r="2062" spans="1:10" x14ac:dyDescent="0.2">
      <c r="A2062" s="90" t="s">
        <v>242</v>
      </c>
      <c r="B2062" s="90">
        <f>_xlfn.XLOOKUP(D2062,MACROS!R:R,MACROS!F:F,0)</f>
        <v>0</v>
      </c>
      <c r="D2062" s="90" t="s">
        <v>531</v>
      </c>
      <c r="E2062" s="90">
        <f t="shared" si="263"/>
        <v>0</v>
      </c>
      <c r="F2062" s="90">
        <v>10127</v>
      </c>
      <c r="G2062" s="90">
        <f t="shared" si="258"/>
        <v>0</v>
      </c>
      <c r="J2062" s="1"/>
    </row>
    <row r="2063" spans="1:10" ht="20" thickBot="1" x14ac:dyDescent="0.25">
      <c r="A2063" s="90" t="s">
        <v>242</v>
      </c>
      <c r="B2063" s="90">
        <f>_xlfn.XLOOKUP(D2063,MACROS!R:R,MACROS!F:F,0)</f>
        <v>0</v>
      </c>
      <c r="D2063" s="90" t="s">
        <v>532</v>
      </c>
      <c r="E2063" s="90">
        <f t="shared" si="263"/>
        <v>0</v>
      </c>
      <c r="F2063" s="90">
        <v>10127</v>
      </c>
      <c r="G2063" s="90">
        <f t="shared" si="258"/>
        <v>0</v>
      </c>
      <c r="J2063" s="185"/>
    </row>
    <row r="2064" spans="1:10" ht="20" thickBot="1" x14ac:dyDescent="0.25">
      <c r="A2064" s="90" t="s">
        <v>242</v>
      </c>
      <c r="B2064" s="90">
        <f>_xlfn.XLOOKUP(D2064,MACROS!R:R,MACROS!F:F,0)</f>
        <v>0</v>
      </c>
      <c r="D2064" s="90" t="s">
        <v>533</v>
      </c>
      <c r="E2064" s="90">
        <f t="shared" si="263"/>
        <v>0</v>
      </c>
      <c r="F2064" s="90">
        <v>10127</v>
      </c>
      <c r="G2064" s="90">
        <f t="shared" si="258"/>
        <v>0</v>
      </c>
      <c r="J2064" s="185"/>
    </row>
    <row r="2065" spans="1:10" ht="20" thickBot="1" x14ac:dyDescent="0.25">
      <c r="A2065" s="90" t="s">
        <v>242</v>
      </c>
      <c r="B2065" s="90">
        <f>_xlfn.XLOOKUP(D2065,MACROS!R:R,MACROS!F:F,0)</f>
        <v>0</v>
      </c>
      <c r="D2065" s="90" t="s">
        <v>534</v>
      </c>
      <c r="E2065" s="90">
        <f t="shared" si="263"/>
        <v>0</v>
      </c>
      <c r="F2065" s="90">
        <v>10127</v>
      </c>
      <c r="G2065" s="90">
        <f t="shared" si="258"/>
        <v>0</v>
      </c>
      <c r="J2065" s="185"/>
    </row>
    <row r="2066" spans="1:10" ht="20" thickBot="1" x14ac:dyDescent="0.25">
      <c r="A2066" s="90" t="s">
        <v>242</v>
      </c>
      <c r="B2066" s="90">
        <f>_xlfn.XLOOKUP(D2066,MACROS!R:R,MACROS!F:F,0)</f>
        <v>0</v>
      </c>
      <c r="D2066" s="90" t="s">
        <v>535</v>
      </c>
      <c r="E2066" s="90">
        <f t="shared" si="263"/>
        <v>0</v>
      </c>
      <c r="F2066" s="90">
        <v>10127</v>
      </c>
      <c r="G2066" s="90">
        <f t="shared" si="258"/>
        <v>0</v>
      </c>
      <c r="J2066" s="185"/>
    </row>
    <row r="2067" spans="1:10" ht="20" thickBot="1" x14ac:dyDescent="0.25">
      <c r="A2067" s="90" t="s">
        <v>242</v>
      </c>
      <c r="B2067" s="90">
        <f>_xlfn.XLOOKUP(D2067,MACROS!R:R,MACROS!F:F,0)</f>
        <v>0</v>
      </c>
      <c r="D2067" s="90" t="s">
        <v>536</v>
      </c>
      <c r="E2067" s="90">
        <f t="shared" si="263"/>
        <v>0</v>
      </c>
      <c r="F2067" s="90">
        <v>10127</v>
      </c>
      <c r="G2067" s="90">
        <f t="shared" si="258"/>
        <v>0</v>
      </c>
      <c r="J2067" s="185"/>
    </row>
    <row r="2068" spans="1:10" ht="20" thickBot="1" x14ac:dyDescent="0.25">
      <c r="A2068" s="90" t="s">
        <v>242</v>
      </c>
      <c r="B2068" s="90">
        <f>_xlfn.XLOOKUP(D2068,MACROS!R:R,MACROS!F:F,0)</f>
        <v>0</v>
      </c>
      <c r="D2068" s="90" t="s">
        <v>537</v>
      </c>
      <c r="E2068" s="90">
        <f t="shared" si="263"/>
        <v>0</v>
      </c>
      <c r="F2068" s="90">
        <v>10127</v>
      </c>
      <c r="G2068" s="90">
        <f t="shared" si="258"/>
        <v>0</v>
      </c>
      <c r="J2068" s="185"/>
    </row>
    <row r="2069" spans="1:10" ht="20" thickBot="1" x14ac:dyDescent="0.25">
      <c r="A2069" s="90" t="s">
        <v>242</v>
      </c>
      <c r="B2069" s="90">
        <f>_xlfn.XLOOKUP(D2069,MACROS!R:R,MACROS!F:F,0)</f>
        <v>0</v>
      </c>
      <c r="D2069" s="90" t="s">
        <v>538</v>
      </c>
      <c r="E2069" s="90">
        <f t="shared" si="263"/>
        <v>0</v>
      </c>
      <c r="F2069" s="90">
        <v>10127</v>
      </c>
      <c r="G2069" s="90">
        <f t="shared" si="258"/>
        <v>0</v>
      </c>
      <c r="J2069" s="185"/>
    </row>
    <row r="2070" spans="1:10" x14ac:dyDescent="0.2">
      <c r="A2070" s="90" t="s">
        <v>242</v>
      </c>
      <c r="B2070" s="90">
        <f>_xlfn.XLOOKUP(D2070,MACROS!R:R,MACROS!F:F,0)</f>
        <v>0</v>
      </c>
      <c r="D2070" s="90" t="s">
        <v>539</v>
      </c>
      <c r="E2070" s="90">
        <f t="shared" si="263"/>
        <v>0</v>
      </c>
      <c r="F2070" s="90">
        <v>10127</v>
      </c>
      <c r="G2070" s="90">
        <f t="shared" si="258"/>
        <v>0</v>
      </c>
      <c r="J2070" s="1"/>
    </row>
    <row r="2071" spans="1:10" ht="20" thickBot="1" x14ac:dyDescent="0.25">
      <c r="A2071" s="90" t="s">
        <v>242</v>
      </c>
      <c r="B2071" s="90">
        <f>_xlfn.XLOOKUP(D2071,MACROS!R:R,MACROS!F:F,0)</f>
        <v>0</v>
      </c>
      <c r="D2071" s="90" t="s">
        <v>590</v>
      </c>
      <c r="E2071" s="90">
        <f t="shared" ref="E2071:E2072" si="268">SUM(B2071:C2071)</f>
        <v>0</v>
      </c>
      <c r="F2071" s="90">
        <v>10127</v>
      </c>
      <c r="G2071" s="90">
        <f t="shared" ref="G2071:G2072" si="269">IF(C2071&gt;0,10*C2071/E2071,0)</f>
        <v>0</v>
      </c>
      <c r="J2071" s="185"/>
    </row>
    <row r="2072" spans="1:10" ht="20" thickBot="1" x14ac:dyDescent="0.25">
      <c r="A2072" s="90" t="s">
        <v>242</v>
      </c>
      <c r="B2072" s="90">
        <f>_xlfn.XLOOKUP(D2072,MACROS!R:R,MACROS!F:F,0)</f>
        <v>0</v>
      </c>
      <c r="D2072" s="90" t="s">
        <v>591</v>
      </c>
      <c r="E2072" s="90">
        <f t="shared" si="268"/>
        <v>0</v>
      </c>
      <c r="F2072" s="90">
        <v>10127</v>
      </c>
      <c r="G2072" s="90">
        <f t="shared" si="269"/>
        <v>0</v>
      </c>
      <c r="J2072" s="185"/>
    </row>
    <row r="2073" spans="1:10" ht="20" thickBot="1" x14ac:dyDescent="0.25">
      <c r="A2073" s="121" t="s">
        <v>242</v>
      </c>
      <c r="B2073" s="121">
        <f>_xlfn.XLOOKUP(D2073,MACROS!R:R,MACROS!G:G,0)</f>
        <v>0</v>
      </c>
      <c r="C2073" s="121"/>
      <c r="D2073" s="121" t="s">
        <v>519</v>
      </c>
      <c r="E2073" s="121">
        <f t="shared" si="263"/>
        <v>0</v>
      </c>
      <c r="F2073" s="121">
        <v>10129</v>
      </c>
      <c r="G2073" s="121">
        <f t="shared" si="258"/>
        <v>0</v>
      </c>
      <c r="J2073" s="184"/>
    </row>
    <row r="2074" spans="1:10" ht="20" thickBot="1" x14ac:dyDescent="0.25">
      <c r="A2074" s="90" t="s">
        <v>242</v>
      </c>
      <c r="B2074" s="90">
        <f>_xlfn.XLOOKUP(D2074,MACROS!R:R,MACROS!G:G,0)</f>
        <v>0</v>
      </c>
      <c r="D2074" s="90" t="s">
        <v>554</v>
      </c>
      <c r="E2074" s="90">
        <f t="shared" si="263"/>
        <v>0</v>
      </c>
      <c r="F2074" s="90">
        <v>10129</v>
      </c>
      <c r="G2074" s="90">
        <f t="shared" ref="G2074:G2143" si="270">IF(C2074&gt;0,10*C2074/E2074,0)</f>
        <v>0</v>
      </c>
      <c r="J2074" s="185"/>
    </row>
    <row r="2075" spans="1:10" ht="20" thickBot="1" x14ac:dyDescent="0.25">
      <c r="A2075" s="90" t="s">
        <v>242</v>
      </c>
      <c r="B2075" s="90">
        <f>_xlfn.XLOOKUP(D2075,MACROS!R:R,MACROS!G:G,0)</f>
        <v>0</v>
      </c>
      <c r="D2075" s="90" t="s">
        <v>521</v>
      </c>
      <c r="E2075" s="90">
        <f t="shared" si="263"/>
        <v>0</v>
      </c>
      <c r="F2075" s="90">
        <v>10129</v>
      </c>
      <c r="G2075" s="90">
        <f t="shared" si="270"/>
        <v>0</v>
      </c>
      <c r="J2075" s="185"/>
    </row>
    <row r="2076" spans="1:10" ht="20" thickBot="1" x14ac:dyDescent="0.25">
      <c r="A2076" s="90" t="s">
        <v>242</v>
      </c>
      <c r="B2076" s="90">
        <f>_xlfn.XLOOKUP(D2076,MACROS!R:R,MACROS!G:G,0)</f>
        <v>0</v>
      </c>
      <c r="D2076" s="90" t="s">
        <v>522</v>
      </c>
      <c r="E2076" s="90">
        <f t="shared" si="263"/>
        <v>0</v>
      </c>
      <c r="F2076" s="90">
        <v>10129</v>
      </c>
      <c r="G2076" s="90">
        <f t="shared" si="270"/>
        <v>0</v>
      </c>
      <c r="J2076" s="185"/>
    </row>
    <row r="2077" spans="1:10" ht="20" thickBot="1" x14ac:dyDescent="0.25">
      <c r="A2077" s="90" t="s">
        <v>242</v>
      </c>
      <c r="B2077" s="90">
        <f>_xlfn.XLOOKUP(D2077,MACROS!R:R,MACROS!G:G,0)</f>
        <v>0</v>
      </c>
      <c r="D2077" s="90" t="s">
        <v>523</v>
      </c>
      <c r="E2077" s="90">
        <f t="shared" si="263"/>
        <v>0</v>
      </c>
      <c r="F2077" s="90">
        <v>10129</v>
      </c>
      <c r="G2077" s="90">
        <f t="shared" si="270"/>
        <v>0</v>
      </c>
      <c r="J2077" s="185"/>
    </row>
    <row r="2078" spans="1:10" ht="20" thickBot="1" x14ac:dyDescent="0.25">
      <c r="A2078" s="90" t="s">
        <v>242</v>
      </c>
      <c r="B2078" s="90">
        <f>_xlfn.XLOOKUP(D2078,MACROS!R:R,MACROS!G:G,0)</f>
        <v>0</v>
      </c>
      <c r="D2078" s="90" t="s">
        <v>524</v>
      </c>
      <c r="E2078" s="90">
        <f t="shared" si="263"/>
        <v>0</v>
      </c>
      <c r="F2078" s="90">
        <v>10129</v>
      </c>
      <c r="G2078" s="90">
        <f t="shared" si="270"/>
        <v>0</v>
      </c>
      <c r="J2078" s="185"/>
    </row>
    <row r="2079" spans="1:10" ht="20" thickBot="1" x14ac:dyDescent="0.25">
      <c r="A2079" s="90" t="s">
        <v>242</v>
      </c>
      <c r="B2079" s="90">
        <f>_xlfn.XLOOKUP(D2079,MACROS!R:R,MACROS!G:G,0)</f>
        <v>0</v>
      </c>
      <c r="D2079" s="90" t="s">
        <v>525</v>
      </c>
      <c r="E2079" s="90">
        <f t="shared" si="263"/>
        <v>0</v>
      </c>
      <c r="F2079" s="90">
        <v>10129</v>
      </c>
      <c r="G2079" s="90">
        <f t="shared" si="270"/>
        <v>0</v>
      </c>
      <c r="J2079" s="185"/>
    </row>
    <row r="2080" spans="1:10" ht="20" thickBot="1" x14ac:dyDescent="0.25">
      <c r="A2080" s="90" t="s">
        <v>242</v>
      </c>
      <c r="B2080" s="90">
        <f>_xlfn.XLOOKUP(D2080,MACROS!R:R,MACROS!G:G,0)</f>
        <v>0</v>
      </c>
      <c r="D2080" s="90" t="s">
        <v>526</v>
      </c>
      <c r="E2080" s="90">
        <f t="shared" si="263"/>
        <v>0</v>
      </c>
      <c r="F2080" s="90">
        <v>10129</v>
      </c>
      <c r="G2080" s="90">
        <f t="shared" si="270"/>
        <v>0</v>
      </c>
      <c r="J2080" s="185"/>
    </row>
    <row r="2081" spans="1:10" ht="20" thickBot="1" x14ac:dyDescent="0.25">
      <c r="A2081" s="90" t="s">
        <v>242</v>
      </c>
      <c r="B2081" s="90">
        <f>_xlfn.XLOOKUP(D2081,MACROS!R:R,MACROS!G:G,0)</f>
        <v>0</v>
      </c>
      <c r="D2081" s="90" t="s">
        <v>527</v>
      </c>
      <c r="E2081" s="90">
        <f t="shared" si="263"/>
        <v>0</v>
      </c>
      <c r="F2081" s="90">
        <v>10129</v>
      </c>
      <c r="G2081" s="90">
        <f t="shared" si="270"/>
        <v>0</v>
      </c>
      <c r="J2081" s="185"/>
    </row>
    <row r="2082" spans="1:10" ht="20" thickBot="1" x14ac:dyDescent="0.25">
      <c r="A2082" s="90" t="s">
        <v>242</v>
      </c>
      <c r="B2082" s="90">
        <f>_xlfn.XLOOKUP(D2082,MACROS!R:R,MACROS!G:G,0)</f>
        <v>0</v>
      </c>
      <c r="D2082" s="90" t="s">
        <v>528</v>
      </c>
      <c r="E2082" s="90">
        <f t="shared" si="263"/>
        <v>0</v>
      </c>
      <c r="F2082" s="90">
        <v>10129</v>
      </c>
      <c r="G2082" s="90">
        <f t="shared" si="270"/>
        <v>0</v>
      </c>
      <c r="J2082" s="185"/>
    </row>
    <row r="2083" spans="1:10" ht="20" thickBot="1" x14ac:dyDescent="0.25">
      <c r="A2083" s="90" t="s">
        <v>242</v>
      </c>
      <c r="B2083" s="90">
        <f>_xlfn.XLOOKUP(D2083,MACROS!R:R,MACROS!G:G,0)</f>
        <v>0</v>
      </c>
      <c r="D2083" s="90" t="s">
        <v>529</v>
      </c>
      <c r="E2083" s="90">
        <f t="shared" si="263"/>
        <v>0</v>
      </c>
      <c r="F2083" s="90">
        <v>10129</v>
      </c>
      <c r="G2083" s="90">
        <f t="shared" si="270"/>
        <v>0</v>
      </c>
      <c r="J2083" s="185"/>
    </row>
    <row r="2084" spans="1:10" ht="20" thickBot="1" x14ac:dyDescent="0.25">
      <c r="A2084" s="90" t="s">
        <v>242</v>
      </c>
      <c r="B2084" s="90">
        <f>_xlfn.XLOOKUP(D2084,MACROS!R:R,MACROS!G:G,0)</f>
        <v>0</v>
      </c>
      <c r="D2084" s="90" t="s">
        <v>530</v>
      </c>
      <c r="E2084" s="90">
        <f t="shared" si="263"/>
        <v>0</v>
      </c>
      <c r="F2084" s="90">
        <v>10129</v>
      </c>
      <c r="G2084" s="90">
        <f t="shared" si="270"/>
        <v>0</v>
      </c>
      <c r="J2084" s="185"/>
    </row>
    <row r="2085" spans="1:10" ht="20" thickBot="1" x14ac:dyDescent="0.25">
      <c r="A2085" s="90" t="s">
        <v>242</v>
      </c>
      <c r="B2085" s="90">
        <f>_xlfn.XLOOKUP(D2085,MACROS!R:R,MACROS!G:G,0)</f>
        <v>0</v>
      </c>
      <c r="D2085" s="90" t="s">
        <v>531</v>
      </c>
      <c r="E2085" s="90">
        <f t="shared" si="263"/>
        <v>0</v>
      </c>
      <c r="F2085" s="90">
        <v>10129</v>
      </c>
      <c r="G2085" s="90">
        <f t="shared" si="270"/>
        <v>0</v>
      </c>
      <c r="J2085" s="185"/>
    </row>
    <row r="2086" spans="1:10" ht="20" thickBot="1" x14ac:dyDescent="0.25">
      <c r="A2086" s="90" t="s">
        <v>242</v>
      </c>
      <c r="B2086" s="90">
        <f>_xlfn.XLOOKUP(D2086,MACROS!R:R,MACROS!G:G,0)</f>
        <v>0</v>
      </c>
      <c r="D2086" s="90" t="s">
        <v>532</v>
      </c>
      <c r="E2086" s="90">
        <f t="shared" si="263"/>
        <v>0</v>
      </c>
      <c r="F2086" s="90">
        <v>10129</v>
      </c>
      <c r="G2086" s="90">
        <f t="shared" si="270"/>
        <v>0</v>
      </c>
      <c r="J2086" s="185"/>
    </row>
    <row r="2087" spans="1:10" ht="20" thickBot="1" x14ac:dyDescent="0.25">
      <c r="A2087" s="90" t="s">
        <v>242</v>
      </c>
      <c r="B2087" s="90">
        <f>_xlfn.XLOOKUP(D2087,MACROS!R:R,MACROS!G:G,0)</f>
        <v>0</v>
      </c>
      <c r="D2087" s="90" t="s">
        <v>533</v>
      </c>
      <c r="E2087" s="90">
        <f t="shared" si="263"/>
        <v>0</v>
      </c>
      <c r="F2087" s="90">
        <v>10129</v>
      </c>
      <c r="G2087" s="90">
        <f t="shared" si="270"/>
        <v>0</v>
      </c>
      <c r="J2087" s="185"/>
    </row>
    <row r="2088" spans="1:10" ht="20" thickBot="1" x14ac:dyDescent="0.25">
      <c r="A2088" s="90" t="s">
        <v>242</v>
      </c>
      <c r="B2088" s="90">
        <f>_xlfn.XLOOKUP(D2088,MACROS!R:R,MACROS!G:G,0)</f>
        <v>0</v>
      </c>
      <c r="D2088" s="90" t="s">
        <v>534</v>
      </c>
      <c r="E2088" s="90">
        <f t="shared" si="263"/>
        <v>0</v>
      </c>
      <c r="F2088" s="90">
        <v>10129</v>
      </c>
      <c r="G2088" s="90">
        <f t="shared" si="270"/>
        <v>0</v>
      </c>
      <c r="J2088" s="185"/>
    </row>
    <row r="2089" spans="1:10" ht="20" thickBot="1" x14ac:dyDescent="0.25">
      <c r="A2089" s="90" t="s">
        <v>242</v>
      </c>
      <c r="B2089" s="90">
        <f>_xlfn.XLOOKUP(D2089,MACROS!R:R,MACROS!G:G,0)</f>
        <v>0</v>
      </c>
      <c r="D2089" s="90" t="s">
        <v>535</v>
      </c>
      <c r="E2089" s="90">
        <f t="shared" si="263"/>
        <v>0</v>
      </c>
      <c r="F2089" s="90">
        <v>10129</v>
      </c>
      <c r="G2089" s="90">
        <f t="shared" si="270"/>
        <v>0</v>
      </c>
      <c r="J2089" s="185"/>
    </row>
    <row r="2090" spans="1:10" ht="20" thickBot="1" x14ac:dyDescent="0.25">
      <c r="A2090" s="90" t="s">
        <v>242</v>
      </c>
      <c r="B2090" s="90">
        <f>_xlfn.XLOOKUP(D2090,MACROS!R:R,MACROS!G:G,0)</f>
        <v>0</v>
      </c>
      <c r="D2090" s="90" t="s">
        <v>536</v>
      </c>
      <c r="E2090" s="90">
        <f t="shared" si="263"/>
        <v>0</v>
      </c>
      <c r="F2090" s="90">
        <v>10129</v>
      </c>
      <c r="G2090" s="90">
        <f t="shared" si="270"/>
        <v>0</v>
      </c>
      <c r="J2090" s="185"/>
    </row>
    <row r="2091" spans="1:10" ht="20" thickBot="1" x14ac:dyDescent="0.25">
      <c r="A2091" s="90" t="s">
        <v>242</v>
      </c>
      <c r="B2091" s="90">
        <f>_xlfn.XLOOKUP(D2091,MACROS!R:R,MACROS!G:G,0)</f>
        <v>0</v>
      </c>
      <c r="D2091" s="90" t="s">
        <v>537</v>
      </c>
      <c r="E2091" s="90">
        <f t="shared" si="263"/>
        <v>0</v>
      </c>
      <c r="F2091" s="90">
        <v>10129</v>
      </c>
      <c r="G2091" s="90">
        <f t="shared" si="270"/>
        <v>0</v>
      </c>
      <c r="J2091" s="185"/>
    </row>
    <row r="2092" spans="1:10" ht="20" thickBot="1" x14ac:dyDescent="0.25">
      <c r="A2092" s="90" t="s">
        <v>242</v>
      </c>
      <c r="B2092" s="90">
        <f>_xlfn.XLOOKUP(D2092,MACROS!R:R,MACROS!G:G,0)</f>
        <v>0</v>
      </c>
      <c r="D2092" s="90" t="s">
        <v>538</v>
      </c>
      <c r="E2092" s="90">
        <f t="shared" si="263"/>
        <v>0</v>
      </c>
      <c r="F2092" s="90">
        <v>10129</v>
      </c>
      <c r="G2092" s="90">
        <f t="shared" si="270"/>
        <v>0</v>
      </c>
      <c r="J2092" s="185"/>
    </row>
    <row r="2093" spans="1:10" ht="20" thickBot="1" x14ac:dyDescent="0.25">
      <c r="A2093" s="90" t="s">
        <v>242</v>
      </c>
      <c r="B2093" s="90">
        <f>_xlfn.XLOOKUP(D2093,MACROS!R:R,MACROS!G:G,0)</f>
        <v>0</v>
      </c>
      <c r="D2093" s="90" t="s">
        <v>539</v>
      </c>
      <c r="E2093" s="90">
        <f t="shared" si="263"/>
        <v>0</v>
      </c>
      <c r="F2093" s="90">
        <v>10129</v>
      </c>
      <c r="G2093" s="90">
        <f t="shared" si="270"/>
        <v>0</v>
      </c>
      <c r="J2093" s="185"/>
    </row>
    <row r="2094" spans="1:10" ht="20" thickBot="1" x14ac:dyDescent="0.25">
      <c r="A2094" s="90" t="s">
        <v>242</v>
      </c>
      <c r="B2094" s="90">
        <f>_xlfn.XLOOKUP(D2094,MACROS!R:R,MACROS!G:G,0)</f>
        <v>0</v>
      </c>
      <c r="D2094" s="90" t="s">
        <v>590</v>
      </c>
      <c r="E2094" s="90">
        <f t="shared" ref="E2094:E2095" si="271">SUM(B2094:C2094)</f>
        <v>0</v>
      </c>
      <c r="F2094" s="90">
        <v>10129</v>
      </c>
      <c r="G2094" s="90">
        <f t="shared" ref="G2094:G2095" si="272">IF(C2094&gt;0,10*C2094/E2094,0)</f>
        <v>0</v>
      </c>
      <c r="J2094" s="185"/>
    </row>
    <row r="2095" spans="1:10" ht="20" thickBot="1" x14ac:dyDescent="0.25">
      <c r="A2095" s="90" t="s">
        <v>242</v>
      </c>
      <c r="B2095" s="90">
        <f>_xlfn.XLOOKUP(D2095,MACROS!R:R,MACROS!G:G,0)</f>
        <v>0</v>
      </c>
      <c r="D2095" s="90" t="s">
        <v>591</v>
      </c>
      <c r="E2095" s="90">
        <f t="shared" si="271"/>
        <v>0</v>
      </c>
      <c r="F2095" s="90">
        <v>10129</v>
      </c>
      <c r="G2095" s="90">
        <f t="shared" si="272"/>
        <v>0</v>
      </c>
      <c r="J2095" s="185"/>
    </row>
    <row r="2096" spans="1:10" ht="20" thickBot="1" x14ac:dyDescent="0.25">
      <c r="A2096" s="121" t="s">
        <v>242</v>
      </c>
      <c r="B2096" s="121">
        <f>_xlfn.XLOOKUP(D2096,MACROS!R:R,MACROS!H:H,0)</f>
        <v>0</v>
      </c>
      <c r="C2096" s="121"/>
      <c r="D2096" s="121" t="s">
        <v>519</v>
      </c>
      <c r="E2096" s="121">
        <f t="shared" si="263"/>
        <v>0</v>
      </c>
      <c r="F2096" s="121">
        <v>10130</v>
      </c>
      <c r="G2096" s="121">
        <f t="shared" si="270"/>
        <v>0</v>
      </c>
      <c r="J2096" s="184"/>
    </row>
    <row r="2097" spans="1:10" ht="20" thickBot="1" x14ac:dyDescent="0.25">
      <c r="A2097" s="90" t="s">
        <v>242</v>
      </c>
      <c r="B2097" s="90">
        <f>_xlfn.XLOOKUP(D2097,MACROS!R:R,MACROS!H:H,0)</f>
        <v>0</v>
      </c>
      <c r="D2097" s="90" t="s">
        <v>554</v>
      </c>
      <c r="E2097" s="90">
        <f t="shared" si="263"/>
        <v>0</v>
      </c>
      <c r="F2097" s="90">
        <v>10130</v>
      </c>
      <c r="G2097" s="90">
        <f t="shared" si="270"/>
        <v>0</v>
      </c>
      <c r="J2097" s="185"/>
    </row>
    <row r="2098" spans="1:10" ht="20" thickBot="1" x14ac:dyDescent="0.25">
      <c r="A2098" s="90" t="s">
        <v>242</v>
      </c>
      <c r="B2098" s="90">
        <f>_xlfn.XLOOKUP(D2098,MACROS!R:R,MACROS!H:H,0)</f>
        <v>0</v>
      </c>
      <c r="D2098" s="90" t="s">
        <v>521</v>
      </c>
      <c r="E2098" s="90">
        <f t="shared" si="263"/>
        <v>0</v>
      </c>
      <c r="F2098" s="90">
        <v>10130</v>
      </c>
      <c r="G2098" s="90">
        <f t="shared" si="270"/>
        <v>0</v>
      </c>
      <c r="J2098" s="185"/>
    </row>
    <row r="2099" spans="1:10" ht="20" thickBot="1" x14ac:dyDescent="0.25">
      <c r="A2099" s="90" t="s">
        <v>242</v>
      </c>
      <c r="B2099" s="90">
        <f>_xlfn.XLOOKUP(D2099,MACROS!R:R,MACROS!H:H,0)</f>
        <v>0</v>
      </c>
      <c r="D2099" s="90" t="s">
        <v>522</v>
      </c>
      <c r="E2099" s="90">
        <f t="shared" si="263"/>
        <v>0</v>
      </c>
      <c r="F2099" s="90">
        <v>10130</v>
      </c>
      <c r="G2099" s="90">
        <f t="shared" si="270"/>
        <v>0</v>
      </c>
      <c r="J2099" s="185"/>
    </row>
    <row r="2100" spans="1:10" ht="20" thickBot="1" x14ac:dyDescent="0.25">
      <c r="A2100" s="90" t="s">
        <v>242</v>
      </c>
      <c r="B2100" s="90">
        <f>_xlfn.XLOOKUP(D2100,MACROS!R:R,MACROS!H:H,0)</f>
        <v>0</v>
      </c>
      <c r="D2100" s="90" t="s">
        <v>523</v>
      </c>
      <c r="E2100" s="90">
        <f t="shared" ref="E2100:E2169" si="273">SUM(B2100:C2100)</f>
        <v>0</v>
      </c>
      <c r="F2100" s="90">
        <v>10130</v>
      </c>
      <c r="G2100" s="90">
        <f t="shared" si="270"/>
        <v>0</v>
      </c>
      <c r="J2100" s="185"/>
    </row>
    <row r="2101" spans="1:10" ht="20" thickBot="1" x14ac:dyDescent="0.25">
      <c r="A2101" s="90" t="s">
        <v>242</v>
      </c>
      <c r="B2101" s="90">
        <f>_xlfn.XLOOKUP(D2101,MACROS!R:R,MACROS!H:H,0)</f>
        <v>0</v>
      </c>
      <c r="D2101" s="90" t="s">
        <v>524</v>
      </c>
      <c r="E2101" s="90">
        <f t="shared" si="273"/>
        <v>0</v>
      </c>
      <c r="F2101" s="90">
        <v>10130</v>
      </c>
      <c r="G2101" s="90">
        <f t="shared" si="270"/>
        <v>0</v>
      </c>
      <c r="J2101" s="185"/>
    </row>
    <row r="2102" spans="1:10" ht="20" thickBot="1" x14ac:dyDescent="0.25">
      <c r="A2102" s="90" t="s">
        <v>242</v>
      </c>
      <c r="B2102" s="90">
        <f>_xlfn.XLOOKUP(D2102,MACROS!R:R,MACROS!H:H,0)</f>
        <v>0</v>
      </c>
      <c r="D2102" s="90" t="s">
        <v>525</v>
      </c>
      <c r="E2102" s="90">
        <f t="shared" si="273"/>
        <v>0</v>
      </c>
      <c r="F2102" s="90">
        <v>10130</v>
      </c>
      <c r="G2102" s="90">
        <f t="shared" si="270"/>
        <v>0</v>
      </c>
      <c r="J2102" s="185"/>
    </row>
    <row r="2103" spans="1:10" ht="20" thickBot="1" x14ac:dyDescent="0.25">
      <c r="A2103" s="90" t="s">
        <v>242</v>
      </c>
      <c r="B2103" s="90">
        <f>_xlfn.XLOOKUP(D2103,MACROS!R:R,MACROS!H:H,0)</f>
        <v>0</v>
      </c>
      <c r="D2103" s="90" t="s">
        <v>526</v>
      </c>
      <c r="E2103" s="90">
        <f t="shared" si="273"/>
        <v>0</v>
      </c>
      <c r="F2103" s="90">
        <v>10130</v>
      </c>
      <c r="G2103" s="90">
        <f t="shared" si="270"/>
        <v>0</v>
      </c>
      <c r="J2103" s="185"/>
    </row>
    <row r="2104" spans="1:10" ht="20" thickBot="1" x14ac:dyDescent="0.25">
      <c r="A2104" s="90" t="s">
        <v>242</v>
      </c>
      <c r="B2104" s="90">
        <f>_xlfn.XLOOKUP(D2104,MACROS!R:R,MACROS!H:H,0)</f>
        <v>0</v>
      </c>
      <c r="D2104" s="90" t="s">
        <v>527</v>
      </c>
      <c r="E2104" s="90">
        <f t="shared" si="273"/>
        <v>0</v>
      </c>
      <c r="F2104" s="90">
        <v>10130</v>
      </c>
      <c r="G2104" s="90">
        <f t="shared" si="270"/>
        <v>0</v>
      </c>
      <c r="J2104" s="185"/>
    </row>
    <row r="2105" spans="1:10" ht="20" thickBot="1" x14ac:dyDescent="0.25">
      <c r="A2105" s="90" t="s">
        <v>242</v>
      </c>
      <c r="B2105" s="90">
        <f>_xlfn.XLOOKUP(D2105,MACROS!R:R,MACROS!H:H,0)</f>
        <v>0</v>
      </c>
      <c r="D2105" s="90" t="s">
        <v>528</v>
      </c>
      <c r="E2105" s="90">
        <f t="shared" si="273"/>
        <v>0</v>
      </c>
      <c r="F2105" s="90">
        <v>10130</v>
      </c>
      <c r="G2105" s="90">
        <f t="shared" si="270"/>
        <v>0</v>
      </c>
      <c r="J2105" s="185"/>
    </row>
    <row r="2106" spans="1:10" ht="20" thickBot="1" x14ac:dyDescent="0.25">
      <c r="A2106" s="90" t="s">
        <v>242</v>
      </c>
      <c r="B2106" s="90">
        <f>_xlfn.XLOOKUP(D2106,MACROS!R:R,MACROS!H:H,0)</f>
        <v>0</v>
      </c>
      <c r="D2106" s="90" t="s">
        <v>529</v>
      </c>
      <c r="E2106" s="90">
        <f t="shared" si="273"/>
        <v>0</v>
      </c>
      <c r="F2106" s="90">
        <v>10130</v>
      </c>
      <c r="G2106" s="90">
        <f t="shared" si="270"/>
        <v>0</v>
      </c>
      <c r="J2106" s="185"/>
    </row>
    <row r="2107" spans="1:10" ht="20" thickBot="1" x14ac:dyDescent="0.25">
      <c r="A2107" s="90" t="s">
        <v>242</v>
      </c>
      <c r="B2107" s="90">
        <f>_xlfn.XLOOKUP(D2107,MACROS!R:R,MACROS!H:H,0)</f>
        <v>0</v>
      </c>
      <c r="D2107" s="90" t="s">
        <v>530</v>
      </c>
      <c r="E2107" s="90">
        <f t="shared" si="273"/>
        <v>0</v>
      </c>
      <c r="F2107" s="90">
        <v>10130</v>
      </c>
      <c r="G2107" s="90">
        <f t="shared" si="270"/>
        <v>0</v>
      </c>
      <c r="J2107" s="185"/>
    </row>
    <row r="2108" spans="1:10" ht="20" thickBot="1" x14ac:dyDescent="0.25">
      <c r="A2108" s="90" t="s">
        <v>242</v>
      </c>
      <c r="B2108" s="90">
        <f>_xlfn.XLOOKUP(D2108,MACROS!R:R,MACROS!H:H,0)</f>
        <v>0</v>
      </c>
      <c r="D2108" s="90" t="s">
        <v>531</v>
      </c>
      <c r="E2108" s="90">
        <f t="shared" si="273"/>
        <v>0</v>
      </c>
      <c r="F2108" s="90">
        <v>10130</v>
      </c>
      <c r="G2108" s="90">
        <f t="shared" si="270"/>
        <v>0</v>
      </c>
      <c r="J2108" s="185"/>
    </row>
    <row r="2109" spans="1:10" ht="20" thickBot="1" x14ac:dyDescent="0.25">
      <c r="A2109" s="90" t="s">
        <v>242</v>
      </c>
      <c r="B2109" s="90">
        <f>_xlfn.XLOOKUP(D2109,MACROS!R:R,MACROS!H:H,0)</f>
        <v>0</v>
      </c>
      <c r="D2109" s="90" t="s">
        <v>532</v>
      </c>
      <c r="E2109" s="90">
        <f t="shared" si="273"/>
        <v>0</v>
      </c>
      <c r="F2109" s="90">
        <v>10130</v>
      </c>
      <c r="G2109" s="90">
        <f t="shared" si="270"/>
        <v>0</v>
      </c>
      <c r="J2109" s="185"/>
    </row>
    <row r="2110" spans="1:10" ht="20" thickBot="1" x14ac:dyDescent="0.25">
      <c r="A2110" s="90" t="s">
        <v>242</v>
      </c>
      <c r="B2110" s="90">
        <f>_xlfn.XLOOKUP(D2110,MACROS!R:R,MACROS!H:H,0)</f>
        <v>0</v>
      </c>
      <c r="D2110" s="90" t="s">
        <v>533</v>
      </c>
      <c r="E2110" s="90">
        <f t="shared" si="273"/>
        <v>0</v>
      </c>
      <c r="F2110" s="90">
        <v>10130</v>
      </c>
      <c r="G2110" s="90">
        <f t="shared" si="270"/>
        <v>0</v>
      </c>
      <c r="J2110" s="185"/>
    </row>
    <row r="2111" spans="1:10" ht="20" thickBot="1" x14ac:dyDescent="0.25">
      <c r="A2111" s="90" t="s">
        <v>242</v>
      </c>
      <c r="B2111" s="90">
        <f>_xlfn.XLOOKUP(D2111,MACROS!R:R,MACROS!H:H,0)</f>
        <v>0</v>
      </c>
      <c r="D2111" s="90" t="s">
        <v>534</v>
      </c>
      <c r="E2111" s="90">
        <f t="shared" si="273"/>
        <v>0</v>
      </c>
      <c r="F2111" s="90">
        <v>10130</v>
      </c>
      <c r="G2111" s="90">
        <f t="shared" si="270"/>
        <v>0</v>
      </c>
      <c r="J2111" s="185"/>
    </row>
    <row r="2112" spans="1:10" ht="20" thickBot="1" x14ac:dyDescent="0.25">
      <c r="A2112" s="90" t="s">
        <v>242</v>
      </c>
      <c r="B2112" s="90">
        <f>_xlfn.XLOOKUP(D2112,MACROS!R:R,MACROS!H:H,0)</f>
        <v>0</v>
      </c>
      <c r="D2112" s="90" t="s">
        <v>535</v>
      </c>
      <c r="E2112" s="90">
        <f t="shared" si="273"/>
        <v>0</v>
      </c>
      <c r="F2112" s="90">
        <v>10130</v>
      </c>
      <c r="G2112" s="90">
        <f t="shared" si="270"/>
        <v>0</v>
      </c>
      <c r="J2112" s="185"/>
    </row>
    <row r="2113" spans="1:10" ht="20" thickBot="1" x14ac:dyDescent="0.25">
      <c r="A2113" s="90" t="s">
        <v>242</v>
      </c>
      <c r="B2113" s="90">
        <f>_xlfn.XLOOKUP(D2113,MACROS!R:R,MACROS!H:H,0)</f>
        <v>0</v>
      </c>
      <c r="D2113" s="90" t="s">
        <v>536</v>
      </c>
      <c r="E2113" s="90">
        <f t="shared" si="273"/>
        <v>0</v>
      </c>
      <c r="F2113" s="90">
        <v>10130</v>
      </c>
      <c r="G2113" s="90">
        <f t="shared" si="270"/>
        <v>0</v>
      </c>
      <c r="J2113" s="185"/>
    </row>
    <row r="2114" spans="1:10" ht="20" thickBot="1" x14ac:dyDescent="0.25">
      <c r="A2114" s="90" t="s">
        <v>242</v>
      </c>
      <c r="B2114" s="90">
        <f>_xlfn.XLOOKUP(D2114,MACROS!R:R,MACROS!H:H,0)</f>
        <v>0</v>
      </c>
      <c r="D2114" s="90" t="s">
        <v>537</v>
      </c>
      <c r="E2114" s="90">
        <f t="shared" si="273"/>
        <v>0</v>
      </c>
      <c r="F2114" s="90">
        <v>10130</v>
      </c>
      <c r="G2114" s="90">
        <f t="shared" si="270"/>
        <v>0</v>
      </c>
      <c r="J2114" s="185"/>
    </row>
    <row r="2115" spans="1:10" ht="20" thickBot="1" x14ac:dyDescent="0.25">
      <c r="A2115" s="90" t="s">
        <v>242</v>
      </c>
      <c r="B2115" s="90">
        <f>_xlfn.XLOOKUP(D2115,MACROS!R:R,MACROS!H:H,0)</f>
        <v>0</v>
      </c>
      <c r="D2115" s="90" t="s">
        <v>538</v>
      </c>
      <c r="E2115" s="90">
        <f t="shared" si="273"/>
        <v>0</v>
      </c>
      <c r="F2115" s="90">
        <v>10130</v>
      </c>
      <c r="G2115" s="90">
        <f t="shared" si="270"/>
        <v>0</v>
      </c>
      <c r="J2115" s="185"/>
    </row>
    <row r="2116" spans="1:10" ht="20" thickBot="1" x14ac:dyDescent="0.25">
      <c r="A2116" s="90" t="s">
        <v>242</v>
      </c>
      <c r="B2116" s="90">
        <f>_xlfn.XLOOKUP(D2116,MACROS!R:R,MACROS!H:H,0)</f>
        <v>0</v>
      </c>
      <c r="D2116" s="90" t="s">
        <v>539</v>
      </c>
      <c r="E2116" s="90">
        <f t="shared" si="273"/>
        <v>0</v>
      </c>
      <c r="F2116" s="90">
        <v>10130</v>
      </c>
      <c r="G2116" s="90">
        <f t="shared" si="270"/>
        <v>0</v>
      </c>
      <c r="J2116" s="185"/>
    </row>
    <row r="2117" spans="1:10" ht="20" thickBot="1" x14ac:dyDescent="0.25">
      <c r="A2117" s="90" t="s">
        <v>242</v>
      </c>
      <c r="B2117" s="90">
        <f>_xlfn.XLOOKUP(D2117,MACROS!R:R,MACROS!H:H,0)</f>
        <v>0</v>
      </c>
      <c r="D2117" s="90" t="s">
        <v>590</v>
      </c>
      <c r="E2117" s="90">
        <f t="shared" ref="E2117:E2118" si="274">SUM(B2117:C2117)</f>
        <v>0</v>
      </c>
      <c r="F2117" s="90">
        <v>10130</v>
      </c>
      <c r="G2117" s="90">
        <f t="shared" ref="G2117:G2118" si="275">IF(C2117&gt;0,10*C2117/E2117,0)</f>
        <v>0</v>
      </c>
      <c r="J2117" s="185"/>
    </row>
    <row r="2118" spans="1:10" ht="20" thickBot="1" x14ac:dyDescent="0.25">
      <c r="A2118" s="90" t="s">
        <v>242</v>
      </c>
      <c r="B2118" s="90">
        <f>_xlfn.XLOOKUP(D2118,MACROS!R:R,MACROS!H:H,0)</f>
        <v>0</v>
      </c>
      <c r="D2118" s="90" t="s">
        <v>591</v>
      </c>
      <c r="E2118" s="90">
        <f t="shared" si="274"/>
        <v>0</v>
      </c>
      <c r="F2118" s="90">
        <v>10130</v>
      </c>
      <c r="G2118" s="90">
        <f t="shared" si="275"/>
        <v>0</v>
      </c>
      <c r="J2118" s="185"/>
    </row>
    <row r="2119" spans="1:10" ht="20" thickBot="1" x14ac:dyDescent="0.25">
      <c r="A2119" s="121" t="s">
        <v>242</v>
      </c>
      <c r="B2119" s="121">
        <f>_xlfn.XLOOKUP(D2119,MACROS!R:R,MACROS!J:J,0)</f>
        <v>0</v>
      </c>
      <c r="C2119" s="121"/>
      <c r="D2119" s="121" t="s">
        <v>519</v>
      </c>
      <c r="E2119" s="121">
        <f t="shared" si="273"/>
        <v>0</v>
      </c>
      <c r="F2119" s="121">
        <v>10131</v>
      </c>
      <c r="G2119" s="121">
        <f t="shared" si="270"/>
        <v>0</v>
      </c>
      <c r="J2119" s="184"/>
    </row>
    <row r="2120" spans="1:10" ht="20" thickBot="1" x14ac:dyDescent="0.25">
      <c r="A2120" s="90" t="s">
        <v>242</v>
      </c>
      <c r="B2120" s="90">
        <f>_xlfn.XLOOKUP(D2120,MACROS!R:R,MACROS!J:J,0)</f>
        <v>0</v>
      </c>
      <c r="D2120" s="90" t="s">
        <v>554</v>
      </c>
      <c r="E2120" s="90">
        <f t="shared" si="273"/>
        <v>0</v>
      </c>
      <c r="F2120" s="90">
        <v>10131</v>
      </c>
      <c r="G2120" s="90">
        <f t="shared" si="270"/>
        <v>0</v>
      </c>
      <c r="J2120" s="185"/>
    </row>
    <row r="2121" spans="1:10" ht="20" thickBot="1" x14ac:dyDescent="0.25">
      <c r="A2121" s="90" t="s">
        <v>242</v>
      </c>
      <c r="B2121" s="90">
        <f>_xlfn.XLOOKUP(D2121,MACROS!R:R,MACROS!J:J,0)</f>
        <v>0</v>
      </c>
      <c r="D2121" s="90" t="s">
        <v>521</v>
      </c>
      <c r="E2121" s="90">
        <f t="shared" si="273"/>
        <v>0</v>
      </c>
      <c r="F2121" s="90">
        <v>10131</v>
      </c>
      <c r="G2121" s="90">
        <f t="shared" si="270"/>
        <v>0</v>
      </c>
      <c r="J2121" s="185"/>
    </row>
    <row r="2122" spans="1:10" ht="20" thickBot="1" x14ac:dyDescent="0.25">
      <c r="A2122" s="90" t="s">
        <v>242</v>
      </c>
      <c r="B2122" s="90">
        <f>_xlfn.XLOOKUP(D2122,MACROS!R:R,MACROS!J:J,0)</f>
        <v>0</v>
      </c>
      <c r="D2122" s="90" t="s">
        <v>522</v>
      </c>
      <c r="E2122" s="90">
        <f t="shared" si="273"/>
        <v>0</v>
      </c>
      <c r="F2122" s="90">
        <v>10131</v>
      </c>
      <c r="G2122" s="90">
        <f t="shared" si="270"/>
        <v>0</v>
      </c>
      <c r="J2122" s="185"/>
    </row>
    <row r="2123" spans="1:10" ht="20" thickBot="1" x14ac:dyDescent="0.25">
      <c r="A2123" s="90" t="s">
        <v>242</v>
      </c>
      <c r="B2123" s="90">
        <f>_xlfn.XLOOKUP(D2123,MACROS!R:R,MACROS!J:J,0)</f>
        <v>0</v>
      </c>
      <c r="D2123" s="90" t="s">
        <v>523</v>
      </c>
      <c r="E2123" s="90">
        <f t="shared" si="273"/>
        <v>0</v>
      </c>
      <c r="F2123" s="90">
        <v>10131</v>
      </c>
      <c r="G2123" s="90">
        <f t="shared" si="270"/>
        <v>0</v>
      </c>
      <c r="J2123" s="185"/>
    </row>
    <row r="2124" spans="1:10" ht="20" thickBot="1" x14ac:dyDescent="0.25">
      <c r="A2124" s="90" t="s">
        <v>242</v>
      </c>
      <c r="B2124" s="90">
        <f>_xlfn.XLOOKUP(D2124,MACROS!R:R,MACROS!J:J,0)</f>
        <v>0</v>
      </c>
      <c r="D2124" s="90" t="s">
        <v>524</v>
      </c>
      <c r="E2124" s="90">
        <f t="shared" si="273"/>
        <v>0</v>
      </c>
      <c r="F2124" s="90">
        <v>10131</v>
      </c>
      <c r="G2124" s="90">
        <f t="shared" si="270"/>
        <v>0</v>
      </c>
      <c r="J2124" s="185"/>
    </row>
    <row r="2125" spans="1:10" ht="20" thickBot="1" x14ac:dyDescent="0.25">
      <c r="A2125" s="90" t="s">
        <v>242</v>
      </c>
      <c r="B2125" s="90">
        <f>_xlfn.XLOOKUP(D2125,MACROS!R:R,MACROS!J:J,0)</f>
        <v>0</v>
      </c>
      <c r="D2125" s="90" t="s">
        <v>525</v>
      </c>
      <c r="E2125" s="90">
        <f t="shared" si="273"/>
        <v>0</v>
      </c>
      <c r="F2125" s="90">
        <v>10131</v>
      </c>
      <c r="G2125" s="90">
        <f t="shared" si="270"/>
        <v>0</v>
      </c>
      <c r="J2125" s="185"/>
    </row>
    <row r="2126" spans="1:10" ht="20" thickBot="1" x14ac:dyDescent="0.25">
      <c r="A2126" s="90" t="s">
        <v>242</v>
      </c>
      <c r="B2126" s="90">
        <f>_xlfn.XLOOKUP(D2126,MACROS!R:R,MACROS!J:J,0)</f>
        <v>0</v>
      </c>
      <c r="D2126" s="90" t="s">
        <v>526</v>
      </c>
      <c r="E2126" s="90">
        <f t="shared" si="273"/>
        <v>0</v>
      </c>
      <c r="F2126" s="90">
        <v>10131</v>
      </c>
      <c r="G2126" s="90">
        <f t="shared" si="270"/>
        <v>0</v>
      </c>
      <c r="J2126" s="185"/>
    </row>
    <row r="2127" spans="1:10" ht="20" thickBot="1" x14ac:dyDescent="0.25">
      <c r="A2127" s="90" t="s">
        <v>242</v>
      </c>
      <c r="B2127" s="90">
        <f>_xlfn.XLOOKUP(D2127,MACROS!R:R,MACROS!J:J,0)</f>
        <v>0</v>
      </c>
      <c r="D2127" s="90" t="s">
        <v>527</v>
      </c>
      <c r="E2127" s="90">
        <f t="shared" si="273"/>
        <v>0</v>
      </c>
      <c r="F2127" s="90">
        <v>10131</v>
      </c>
      <c r="G2127" s="90">
        <f t="shared" si="270"/>
        <v>0</v>
      </c>
      <c r="J2127" s="185"/>
    </row>
    <row r="2128" spans="1:10" ht="20" thickBot="1" x14ac:dyDescent="0.25">
      <c r="A2128" s="90" t="s">
        <v>242</v>
      </c>
      <c r="B2128" s="90">
        <f>_xlfn.XLOOKUP(D2128,MACROS!R:R,MACROS!J:J,0)</f>
        <v>0</v>
      </c>
      <c r="D2128" s="90" t="s">
        <v>528</v>
      </c>
      <c r="E2128" s="90">
        <f t="shared" si="273"/>
        <v>0</v>
      </c>
      <c r="F2128" s="90">
        <v>10131</v>
      </c>
      <c r="G2128" s="90">
        <f t="shared" si="270"/>
        <v>0</v>
      </c>
      <c r="J2128" s="185"/>
    </row>
    <row r="2129" spans="1:10" ht="20" thickBot="1" x14ac:dyDescent="0.25">
      <c r="A2129" s="90" t="s">
        <v>242</v>
      </c>
      <c r="B2129" s="90">
        <f>_xlfn.XLOOKUP(D2129,MACROS!R:R,MACROS!J:J,0)</f>
        <v>0</v>
      </c>
      <c r="D2129" s="90" t="s">
        <v>529</v>
      </c>
      <c r="E2129" s="90">
        <f t="shared" si="273"/>
        <v>0</v>
      </c>
      <c r="F2129" s="90">
        <v>10131</v>
      </c>
      <c r="G2129" s="90">
        <f t="shared" si="270"/>
        <v>0</v>
      </c>
      <c r="J2129" s="185"/>
    </row>
    <row r="2130" spans="1:10" ht="20" thickBot="1" x14ac:dyDescent="0.25">
      <c r="A2130" s="90" t="s">
        <v>242</v>
      </c>
      <c r="B2130" s="90">
        <f>_xlfn.XLOOKUP(D2130,MACROS!R:R,MACROS!J:J,0)</f>
        <v>0</v>
      </c>
      <c r="D2130" s="90" t="s">
        <v>530</v>
      </c>
      <c r="E2130" s="90">
        <f t="shared" si="273"/>
        <v>0</v>
      </c>
      <c r="F2130" s="90">
        <v>10131</v>
      </c>
      <c r="G2130" s="90">
        <f t="shared" si="270"/>
        <v>0</v>
      </c>
      <c r="J2130" s="185"/>
    </row>
    <row r="2131" spans="1:10" ht="20" thickBot="1" x14ac:dyDescent="0.25">
      <c r="A2131" s="90" t="s">
        <v>242</v>
      </c>
      <c r="B2131" s="90">
        <f>_xlfn.XLOOKUP(D2131,MACROS!R:R,MACROS!J:J,0)</f>
        <v>0</v>
      </c>
      <c r="D2131" s="90" t="s">
        <v>531</v>
      </c>
      <c r="E2131" s="90">
        <f t="shared" si="273"/>
        <v>0</v>
      </c>
      <c r="F2131" s="90">
        <v>10131</v>
      </c>
      <c r="G2131" s="90">
        <f t="shared" si="270"/>
        <v>0</v>
      </c>
      <c r="J2131" s="185"/>
    </row>
    <row r="2132" spans="1:10" ht="20" thickBot="1" x14ac:dyDescent="0.25">
      <c r="A2132" s="90" t="s">
        <v>242</v>
      </c>
      <c r="B2132" s="90">
        <f>_xlfn.XLOOKUP(D2132,MACROS!R:R,MACROS!J:J,0)</f>
        <v>0</v>
      </c>
      <c r="D2132" s="90" t="s">
        <v>532</v>
      </c>
      <c r="E2132" s="90">
        <f t="shared" si="273"/>
        <v>0</v>
      </c>
      <c r="F2132" s="90">
        <v>10131</v>
      </c>
      <c r="G2132" s="90">
        <f t="shared" si="270"/>
        <v>0</v>
      </c>
      <c r="J2132" s="185"/>
    </row>
    <row r="2133" spans="1:10" ht="20" thickBot="1" x14ac:dyDescent="0.25">
      <c r="A2133" s="90" t="s">
        <v>242</v>
      </c>
      <c r="B2133" s="90">
        <f>_xlfn.XLOOKUP(D2133,MACROS!R:R,MACROS!J:J,0)</f>
        <v>0</v>
      </c>
      <c r="D2133" s="90" t="s">
        <v>533</v>
      </c>
      <c r="E2133" s="90">
        <f t="shared" si="273"/>
        <v>0</v>
      </c>
      <c r="F2133" s="90">
        <v>10131</v>
      </c>
      <c r="G2133" s="90">
        <f t="shared" si="270"/>
        <v>0</v>
      </c>
      <c r="J2133" s="185"/>
    </row>
    <row r="2134" spans="1:10" ht="20" thickBot="1" x14ac:dyDescent="0.25">
      <c r="A2134" s="90" t="s">
        <v>242</v>
      </c>
      <c r="B2134" s="90">
        <f>_xlfn.XLOOKUP(D2134,MACROS!R:R,MACROS!J:J,0)</f>
        <v>0</v>
      </c>
      <c r="D2134" s="90" t="s">
        <v>534</v>
      </c>
      <c r="E2134" s="90">
        <f t="shared" si="273"/>
        <v>0</v>
      </c>
      <c r="F2134" s="90">
        <v>10131</v>
      </c>
      <c r="G2134" s="90">
        <f t="shared" si="270"/>
        <v>0</v>
      </c>
      <c r="J2134" s="185"/>
    </row>
    <row r="2135" spans="1:10" ht="20" thickBot="1" x14ac:dyDescent="0.25">
      <c r="A2135" s="90" t="s">
        <v>242</v>
      </c>
      <c r="B2135" s="90">
        <f>_xlfn.XLOOKUP(D2135,MACROS!R:R,MACROS!J:J,0)</f>
        <v>0</v>
      </c>
      <c r="D2135" s="90" t="s">
        <v>535</v>
      </c>
      <c r="E2135" s="90">
        <f t="shared" si="273"/>
        <v>0</v>
      </c>
      <c r="F2135" s="90">
        <v>10131</v>
      </c>
      <c r="G2135" s="90">
        <f t="shared" si="270"/>
        <v>0</v>
      </c>
      <c r="J2135" s="185"/>
    </row>
    <row r="2136" spans="1:10" ht="20" thickBot="1" x14ac:dyDescent="0.25">
      <c r="A2136" s="90" t="s">
        <v>242</v>
      </c>
      <c r="B2136" s="90">
        <f>_xlfn.XLOOKUP(D2136,MACROS!R:R,MACROS!J:J,0)</f>
        <v>0</v>
      </c>
      <c r="D2136" s="90" t="s">
        <v>536</v>
      </c>
      <c r="E2136" s="90">
        <f t="shared" si="273"/>
        <v>0</v>
      </c>
      <c r="F2136" s="90">
        <v>10131</v>
      </c>
      <c r="G2136" s="90">
        <f t="shared" si="270"/>
        <v>0</v>
      </c>
      <c r="J2136" s="185"/>
    </row>
    <row r="2137" spans="1:10" ht="20" thickBot="1" x14ac:dyDescent="0.25">
      <c r="A2137" s="90" t="s">
        <v>242</v>
      </c>
      <c r="B2137" s="90">
        <f>_xlfn.XLOOKUP(D2137,MACROS!R:R,MACROS!J:J,0)</f>
        <v>0</v>
      </c>
      <c r="D2137" s="90" t="s">
        <v>537</v>
      </c>
      <c r="E2137" s="90">
        <f t="shared" si="273"/>
        <v>0</v>
      </c>
      <c r="F2137" s="90">
        <v>10131</v>
      </c>
      <c r="G2137" s="90">
        <f t="shared" si="270"/>
        <v>0</v>
      </c>
      <c r="J2137" s="185"/>
    </row>
    <row r="2138" spans="1:10" ht="20" thickBot="1" x14ac:dyDescent="0.25">
      <c r="A2138" s="90" t="s">
        <v>242</v>
      </c>
      <c r="B2138" s="90">
        <f>_xlfn.XLOOKUP(D2138,MACROS!R:R,MACROS!J:J,0)</f>
        <v>0</v>
      </c>
      <c r="D2138" s="90" t="s">
        <v>538</v>
      </c>
      <c r="E2138" s="90">
        <f t="shared" si="273"/>
        <v>0</v>
      </c>
      <c r="F2138" s="90">
        <v>10131</v>
      </c>
      <c r="G2138" s="90">
        <f t="shared" si="270"/>
        <v>0</v>
      </c>
      <c r="J2138" s="185"/>
    </row>
    <row r="2139" spans="1:10" ht="20" thickBot="1" x14ac:dyDescent="0.25">
      <c r="A2139" s="90" t="s">
        <v>242</v>
      </c>
      <c r="B2139" s="90">
        <f>_xlfn.XLOOKUP(D2139,MACROS!R:R,MACROS!J:J,0)</f>
        <v>0</v>
      </c>
      <c r="D2139" s="90" t="s">
        <v>539</v>
      </c>
      <c r="E2139" s="90">
        <f t="shared" si="273"/>
        <v>0</v>
      </c>
      <c r="F2139" s="90">
        <v>10131</v>
      </c>
      <c r="G2139" s="90">
        <f t="shared" si="270"/>
        <v>0</v>
      </c>
      <c r="J2139" s="185"/>
    </row>
    <row r="2140" spans="1:10" ht="20" thickBot="1" x14ac:dyDescent="0.25">
      <c r="A2140" s="90" t="s">
        <v>242</v>
      </c>
      <c r="B2140" s="90">
        <f>_xlfn.XLOOKUP(D2140,MACROS!R:R,MACROS!D:D,0)</f>
        <v>0</v>
      </c>
      <c r="D2140" s="90" t="s">
        <v>590</v>
      </c>
      <c r="E2140" s="90">
        <f t="shared" ref="E2140:E2141" si="276">SUM(B2140:C2140)</f>
        <v>0</v>
      </c>
      <c r="F2140" s="90">
        <v>10131</v>
      </c>
      <c r="G2140" s="90">
        <f t="shared" ref="G2140:G2141" si="277">IF(C2140&gt;0,10*C2140/E2140,0)</f>
        <v>0</v>
      </c>
      <c r="J2140" s="185"/>
    </row>
    <row r="2141" spans="1:10" ht="20" thickBot="1" x14ac:dyDescent="0.25">
      <c r="A2141" s="90" t="s">
        <v>242</v>
      </c>
      <c r="B2141" s="90">
        <f>_xlfn.XLOOKUP(D2141,MACROS!R:R,MACROS!D:D,0)</f>
        <v>0</v>
      </c>
      <c r="D2141" s="90" t="s">
        <v>591</v>
      </c>
      <c r="E2141" s="90">
        <f t="shared" si="276"/>
        <v>0</v>
      </c>
      <c r="F2141" s="90">
        <v>10131</v>
      </c>
      <c r="G2141" s="90">
        <f t="shared" si="277"/>
        <v>0</v>
      </c>
      <c r="J2141" s="185"/>
    </row>
    <row r="2142" spans="1:10" ht="20" thickBot="1" x14ac:dyDescent="0.25">
      <c r="A2142" s="121" t="s">
        <v>242</v>
      </c>
      <c r="B2142" s="121">
        <f>_xlfn.XLOOKUP(D2142,MACROS!R:R,MACROS!K:K,0)</f>
        <v>0</v>
      </c>
      <c r="C2142" s="121"/>
      <c r="D2142" s="121" t="s">
        <v>519</v>
      </c>
      <c r="E2142" s="121">
        <f t="shared" si="273"/>
        <v>0</v>
      </c>
      <c r="F2142" s="121">
        <v>10133</v>
      </c>
      <c r="G2142" s="121">
        <f t="shared" si="270"/>
        <v>0</v>
      </c>
      <c r="J2142" s="184"/>
    </row>
    <row r="2143" spans="1:10" ht="20" thickBot="1" x14ac:dyDescent="0.25">
      <c r="A2143" s="90" t="s">
        <v>242</v>
      </c>
      <c r="B2143" s="90">
        <f>_xlfn.XLOOKUP(D2143,MACROS!R:R,MACROS!K:K,0)</f>
        <v>0</v>
      </c>
      <c r="D2143" s="90" t="s">
        <v>554</v>
      </c>
      <c r="E2143" s="90">
        <f t="shared" si="273"/>
        <v>0</v>
      </c>
      <c r="F2143" s="90">
        <v>10133</v>
      </c>
      <c r="G2143" s="90">
        <f t="shared" si="270"/>
        <v>0</v>
      </c>
      <c r="J2143" s="185"/>
    </row>
    <row r="2144" spans="1:10" ht="20" thickBot="1" x14ac:dyDescent="0.25">
      <c r="A2144" s="90" t="s">
        <v>242</v>
      </c>
      <c r="B2144" s="90">
        <f>_xlfn.XLOOKUP(D2144,MACROS!R:R,MACROS!K:K,0)</f>
        <v>0</v>
      </c>
      <c r="D2144" s="90" t="s">
        <v>521</v>
      </c>
      <c r="E2144" s="90">
        <f t="shared" si="273"/>
        <v>0</v>
      </c>
      <c r="F2144" s="90">
        <v>10133</v>
      </c>
      <c r="G2144" s="90">
        <f t="shared" ref="G2144:G2213" si="278">IF(C2144&gt;0,10*C2144/E2144,0)</f>
        <v>0</v>
      </c>
      <c r="J2144" s="185"/>
    </row>
    <row r="2145" spans="1:10" ht="20" thickBot="1" x14ac:dyDescent="0.25">
      <c r="A2145" s="90" t="s">
        <v>242</v>
      </c>
      <c r="B2145" s="90">
        <f>_xlfn.XLOOKUP(D2145,MACROS!R:R,MACROS!K:K,0)</f>
        <v>0</v>
      </c>
      <c r="D2145" s="90" t="s">
        <v>522</v>
      </c>
      <c r="E2145" s="90">
        <f t="shared" si="273"/>
        <v>0</v>
      </c>
      <c r="F2145" s="90">
        <v>10133</v>
      </c>
      <c r="G2145" s="90">
        <f t="shared" si="278"/>
        <v>0</v>
      </c>
      <c r="J2145" s="185"/>
    </row>
    <row r="2146" spans="1:10" ht="20" thickBot="1" x14ac:dyDescent="0.25">
      <c r="A2146" s="90" t="s">
        <v>242</v>
      </c>
      <c r="B2146" s="90">
        <f>_xlfn.XLOOKUP(D2146,MACROS!R:R,MACROS!K:K,0)</f>
        <v>0</v>
      </c>
      <c r="D2146" s="90" t="s">
        <v>523</v>
      </c>
      <c r="E2146" s="90">
        <f t="shared" si="273"/>
        <v>0</v>
      </c>
      <c r="F2146" s="90">
        <v>10133</v>
      </c>
      <c r="G2146" s="90">
        <f t="shared" si="278"/>
        <v>0</v>
      </c>
      <c r="J2146" s="185"/>
    </row>
    <row r="2147" spans="1:10" ht="20" thickBot="1" x14ac:dyDescent="0.25">
      <c r="A2147" s="90" t="s">
        <v>242</v>
      </c>
      <c r="B2147" s="90">
        <f>_xlfn.XLOOKUP(D2147,MACROS!R:R,MACROS!K:K,0)</f>
        <v>0</v>
      </c>
      <c r="D2147" s="90" t="s">
        <v>524</v>
      </c>
      <c r="E2147" s="90">
        <f t="shared" si="273"/>
        <v>0</v>
      </c>
      <c r="F2147" s="90">
        <v>10133</v>
      </c>
      <c r="G2147" s="90">
        <f t="shared" si="278"/>
        <v>0</v>
      </c>
      <c r="J2147" s="185"/>
    </row>
    <row r="2148" spans="1:10" ht="20" thickBot="1" x14ac:dyDescent="0.25">
      <c r="A2148" s="90" t="s">
        <v>242</v>
      </c>
      <c r="B2148" s="90">
        <f>_xlfn.XLOOKUP(D2148,MACROS!R:R,MACROS!K:K,0)</f>
        <v>0</v>
      </c>
      <c r="D2148" s="90" t="s">
        <v>525</v>
      </c>
      <c r="E2148" s="90">
        <f t="shared" si="273"/>
        <v>0</v>
      </c>
      <c r="F2148" s="90">
        <v>10133</v>
      </c>
      <c r="G2148" s="90">
        <f t="shared" si="278"/>
        <v>0</v>
      </c>
      <c r="J2148" s="185"/>
    </row>
    <row r="2149" spans="1:10" ht="20" thickBot="1" x14ac:dyDescent="0.25">
      <c r="A2149" s="90" t="s">
        <v>242</v>
      </c>
      <c r="B2149" s="90">
        <f>_xlfn.XLOOKUP(D2149,MACROS!R:R,MACROS!K:K,0)</f>
        <v>0</v>
      </c>
      <c r="D2149" s="90" t="s">
        <v>526</v>
      </c>
      <c r="E2149" s="90">
        <f t="shared" si="273"/>
        <v>0</v>
      </c>
      <c r="F2149" s="90">
        <v>10133</v>
      </c>
      <c r="G2149" s="90">
        <f t="shared" si="278"/>
        <v>0</v>
      </c>
      <c r="J2149" s="185"/>
    </row>
    <row r="2150" spans="1:10" ht="20" thickBot="1" x14ac:dyDescent="0.25">
      <c r="A2150" s="90" t="s">
        <v>242</v>
      </c>
      <c r="B2150" s="90">
        <f>_xlfn.XLOOKUP(D2150,MACROS!R:R,MACROS!K:K,0)</f>
        <v>0</v>
      </c>
      <c r="D2150" s="90" t="s">
        <v>527</v>
      </c>
      <c r="E2150" s="90">
        <f t="shared" si="273"/>
        <v>0</v>
      </c>
      <c r="F2150" s="90">
        <v>10133</v>
      </c>
      <c r="G2150" s="90">
        <f t="shared" si="278"/>
        <v>0</v>
      </c>
      <c r="J2150" s="185"/>
    </row>
    <row r="2151" spans="1:10" ht="20" thickBot="1" x14ac:dyDescent="0.25">
      <c r="A2151" s="90" t="s">
        <v>242</v>
      </c>
      <c r="B2151" s="90">
        <f>_xlfn.XLOOKUP(D2151,MACROS!R:R,MACROS!K:K,0)</f>
        <v>0</v>
      </c>
      <c r="D2151" s="90" t="s">
        <v>528</v>
      </c>
      <c r="E2151" s="90">
        <f t="shared" si="273"/>
        <v>0</v>
      </c>
      <c r="F2151" s="90">
        <v>10133</v>
      </c>
      <c r="G2151" s="90">
        <f t="shared" si="278"/>
        <v>0</v>
      </c>
      <c r="J2151" s="185"/>
    </row>
    <row r="2152" spans="1:10" ht="20" thickBot="1" x14ac:dyDescent="0.25">
      <c r="A2152" s="90" t="s">
        <v>242</v>
      </c>
      <c r="B2152" s="90">
        <f>_xlfn.XLOOKUP(D2152,MACROS!R:R,MACROS!K:K,0)</f>
        <v>0</v>
      </c>
      <c r="D2152" s="90" t="s">
        <v>529</v>
      </c>
      <c r="E2152" s="90">
        <f t="shared" si="273"/>
        <v>0</v>
      </c>
      <c r="F2152" s="90">
        <v>10133</v>
      </c>
      <c r="G2152" s="90">
        <f t="shared" si="278"/>
        <v>0</v>
      </c>
      <c r="J2152" s="185"/>
    </row>
    <row r="2153" spans="1:10" ht="20" thickBot="1" x14ac:dyDescent="0.25">
      <c r="A2153" s="90" t="s">
        <v>242</v>
      </c>
      <c r="B2153" s="90">
        <f>_xlfn.XLOOKUP(D2153,MACROS!R:R,MACROS!K:K,0)</f>
        <v>0</v>
      </c>
      <c r="D2153" s="90" t="s">
        <v>530</v>
      </c>
      <c r="E2153" s="90">
        <f t="shared" si="273"/>
        <v>0</v>
      </c>
      <c r="F2153" s="90">
        <v>10133</v>
      </c>
      <c r="G2153" s="90">
        <f t="shared" si="278"/>
        <v>0</v>
      </c>
      <c r="J2153" s="185"/>
    </row>
    <row r="2154" spans="1:10" ht="20" thickBot="1" x14ac:dyDescent="0.25">
      <c r="A2154" s="90" t="s">
        <v>242</v>
      </c>
      <c r="B2154" s="90">
        <f>_xlfn.XLOOKUP(D2154,MACROS!R:R,MACROS!K:K,0)</f>
        <v>0</v>
      </c>
      <c r="D2154" s="90" t="s">
        <v>531</v>
      </c>
      <c r="E2154" s="90">
        <f t="shared" si="273"/>
        <v>0</v>
      </c>
      <c r="F2154" s="90">
        <v>10133</v>
      </c>
      <c r="G2154" s="90">
        <f t="shared" si="278"/>
        <v>0</v>
      </c>
      <c r="J2154" s="185"/>
    </row>
    <row r="2155" spans="1:10" ht="20" thickBot="1" x14ac:dyDescent="0.25">
      <c r="A2155" s="90" t="s">
        <v>242</v>
      </c>
      <c r="B2155" s="90">
        <f>_xlfn.XLOOKUP(D2155,MACROS!R:R,MACROS!K:K,0)</f>
        <v>0</v>
      </c>
      <c r="D2155" s="90" t="s">
        <v>532</v>
      </c>
      <c r="E2155" s="90">
        <f t="shared" si="273"/>
        <v>0</v>
      </c>
      <c r="F2155" s="90">
        <v>10133</v>
      </c>
      <c r="G2155" s="90">
        <f t="shared" si="278"/>
        <v>0</v>
      </c>
      <c r="J2155" s="185"/>
    </row>
    <row r="2156" spans="1:10" ht="20" thickBot="1" x14ac:dyDescent="0.25">
      <c r="A2156" s="90" t="s">
        <v>242</v>
      </c>
      <c r="B2156" s="90">
        <f>_xlfn.XLOOKUP(D2156,MACROS!R:R,MACROS!K:K,0)</f>
        <v>0</v>
      </c>
      <c r="D2156" s="90" t="s">
        <v>533</v>
      </c>
      <c r="E2156" s="90">
        <f t="shared" si="273"/>
        <v>0</v>
      </c>
      <c r="F2156" s="90">
        <v>10133</v>
      </c>
      <c r="G2156" s="90">
        <f t="shared" si="278"/>
        <v>0</v>
      </c>
      <c r="J2156" s="185"/>
    </row>
    <row r="2157" spans="1:10" ht="20" thickBot="1" x14ac:dyDescent="0.25">
      <c r="A2157" s="90" t="s">
        <v>242</v>
      </c>
      <c r="B2157" s="90">
        <f>_xlfn.XLOOKUP(D2157,MACROS!R:R,MACROS!K:K,0)</f>
        <v>0</v>
      </c>
      <c r="D2157" s="90" t="s">
        <v>534</v>
      </c>
      <c r="E2157" s="90">
        <f t="shared" si="273"/>
        <v>0</v>
      </c>
      <c r="F2157" s="90">
        <v>10133</v>
      </c>
      <c r="G2157" s="90">
        <f t="shared" si="278"/>
        <v>0</v>
      </c>
      <c r="J2157" s="185"/>
    </row>
    <row r="2158" spans="1:10" ht="20" thickBot="1" x14ac:dyDescent="0.25">
      <c r="A2158" s="90" t="s">
        <v>242</v>
      </c>
      <c r="B2158" s="90">
        <f>_xlfn.XLOOKUP(D2158,MACROS!R:R,MACROS!K:K,0)</f>
        <v>0</v>
      </c>
      <c r="D2158" s="90" t="s">
        <v>535</v>
      </c>
      <c r="E2158" s="90">
        <f t="shared" si="273"/>
        <v>0</v>
      </c>
      <c r="F2158" s="90">
        <v>10133</v>
      </c>
      <c r="G2158" s="90">
        <f t="shared" si="278"/>
        <v>0</v>
      </c>
      <c r="J2158" s="185"/>
    </row>
    <row r="2159" spans="1:10" ht="20" thickBot="1" x14ac:dyDescent="0.25">
      <c r="A2159" s="90" t="s">
        <v>242</v>
      </c>
      <c r="B2159" s="90">
        <f>_xlfn.XLOOKUP(D2159,MACROS!R:R,MACROS!K:K,0)</f>
        <v>0</v>
      </c>
      <c r="D2159" s="90" t="s">
        <v>536</v>
      </c>
      <c r="E2159" s="90">
        <f t="shared" si="273"/>
        <v>0</v>
      </c>
      <c r="F2159" s="90">
        <v>10133</v>
      </c>
      <c r="G2159" s="90">
        <f t="shared" si="278"/>
        <v>0</v>
      </c>
      <c r="J2159" s="185"/>
    </row>
    <row r="2160" spans="1:10" ht="20" thickBot="1" x14ac:dyDescent="0.25">
      <c r="A2160" s="90" t="s">
        <v>242</v>
      </c>
      <c r="B2160" s="90">
        <f>_xlfn.XLOOKUP(D2160,MACROS!R:R,MACROS!K:K,0)</f>
        <v>0</v>
      </c>
      <c r="D2160" s="90" t="s">
        <v>537</v>
      </c>
      <c r="E2160" s="90">
        <f t="shared" si="273"/>
        <v>0</v>
      </c>
      <c r="F2160" s="90">
        <v>10133</v>
      </c>
      <c r="G2160" s="90">
        <f t="shared" si="278"/>
        <v>0</v>
      </c>
      <c r="J2160" s="185"/>
    </row>
    <row r="2161" spans="1:10" ht="20" thickBot="1" x14ac:dyDescent="0.25">
      <c r="A2161" s="90" t="s">
        <v>242</v>
      </c>
      <c r="B2161" s="90">
        <f>_xlfn.XLOOKUP(D2161,MACROS!R:R,MACROS!K:K,0)</f>
        <v>0</v>
      </c>
      <c r="D2161" s="90" t="s">
        <v>538</v>
      </c>
      <c r="E2161" s="90">
        <f t="shared" si="273"/>
        <v>0</v>
      </c>
      <c r="F2161" s="90">
        <v>10133</v>
      </c>
      <c r="G2161" s="90">
        <f t="shared" si="278"/>
        <v>0</v>
      </c>
      <c r="J2161" s="185"/>
    </row>
    <row r="2162" spans="1:10" ht="20" thickBot="1" x14ac:dyDescent="0.25">
      <c r="A2162" s="90" t="s">
        <v>242</v>
      </c>
      <c r="B2162" s="90">
        <f>_xlfn.XLOOKUP(D2162,MACROS!R:R,MACROS!K:K,0)</f>
        <v>0</v>
      </c>
      <c r="D2162" s="90" t="s">
        <v>539</v>
      </c>
      <c r="E2162" s="90">
        <f t="shared" si="273"/>
        <v>0</v>
      </c>
      <c r="F2162" s="90">
        <v>10133</v>
      </c>
      <c r="G2162" s="90">
        <f t="shared" si="278"/>
        <v>0</v>
      </c>
      <c r="J2162" s="185"/>
    </row>
    <row r="2163" spans="1:10" ht="20" thickBot="1" x14ac:dyDescent="0.25">
      <c r="A2163" s="90" t="s">
        <v>242</v>
      </c>
      <c r="B2163" s="90">
        <f>_xlfn.XLOOKUP(D2163,MACROS!R:R,MACROS!K:K,0)</f>
        <v>0</v>
      </c>
      <c r="D2163" s="90" t="s">
        <v>590</v>
      </c>
      <c r="E2163" s="90">
        <f t="shared" ref="E2163:E2164" si="279">SUM(B2163:C2163)</f>
        <v>0</v>
      </c>
      <c r="F2163" s="90">
        <v>10133</v>
      </c>
      <c r="G2163" s="90">
        <f t="shared" ref="G2163:G2164" si="280">IF(C2163&gt;0,10*C2163/E2163,0)</f>
        <v>0</v>
      </c>
      <c r="J2163" s="185"/>
    </row>
    <row r="2164" spans="1:10" ht="20" thickBot="1" x14ac:dyDescent="0.25">
      <c r="A2164" s="90" t="s">
        <v>242</v>
      </c>
      <c r="B2164" s="90">
        <f>_xlfn.XLOOKUP(D2164,MACROS!R:R,MACROS!K:K,0)</f>
        <v>0</v>
      </c>
      <c r="D2164" s="90" t="s">
        <v>591</v>
      </c>
      <c r="E2164" s="90">
        <f t="shared" si="279"/>
        <v>0</v>
      </c>
      <c r="F2164" s="90">
        <v>10133</v>
      </c>
      <c r="G2164" s="90">
        <f t="shared" si="280"/>
        <v>0</v>
      </c>
      <c r="J2164" s="185"/>
    </row>
    <row r="2165" spans="1:10" ht="20" thickBot="1" x14ac:dyDescent="0.25">
      <c r="A2165" s="121" t="s">
        <v>242</v>
      </c>
      <c r="B2165" s="121">
        <f>_xlfn.XLOOKUP(D2165,MACROS!R:R,MACROS!L:L,0)</f>
        <v>0</v>
      </c>
      <c r="C2165" s="121"/>
      <c r="D2165" s="121" t="s">
        <v>519</v>
      </c>
      <c r="E2165" s="121">
        <f t="shared" si="273"/>
        <v>0</v>
      </c>
      <c r="F2165" s="121">
        <v>10134</v>
      </c>
      <c r="G2165" s="121">
        <f t="shared" si="278"/>
        <v>0</v>
      </c>
      <c r="J2165" s="184"/>
    </row>
    <row r="2166" spans="1:10" ht="20" thickBot="1" x14ac:dyDescent="0.25">
      <c r="A2166" s="90" t="s">
        <v>242</v>
      </c>
      <c r="B2166" s="90">
        <f>_xlfn.XLOOKUP(D2166,MACROS!R:R,MACROS!L:L,0)</f>
        <v>0</v>
      </c>
      <c r="D2166" s="90" t="s">
        <v>554</v>
      </c>
      <c r="E2166" s="90">
        <f t="shared" si="273"/>
        <v>0</v>
      </c>
      <c r="F2166" s="90">
        <v>10134</v>
      </c>
      <c r="G2166" s="90">
        <f t="shared" si="278"/>
        <v>0</v>
      </c>
      <c r="J2166" s="185"/>
    </row>
    <row r="2167" spans="1:10" ht="20" thickBot="1" x14ac:dyDescent="0.25">
      <c r="A2167" s="90" t="s">
        <v>242</v>
      </c>
      <c r="B2167" s="90">
        <f>_xlfn.XLOOKUP(D2167,MACROS!R:R,MACROS!L:L,0)</f>
        <v>0</v>
      </c>
      <c r="D2167" s="90" t="s">
        <v>521</v>
      </c>
      <c r="E2167" s="90">
        <f t="shared" si="273"/>
        <v>0</v>
      </c>
      <c r="F2167" s="90">
        <v>10134</v>
      </c>
      <c r="G2167" s="90">
        <f t="shared" si="278"/>
        <v>0</v>
      </c>
      <c r="J2167" s="185"/>
    </row>
    <row r="2168" spans="1:10" ht="20" thickBot="1" x14ac:dyDescent="0.25">
      <c r="A2168" s="90" t="s">
        <v>242</v>
      </c>
      <c r="B2168" s="90">
        <f>_xlfn.XLOOKUP(D2168,MACROS!R:R,MACROS!L:L,0)</f>
        <v>0</v>
      </c>
      <c r="D2168" s="90" t="s">
        <v>522</v>
      </c>
      <c r="E2168" s="90">
        <f t="shared" si="273"/>
        <v>0</v>
      </c>
      <c r="F2168" s="90">
        <v>10134</v>
      </c>
      <c r="G2168" s="90">
        <f t="shared" si="278"/>
        <v>0</v>
      </c>
      <c r="J2168" s="185"/>
    </row>
    <row r="2169" spans="1:10" ht="20" thickBot="1" x14ac:dyDescent="0.25">
      <c r="A2169" s="90" t="s">
        <v>242</v>
      </c>
      <c r="B2169" s="90">
        <f>_xlfn.XLOOKUP(D2169,MACROS!R:R,MACROS!L:L,0)</f>
        <v>0</v>
      </c>
      <c r="D2169" s="90" t="s">
        <v>523</v>
      </c>
      <c r="E2169" s="90">
        <f t="shared" si="273"/>
        <v>0</v>
      </c>
      <c r="F2169" s="90">
        <v>10134</v>
      </c>
      <c r="G2169" s="90">
        <f t="shared" si="278"/>
        <v>0</v>
      </c>
      <c r="J2169" s="185"/>
    </row>
    <row r="2170" spans="1:10" ht="20" thickBot="1" x14ac:dyDescent="0.25">
      <c r="A2170" s="90" t="s">
        <v>242</v>
      </c>
      <c r="B2170" s="90">
        <f>_xlfn.XLOOKUP(D2170,MACROS!R:R,MACROS!L:L,0)</f>
        <v>0</v>
      </c>
      <c r="D2170" s="90" t="s">
        <v>524</v>
      </c>
      <c r="E2170" s="90">
        <f t="shared" ref="E2170:E2231" si="281">SUM(B2170:C2170)</f>
        <v>0</v>
      </c>
      <c r="F2170" s="90">
        <v>10134</v>
      </c>
      <c r="G2170" s="90">
        <f t="shared" si="278"/>
        <v>0</v>
      </c>
      <c r="J2170" s="185"/>
    </row>
    <row r="2171" spans="1:10" ht="20" thickBot="1" x14ac:dyDescent="0.25">
      <c r="A2171" s="90" t="s">
        <v>242</v>
      </c>
      <c r="B2171" s="90">
        <f>_xlfn.XLOOKUP(D2171,MACROS!R:R,MACROS!L:L,0)</f>
        <v>0</v>
      </c>
      <c r="D2171" s="90" t="s">
        <v>525</v>
      </c>
      <c r="E2171" s="90">
        <f t="shared" si="281"/>
        <v>0</v>
      </c>
      <c r="F2171" s="90">
        <v>10134</v>
      </c>
      <c r="G2171" s="90">
        <f t="shared" si="278"/>
        <v>0</v>
      </c>
      <c r="J2171" s="185"/>
    </row>
    <row r="2172" spans="1:10" ht="20" thickBot="1" x14ac:dyDescent="0.25">
      <c r="A2172" s="90" t="s">
        <v>242</v>
      </c>
      <c r="B2172" s="90">
        <f>_xlfn.XLOOKUP(D2172,MACROS!R:R,MACROS!L:L,0)</f>
        <v>0</v>
      </c>
      <c r="D2172" s="90" t="s">
        <v>526</v>
      </c>
      <c r="E2172" s="90">
        <f t="shared" si="281"/>
        <v>0</v>
      </c>
      <c r="F2172" s="90">
        <v>10134</v>
      </c>
      <c r="G2172" s="90">
        <f t="shared" si="278"/>
        <v>0</v>
      </c>
      <c r="J2172" s="185"/>
    </row>
    <row r="2173" spans="1:10" ht="20" thickBot="1" x14ac:dyDescent="0.25">
      <c r="A2173" s="90" t="s">
        <v>242</v>
      </c>
      <c r="B2173" s="90">
        <f>_xlfn.XLOOKUP(D2173,MACROS!R:R,MACROS!L:L,0)</f>
        <v>0</v>
      </c>
      <c r="D2173" s="90" t="s">
        <v>527</v>
      </c>
      <c r="E2173" s="90">
        <f t="shared" si="281"/>
        <v>0</v>
      </c>
      <c r="F2173" s="90">
        <v>10134</v>
      </c>
      <c r="G2173" s="90">
        <f t="shared" si="278"/>
        <v>0</v>
      </c>
      <c r="J2173" s="185"/>
    </row>
    <row r="2174" spans="1:10" ht="20" thickBot="1" x14ac:dyDescent="0.25">
      <c r="A2174" s="90" t="s">
        <v>242</v>
      </c>
      <c r="B2174" s="90">
        <f>_xlfn.XLOOKUP(D2174,MACROS!R:R,MACROS!L:L,0)</f>
        <v>0</v>
      </c>
      <c r="D2174" s="90" t="s">
        <v>528</v>
      </c>
      <c r="E2174" s="90">
        <f t="shared" si="281"/>
        <v>0</v>
      </c>
      <c r="F2174" s="90">
        <v>10134</v>
      </c>
      <c r="G2174" s="90">
        <f t="shared" si="278"/>
        <v>0</v>
      </c>
      <c r="J2174" s="185"/>
    </row>
    <row r="2175" spans="1:10" ht="20" thickBot="1" x14ac:dyDescent="0.25">
      <c r="A2175" s="90" t="s">
        <v>242</v>
      </c>
      <c r="B2175" s="90">
        <f>_xlfn.XLOOKUP(D2175,MACROS!R:R,MACROS!L:L,0)</f>
        <v>0</v>
      </c>
      <c r="D2175" s="90" t="s">
        <v>529</v>
      </c>
      <c r="E2175" s="90">
        <f t="shared" si="281"/>
        <v>0</v>
      </c>
      <c r="F2175" s="90">
        <v>10134</v>
      </c>
      <c r="G2175" s="90">
        <f t="shared" si="278"/>
        <v>0</v>
      </c>
      <c r="J2175" s="185"/>
    </row>
    <row r="2176" spans="1:10" ht="20" thickBot="1" x14ac:dyDescent="0.25">
      <c r="A2176" s="90" t="s">
        <v>242</v>
      </c>
      <c r="B2176" s="90">
        <f>_xlfn.XLOOKUP(D2176,MACROS!R:R,MACROS!L:L,0)</f>
        <v>0</v>
      </c>
      <c r="D2176" s="90" t="s">
        <v>530</v>
      </c>
      <c r="E2176" s="90">
        <f t="shared" si="281"/>
        <v>0</v>
      </c>
      <c r="F2176" s="90">
        <v>10134</v>
      </c>
      <c r="G2176" s="90">
        <f t="shared" si="278"/>
        <v>0</v>
      </c>
      <c r="J2176" s="185"/>
    </row>
    <row r="2177" spans="1:10" ht="20" thickBot="1" x14ac:dyDescent="0.25">
      <c r="A2177" s="90" t="s">
        <v>242</v>
      </c>
      <c r="B2177" s="90">
        <f>_xlfn.XLOOKUP(D2177,MACROS!R:R,MACROS!L:L,0)</f>
        <v>0</v>
      </c>
      <c r="D2177" s="90" t="s">
        <v>531</v>
      </c>
      <c r="E2177" s="90">
        <f t="shared" si="281"/>
        <v>0</v>
      </c>
      <c r="F2177" s="90">
        <v>10134</v>
      </c>
      <c r="G2177" s="90">
        <f t="shared" si="278"/>
        <v>0</v>
      </c>
      <c r="J2177" s="185"/>
    </row>
    <row r="2178" spans="1:10" ht="20" thickBot="1" x14ac:dyDescent="0.25">
      <c r="A2178" s="90" t="s">
        <v>242</v>
      </c>
      <c r="B2178" s="90">
        <f>_xlfn.XLOOKUP(D2178,MACROS!R:R,MACROS!L:L,0)</f>
        <v>0</v>
      </c>
      <c r="D2178" s="90" t="s">
        <v>532</v>
      </c>
      <c r="E2178" s="90">
        <f t="shared" si="281"/>
        <v>0</v>
      </c>
      <c r="F2178" s="90">
        <v>10134</v>
      </c>
      <c r="G2178" s="90">
        <f t="shared" si="278"/>
        <v>0</v>
      </c>
      <c r="J2178" s="185"/>
    </row>
    <row r="2179" spans="1:10" ht="20" thickBot="1" x14ac:dyDescent="0.25">
      <c r="A2179" s="90" t="s">
        <v>242</v>
      </c>
      <c r="B2179" s="90">
        <f>_xlfn.XLOOKUP(D2179,MACROS!R:R,MACROS!L:L,0)</f>
        <v>0</v>
      </c>
      <c r="D2179" s="90" t="s">
        <v>533</v>
      </c>
      <c r="E2179" s="90">
        <f t="shared" si="281"/>
        <v>0</v>
      </c>
      <c r="F2179" s="90">
        <v>10134</v>
      </c>
      <c r="G2179" s="90">
        <f t="shared" si="278"/>
        <v>0</v>
      </c>
      <c r="J2179" s="185"/>
    </row>
    <row r="2180" spans="1:10" ht="20" thickBot="1" x14ac:dyDescent="0.25">
      <c r="A2180" s="90" t="s">
        <v>242</v>
      </c>
      <c r="B2180" s="90">
        <f>_xlfn.XLOOKUP(D2180,MACROS!R:R,MACROS!L:L,0)</f>
        <v>0</v>
      </c>
      <c r="D2180" s="90" t="s">
        <v>534</v>
      </c>
      <c r="E2180" s="90">
        <f t="shared" si="281"/>
        <v>0</v>
      </c>
      <c r="F2180" s="90">
        <v>10134</v>
      </c>
      <c r="G2180" s="90">
        <f t="shared" si="278"/>
        <v>0</v>
      </c>
      <c r="J2180" s="185"/>
    </row>
    <row r="2181" spans="1:10" ht="20" thickBot="1" x14ac:dyDescent="0.25">
      <c r="A2181" s="90" t="s">
        <v>242</v>
      </c>
      <c r="B2181" s="90">
        <f>_xlfn.XLOOKUP(D2181,MACROS!R:R,MACROS!L:L,0)</f>
        <v>0</v>
      </c>
      <c r="D2181" s="90" t="s">
        <v>535</v>
      </c>
      <c r="E2181" s="90">
        <f t="shared" si="281"/>
        <v>0</v>
      </c>
      <c r="F2181" s="90">
        <v>10134</v>
      </c>
      <c r="G2181" s="90">
        <f t="shared" si="278"/>
        <v>0</v>
      </c>
      <c r="J2181" s="185"/>
    </row>
    <row r="2182" spans="1:10" ht="20" thickBot="1" x14ac:dyDescent="0.25">
      <c r="A2182" s="90" t="s">
        <v>242</v>
      </c>
      <c r="B2182" s="90">
        <f>_xlfn.XLOOKUP(D2182,MACROS!R:R,MACROS!L:L,0)</f>
        <v>0</v>
      </c>
      <c r="D2182" s="90" t="s">
        <v>536</v>
      </c>
      <c r="E2182" s="90">
        <f t="shared" si="281"/>
        <v>0</v>
      </c>
      <c r="F2182" s="90">
        <v>10134</v>
      </c>
      <c r="G2182" s="90">
        <f t="shared" si="278"/>
        <v>0</v>
      </c>
      <c r="J2182" s="185"/>
    </row>
    <row r="2183" spans="1:10" ht="20" thickBot="1" x14ac:dyDescent="0.25">
      <c r="A2183" s="90" t="s">
        <v>242</v>
      </c>
      <c r="B2183" s="90">
        <f>_xlfn.XLOOKUP(D2183,MACROS!R:R,MACROS!L:L,0)</f>
        <v>0</v>
      </c>
      <c r="D2183" s="90" t="s">
        <v>537</v>
      </c>
      <c r="E2183" s="90">
        <f t="shared" si="281"/>
        <v>0</v>
      </c>
      <c r="F2183" s="90">
        <v>10134</v>
      </c>
      <c r="G2183" s="90">
        <f t="shared" si="278"/>
        <v>0</v>
      </c>
      <c r="J2183" s="185"/>
    </row>
    <row r="2184" spans="1:10" ht="20" thickBot="1" x14ac:dyDescent="0.25">
      <c r="A2184" s="90" t="s">
        <v>242</v>
      </c>
      <c r="B2184" s="90">
        <f>_xlfn.XLOOKUP(D2184,MACROS!R:R,MACROS!L:L,0)</f>
        <v>0</v>
      </c>
      <c r="D2184" s="90" t="s">
        <v>538</v>
      </c>
      <c r="E2184" s="90">
        <f t="shared" si="281"/>
        <v>0</v>
      </c>
      <c r="F2184" s="90">
        <v>10134</v>
      </c>
      <c r="G2184" s="90">
        <f t="shared" si="278"/>
        <v>0</v>
      </c>
      <c r="J2184" s="185"/>
    </row>
    <row r="2185" spans="1:10" ht="20" thickBot="1" x14ac:dyDescent="0.25">
      <c r="A2185" s="90" t="s">
        <v>242</v>
      </c>
      <c r="B2185" s="90">
        <f>_xlfn.XLOOKUP(D2185,MACROS!R:R,MACROS!L:L,0)</f>
        <v>0</v>
      </c>
      <c r="D2185" s="90" t="s">
        <v>539</v>
      </c>
      <c r="E2185" s="90">
        <f t="shared" si="281"/>
        <v>0</v>
      </c>
      <c r="F2185" s="90">
        <v>10134</v>
      </c>
      <c r="G2185" s="90">
        <f t="shared" si="278"/>
        <v>0</v>
      </c>
      <c r="J2185" s="185"/>
    </row>
    <row r="2186" spans="1:10" ht="20" thickBot="1" x14ac:dyDescent="0.25">
      <c r="A2186" s="90" t="s">
        <v>242</v>
      </c>
      <c r="B2186" s="90">
        <f>_xlfn.XLOOKUP(D2186,MACROS!R:R,MACROS!L:L,0)</f>
        <v>0</v>
      </c>
      <c r="D2186" s="90" t="s">
        <v>590</v>
      </c>
      <c r="E2186" s="90">
        <f t="shared" ref="E2186:E2187" si="282">SUM(B2186:C2186)</f>
        <v>0</v>
      </c>
      <c r="F2186" s="90">
        <v>10134</v>
      </c>
      <c r="G2186" s="90">
        <f t="shared" ref="G2186:G2187" si="283">IF(C2186&gt;0,10*C2186/E2186,0)</f>
        <v>0</v>
      </c>
      <c r="J2186" s="185"/>
    </row>
    <row r="2187" spans="1:10" ht="20" thickBot="1" x14ac:dyDescent="0.25">
      <c r="A2187" s="90" t="s">
        <v>242</v>
      </c>
      <c r="B2187" s="90">
        <f>_xlfn.XLOOKUP(D2187,MACROS!R:R,MACROS!L:L,0)</f>
        <v>0</v>
      </c>
      <c r="D2187" s="90" t="s">
        <v>591</v>
      </c>
      <c r="E2187" s="90">
        <f t="shared" si="282"/>
        <v>0</v>
      </c>
      <c r="F2187" s="90">
        <v>10134</v>
      </c>
      <c r="G2187" s="90">
        <f t="shared" si="283"/>
        <v>0</v>
      </c>
      <c r="J2187" s="185"/>
    </row>
    <row r="2188" spans="1:10" ht="20" thickBot="1" x14ac:dyDescent="0.25">
      <c r="A2188" s="121" t="s">
        <v>242</v>
      </c>
      <c r="B2188" s="121">
        <f>_xlfn.XLOOKUP(D2188,MACROS!R:R,MACROS!N:N,0)</f>
        <v>0</v>
      </c>
      <c r="C2188" s="121"/>
      <c r="D2188" s="121" t="s">
        <v>519</v>
      </c>
      <c r="E2188" s="121">
        <f t="shared" si="281"/>
        <v>0</v>
      </c>
      <c r="F2188" s="121">
        <v>10137</v>
      </c>
      <c r="G2188" s="121">
        <f t="shared" si="278"/>
        <v>0</v>
      </c>
      <c r="J2188" s="184"/>
    </row>
    <row r="2189" spans="1:10" ht="20" thickBot="1" x14ac:dyDescent="0.25">
      <c r="A2189" s="90" t="s">
        <v>242</v>
      </c>
      <c r="B2189" s="90">
        <f>_xlfn.XLOOKUP(D2189,MACROS!R:R,MACROS!N:N,0)</f>
        <v>0</v>
      </c>
      <c r="D2189" s="90" t="s">
        <v>554</v>
      </c>
      <c r="E2189" s="90">
        <f t="shared" si="281"/>
        <v>0</v>
      </c>
      <c r="F2189" s="90">
        <v>10137</v>
      </c>
      <c r="G2189" s="90">
        <f t="shared" si="278"/>
        <v>0</v>
      </c>
      <c r="J2189" s="185"/>
    </row>
    <row r="2190" spans="1:10" ht="20" thickBot="1" x14ac:dyDescent="0.25">
      <c r="A2190" s="90" t="s">
        <v>242</v>
      </c>
      <c r="B2190" s="90">
        <f>_xlfn.XLOOKUP(D2190,MACROS!R:R,MACROS!N:N,0)</f>
        <v>0</v>
      </c>
      <c r="D2190" s="90" t="s">
        <v>521</v>
      </c>
      <c r="E2190" s="90">
        <f t="shared" si="281"/>
        <v>0</v>
      </c>
      <c r="F2190" s="90">
        <v>10137</v>
      </c>
      <c r="G2190" s="90">
        <f t="shared" si="278"/>
        <v>0</v>
      </c>
      <c r="J2190" s="185"/>
    </row>
    <row r="2191" spans="1:10" ht="20" thickBot="1" x14ac:dyDescent="0.25">
      <c r="A2191" s="90" t="s">
        <v>242</v>
      </c>
      <c r="B2191" s="90">
        <f>_xlfn.XLOOKUP(D2191,MACROS!R:R,MACROS!N:N,0)</f>
        <v>0</v>
      </c>
      <c r="D2191" s="90" t="s">
        <v>522</v>
      </c>
      <c r="E2191" s="90">
        <f t="shared" si="281"/>
        <v>0</v>
      </c>
      <c r="F2191" s="90">
        <v>10137</v>
      </c>
      <c r="G2191" s="90">
        <f t="shared" si="278"/>
        <v>0</v>
      </c>
      <c r="J2191" s="185"/>
    </row>
    <row r="2192" spans="1:10" ht="20" thickBot="1" x14ac:dyDescent="0.25">
      <c r="A2192" s="90" t="s">
        <v>242</v>
      </c>
      <c r="B2192" s="90">
        <f>_xlfn.XLOOKUP(D2192,MACROS!R:R,MACROS!N:N,0)</f>
        <v>0</v>
      </c>
      <c r="D2192" s="90" t="s">
        <v>523</v>
      </c>
      <c r="E2192" s="90">
        <f t="shared" si="281"/>
        <v>0</v>
      </c>
      <c r="F2192" s="90">
        <v>10137</v>
      </c>
      <c r="G2192" s="90">
        <f t="shared" si="278"/>
        <v>0</v>
      </c>
      <c r="J2192" s="185"/>
    </row>
    <row r="2193" spans="1:10" ht="20" thickBot="1" x14ac:dyDescent="0.25">
      <c r="A2193" s="90" t="s">
        <v>242</v>
      </c>
      <c r="B2193" s="90">
        <f>_xlfn.XLOOKUP(D2193,MACROS!R:R,MACROS!N:N,0)</f>
        <v>0</v>
      </c>
      <c r="D2193" s="90" t="s">
        <v>524</v>
      </c>
      <c r="E2193" s="90">
        <f t="shared" si="281"/>
        <v>0</v>
      </c>
      <c r="F2193" s="90">
        <v>10137</v>
      </c>
      <c r="G2193" s="90">
        <f t="shared" si="278"/>
        <v>0</v>
      </c>
      <c r="J2193" s="185"/>
    </row>
    <row r="2194" spans="1:10" ht="20" thickBot="1" x14ac:dyDescent="0.25">
      <c r="A2194" s="90" t="s">
        <v>242</v>
      </c>
      <c r="B2194" s="90">
        <f>_xlfn.XLOOKUP(D2194,MACROS!R:R,MACROS!N:N,0)</f>
        <v>0</v>
      </c>
      <c r="D2194" s="90" t="s">
        <v>525</v>
      </c>
      <c r="E2194" s="90">
        <f t="shared" si="281"/>
        <v>0</v>
      </c>
      <c r="F2194" s="90">
        <v>10137</v>
      </c>
      <c r="G2194" s="90">
        <f t="shared" si="278"/>
        <v>0</v>
      </c>
      <c r="J2194" s="185"/>
    </row>
    <row r="2195" spans="1:10" ht="20" thickBot="1" x14ac:dyDescent="0.25">
      <c r="A2195" s="90" t="s">
        <v>242</v>
      </c>
      <c r="B2195" s="90">
        <f>_xlfn.XLOOKUP(D2195,MACROS!R:R,MACROS!N:N,0)</f>
        <v>0</v>
      </c>
      <c r="D2195" s="90" t="s">
        <v>526</v>
      </c>
      <c r="E2195" s="90">
        <f t="shared" si="281"/>
        <v>0</v>
      </c>
      <c r="F2195" s="90">
        <v>10137</v>
      </c>
      <c r="G2195" s="90">
        <f t="shared" si="278"/>
        <v>0</v>
      </c>
      <c r="J2195" s="185"/>
    </row>
    <row r="2196" spans="1:10" ht="20" thickBot="1" x14ac:dyDescent="0.25">
      <c r="A2196" s="90" t="s">
        <v>242</v>
      </c>
      <c r="B2196" s="90">
        <f>_xlfn.XLOOKUP(D2196,MACROS!R:R,MACROS!N:N,0)</f>
        <v>0</v>
      </c>
      <c r="D2196" s="90" t="s">
        <v>527</v>
      </c>
      <c r="E2196" s="90">
        <f t="shared" si="281"/>
        <v>0</v>
      </c>
      <c r="F2196" s="90">
        <v>10137</v>
      </c>
      <c r="G2196" s="90">
        <f t="shared" si="278"/>
        <v>0</v>
      </c>
      <c r="J2196" s="185"/>
    </row>
    <row r="2197" spans="1:10" ht="20" thickBot="1" x14ac:dyDescent="0.25">
      <c r="A2197" s="90" t="s">
        <v>242</v>
      </c>
      <c r="B2197" s="90">
        <f>_xlfn.XLOOKUP(D2197,MACROS!R:R,MACROS!N:N,0)</f>
        <v>0</v>
      </c>
      <c r="D2197" s="90" t="s">
        <v>528</v>
      </c>
      <c r="E2197" s="90">
        <f t="shared" si="281"/>
        <v>0</v>
      </c>
      <c r="F2197" s="90">
        <v>10137</v>
      </c>
      <c r="G2197" s="90">
        <f t="shared" si="278"/>
        <v>0</v>
      </c>
      <c r="J2197" s="185"/>
    </row>
    <row r="2198" spans="1:10" ht="20" thickBot="1" x14ac:dyDescent="0.25">
      <c r="A2198" s="90" t="s">
        <v>242</v>
      </c>
      <c r="B2198" s="90">
        <f>_xlfn.XLOOKUP(D2198,MACROS!R:R,MACROS!N:N,0)</f>
        <v>0</v>
      </c>
      <c r="D2198" s="90" t="s">
        <v>529</v>
      </c>
      <c r="E2198" s="90">
        <f t="shared" si="281"/>
        <v>0</v>
      </c>
      <c r="F2198" s="90">
        <v>10137</v>
      </c>
      <c r="G2198" s="90">
        <f t="shared" si="278"/>
        <v>0</v>
      </c>
      <c r="J2198" s="185"/>
    </row>
    <row r="2199" spans="1:10" ht="20" thickBot="1" x14ac:dyDescent="0.25">
      <c r="A2199" s="90" t="s">
        <v>242</v>
      </c>
      <c r="B2199" s="90">
        <f>_xlfn.XLOOKUP(D2199,MACROS!R:R,MACROS!N:N,0)</f>
        <v>0</v>
      </c>
      <c r="D2199" s="90" t="s">
        <v>530</v>
      </c>
      <c r="E2199" s="90">
        <f t="shared" si="281"/>
        <v>0</v>
      </c>
      <c r="F2199" s="90">
        <v>10137</v>
      </c>
      <c r="G2199" s="90">
        <f t="shared" si="278"/>
        <v>0</v>
      </c>
      <c r="J2199" s="185"/>
    </row>
    <row r="2200" spans="1:10" ht="20" thickBot="1" x14ac:dyDescent="0.25">
      <c r="A2200" s="90" t="s">
        <v>242</v>
      </c>
      <c r="B2200" s="90">
        <f>_xlfn.XLOOKUP(D2200,MACROS!R:R,MACROS!N:N,0)</f>
        <v>0</v>
      </c>
      <c r="D2200" s="90" t="s">
        <v>531</v>
      </c>
      <c r="E2200" s="90">
        <f t="shared" si="281"/>
        <v>0</v>
      </c>
      <c r="F2200" s="90">
        <v>10137</v>
      </c>
      <c r="G2200" s="90">
        <f t="shared" si="278"/>
        <v>0</v>
      </c>
      <c r="J2200" s="185"/>
    </row>
    <row r="2201" spans="1:10" ht="20" thickBot="1" x14ac:dyDescent="0.25">
      <c r="A2201" s="90" t="s">
        <v>242</v>
      </c>
      <c r="B2201" s="90">
        <f>_xlfn.XLOOKUP(D2201,MACROS!R:R,MACROS!N:N,0)</f>
        <v>0</v>
      </c>
      <c r="D2201" s="90" t="s">
        <v>532</v>
      </c>
      <c r="E2201" s="90">
        <f t="shared" si="281"/>
        <v>0</v>
      </c>
      <c r="F2201" s="90">
        <v>10137</v>
      </c>
      <c r="G2201" s="90">
        <f t="shared" si="278"/>
        <v>0</v>
      </c>
      <c r="J2201" s="185"/>
    </row>
    <row r="2202" spans="1:10" ht="20" thickBot="1" x14ac:dyDescent="0.25">
      <c r="A2202" s="90" t="s">
        <v>242</v>
      </c>
      <c r="B2202" s="90">
        <f>_xlfn.XLOOKUP(D2202,MACROS!R:R,MACROS!N:N,0)</f>
        <v>0</v>
      </c>
      <c r="D2202" s="90" t="s">
        <v>533</v>
      </c>
      <c r="E2202" s="90">
        <f t="shared" si="281"/>
        <v>0</v>
      </c>
      <c r="F2202" s="90">
        <v>10137</v>
      </c>
      <c r="G2202" s="90">
        <f t="shared" si="278"/>
        <v>0</v>
      </c>
      <c r="J2202" s="185"/>
    </row>
    <row r="2203" spans="1:10" ht="20" thickBot="1" x14ac:dyDescent="0.25">
      <c r="A2203" s="90" t="s">
        <v>242</v>
      </c>
      <c r="B2203" s="90">
        <f>_xlfn.XLOOKUP(D2203,MACROS!R:R,MACROS!N:N,0)</f>
        <v>0</v>
      </c>
      <c r="D2203" s="90" t="s">
        <v>534</v>
      </c>
      <c r="E2203" s="90">
        <f t="shared" si="281"/>
        <v>0</v>
      </c>
      <c r="F2203" s="90">
        <v>10137</v>
      </c>
      <c r="G2203" s="90">
        <f t="shared" si="278"/>
        <v>0</v>
      </c>
      <c r="J2203" s="185"/>
    </row>
    <row r="2204" spans="1:10" ht="20" thickBot="1" x14ac:dyDescent="0.25">
      <c r="A2204" s="90" t="s">
        <v>242</v>
      </c>
      <c r="B2204" s="90">
        <f>_xlfn.XLOOKUP(D2204,MACROS!R:R,MACROS!N:N,0)</f>
        <v>0</v>
      </c>
      <c r="D2204" s="90" t="s">
        <v>535</v>
      </c>
      <c r="E2204" s="90">
        <f t="shared" si="281"/>
        <v>0</v>
      </c>
      <c r="F2204" s="90">
        <v>10137</v>
      </c>
      <c r="G2204" s="90">
        <f t="shared" si="278"/>
        <v>0</v>
      </c>
      <c r="J2204" s="185"/>
    </row>
    <row r="2205" spans="1:10" ht="20" thickBot="1" x14ac:dyDescent="0.25">
      <c r="A2205" s="90" t="s">
        <v>242</v>
      </c>
      <c r="B2205" s="90">
        <f>_xlfn.XLOOKUP(D2205,MACROS!R:R,MACROS!N:N,0)</f>
        <v>0</v>
      </c>
      <c r="D2205" s="90" t="s">
        <v>536</v>
      </c>
      <c r="E2205" s="90">
        <f t="shared" si="281"/>
        <v>0</v>
      </c>
      <c r="F2205" s="90">
        <v>10137</v>
      </c>
      <c r="G2205" s="90">
        <f t="shared" si="278"/>
        <v>0</v>
      </c>
      <c r="J2205" s="185"/>
    </row>
    <row r="2206" spans="1:10" ht="20" thickBot="1" x14ac:dyDescent="0.25">
      <c r="A2206" s="90" t="s">
        <v>242</v>
      </c>
      <c r="B2206" s="90">
        <f>_xlfn.XLOOKUP(D2206,MACROS!R:R,MACROS!N:N,0)</f>
        <v>0</v>
      </c>
      <c r="D2206" s="90" t="s">
        <v>537</v>
      </c>
      <c r="E2206" s="90">
        <f t="shared" si="281"/>
        <v>0</v>
      </c>
      <c r="F2206" s="90">
        <v>10137</v>
      </c>
      <c r="G2206" s="90">
        <f t="shared" si="278"/>
        <v>0</v>
      </c>
      <c r="J2206" s="185"/>
    </row>
    <row r="2207" spans="1:10" ht="20" thickBot="1" x14ac:dyDescent="0.25">
      <c r="A2207" s="90" t="s">
        <v>242</v>
      </c>
      <c r="B2207" s="90">
        <f>_xlfn.XLOOKUP(D2207,MACROS!R:R,MACROS!N:N,0)</f>
        <v>0</v>
      </c>
      <c r="D2207" s="90" t="s">
        <v>538</v>
      </c>
      <c r="E2207" s="90">
        <f t="shared" si="281"/>
        <v>0</v>
      </c>
      <c r="F2207" s="90">
        <v>10137</v>
      </c>
      <c r="G2207" s="90">
        <f t="shared" si="278"/>
        <v>0</v>
      </c>
      <c r="J2207" s="185"/>
    </row>
    <row r="2208" spans="1:10" ht="20" thickBot="1" x14ac:dyDescent="0.25">
      <c r="A2208" s="90" t="s">
        <v>242</v>
      </c>
      <c r="B2208" s="90">
        <f>_xlfn.XLOOKUP(D2208,MACROS!R:R,MACROS!N:N,0)</f>
        <v>0</v>
      </c>
      <c r="D2208" s="90" t="s">
        <v>539</v>
      </c>
      <c r="E2208" s="90">
        <f t="shared" si="281"/>
        <v>0</v>
      </c>
      <c r="F2208" s="90">
        <v>10137</v>
      </c>
      <c r="G2208" s="90">
        <f t="shared" si="278"/>
        <v>0</v>
      </c>
      <c r="J2208" s="185"/>
    </row>
    <row r="2209" spans="1:10" ht="20" thickBot="1" x14ac:dyDescent="0.25">
      <c r="A2209" s="90" t="s">
        <v>242</v>
      </c>
      <c r="B2209" s="90">
        <f>_xlfn.XLOOKUP(D2209,MACROS!R:R,MACROS!N:N,0)</f>
        <v>0</v>
      </c>
      <c r="D2209" s="90" t="s">
        <v>590</v>
      </c>
      <c r="E2209" s="90">
        <f t="shared" ref="E2209:E2210" si="284">SUM(B2209:C2209)</f>
        <v>0</v>
      </c>
      <c r="F2209" s="90">
        <v>10137</v>
      </c>
      <c r="G2209" s="90">
        <f t="shared" ref="G2209:G2210" si="285">IF(C2209&gt;0,10*C2209/E2209,0)</f>
        <v>0</v>
      </c>
      <c r="J2209" s="185"/>
    </row>
    <row r="2210" spans="1:10" ht="20" thickBot="1" x14ac:dyDescent="0.25">
      <c r="A2210" s="90" t="s">
        <v>242</v>
      </c>
      <c r="B2210" s="90">
        <f>_xlfn.XLOOKUP(D2210,MACROS!R:R,MACROS!N:N,0)</f>
        <v>0</v>
      </c>
      <c r="D2210" s="90" t="s">
        <v>591</v>
      </c>
      <c r="E2210" s="90">
        <f t="shared" si="284"/>
        <v>0</v>
      </c>
      <c r="F2210" s="90">
        <v>10137</v>
      </c>
      <c r="G2210" s="90">
        <f t="shared" si="285"/>
        <v>0</v>
      </c>
      <c r="J2210" s="185"/>
    </row>
    <row r="2211" spans="1:10" ht="20" thickBot="1" x14ac:dyDescent="0.25">
      <c r="A2211" s="121" t="s">
        <v>242</v>
      </c>
      <c r="B2211" s="121">
        <f>_xlfn.XLOOKUP(D2211,MACROS!R:R,MACROS!O:O,0)</f>
        <v>0</v>
      </c>
      <c r="C2211" s="121"/>
      <c r="D2211" s="121" t="s">
        <v>519</v>
      </c>
      <c r="E2211" s="121">
        <f t="shared" si="281"/>
        <v>0</v>
      </c>
      <c r="F2211" s="121">
        <v>10138</v>
      </c>
      <c r="G2211" s="121">
        <f t="shared" si="278"/>
        <v>0</v>
      </c>
      <c r="J2211" s="184"/>
    </row>
    <row r="2212" spans="1:10" ht="20" thickBot="1" x14ac:dyDescent="0.25">
      <c r="A2212" s="90" t="s">
        <v>242</v>
      </c>
      <c r="B2212" s="90">
        <f>_xlfn.XLOOKUP(D2212,MACROS!R:R,MACROS!O:O,0)</f>
        <v>0</v>
      </c>
      <c r="D2212" s="90" t="s">
        <v>554</v>
      </c>
      <c r="E2212" s="90">
        <f t="shared" si="281"/>
        <v>0</v>
      </c>
      <c r="F2212" s="90">
        <v>10138</v>
      </c>
      <c r="G2212" s="90">
        <f t="shared" si="278"/>
        <v>0</v>
      </c>
      <c r="J2212" s="185"/>
    </row>
    <row r="2213" spans="1:10" ht="20" thickBot="1" x14ac:dyDescent="0.25">
      <c r="A2213" s="90" t="s">
        <v>242</v>
      </c>
      <c r="B2213" s="90">
        <f>_xlfn.XLOOKUP(D2213,MACROS!R:R,MACROS!O:O,0)</f>
        <v>0</v>
      </c>
      <c r="D2213" s="90" t="s">
        <v>521</v>
      </c>
      <c r="E2213" s="90">
        <f t="shared" si="281"/>
        <v>0</v>
      </c>
      <c r="F2213" s="90">
        <v>10138</v>
      </c>
      <c r="G2213" s="90">
        <f t="shared" si="278"/>
        <v>0</v>
      </c>
      <c r="J2213" s="185"/>
    </row>
    <row r="2214" spans="1:10" ht="20" thickBot="1" x14ac:dyDescent="0.25">
      <c r="A2214" s="90" t="s">
        <v>242</v>
      </c>
      <c r="B2214" s="90">
        <f>_xlfn.XLOOKUP(D2214,MACROS!R:R,MACROS!O:O,0)</f>
        <v>0</v>
      </c>
      <c r="D2214" s="90" t="s">
        <v>522</v>
      </c>
      <c r="E2214" s="90">
        <f t="shared" si="281"/>
        <v>0</v>
      </c>
      <c r="F2214" s="90">
        <v>10138</v>
      </c>
      <c r="G2214" s="90">
        <f t="shared" ref="G2214:G2231" si="286">IF(C2214&gt;0,10*C2214/E2214,0)</f>
        <v>0</v>
      </c>
      <c r="J2214" s="185"/>
    </row>
    <row r="2215" spans="1:10" ht="20" thickBot="1" x14ac:dyDescent="0.25">
      <c r="A2215" s="90" t="s">
        <v>242</v>
      </c>
      <c r="B2215" s="90">
        <f>_xlfn.XLOOKUP(D2215,MACROS!R:R,MACROS!O:O,0)</f>
        <v>0</v>
      </c>
      <c r="D2215" s="90" t="s">
        <v>523</v>
      </c>
      <c r="E2215" s="90">
        <f t="shared" si="281"/>
        <v>0</v>
      </c>
      <c r="F2215" s="90">
        <v>10138</v>
      </c>
      <c r="G2215" s="90">
        <f t="shared" si="286"/>
        <v>0</v>
      </c>
      <c r="J2215" s="185"/>
    </row>
    <row r="2216" spans="1:10" ht="20" thickBot="1" x14ac:dyDescent="0.25">
      <c r="A2216" s="90" t="s">
        <v>242</v>
      </c>
      <c r="B2216" s="90">
        <f>_xlfn.XLOOKUP(D2216,MACROS!R:R,MACROS!O:O,0)</f>
        <v>0</v>
      </c>
      <c r="D2216" s="90" t="s">
        <v>524</v>
      </c>
      <c r="E2216" s="90">
        <f t="shared" si="281"/>
        <v>0</v>
      </c>
      <c r="F2216" s="90">
        <v>10138</v>
      </c>
      <c r="G2216" s="90">
        <f t="shared" si="286"/>
        <v>0</v>
      </c>
      <c r="J2216" s="185"/>
    </row>
    <row r="2217" spans="1:10" ht="20" thickBot="1" x14ac:dyDescent="0.25">
      <c r="A2217" s="90" t="s">
        <v>242</v>
      </c>
      <c r="B2217" s="90">
        <f>_xlfn.XLOOKUP(D2217,MACROS!R:R,MACROS!O:O,0)</f>
        <v>0</v>
      </c>
      <c r="D2217" s="90" t="s">
        <v>525</v>
      </c>
      <c r="E2217" s="90">
        <f t="shared" si="281"/>
        <v>0</v>
      </c>
      <c r="F2217" s="90">
        <v>10138</v>
      </c>
      <c r="G2217" s="90">
        <f t="shared" si="286"/>
        <v>0</v>
      </c>
      <c r="J2217" s="185"/>
    </row>
    <row r="2218" spans="1:10" ht="20" thickBot="1" x14ac:dyDescent="0.25">
      <c r="A2218" s="90" t="s">
        <v>242</v>
      </c>
      <c r="B2218" s="90">
        <f>_xlfn.XLOOKUP(D2218,MACROS!R:R,MACROS!O:O,0)</f>
        <v>0</v>
      </c>
      <c r="D2218" s="90" t="s">
        <v>526</v>
      </c>
      <c r="E2218" s="90">
        <f t="shared" si="281"/>
        <v>0</v>
      </c>
      <c r="F2218" s="90">
        <v>10138</v>
      </c>
      <c r="G2218" s="90">
        <f t="shared" si="286"/>
        <v>0</v>
      </c>
      <c r="J2218" s="185"/>
    </row>
    <row r="2219" spans="1:10" ht="20" thickBot="1" x14ac:dyDescent="0.25">
      <c r="A2219" s="90" t="s">
        <v>242</v>
      </c>
      <c r="B2219" s="90">
        <f>_xlfn.XLOOKUP(D2219,MACROS!R:R,MACROS!O:O,0)</f>
        <v>0</v>
      </c>
      <c r="D2219" s="90" t="s">
        <v>527</v>
      </c>
      <c r="E2219" s="90">
        <f t="shared" si="281"/>
        <v>0</v>
      </c>
      <c r="F2219" s="90">
        <v>10138</v>
      </c>
      <c r="G2219" s="90">
        <f t="shared" si="286"/>
        <v>0</v>
      </c>
      <c r="J2219" s="185"/>
    </row>
    <row r="2220" spans="1:10" ht="20" thickBot="1" x14ac:dyDescent="0.25">
      <c r="A2220" s="90" t="s">
        <v>242</v>
      </c>
      <c r="B2220" s="90">
        <f>_xlfn.XLOOKUP(D2220,MACROS!R:R,MACROS!O:O,0)</f>
        <v>0</v>
      </c>
      <c r="D2220" s="90" t="s">
        <v>528</v>
      </c>
      <c r="E2220" s="90">
        <f t="shared" si="281"/>
        <v>0</v>
      </c>
      <c r="F2220" s="90">
        <v>10138</v>
      </c>
      <c r="G2220" s="90">
        <f t="shared" si="286"/>
        <v>0</v>
      </c>
      <c r="J2220" s="185"/>
    </row>
    <row r="2221" spans="1:10" ht="20" thickBot="1" x14ac:dyDescent="0.25">
      <c r="A2221" s="90" t="s">
        <v>242</v>
      </c>
      <c r="B2221" s="90">
        <f>_xlfn.XLOOKUP(D2221,MACROS!R:R,MACROS!O:O,0)</f>
        <v>0</v>
      </c>
      <c r="D2221" s="90" t="s">
        <v>529</v>
      </c>
      <c r="E2221" s="90">
        <f t="shared" si="281"/>
        <v>0</v>
      </c>
      <c r="F2221" s="90">
        <v>10138</v>
      </c>
      <c r="G2221" s="90">
        <f t="shared" si="286"/>
        <v>0</v>
      </c>
      <c r="J2221" s="185"/>
    </row>
    <row r="2222" spans="1:10" ht="20" thickBot="1" x14ac:dyDescent="0.25">
      <c r="A2222" s="90" t="s">
        <v>242</v>
      </c>
      <c r="B2222" s="90">
        <f>_xlfn.XLOOKUP(D2222,MACROS!R:R,MACROS!O:O,0)</f>
        <v>0</v>
      </c>
      <c r="D2222" s="90" t="s">
        <v>530</v>
      </c>
      <c r="E2222" s="90">
        <f t="shared" si="281"/>
        <v>0</v>
      </c>
      <c r="F2222" s="90">
        <v>10138</v>
      </c>
      <c r="G2222" s="90">
        <f t="shared" si="286"/>
        <v>0</v>
      </c>
      <c r="J2222" s="185"/>
    </row>
    <row r="2223" spans="1:10" ht="20" thickBot="1" x14ac:dyDescent="0.25">
      <c r="A2223" s="90" t="s">
        <v>242</v>
      </c>
      <c r="B2223" s="90">
        <f>_xlfn.XLOOKUP(D2223,MACROS!R:R,MACROS!O:O,0)</f>
        <v>0</v>
      </c>
      <c r="D2223" s="90" t="s">
        <v>531</v>
      </c>
      <c r="E2223" s="90">
        <f t="shared" si="281"/>
        <v>0</v>
      </c>
      <c r="F2223" s="90">
        <v>10138</v>
      </c>
      <c r="G2223" s="90">
        <f t="shared" si="286"/>
        <v>0</v>
      </c>
      <c r="J2223" s="185"/>
    </row>
    <row r="2224" spans="1:10" ht="20" thickBot="1" x14ac:dyDescent="0.25">
      <c r="A2224" s="90" t="s">
        <v>242</v>
      </c>
      <c r="B2224" s="90">
        <f>_xlfn.XLOOKUP(D2224,MACROS!R:R,MACROS!O:O,0)</f>
        <v>0</v>
      </c>
      <c r="D2224" s="90" t="s">
        <v>532</v>
      </c>
      <c r="E2224" s="90">
        <f t="shared" si="281"/>
        <v>0</v>
      </c>
      <c r="F2224" s="90">
        <v>10138</v>
      </c>
      <c r="G2224" s="90">
        <f t="shared" si="286"/>
        <v>0</v>
      </c>
      <c r="J2224" s="185"/>
    </row>
    <row r="2225" spans="1:10" ht="20" thickBot="1" x14ac:dyDescent="0.25">
      <c r="A2225" s="90" t="s">
        <v>242</v>
      </c>
      <c r="B2225" s="90">
        <f>_xlfn.XLOOKUP(D2225,MACROS!R:R,MACROS!O:O,0)</f>
        <v>0</v>
      </c>
      <c r="D2225" s="90" t="s">
        <v>533</v>
      </c>
      <c r="E2225" s="90">
        <f t="shared" si="281"/>
        <v>0</v>
      </c>
      <c r="F2225" s="90">
        <v>10138</v>
      </c>
      <c r="G2225" s="90">
        <f t="shared" si="286"/>
        <v>0</v>
      </c>
      <c r="J2225" s="185"/>
    </row>
    <row r="2226" spans="1:10" ht="20" thickBot="1" x14ac:dyDescent="0.25">
      <c r="A2226" s="90" t="s">
        <v>242</v>
      </c>
      <c r="B2226" s="90">
        <f>_xlfn.XLOOKUP(D2226,MACROS!R:R,MACROS!O:O,0)</f>
        <v>0</v>
      </c>
      <c r="D2226" s="90" t="s">
        <v>534</v>
      </c>
      <c r="E2226" s="90">
        <f t="shared" si="281"/>
        <v>0</v>
      </c>
      <c r="F2226" s="90">
        <v>10138</v>
      </c>
      <c r="G2226" s="90">
        <f t="shared" si="286"/>
        <v>0</v>
      </c>
      <c r="J2226" s="185"/>
    </row>
    <row r="2227" spans="1:10" ht="20" thickBot="1" x14ac:dyDescent="0.25">
      <c r="A2227" s="90" t="s">
        <v>242</v>
      </c>
      <c r="B2227" s="90">
        <f>_xlfn.XLOOKUP(D2227,MACROS!R:R,MACROS!O:O,0)</f>
        <v>0</v>
      </c>
      <c r="D2227" s="90" t="s">
        <v>535</v>
      </c>
      <c r="E2227" s="90">
        <f t="shared" si="281"/>
        <v>0</v>
      </c>
      <c r="F2227" s="90">
        <v>10138</v>
      </c>
      <c r="G2227" s="90">
        <f t="shared" si="286"/>
        <v>0</v>
      </c>
      <c r="J2227" s="185"/>
    </row>
    <row r="2228" spans="1:10" ht="20" thickBot="1" x14ac:dyDescent="0.25">
      <c r="A2228" s="90" t="s">
        <v>242</v>
      </c>
      <c r="B2228" s="90">
        <f>_xlfn.XLOOKUP(D2228,MACROS!R:R,MACROS!O:O,0)</f>
        <v>0</v>
      </c>
      <c r="D2228" s="90" t="s">
        <v>536</v>
      </c>
      <c r="E2228" s="90">
        <f t="shared" si="281"/>
        <v>0</v>
      </c>
      <c r="F2228" s="90">
        <v>10138</v>
      </c>
      <c r="G2228" s="90">
        <f t="shared" si="286"/>
        <v>0</v>
      </c>
      <c r="J2228" s="185"/>
    </row>
    <row r="2229" spans="1:10" ht="20" thickBot="1" x14ac:dyDescent="0.25">
      <c r="A2229" s="90" t="s">
        <v>242</v>
      </c>
      <c r="B2229" s="90">
        <f>_xlfn.XLOOKUP(D2229,MACROS!R:R,MACROS!O:O,0)</f>
        <v>0</v>
      </c>
      <c r="D2229" s="90" t="s">
        <v>537</v>
      </c>
      <c r="E2229" s="90">
        <f t="shared" si="281"/>
        <v>0</v>
      </c>
      <c r="F2229" s="90">
        <v>10138</v>
      </c>
      <c r="G2229" s="90">
        <f t="shared" si="286"/>
        <v>0</v>
      </c>
      <c r="J2229" s="185"/>
    </row>
    <row r="2230" spans="1:10" ht="20" thickBot="1" x14ac:dyDescent="0.25">
      <c r="A2230" s="90" t="s">
        <v>242</v>
      </c>
      <c r="B2230" s="90">
        <f>_xlfn.XLOOKUP(D2230,MACROS!R:R,MACROS!O:O,0)</f>
        <v>0</v>
      </c>
      <c r="D2230" s="90" t="s">
        <v>538</v>
      </c>
      <c r="E2230" s="90">
        <f t="shared" si="281"/>
        <v>0</v>
      </c>
      <c r="F2230" s="90">
        <v>10138</v>
      </c>
      <c r="G2230" s="90">
        <f t="shared" si="286"/>
        <v>0</v>
      </c>
      <c r="J2230" s="185"/>
    </row>
    <row r="2231" spans="1:10" ht="20" thickBot="1" x14ac:dyDescent="0.25">
      <c r="A2231" s="90" t="s">
        <v>242</v>
      </c>
      <c r="B2231" s="90">
        <f>_xlfn.XLOOKUP(D2231,MACROS!R:R,MACROS!O:O,0)</f>
        <v>0</v>
      </c>
      <c r="D2231" s="90" t="s">
        <v>539</v>
      </c>
      <c r="E2231" s="90">
        <f t="shared" si="281"/>
        <v>0</v>
      </c>
      <c r="F2231" s="90">
        <v>10138</v>
      </c>
      <c r="G2231" s="90">
        <f t="shared" si="286"/>
        <v>0</v>
      </c>
      <c r="J2231" s="185"/>
    </row>
    <row r="2232" spans="1:10" ht="20" thickBot="1" x14ac:dyDescent="0.25">
      <c r="A2232" s="90" t="s">
        <v>242</v>
      </c>
      <c r="B2232" s="90">
        <f>_xlfn.XLOOKUP(D2232,MACROS!R:R,MACROS!O:O,0)</f>
        <v>0</v>
      </c>
      <c r="D2232" s="90" t="s">
        <v>590</v>
      </c>
      <c r="E2232" s="90">
        <f t="shared" ref="E2232:E2233" si="287">SUM(B2232:C2232)</f>
        <v>0</v>
      </c>
      <c r="F2232" s="90">
        <v>10138</v>
      </c>
      <c r="G2232" s="90">
        <f t="shared" ref="G2232:G2233" si="288">IF(C2232&gt;0,10*C2232/E2232,0)</f>
        <v>0</v>
      </c>
      <c r="J2232" s="185"/>
    </row>
    <row r="2233" spans="1:10" ht="20" thickBot="1" x14ac:dyDescent="0.25">
      <c r="A2233" s="90" t="s">
        <v>242</v>
      </c>
      <c r="B2233" s="90">
        <f>_xlfn.XLOOKUP(D2233,MACROS!R:R,MACROS!O:O,0)</f>
        <v>0</v>
      </c>
      <c r="D2233" s="90" t="s">
        <v>591</v>
      </c>
      <c r="E2233" s="90">
        <f t="shared" si="287"/>
        <v>0</v>
      </c>
      <c r="F2233" s="90">
        <v>10138</v>
      </c>
      <c r="G2233" s="90">
        <f t="shared" si="288"/>
        <v>0</v>
      </c>
      <c r="J2233" s="185"/>
    </row>
    <row r="2234" spans="1:10" ht="20" thickBot="1" x14ac:dyDescent="0.25">
      <c r="A2234" s="121" t="s">
        <v>242</v>
      </c>
      <c r="B2234" s="121">
        <f>_xlfn.XLOOKUP(D2234,MACROS!R:R,MACROS!I:I,0)</f>
        <v>0</v>
      </c>
      <c r="C2234" s="121"/>
      <c r="D2234" s="121" t="s">
        <v>555</v>
      </c>
      <c r="E2234" s="121">
        <f t="shared" ref="E2234:E2240" si="289">SUM(B2234:C2234)</f>
        <v>0</v>
      </c>
      <c r="F2234" s="121">
        <v>10139</v>
      </c>
      <c r="G2234" s="121">
        <f t="shared" ref="G2234:G2254" si="290">IF(C2234&gt;0,10*C2234/E2234,0)</f>
        <v>0</v>
      </c>
      <c r="J2234" s="184"/>
    </row>
    <row r="2235" spans="1:10" ht="20" thickBot="1" x14ac:dyDescent="0.25">
      <c r="A2235" s="90" t="s">
        <v>242</v>
      </c>
      <c r="B2235" s="90">
        <f>_xlfn.XLOOKUP(D2235,MACROS!R:R,MACROS!I:I,0)</f>
        <v>0</v>
      </c>
      <c r="D2235" s="90" t="s">
        <v>554</v>
      </c>
      <c r="E2235" s="90">
        <f t="shared" si="289"/>
        <v>0</v>
      </c>
      <c r="F2235" s="90">
        <v>10139</v>
      </c>
      <c r="G2235" s="90">
        <f t="shared" si="290"/>
        <v>0</v>
      </c>
      <c r="J2235" s="184"/>
    </row>
    <row r="2236" spans="1:10" ht="20" thickBot="1" x14ac:dyDescent="0.25">
      <c r="A2236" s="90" t="s">
        <v>242</v>
      </c>
      <c r="B2236" s="90">
        <f>_xlfn.XLOOKUP(D2236,MACROS!R:R,MACROS!I:I,0)</f>
        <v>0</v>
      </c>
      <c r="D2236" s="90" t="s">
        <v>521</v>
      </c>
      <c r="E2236" s="90">
        <f t="shared" si="289"/>
        <v>0</v>
      </c>
      <c r="F2236" s="90">
        <v>10139</v>
      </c>
      <c r="G2236" s="90">
        <f t="shared" si="290"/>
        <v>0</v>
      </c>
      <c r="J2236" s="185"/>
    </row>
    <row r="2237" spans="1:10" ht="20" thickBot="1" x14ac:dyDescent="0.25">
      <c r="A2237" s="90" t="s">
        <v>242</v>
      </c>
      <c r="B2237" s="90">
        <f>_xlfn.XLOOKUP(D2237,MACROS!R:R,MACROS!I:I,0)</f>
        <v>0</v>
      </c>
      <c r="D2237" s="90" t="s">
        <v>522</v>
      </c>
      <c r="E2237" s="90">
        <f t="shared" si="289"/>
        <v>0</v>
      </c>
      <c r="F2237" s="90">
        <v>10139</v>
      </c>
      <c r="G2237" s="90">
        <f t="shared" si="290"/>
        <v>0</v>
      </c>
      <c r="J2237" s="185"/>
    </row>
    <row r="2238" spans="1:10" ht="20" thickBot="1" x14ac:dyDescent="0.25">
      <c r="A2238" s="90" t="s">
        <v>242</v>
      </c>
      <c r="B2238" s="90">
        <f>_xlfn.XLOOKUP(D2238,MACROS!R:R,MACROS!I:I,0)</f>
        <v>0</v>
      </c>
      <c r="D2238" s="90" t="s">
        <v>523</v>
      </c>
      <c r="E2238" s="90">
        <f t="shared" si="289"/>
        <v>0</v>
      </c>
      <c r="F2238" s="90">
        <v>10139</v>
      </c>
      <c r="G2238" s="90">
        <f t="shared" si="290"/>
        <v>0</v>
      </c>
      <c r="J2238" s="185"/>
    </row>
    <row r="2239" spans="1:10" ht="20" thickBot="1" x14ac:dyDescent="0.25">
      <c r="A2239" s="90" t="s">
        <v>242</v>
      </c>
      <c r="B2239" s="90">
        <f>_xlfn.XLOOKUP(D2239,MACROS!R:R,MACROS!I:I,0)</f>
        <v>0</v>
      </c>
      <c r="D2239" s="90" t="s">
        <v>524</v>
      </c>
      <c r="E2239" s="90">
        <f t="shared" si="289"/>
        <v>0</v>
      </c>
      <c r="F2239" s="90">
        <v>10139</v>
      </c>
      <c r="G2239" s="90">
        <f t="shared" si="290"/>
        <v>0</v>
      </c>
      <c r="J2239" s="185"/>
    </row>
    <row r="2240" spans="1:10" ht="20" thickBot="1" x14ac:dyDescent="0.25">
      <c r="A2240" s="90" t="s">
        <v>242</v>
      </c>
      <c r="B2240" s="90">
        <f>_xlfn.XLOOKUP(D2240,MACROS!R:R,MACROS!I:I,0)</f>
        <v>0</v>
      </c>
      <c r="D2240" s="90" t="s">
        <v>525</v>
      </c>
      <c r="E2240" s="90">
        <f t="shared" si="289"/>
        <v>0</v>
      </c>
      <c r="F2240" s="90">
        <v>10139</v>
      </c>
      <c r="G2240" s="90">
        <f t="shared" si="290"/>
        <v>0</v>
      </c>
      <c r="J2240" s="185"/>
    </row>
    <row r="2241" spans="1:10" ht="20" thickBot="1" x14ac:dyDescent="0.25">
      <c r="A2241" s="90" t="s">
        <v>242</v>
      </c>
      <c r="B2241" s="90">
        <f>_xlfn.XLOOKUP(D2241,MACROS!R:R,MACROS!I:I,0)</f>
        <v>0</v>
      </c>
      <c r="D2241" s="90" t="s">
        <v>526</v>
      </c>
      <c r="E2241" s="90">
        <f t="shared" ref="E2241:E2271" si="291">SUM(B2241:C2241)</f>
        <v>0</v>
      </c>
      <c r="F2241" s="90">
        <v>10139</v>
      </c>
      <c r="G2241" s="90">
        <f t="shared" si="290"/>
        <v>0</v>
      </c>
      <c r="J2241" s="185"/>
    </row>
    <row r="2242" spans="1:10" ht="20" thickBot="1" x14ac:dyDescent="0.25">
      <c r="A2242" s="90" t="s">
        <v>242</v>
      </c>
      <c r="B2242" s="90">
        <f>_xlfn.XLOOKUP(D2242,MACROS!R:R,MACROS!I:I,0)</f>
        <v>0</v>
      </c>
      <c r="D2242" s="90" t="s">
        <v>527</v>
      </c>
      <c r="E2242" s="90">
        <f t="shared" si="291"/>
        <v>0</v>
      </c>
      <c r="F2242" s="90">
        <v>10139</v>
      </c>
      <c r="G2242" s="90">
        <f t="shared" si="290"/>
        <v>0</v>
      </c>
      <c r="J2242" s="185"/>
    </row>
    <row r="2243" spans="1:10" ht="20" thickBot="1" x14ac:dyDescent="0.25">
      <c r="A2243" s="90" t="s">
        <v>242</v>
      </c>
      <c r="B2243" s="90">
        <f>_xlfn.XLOOKUP(D2243,MACROS!R:R,MACROS!I:I,0)</f>
        <v>0</v>
      </c>
      <c r="D2243" s="90" t="s">
        <v>528</v>
      </c>
      <c r="E2243" s="90">
        <f t="shared" si="291"/>
        <v>0</v>
      </c>
      <c r="F2243" s="90">
        <v>10139</v>
      </c>
      <c r="G2243" s="90">
        <f t="shared" si="290"/>
        <v>0</v>
      </c>
      <c r="J2243" s="185"/>
    </row>
    <row r="2244" spans="1:10" ht="20" thickBot="1" x14ac:dyDescent="0.25">
      <c r="A2244" s="90" t="s">
        <v>242</v>
      </c>
      <c r="B2244" s="90">
        <f>_xlfn.XLOOKUP(D2244,MACROS!R:R,MACROS!I:I,0)</f>
        <v>0</v>
      </c>
      <c r="D2244" s="90" t="s">
        <v>529</v>
      </c>
      <c r="E2244" s="90">
        <f t="shared" si="291"/>
        <v>0</v>
      </c>
      <c r="F2244" s="90">
        <v>10139</v>
      </c>
      <c r="G2244" s="90">
        <f t="shared" si="290"/>
        <v>0</v>
      </c>
      <c r="J2244" s="185"/>
    </row>
    <row r="2245" spans="1:10" ht="20" thickBot="1" x14ac:dyDescent="0.25">
      <c r="A2245" s="90" t="s">
        <v>242</v>
      </c>
      <c r="B2245" s="90">
        <f>_xlfn.XLOOKUP(D2245,MACROS!R:R,MACROS!I:I,0)</f>
        <v>0</v>
      </c>
      <c r="D2245" s="90" t="s">
        <v>530</v>
      </c>
      <c r="E2245" s="90">
        <f t="shared" si="291"/>
        <v>0</v>
      </c>
      <c r="F2245" s="90">
        <v>10139</v>
      </c>
      <c r="G2245" s="90">
        <f t="shared" si="290"/>
        <v>0</v>
      </c>
      <c r="J2245" s="185"/>
    </row>
    <row r="2246" spans="1:10" ht="20" thickBot="1" x14ac:dyDescent="0.25">
      <c r="A2246" s="90" t="s">
        <v>242</v>
      </c>
      <c r="B2246" s="90">
        <f>_xlfn.XLOOKUP(D2246,MACROS!R:R,MACROS!I:I,0)</f>
        <v>0</v>
      </c>
      <c r="D2246" s="90" t="s">
        <v>531</v>
      </c>
      <c r="E2246" s="90">
        <f t="shared" si="291"/>
        <v>0</v>
      </c>
      <c r="F2246" s="90">
        <v>10139</v>
      </c>
      <c r="G2246" s="90">
        <f t="shared" si="290"/>
        <v>0</v>
      </c>
      <c r="J2246" s="185"/>
    </row>
    <row r="2247" spans="1:10" ht="20" thickBot="1" x14ac:dyDescent="0.25">
      <c r="A2247" s="90" t="s">
        <v>242</v>
      </c>
      <c r="B2247" s="90">
        <f>_xlfn.XLOOKUP(D2247,MACROS!R:R,MACROS!I:I,0)</f>
        <v>0</v>
      </c>
      <c r="D2247" s="90" t="s">
        <v>532</v>
      </c>
      <c r="E2247" s="90">
        <f t="shared" si="291"/>
        <v>0</v>
      </c>
      <c r="F2247" s="90">
        <v>10139</v>
      </c>
      <c r="G2247" s="90">
        <f t="shared" si="290"/>
        <v>0</v>
      </c>
      <c r="J2247" s="185"/>
    </row>
    <row r="2248" spans="1:10" ht="20" thickBot="1" x14ac:dyDescent="0.25">
      <c r="A2248" s="90" t="s">
        <v>242</v>
      </c>
      <c r="B2248" s="90">
        <f>_xlfn.XLOOKUP(D2248,MACROS!R:R,MACROS!I:I,0)</f>
        <v>0</v>
      </c>
      <c r="D2248" s="90" t="s">
        <v>533</v>
      </c>
      <c r="E2248" s="90">
        <f t="shared" si="291"/>
        <v>0</v>
      </c>
      <c r="F2248" s="90">
        <v>10139</v>
      </c>
      <c r="G2248" s="90">
        <f t="shared" si="290"/>
        <v>0</v>
      </c>
      <c r="J2248" s="185"/>
    </row>
    <row r="2249" spans="1:10" ht="20" thickBot="1" x14ac:dyDescent="0.25">
      <c r="A2249" s="90" t="s">
        <v>242</v>
      </c>
      <c r="B2249" s="90">
        <f>_xlfn.XLOOKUP(D2249,MACROS!R:R,MACROS!I:I,0)</f>
        <v>0</v>
      </c>
      <c r="D2249" s="90" t="s">
        <v>534</v>
      </c>
      <c r="E2249" s="90">
        <f t="shared" si="291"/>
        <v>0</v>
      </c>
      <c r="F2249" s="90">
        <v>10139</v>
      </c>
      <c r="G2249" s="90">
        <f t="shared" si="290"/>
        <v>0</v>
      </c>
      <c r="J2249" s="185"/>
    </row>
    <row r="2250" spans="1:10" ht="20" thickBot="1" x14ac:dyDescent="0.25">
      <c r="A2250" s="90" t="s">
        <v>242</v>
      </c>
      <c r="B2250" s="90">
        <f>_xlfn.XLOOKUP(D2250,MACROS!R:R,MACROS!I:I,0)</f>
        <v>0</v>
      </c>
      <c r="D2250" s="90" t="s">
        <v>535</v>
      </c>
      <c r="E2250" s="90">
        <f t="shared" si="291"/>
        <v>0</v>
      </c>
      <c r="F2250" s="90">
        <v>10139</v>
      </c>
      <c r="G2250" s="90">
        <f t="shared" si="290"/>
        <v>0</v>
      </c>
      <c r="J2250" s="185"/>
    </row>
    <row r="2251" spans="1:10" ht="20" thickBot="1" x14ac:dyDescent="0.25">
      <c r="A2251" s="90" t="s">
        <v>242</v>
      </c>
      <c r="B2251" s="90">
        <f>_xlfn.XLOOKUP(D2251,MACROS!R:R,MACROS!I:I,0)</f>
        <v>0</v>
      </c>
      <c r="D2251" s="90" t="s">
        <v>536</v>
      </c>
      <c r="E2251" s="90">
        <f t="shared" si="291"/>
        <v>0</v>
      </c>
      <c r="F2251" s="90">
        <v>10139</v>
      </c>
      <c r="G2251" s="90">
        <f t="shared" si="290"/>
        <v>0</v>
      </c>
      <c r="J2251" s="185"/>
    </row>
    <row r="2252" spans="1:10" ht="20" thickBot="1" x14ac:dyDescent="0.25">
      <c r="A2252" s="90" t="s">
        <v>242</v>
      </c>
      <c r="B2252" s="90">
        <f>_xlfn.XLOOKUP(D2252,MACROS!R:R,MACROS!I:I,0)</f>
        <v>0</v>
      </c>
      <c r="D2252" s="90" t="s">
        <v>537</v>
      </c>
      <c r="E2252" s="90">
        <f t="shared" si="291"/>
        <v>0</v>
      </c>
      <c r="F2252" s="90">
        <v>10139</v>
      </c>
      <c r="G2252" s="90">
        <f t="shared" si="290"/>
        <v>0</v>
      </c>
      <c r="J2252" s="185"/>
    </row>
    <row r="2253" spans="1:10" ht="20" thickBot="1" x14ac:dyDescent="0.25">
      <c r="A2253" s="90" t="s">
        <v>242</v>
      </c>
      <c r="B2253" s="90">
        <f>_xlfn.XLOOKUP(D2253,MACROS!R:R,MACROS!I:I,0)</f>
        <v>0</v>
      </c>
      <c r="D2253" s="90" t="s">
        <v>538</v>
      </c>
      <c r="E2253" s="90">
        <f t="shared" si="291"/>
        <v>0</v>
      </c>
      <c r="F2253" s="90">
        <v>10139</v>
      </c>
      <c r="G2253" s="90">
        <f t="shared" si="290"/>
        <v>0</v>
      </c>
      <c r="J2253" s="185"/>
    </row>
    <row r="2254" spans="1:10" ht="20" thickBot="1" x14ac:dyDescent="0.25">
      <c r="A2254" s="90" t="s">
        <v>242</v>
      </c>
      <c r="B2254" s="90">
        <f>_xlfn.XLOOKUP(D2254,MACROS!R:R,MACROS!I:I,0)</f>
        <v>0</v>
      </c>
      <c r="D2254" s="90" t="s">
        <v>539</v>
      </c>
      <c r="E2254" s="90">
        <f t="shared" si="291"/>
        <v>0</v>
      </c>
      <c r="F2254" s="90">
        <v>10139</v>
      </c>
      <c r="G2254" s="90">
        <f t="shared" si="290"/>
        <v>0</v>
      </c>
      <c r="J2254" s="185"/>
    </row>
    <row r="2255" spans="1:10" ht="20" thickBot="1" x14ac:dyDescent="0.25">
      <c r="A2255" s="90" t="s">
        <v>242</v>
      </c>
      <c r="B2255" s="90">
        <f>_xlfn.XLOOKUP(D2255,MACROS!R:R,MACROS!I:I,0)</f>
        <v>0</v>
      </c>
      <c r="D2255" s="90" t="s">
        <v>590</v>
      </c>
      <c r="E2255" s="90">
        <f t="shared" ref="E2255:E2256" si="292">SUM(B2255:C2255)</f>
        <v>0</v>
      </c>
      <c r="F2255" s="90">
        <v>10139</v>
      </c>
      <c r="G2255" s="90">
        <f t="shared" ref="G2255:G2256" si="293">IF(C2255&gt;0,10*C2255/E2255,0)</f>
        <v>0</v>
      </c>
      <c r="J2255" s="185"/>
    </row>
    <row r="2256" spans="1:10" ht="20" thickBot="1" x14ac:dyDescent="0.25">
      <c r="A2256" s="90" t="s">
        <v>242</v>
      </c>
      <c r="B2256" s="90">
        <f>_xlfn.XLOOKUP(D2256,MACROS!R:R,MACROS!I:I,0)</f>
        <v>0</v>
      </c>
      <c r="D2256" s="90" t="s">
        <v>591</v>
      </c>
      <c r="E2256" s="90">
        <f t="shared" si="292"/>
        <v>0</v>
      </c>
      <c r="F2256" s="90">
        <v>10139</v>
      </c>
      <c r="G2256" s="90">
        <f t="shared" si="293"/>
        <v>0</v>
      </c>
      <c r="J2256" s="185"/>
    </row>
    <row r="2257" spans="1:10" ht="20" thickBot="1" x14ac:dyDescent="0.25">
      <c r="A2257" s="121" t="s">
        <v>242</v>
      </c>
      <c r="B2257" s="121">
        <f>_xlfn.XLOOKUP(D2257,MACROS!R:R,MACROS!K:K,0)</f>
        <v>0</v>
      </c>
      <c r="C2257" s="121"/>
      <c r="D2257" s="121" t="s">
        <v>423</v>
      </c>
      <c r="E2257" s="121">
        <f t="shared" si="291"/>
        <v>0</v>
      </c>
      <c r="F2257" s="121">
        <v>10150</v>
      </c>
      <c r="G2257" s="121">
        <f t="shared" ref="G2257:G2271" si="294">IF(C2257&gt;0,10*C2257/E2257,0)</f>
        <v>0</v>
      </c>
      <c r="J2257" s="185"/>
    </row>
    <row r="2258" spans="1:10" x14ac:dyDescent="0.2">
      <c r="A2258" s="90" t="s">
        <v>242</v>
      </c>
      <c r="B2258" s="90">
        <f>_xlfn.XLOOKUP(D2258,MACROS!R:R,MACROS!K:K,0)</f>
        <v>0</v>
      </c>
      <c r="D2258" s="90" t="s">
        <v>424</v>
      </c>
      <c r="E2258" s="90">
        <f t="shared" si="291"/>
        <v>0</v>
      </c>
      <c r="F2258" s="90">
        <v>10150</v>
      </c>
      <c r="G2258" s="90">
        <f t="shared" si="294"/>
        <v>0</v>
      </c>
      <c r="J2258" s="113"/>
    </row>
    <row r="2259" spans="1:10" x14ac:dyDescent="0.2">
      <c r="A2259" s="90" t="s">
        <v>242</v>
      </c>
      <c r="B2259" s="90">
        <f>_xlfn.XLOOKUP(D2259,MACROS!R:R,MACROS!K:K,0)</f>
        <v>0</v>
      </c>
      <c r="D2259" s="90" t="s">
        <v>425</v>
      </c>
      <c r="E2259" s="90">
        <f t="shared" si="291"/>
        <v>0</v>
      </c>
      <c r="F2259" s="90">
        <v>10150</v>
      </c>
      <c r="G2259" s="90">
        <f t="shared" si="294"/>
        <v>0</v>
      </c>
      <c r="J2259" s="113"/>
    </row>
    <row r="2260" spans="1:10" x14ac:dyDescent="0.2">
      <c r="A2260" s="90" t="s">
        <v>242</v>
      </c>
      <c r="B2260" s="90">
        <f>_xlfn.XLOOKUP(D2260,MACROS!R:R,MACROS!K:K,0)</f>
        <v>0</v>
      </c>
      <c r="D2260" s="90" t="s">
        <v>426</v>
      </c>
      <c r="E2260" s="90">
        <f t="shared" si="291"/>
        <v>0</v>
      </c>
      <c r="F2260" s="90">
        <v>10150</v>
      </c>
      <c r="G2260" s="90">
        <f t="shared" si="294"/>
        <v>0</v>
      </c>
      <c r="J2260" s="113"/>
    </row>
    <row r="2261" spans="1:10" x14ac:dyDescent="0.2">
      <c r="A2261" s="90" t="s">
        <v>242</v>
      </c>
      <c r="B2261" s="90">
        <f>_xlfn.XLOOKUP(D2261,MACROS!R:R,MACROS!K:K,0)</f>
        <v>0</v>
      </c>
      <c r="D2261" s="90" t="s">
        <v>427</v>
      </c>
      <c r="E2261" s="90">
        <f t="shared" si="291"/>
        <v>0</v>
      </c>
      <c r="F2261" s="90">
        <v>10150</v>
      </c>
      <c r="G2261" s="90">
        <f t="shared" si="294"/>
        <v>0</v>
      </c>
      <c r="J2261" s="113"/>
    </row>
    <row r="2262" spans="1:10" x14ac:dyDescent="0.2">
      <c r="A2262" s="90" t="s">
        <v>242</v>
      </c>
      <c r="B2262" s="90">
        <f>_xlfn.XLOOKUP(D2262,MACROS!R:R,MACROS!K:K,0)</f>
        <v>0</v>
      </c>
      <c r="D2262" s="90" t="s">
        <v>428</v>
      </c>
      <c r="E2262" s="90">
        <f t="shared" si="291"/>
        <v>0</v>
      </c>
      <c r="F2262" s="90">
        <v>10150</v>
      </c>
      <c r="G2262" s="90">
        <f t="shared" si="294"/>
        <v>0</v>
      </c>
      <c r="J2262" s="113"/>
    </row>
    <row r="2263" spans="1:10" x14ac:dyDescent="0.2">
      <c r="A2263" s="90" t="s">
        <v>242</v>
      </c>
      <c r="B2263" s="90">
        <f>_xlfn.XLOOKUP(D2263,MACROS!R:R,MACROS!K:K,0)</f>
        <v>0</v>
      </c>
      <c r="D2263" s="90" t="s">
        <v>429</v>
      </c>
      <c r="E2263" s="90">
        <f t="shared" si="291"/>
        <v>0</v>
      </c>
      <c r="F2263" s="90">
        <v>10150</v>
      </c>
      <c r="G2263" s="90">
        <f t="shared" si="294"/>
        <v>0</v>
      </c>
      <c r="J2263" s="113"/>
    </row>
    <row r="2264" spans="1:10" x14ac:dyDescent="0.2">
      <c r="A2264" s="90" t="s">
        <v>242</v>
      </c>
      <c r="B2264" s="90">
        <f>_xlfn.XLOOKUP(D2264,MACROS!R:R,MACROS!K:K,0)</f>
        <v>0</v>
      </c>
      <c r="D2264" s="90" t="s">
        <v>430</v>
      </c>
      <c r="E2264" s="90">
        <f t="shared" si="291"/>
        <v>0</v>
      </c>
      <c r="F2264" s="90">
        <v>10150</v>
      </c>
      <c r="G2264" s="90">
        <f t="shared" si="294"/>
        <v>0</v>
      </c>
      <c r="J2264" s="113"/>
    </row>
    <row r="2265" spans="1:10" x14ac:dyDescent="0.2">
      <c r="A2265" s="90" t="s">
        <v>242</v>
      </c>
      <c r="B2265" s="90">
        <f>_xlfn.XLOOKUP(D2265,MACROS!R:R,MACROS!K:K,0)</f>
        <v>0</v>
      </c>
      <c r="D2265" s="90" t="s">
        <v>431</v>
      </c>
      <c r="E2265" s="90">
        <f t="shared" si="291"/>
        <v>0</v>
      </c>
      <c r="F2265" s="90">
        <v>10150</v>
      </c>
      <c r="G2265" s="90">
        <f t="shared" si="294"/>
        <v>0</v>
      </c>
      <c r="J2265" s="113"/>
    </row>
    <row r="2266" spans="1:10" x14ac:dyDescent="0.2">
      <c r="A2266" s="90" t="s">
        <v>242</v>
      </c>
      <c r="B2266" s="90">
        <f>_xlfn.XLOOKUP(D2266,MACROS!R:R,MACROS!K:K,0)</f>
        <v>0</v>
      </c>
      <c r="D2266" s="90" t="s">
        <v>432</v>
      </c>
      <c r="E2266" s="90">
        <f t="shared" si="291"/>
        <v>0</v>
      </c>
      <c r="F2266" s="90">
        <v>10150</v>
      </c>
      <c r="G2266" s="90">
        <f t="shared" si="294"/>
        <v>0</v>
      </c>
      <c r="J2266" s="113"/>
    </row>
    <row r="2267" spans="1:10" x14ac:dyDescent="0.2">
      <c r="A2267" s="90" t="s">
        <v>242</v>
      </c>
      <c r="B2267" s="90">
        <f>_xlfn.XLOOKUP(D2267,MACROS!R:R,MACROS!K:K,0)</f>
        <v>0</v>
      </c>
      <c r="D2267" s="90" t="s">
        <v>433</v>
      </c>
      <c r="E2267" s="90">
        <f t="shared" si="291"/>
        <v>0</v>
      </c>
      <c r="F2267" s="90">
        <v>10150</v>
      </c>
      <c r="G2267" s="90">
        <f t="shared" si="294"/>
        <v>0</v>
      </c>
      <c r="J2267" s="113"/>
    </row>
    <row r="2268" spans="1:10" x14ac:dyDescent="0.2">
      <c r="A2268" s="90" t="s">
        <v>242</v>
      </c>
      <c r="B2268" s="90">
        <f>_xlfn.XLOOKUP(D2268,MACROS!R:R,MACROS!K:K,0)</f>
        <v>0</v>
      </c>
      <c r="D2268" s="90" t="s">
        <v>434</v>
      </c>
      <c r="E2268" s="90">
        <f t="shared" si="291"/>
        <v>0</v>
      </c>
      <c r="F2268" s="90">
        <v>10150</v>
      </c>
      <c r="G2268" s="90">
        <f t="shared" si="294"/>
        <v>0</v>
      </c>
      <c r="J2268" s="113"/>
    </row>
    <row r="2269" spans="1:10" x14ac:dyDescent="0.2">
      <c r="A2269" s="90" t="s">
        <v>242</v>
      </c>
      <c r="B2269" s="90">
        <f>_xlfn.XLOOKUP(D2269,MACROS!R:R,MACROS!K:K,0)</f>
        <v>0</v>
      </c>
      <c r="D2269" s="90" t="s">
        <v>435</v>
      </c>
      <c r="E2269" s="90">
        <f t="shared" si="291"/>
        <v>0</v>
      </c>
      <c r="F2269" s="90">
        <v>10150</v>
      </c>
      <c r="G2269" s="90">
        <f t="shared" si="294"/>
        <v>0</v>
      </c>
      <c r="J2269" s="113"/>
    </row>
    <row r="2270" spans="1:10" x14ac:dyDescent="0.2">
      <c r="A2270" s="90" t="s">
        <v>242</v>
      </c>
      <c r="B2270" s="90">
        <f>_xlfn.XLOOKUP(D2270,MACROS!R:R,MACROS!K:K,0)</f>
        <v>0</v>
      </c>
      <c r="D2270" s="90" t="s">
        <v>436</v>
      </c>
      <c r="E2270" s="90">
        <f t="shared" si="291"/>
        <v>0</v>
      </c>
      <c r="F2270" s="90">
        <v>10150</v>
      </c>
      <c r="G2270" s="90">
        <f t="shared" si="294"/>
        <v>0</v>
      </c>
      <c r="J2270" s="1"/>
    </row>
    <row r="2271" spans="1:10" x14ac:dyDescent="0.2">
      <c r="A2271" s="90" t="s">
        <v>242</v>
      </c>
      <c r="B2271" s="90">
        <f>_xlfn.XLOOKUP(D2271,MACROS!R:R,MACROS!K:K,0)</f>
        <v>0</v>
      </c>
      <c r="D2271" s="90" t="s">
        <v>437</v>
      </c>
      <c r="E2271" s="90">
        <f t="shared" si="291"/>
        <v>0</v>
      </c>
      <c r="F2271" s="90">
        <v>10150</v>
      </c>
      <c r="G2271" s="90">
        <f t="shared" si="294"/>
        <v>0</v>
      </c>
      <c r="J2271" s="1"/>
    </row>
    <row r="2272" spans="1:10" x14ac:dyDescent="0.2">
      <c r="A2272" s="90" t="s">
        <v>242</v>
      </c>
      <c r="B2272" s="90">
        <f>_xlfn.XLOOKUP(D2272,MACROS!R:R,MACROS!K:K,0)</f>
        <v>0</v>
      </c>
      <c r="D2272" s="90" t="s">
        <v>422</v>
      </c>
      <c r="E2272" s="90">
        <f t="shared" ref="E2272:E2273" si="295">SUM(B2272:C2272)</f>
        <v>0</v>
      </c>
      <c r="F2272" s="90">
        <v>10150</v>
      </c>
      <c r="G2272" s="90">
        <f t="shared" ref="G2272:G2273" si="296">IF(C2272&gt;0,10*C2272/E2272,0)</f>
        <v>0</v>
      </c>
      <c r="J2272" s="113"/>
    </row>
    <row r="2273" spans="1:7" x14ac:dyDescent="0.2">
      <c r="A2273" s="121" t="s">
        <v>242</v>
      </c>
      <c r="B2273" s="121">
        <f>_xlfn.XLOOKUP(D2273,MACROS!R:R,MACROS!D:D,0)</f>
        <v>0</v>
      </c>
      <c r="C2273" s="121"/>
      <c r="D2273" s="121" t="s">
        <v>592</v>
      </c>
      <c r="E2273" s="121">
        <f t="shared" si="295"/>
        <v>0</v>
      </c>
      <c r="F2273" s="121">
        <v>10124</v>
      </c>
      <c r="G2273" s="121">
        <f t="shared" si="296"/>
        <v>0</v>
      </c>
    </row>
    <row r="2274" spans="1:7" x14ac:dyDescent="0.2">
      <c r="A2274" s="90" t="s">
        <v>242</v>
      </c>
      <c r="B2274" s="90">
        <f>_xlfn.XLOOKUP(D2274,MACROS!R:R,MACROS!D:D,0)</f>
        <v>0</v>
      </c>
      <c r="D2274" s="90" t="s">
        <v>572</v>
      </c>
      <c r="E2274" s="90">
        <f t="shared" ref="E2274:E2337" si="297">SUM(B2274:C2274)</f>
        <v>0</v>
      </c>
      <c r="F2274" s="90">
        <v>10124</v>
      </c>
      <c r="G2274" s="90">
        <f t="shared" ref="G2274:G2337" si="298">IF(C2274&gt;0,10*C2274/E2274,0)</f>
        <v>0</v>
      </c>
    </row>
    <row r="2275" spans="1:7" x14ac:dyDescent="0.2">
      <c r="A2275" s="90" t="s">
        <v>242</v>
      </c>
      <c r="B2275" s="90">
        <f>_xlfn.XLOOKUP(D2275,MACROS!R:R,MACROS!D:D,0)</f>
        <v>0</v>
      </c>
      <c r="D2275" s="90" t="s">
        <v>573</v>
      </c>
      <c r="E2275" s="90">
        <f t="shared" si="297"/>
        <v>0</v>
      </c>
      <c r="F2275" s="90">
        <v>10124</v>
      </c>
      <c r="G2275" s="90">
        <f t="shared" si="298"/>
        <v>0</v>
      </c>
    </row>
    <row r="2276" spans="1:7" x14ac:dyDescent="0.2">
      <c r="A2276" s="90" t="s">
        <v>242</v>
      </c>
      <c r="B2276" s="90">
        <f>_xlfn.XLOOKUP(D2276,MACROS!R:R,MACROS!D:D,0)</f>
        <v>0</v>
      </c>
      <c r="D2276" s="90" t="s">
        <v>574</v>
      </c>
      <c r="E2276" s="90">
        <f t="shared" si="297"/>
        <v>0</v>
      </c>
      <c r="F2276" s="90">
        <v>10124</v>
      </c>
      <c r="G2276" s="90">
        <f t="shared" si="298"/>
        <v>0</v>
      </c>
    </row>
    <row r="2277" spans="1:7" x14ac:dyDescent="0.2">
      <c r="A2277" s="90" t="s">
        <v>242</v>
      </c>
      <c r="B2277" s="90">
        <f>_xlfn.XLOOKUP(D2277,MACROS!R:R,MACROS!D:D,0)</f>
        <v>0</v>
      </c>
      <c r="D2277" s="90" t="s">
        <v>575</v>
      </c>
      <c r="E2277" s="90">
        <f t="shared" si="297"/>
        <v>0</v>
      </c>
      <c r="F2277" s="90">
        <v>10124</v>
      </c>
      <c r="G2277" s="90">
        <f t="shared" si="298"/>
        <v>0</v>
      </c>
    </row>
    <row r="2278" spans="1:7" x14ac:dyDescent="0.2">
      <c r="A2278" s="90" t="s">
        <v>242</v>
      </c>
      <c r="B2278" s="90">
        <f>_xlfn.XLOOKUP(D2278,MACROS!R:R,MACROS!D:D,0)</f>
        <v>0</v>
      </c>
      <c r="D2278" s="90" t="s">
        <v>576</v>
      </c>
      <c r="E2278" s="90">
        <f t="shared" si="297"/>
        <v>0</v>
      </c>
      <c r="F2278" s="90">
        <v>10124</v>
      </c>
      <c r="G2278" s="90">
        <f t="shared" si="298"/>
        <v>0</v>
      </c>
    </row>
    <row r="2279" spans="1:7" x14ac:dyDescent="0.2">
      <c r="A2279" s="90" t="s">
        <v>242</v>
      </c>
      <c r="B2279" s="90">
        <f>_xlfn.XLOOKUP(D2279,MACROS!R:R,MACROS!D:D,0)</f>
        <v>0</v>
      </c>
      <c r="D2279" s="90" t="s">
        <v>577</v>
      </c>
      <c r="E2279" s="90">
        <f t="shared" si="297"/>
        <v>0</v>
      </c>
      <c r="F2279" s="90">
        <v>10124</v>
      </c>
      <c r="G2279" s="90">
        <f t="shared" si="298"/>
        <v>0</v>
      </c>
    </row>
    <row r="2280" spans="1:7" x14ac:dyDescent="0.2">
      <c r="A2280" s="90" t="s">
        <v>242</v>
      </c>
      <c r="B2280" s="90">
        <f>_xlfn.XLOOKUP(D2280,MACROS!R:R,MACROS!D:D,0)</f>
        <v>0</v>
      </c>
      <c r="D2280" s="90" t="s">
        <v>578</v>
      </c>
      <c r="E2280" s="90">
        <f t="shared" si="297"/>
        <v>0</v>
      </c>
      <c r="F2280" s="90">
        <v>10124</v>
      </c>
      <c r="G2280" s="90">
        <f t="shared" si="298"/>
        <v>0</v>
      </c>
    </row>
    <row r="2281" spans="1:7" x14ac:dyDescent="0.2">
      <c r="A2281" s="90" t="s">
        <v>242</v>
      </c>
      <c r="B2281" s="90">
        <f>_xlfn.XLOOKUP(D2281,MACROS!R:R,MACROS!D:D,0)</f>
        <v>0</v>
      </c>
      <c r="D2281" s="90" t="s">
        <v>579</v>
      </c>
      <c r="E2281" s="90">
        <f t="shared" si="297"/>
        <v>0</v>
      </c>
      <c r="F2281" s="90">
        <v>10124</v>
      </c>
      <c r="G2281" s="90">
        <f t="shared" si="298"/>
        <v>0</v>
      </c>
    </row>
    <row r="2282" spans="1:7" x14ac:dyDescent="0.2">
      <c r="A2282" s="90" t="s">
        <v>242</v>
      </c>
      <c r="B2282" s="90">
        <f>_xlfn.XLOOKUP(D2282,MACROS!R:R,MACROS!D:D,0)</f>
        <v>0</v>
      </c>
      <c r="D2282" s="90" t="s">
        <v>580</v>
      </c>
      <c r="E2282" s="90">
        <f t="shared" si="297"/>
        <v>0</v>
      </c>
      <c r="F2282" s="90">
        <v>10124</v>
      </c>
      <c r="G2282" s="90">
        <f t="shared" si="298"/>
        <v>0</v>
      </c>
    </row>
    <row r="2283" spans="1:7" x14ac:dyDescent="0.2">
      <c r="A2283" s="121" t="s">
        <v>242</v>
      </c>
      <c r="B2283" s="121">
        <f>_xlfn.XLOOKUP(D2283,MACROS!R:R,MACROS!E:E,0)</f>
        <v>0</v>
      </c>
      <c r="C2283" s="121"/>
      <c r="D2283" s="121" t="s">
        <v>592</v>
      </c>
      <c r="E2283" s="121">
        <f t="shared" si="297"/>
        <v>0</v>
      </c>
      <c r="F2283" s="121">
        <v>10125</v>
      </c>
      <c r="G2283" s="121">
        <f t="shared" si="298"/>
        <v>0</v>
      </c>
    </row>
    <row r="2284" spans="1:7" x14ac:dyDescent="0.2">
      <c r="A2284" s="90" t="s">
        <v>242</v>
      </c>
      <c r="B2284" s="90">
        <f>_xlfn.XLOOKUP(D2284,MACROS!R:R,MACROS!E:E,0)</f>
        <v>0</v>
      </c>
      <c r="D2284" s="90" t="s">
        <v>572</v>
      </c>
      <c r="E2284" s="90">
        <f t="shared" si="297"/>
        <v>0</v>
      </c>
      <c r="F2284" s="90">
        <v>10125</v>
      </c>
      <c r="G2284" s="90">
        <f t="shared" si="298"/>
        <v>0</v>
      </c>
    </row>
    <row r="2285" spans="1:7" x14ac:dyDescent="0.2">
      <c r="A2285" s="90" t="s">
        <v>242</v>
      </c>
      <c r="B2285" s="90">
        <f>_xlfn.XLOOKUP(D2285,MACROS!R:R,MACROS!E:E,0)</f>
        <v>0</v>
      </c>
      <c r="D2285" s="90" t="s">
        <v>573</v>
      </c>
      <c r="E2285" s="90">
        <f t="shared" si="297"/>
        <v>0</v>
      </c>
      <c r="F2285" s="90">
        <v>10125</v>
      </c>
      <c r="G2285" s="90">
        <f t="shared" si="298"/>
        <v>0</v>
      </c>
    </row>
    <row r="2286" spans="1:7" x14ac:dyDescent="0.2">
      <c r="A2286" s="90" t="s">
        <v>242</v>
      </c>
      <c r="B2286" s="90">
        <f>_xlfn.XLOOKUP(D2286,MACROS!R:R,MACROS!E:E,0)</f>
        <v>0</v>
      </c>
      <c r="D2286" s="90" t="s">
        <v>574</v>
      </c>
      <c r="E2286" s="90">
        <f t="shared" si="297"/>
        <v>0</v>
      </c>
      <c r="F2286" s="90">
        <v>10125</v>
      </c>
      <c r="G2286" s="90">
        <f t="shared" si="298"/>
        <v>0</v>
      </c>
    </row>
    <row r="2287" spans="1:7" x14ac:dyDescent="0.2">
      <c r="A2287" s="90" t="s">
        <v>242</v>
      </c>
      <c r="B2287" s="90">
        <f>_xlfn.XLOOKUP(D2287,MACROS!R:R,MACROS!E:E,0)</f>
        <v>0</v>
      </c>
      <c r="D2287" s="90" t="s">
        <v>575</v>
      </c>
      <c r="E2287" s="90">
        <f t="shared" si="297"/>
        <v>0</v>
      </c>
      <c r="F2287" s="90">
        <v>10125</v>
      </c>
      <c r="G2287" s="90">
        <f t="shared" si="298"/>
        <v>0</v>
      </c>
    </row>
    <row r="2288" spans="1:7" x14ac:dyDescent="0.2">
      <c r="A2288" s="90" t="s">
        <v>242</v>
      </c>
      <c r="B2288" s="90">
        <f>_xlfn.XLOOKUP(D2288,MACROS!R:R,MACROS!E:E,0)</f>
        <v>0</v>
      </c>
      <c r="D2288" s="90" t="s">
        <v>576</v>
      </c>
      <c r="E2288" s="90">
        <f t="shared" si="297"/>
        <v>0</v>
      </c>
      <c r="F2288" s="90">
        <v>10125</v>
      </c>
      <c r="G2288" s="90">
        <f t="shared" si="298"/>
        <v>0</v>
      </c>
    </row>
    <row r="2289" spans="1:7" x14ac:dyDescent="0.2">
      <c r="A2289" s="90" t="s">
        <v>242</v>
      </c>
      <c r="B2289" s="90">
        <f>_xlfn.XLOOKUP(D2289,MACROS!R:R,MACROS!E:E,0)</f>
        <v>0</v>
      </c>
      <c r="D2289" s="90" t="s">
        <v>577</v>
      </c>
      <c r="E2289" s="90">
        <f t="shared" si="297"/>
        <v>0</v>
      </c>
      <c r="F2289" s="90">
        <v>10125</v>
      </c>
      <c r="G2289" s="90">
        <f t="shared" si="298"/>
        <v>0</v>
      </c>
    </row>
    <row r="2290" spans="1:7" x14ac:dyDescent="0.2">
      <c r="A2290" s="90" t="s">
        <v>242</v>
      </c>
      <c r="B2290" s="90">
        <f>_xlfn.XLOOKUP(D2290,MACROS!R:R,MACROS!E:E,0)</f>
        <v>0</v>
      </c>
      <c r="D2290" s="90" t="s">
        <v>578</v>
      </c>
      <c r="E2290" s="90">
        <f t="shared" si="297"/>
        <v>0</v>
      </c>
      <c r="F2290" s="90">
        <v>10125</v>
      </c>
      <c r="G2290" s="90">
        <f t="shared" si="298"/>
        <v>0</v>
      </c>
    </row>
    <row r="2291" spans="1:7" x14ac:dyDescent="0.2">
      <c r="A2291" s="90" t="s">
        <v>242</v>
      </c>
      <c r="B2291" s="90">
        <f>_xlfn.XLOOKUP(D2291,MACROS!R:R,MACROS!E:E,0)</f>
        <v>0</v>
      </c>
      <c r="D2291" s="90" t="s">
        <v>579</v>
      </c>
      <c r="E2291" s="90">
        <f t="shared" si="297"/>
        <v>0</v>
      </c>
      <c r="F2291" s="90">
        <v>10125</v>
      </c>
      <c r="G2291" s="90">
        <f t="shared" si="298"/>
        <v>0</v>
      </c>
    </row>
    <row r="2292" spans="1:7" x14ac:dyDescent="0.2">
      <c r="A2292" s="90" t="s">
        <v>242</v>
      </c>
      <c r="B2292" s="90">
        <f>_xlfn.XLOOKUP(D2292,MACROS!R:R,MACROS!E:E,0)</f>
        <v>0</v>
      </c>
      <c r="D2292" s="90" t="s">
        <v>580</v>
      </c>
      <c r="E2292" s="90">
        <f t="shared" si="297"/>
        <v>0</v>
      </c>
      <c r="F2292" s="90">
        <v>10125</v>
      </c>
      <c r="G2292" s="90">
        <f t="shared" si="298"/>
        <v>0</v>
      </c>
    </row>
    <row r="2293" spans="1:7" x14ac:dyDescent="0.2">
      <c r="A2293" s="121" t="s">
        <v>242</v>
      </c>
      <c r="B2293" s="121">
        <f>_xlfn.XLOOKUP(D2293,MACROS!R:R,MACROS!F:F,0)</f>
        <v>0</v>
      </c>
      <c r="C2293" s="121"/>
      <c r="D2293" s="121" t="s">
        <v>592</v>
      </c>
      <c r="E2293" s="121">
        <f t="shared" si="297"/>
        <v>0</v>
      </c>
      <c r="F2293" s="121">
        <v>10127</v>
      </c>
      <c r="G2293" s="121">
        <f t="shared" si="298"/>
        <v>0</v>
      </c>
    </row>
    <row r="2294" spans="1:7" x14ac:dyDescent="0.2">
      <c r="A2294" s="90" t="s">
        <v>242</v>
      </c>
      <c r="B2294" s="90">
        <f>_xlfn.XLOOKUP(D2294,MACROS!R:R,MACROS!F:F,0)</f>
        <v>0</v>
      </c>
      <c r="D2294" s="90" t="s">
        <v>572</v>
      </c>
      <c r="E2294" s="90">
        <f t="shared" si="297"/>
        <v>0</v>
      </c>
      <c r="F2294" s="90">
        <v>10127</v>
      </c>
      <c r="G2294" s="90">
        <f t="shared" si="298"/>
        <v>0</v>
      </c>
    </row>
    <row r="2295" spans="1:7" x14ac:dyDescent="0.2">
      <c r="A2295" s="90" t="s">
        <v>242</v>
      </c>
      <c r="B2295" s="90">
        <f>_xlfn.XLOOKUP(D2295,MACROS!R:R,MACROS!F:F,0)</f>
        <v>0</v>
      </c>
      <c r="D2295" s="90" t="s">
        <v>573</v>
      </c>
      <c r="E2295" s="90">
        <f t="shared" si="297"/>
        <v>0</v>
      </c>
      <c r="F2295" s="90">
        <v>10127</v>
      </c>
      <c r="G2295" s="90">
        <f t="shared" si="298"/>
        <v>0</v>
      </c>
    </row>
    <row r="2296" spans="1:7" x14ac:dyDescent="0.2">
      <c r="A2296" s="90" t="s">
        <v>242</v>
      </c>
      <c r="B2296" s="90">
        <f>_xlfn.XLOOKUP(D2296,MACROS!R:R,MACROS!F:F,0)</f>
        <v>0</v>
      </c>
      <c r="D2296" s="90" t="s">
        <v>574</v>
      </c>
      <c r="E2296" s="90">
        <f t="shared" si="297"/>
        <v>0</v>
      </c>
      <c r="F2296" s="90">
        <v>10127</v>
      </c>
      <c r="G2296" s="90">
        <f t="shared" si="298"/>
        <v>0</v>
      </c>
    </row>
    <row r="2297" spans="1:7" x14ac:dyDescent="0.2">
      <c r="A2297" s="90" t="s">
        <v>242</v>
      </c>
      <c r="B2297" s="90">
        <f>_xlfn.XLOOKUP(D2297,MACROS!R:R,MACROS!F:F,0)</f>
        <v>0</v>
      </c>
      <c r="D2297" s="90" t="s">
        <v>575</v>
      </c>
      <c r="E2297" s="90">
        <f t="shared" si="297"/>
        <v>0</v>
      </c>
      <c r="F2297" s="90">
        <v>10127</v>
      </c>
      <c r="G2297" s="90">
        <f t="shared" si="298"/>
        <v>0</v>
      </c>
    </row>
    <row r="2298" spans="1:7" x14ac:dyDescent="0.2">
      <c r="A2298" s="90" t="s">
        <v>242</v>
      </c>
      <c r="B2298" s="90">
        <f>_xlfn.XLOOKUP(D2298,MACROS!R:R,MACROS!F:F,0)</f>
        <v>0</v>
      </c>
      <c r="D2298" s="90" t="s">
        <v>576</v>
      </c>
      <c r="E2298" s="90">
        <f t="shared" si="297"/>
        <v>0</v>
      </c>
      <c r="F2298" s="90">
        <v>10127</v>
      </c>
      <c r="G2298" s="90">
        <f t="shared" si="298"/>
        <v>0</v>
      </c>
    </row>
    <row r="2299" spans="1:7" x14ac:dyDescent="0.2">
      <c r="A2299" s="90" t="s">
        <v>242</v>
      </c>
      <c r="B2299" s="90">
        <f>_xlfn.XLOOKUP(D2299,MACROS!R:R,MACROS!F:F,0)</f>
        <v>0</v>
      </c>
      <c r="D2299" s="90" t="s">
        <v>577</v>
      </c>
      <c r="E2299" s="90">
        <f t="shared" si="297"/>
        <v>0</v>
      </c>
      <c r="F2299" s="90">
        <v>10127</v>
      </c>
      <c r="G2299" s="90">
        <f t="shared" si="298"/>
        <v>0</v>
      </c>
    </row>
    <row r="2300" spans="1:7" x14ac:dyDescent="0.2">
      <c r="A2300" s="90" t="s">
        <v>242</v>
      </c>
      <c r="B2300" s="90">
        <f>_xlfn.XLOOKUP(D2300,MACROS!R:R,MACROS!F:F,0)</f>
        <v>0</v>
      </c>
      <c r="D2300" s="90" t="s">
        <v>578</v>
      </c>
      <c r="E2300" s="90">
        <f t="shared" si="297"/>
        <v>0</v>
      </c>
      <c r="F2300" s="90">
        <v>10127</v>
      </c>
      <c r="G2300" s="90">
        <f t="shared" si="298"/>
        <v>0</v>
      </c>
    </row>
    <row r="2301" spans="1:7" x14ac:dyDescent="0.2">
      <c r="A2301" s="90" t="s">
        <v>242</v>
      </c>
      <c r="B2301" s="90">
        <f>_xlfn.XLOOKUP(D2301,MACROS!R:R,MACROS!F:F,0)</f>
        <v>0</v>
      </c>
      <c r="D2301" s="90" t="s">
        <v>579</v>
      </c>
      <c r="E2301" s="90">
        <f t="shared" si="297"/>
        <v>0</v>
      </c>
      <c r="F2301" s="90">
        <v>10127</v>
      </c>
      <c r="G2301" s="90">
        <f t="shared" si="298"/>
        <v>0</v>
      </c>
    </row>
    <row r="2302" spans="1:7" x14ac:dyDescent="0.2">
      <c r="A2302" s="90" t="s">
        <v>242</v>
      </c>
      <c r="B2302" s="90">
        <f>_xlfn.XLOOKUP(D2302,MACROS!R:R,MACROS!F:F,0)</f>
        <v>0</v>
      </c>
      <c r="D2302" s="90" t="s">
        <v>580</v>
      </c>
      <c r="E2302" s="90">
        <f t="shared" si="297"/>
        <v>0</v>
      </c>
      <c r="F2302" s="90">
        <v>10127</v>
      </c>
      <c r="G2302" s="90">
        <f t="shared" si="298"/>
        <v>0</v>
      </c>
    </row>
    <row r="2303" spans="1:7" x14ac:dyDescent="0.2">
      <c r="A2303" s="121" t="s">
        <v>242</v>
      </c>
      <c r="B2303" s="121">
        <f>_xlfn.XLOOKUP(D2303,MACROS!R:R,MACROS!G:G,0)</f>
        <v>0</v>
      </c>
      <c r="C2303" s="121"/>
      <c r="D2303" s="121" t="s">
        <v>592</v>
      </c>
      <c r="E2303" s="121">
        <f t="shared" si="297"/>
        <v>0</v>
      </c>
      <c r="F2303" s="121">
        <v>10129</v>
      </c>
      <c r="G2303" s="121">
        <f t="shared" si="298"/>
        <v>0</v>
      </c>
    </row>
    <row r="2304" spans="1:7" x14ac:dyDescent="0.2">
      <c r="A2304" s="90" t="s">
        <v>242</v>
      </c>
      <c r="B2304" s="90">
        <f>_xlfn.XLOOKUP(D2304,MACROS!R:R,MACROS!G:G,0)</f>
        <v>0</v>
      </c>
      <c r="D2304" s="90" t="s">
        <v>572</v>
      </c>
      <c r="E2304" s="90">
        <f t="shared" si="297"/>
        <v>0</v>
      </c>
      <c r="F2304" s="90">
        <v>10129</v>
      </c>
      <c r="G2304" s="90">
        <f t="shared" si="298"/>
        <v>0</v>
      </c>
    </row>
    <row r="2305" spans="1:7" x14ac:dyDescent="0.2">
      <c r="A2305" s="90" t="s">
        <v>242</v>
      </c>
      <c r="B2305" s="90">
        <f>_xlfn.XLOOKUP(D2305,MACROS!R:R,MACROS!G:G,0)</f>
        <v>0</v>
      </c>
      <c r="D2305" s="90" t="s">
        <v>573</v>
      </c>
      <c r="E2305" s="90">
        <f t="shared" si="297"/>
        <v>0</v>
      </c>
      <c r="F2305" s="90">
        <v>10129</v>
      </c>
      <c r="G2305" s="90">
        <f t="shared" si="298"/>
        <v>0</v>
      </c>
    </row>
    <row r="2306" spans="1:7" x14ac:dyDescent="0.2">
      <c r="A2306" s="90" t="s">
        <v>242</v>
      </c>
      <c r="B2306" s="90">
        <f>_xlfn.XLOOKUP(D2306,MACROS!R:R,MACROS!G:G,0)</f>
        <v>0</v>
      </c>
      <c r="D2306" s="90" t="s">
        <v>574</v>
      </c>
      <c r="E2306" s="90">
        <f t="shared" si="297"/>
        <v>0</v>
      </c>
      <c r="F2306" s="90">
        <v>10129</v>
      </c>
      <c r="G2306" s="90">
        <f t="shared" si="298"/>
        <v>0</v>
      </c>
    </row>
    <row r="2307" spans="1:7" x14ac:dyDescent="0.2">
      <c r="A2307" s="90" t="s">
        <v>242</v>
      </c>
      <c r="B2307" s="90">
        <f>_xlfn.XLOOKUP(D2307,MACROS!R:R,MACROS!G:G,0)</f>
        <v>0</v>
      </c>
      <c r="D2307" s="90" t="s">
        <v>575</v>
      </c>
      <c r="E2307" s="90">
        <f t="shared" si="297"/>
        <v>0</v>
      </c>
      <c r="F2307" s="90">
        <v>10129</v>
      </c>
      <c r="G2307" s="90">
        <f t="shared" si="298"/>
        <v>0</v>
      </c>
    </row>
    <row r="2308" spans="1:7" x14ac:dyDescent="0.2">
      <c r="A2308" s="90" t="s">
        <v>242</v>
      </c>
      <c r="B2308" s="90">
        <f>_xlfn.XLOOKUP(D2308,MACROS!R:R,MACROS!G:G,0)</f>
        <v>0</v>
      </c>
      <c r="D2308" s="90" t="s">
        <v>576</v>
      </c>
      <c r="E2308" s="90">
        <f t="shared" si="297"/>
        <v>0</v>
      </c>
      <c r="F2308" s="90">
        <v>10129</v>
      </c>
      <c r="G2308" s="90">
        <f t="shared" si="298"/>
        <v>0</v>
      </c>
    </row>
    <row r="2309" spans="1:7" x14ac:dyDescent="0.2">
      <c r="A2309" s="90" t="s">
        <v>242</v>
      </c>
      <c r="B2309" s="90">
        <f>_xlfn.XLOOKUP(D2309,MACROS!R:R,MACROS!G:G,0)</f>
        <v>0</v>
      </c>
      <c r="D2309" s="90" t="s">
        <v>577</v>
      </c>
      <c r="E2309" s="90">
        <f t="shared" si="297"/>
        <v>0</v>
      </c>
      <c r="F2309" s="90">
        <v>10129</v>
      </c>
      <c r="G2309" s="90">
        <f t="shared" si="298"/>
        <v>0</v>
      </c>
    </row>
    <row r="2310" spans="1:7" x14ac:dyDescent="0.2">
      <c r="A2310" s="90" t="s">
        <v>242</v>
      </c>
      <c r="B2310" s="90">
        <f>_xlfn.XLOOKUP(D2310,MACROS!R:R,MACROS!G:G,0)</f>
        <v>0</v>
      </c>
      <c r="D2310" s="90" t="s">
        <v>578</v>
      </c>
      <c r="E2310" s="90">
        <f t="shared" si="297"/>
        <v>0</v>
      </c>
      <c r="F2310" s="90">
        <v>10129</v>
      </c>
      <c r="G2310" s="90">
        <f t="shared" si="298"/>
        <v>0</v>
      </c>
    </row>
    <row r="2311" spans="1:7" x14ac:dyDescent="0.2">
      <c r="A2311" s="90" t="s">
        <v>242</v>
      </c>
      <c r="B2311" s="90">
        <f>_xlfn.XLOOKUP(D2311,MACROS!R:R,MACROS!G:G,0)</f>
        <v>0</v>
      </c>
      <c r="D2311" s="90" t="s">
        <v>579</v>
      </c>
      <c r="E2311" s="90">
        <f t="shared" si="297"/>
        <v>0</v>
      </c>
      <c r="F2311" s="90">
        <v>10129</v>
      </c>
      <c r="G2311" s="90">
        <f t="shared" si="298"/>
        <v>0</v>
      </c>
    </row>
    <row r="2312" spans="1:7" x14ac:dyDescent="0.2">
      <c r="A2312" s="90" t="s">
        <v>242</v>
      </c>
      <c r="B2312" s="90">
        <f>_xlfn.XLOOKUP(D2312,MACROS!R:R,MACROS!G:G,0)</f>
        <v>0</v>
      </c>
      <c r="D2312" s="90" t="s">
        <v>580</v>
      </c>
      <c r="E2312" s="90">
        <f t="shared" si="297"/>
        <v>0</v>
      </c>
      <c r="F2312" s="90">
        <v>10129</v>
      </c>
      <c r="G2312" s="90">
        <f t="shared" si="298"/>
        <v>0</v>
      </c>
    </row>
    <row r="2313" spans="1:7" x14ac:dyDescent="0.2">
      <c r="A2313" s="121" t="s">
        <v>242</v>
      </c>
      <c r="B2313" s="121">
        <f>_xlfn.XLOOKUP(D2313,MACROS!R:R,MACROS!H:H,0)</f>
        <v>0</v>
      </c>
      <c r="C2313" s="121"/>
      <c r="D2313" s="121" t="s">
        <v>592</v>
      </c>
      <c r="E2313" s="121">
        <f t="shared" si="297"/>
        <v>0</v>
      </c>
      <c r="F2313" s="121">
        <v>10130</v>
      </c>
      <c r="G2313" s="121">
        <f t="shared" si="298"/>
        <v>0</v>
      </c>
    </row>
    <row r="2314" spans="1:7" x14ac:dyDescent="0.2">
      <c r="A2314" s="90" t="s">
        <v>242</v>
      </c>
      <c r="B2314" s="90">
        <f>_xlfn.XLOOKUP(D2314,MACROS!R:R,MACROS!H:H,0)</f>
        <v>0</v>
      </c>
      <c r="D2314" s="90" t="s">
        <v>572</v>
      </c>
      <c r="E2314" s="90">
        <f t="shared" si="297"/>
        <v>0</v>
      </c>
      <c r="F2314" s="90">
        <v>10130</v>
      </c>
      <c r="G2314" s="90">
        <f t="shared" si="298"/>
        <v>0</v>
      </c>
    </row>
    <row r="2315" spans="1:7" x14ac:dyDescent="0.2">
      <c r="A2315" s="90" t="s">
        <v>242</v>
      </c>
      <c r="B2315" s="90">
        <f>_xlfn.XLOOKUP(D2315,MACROS!R:R,MACROS!H:H,0)</f>
        <v>0</v>
      </c>
      <c r="D2315" s="90" t="s">
        <v>573</v>
      </c>
      <c r="E2315" s="90">
        <f t="shared" si="297"/>
        <v>0</v>
      </c>
      <c r="F2315" s="90">
        <v>10130</v>
      </c>
      <c r="G2315" s="90">
        <f t="shared" si="298"/>
        <v>0</v>
      </c>
    </row>
    <row r="2316" spans="1:7" x14ac:dyDescent="0.2">
      <c r="A2316" s="90" t="s">
        <v>242</v>
      </c>
      <c r="B2316" s="90">
        <f>_xlfn.XLOOKUP(D2316,MACROS!R:R,MACROS!H:H,0)</f>
        <v>0</v>
      </c>
      <c r="D2316" s="90" t="s">
        <v>574</v>
      </c>
      <c r="E2316" s="90">
        <f t="shared" si="297"/>
        <v>0</v>
      </c>
      <c r="F2316" s="90">
        <v>10130</v>
      </c>
      <c r="G2316" s="90">
        <f t="shared" si="298"/>
        <v>0</v>
      </c>
    </row>
    <row r="2317" spans="1:7" x14ac:dyDescent="0.2">
      <c r="A2317" s="90" t="s">
        <v>242</v>
      </c>
      <c r="B2317" s="90">
        <f>_xlfn.XLOOKUP(D2317,MACROS!R:R,MACROS!H:H,0)</f>
        <v>0</v>
      </c>
      <c r="D2317" s="90" t="s">
        <v>575</v>
      </c>
      <c r="E2317" s="90">
        <f t="shared" si="297"/>
        <v>0</v>
      </c>
      <c r="F2317" s="90">
        <v>10130</v>
      </c>
      <c r="G2317" s="90">
        <f t="shared" si="298"/>
        <v>0</v>
      </c>
    </row>
    <row r="2318" spans="1:7" x14ac:dyDescent="0.2">
      <c r="A2318" s="90" t="s">
        <v>242</v>
      </c>
      <c r="B2318" s="90">
        <f>_xlfn.XLOOKUP(D2318,MACROS!R:R,MACROS!H:H,0)</f>
        <v>0</v>
      </c>
      <c r="D2318" s="90" t="s">
        <v>576</v>
      </c>
      <c r="E2318" s="90">
        <f t="shared" si="297"/>
        <v>0</v>
      </c>
      <c r="F2318" s="90">
        <v>10130</v>
      </c>
      <c r="G2318" s="90">
        <f t="shared" si="298"/>
        <v>0</v>
      </c>
    </row>
    <row r="2319" spans="1:7" x14ac:dyDescent="0.2">
      <c r="A2319" s="90" t="s">
        <v>242</v>
      </c>
      <c r="B2319" s="90">
        <f>_xlfn.XLOOKUP(D2319,MACROS!R:R,MACROS!H:H,0)</f>
        <v>0</v>
      </c>
      <c r="D2319" s="90" t="s">
        <v>577</v>
      </c>
      <c r="E2319" s="90">
        <f t="shared" si="297"/>
        <v>0</v>
      </c>
      <c r="F2319" s="90">
        <v>10130</v>
      </c>
      <c r="G2319" s="90">
        <f t="shared" si="298"/>
        <v>0</v>
      </c>
    </row>
    <row r="2320" spans="1:7" x14ac:dyDescent="0.2">
      <c r="A2320" s="90" t="s">
        <v>242</v>
      </c>
      <c r="B2320" s="90">
        <f>_xlfn.XLOOKUP(D2320,MACROS!R:R,MACROS!H:H,0)</f>
        <v>0</v>
      </c>
      <c r="D2320" s="90" t="s">
        <v>578</v>
      </c>
      <c r="E2320" s="90">
        <f t="shared" si="297"/>
        <v>0</v>
      </c>
      <c r="F2320" s="90">
        <v>10130</v>
      </c>
      <c r="G2320" s="90">
        <f t="shared" si="298"/>
        <v>0</v>
      </c>
    </row>
    <row r="2321" spans="1:7" x14ac:dyDescent="0.2">
      <c r="A2321" s="90" t="s">
        <v>242</v>
      </c>
      <c r="B2321" s="90">
        <f>_xlfn.XLOOKUP(D2321,MACROS!R:R,MACROS!H:H,0)</f>
        <v>0</v>
      </c>
      <c r="D2321" s="90" t="s">
        <v>579</v>
      </c>
      <c r="E2321" s="90">
        <f t="shared" si="297"/>
        <v>0</v>
      </c>
      <c r="F2321" s="90">
        <v>10130</v>
      </c>
      <c r="G2321" s="90">
        <f t="shared" si="298"/>
        <v>0</v>
      </c>
    </row>
    <row r="2322" spans="1:7" x14ac:dyDescent="0.2">
      <c r="A2322" s="90" t="s">
        <v>242</v>
      </c>
      <c r="B2322" s="90">
        <f>_xlfn.XLOOKUP(D2322,MACROS!R:R,MACROS!H:H,0)</f>
        <v>0</v>
      </c>
      <c r="D2322" s="90" t="s">
        <v>580</v>
      </c>
      <c r="E2322" s="90">
        <f t="shared" si="297"/>
        <v>0</v>
      </c>
      <c r="F2322" s="90">
        <v>10130</v>
      </c>
      <c r="G2322" s="90">
        <f t="shared" si="298"/>
        <v>0</v>
      </c>
    </row>
    <row r="2323" spans="1:7" x14ac:dyDescent="0.2">
      <c r="A2323" s="121" t="s">
        <v>242</v>
      </c>
      <c r="B2323" s="121">
        <f>_xlfn.XLOOKUP(D2323,MACROS!R:R,MACROS!J:J,0)</f>
        <v>0</v>
      </c>
      <c r="C2323" s="121"/>
      <c r="D2323" s="121" t="s">
        <v>592</v>
      </c>
      <c r="E2323" s="121">
        <f t="shared" si="297"/>
        <v>0</v>
      </c>
      <c r="F2323" s="121">
        <v>10131</v>
      </c>
      <c r="G2323" s="121">
        <f t="shared" si="298"/>
        <v>0</v>
      </c>
    </row>
    <row r="2324" spans="1:7" x14ac:dyDescent="0.2">
      <c r="A2324" s="90" t="s">
        <v>242</v>
      </c>
      <c r="B2324" s="90">
        <f>_xlfn.XLOOKUP(D2324,MACROS!R:R,MACROS!J:J,0)</f>
        <v>0</v>
      </c>
      <c r="D2324" s="90" t="s">
        <v>572</v>
      </c>
      <c r="E2324" s="90">
        <f t="shared" si="297"/>
        <v>0</v>
      </c>
      <c r="F2324" s="90">
        <v>10131</v>
      </c>
      <c r="G2324" s="90">
        <f t="shared" si="298"/>
        <v>0</v>
      </c>
    </row>
    <row r="2325" spans="1:7" x14ac:dyDescent="0.2">
      <c r="A2325" s="90" t="s">
        <v>242</v>
      </c>
      <c r="B2325" s="90">
        <f>_xlfn.XLOOKUP(D2325,MACROS!R:R,MACROS!J:J,0)</f>
        <v>0</v>
      </c>
      <c r="D2325" s="90" t="s">
        <v>573</v>
      </c>
      <c r="E2325" s="90">
        <f t="shared" si="297"/>
        <v>0</v>
      </c>
      <c r="F2325" s="90">
        <v>10131</v>
      </c>
      <c r="G2325" s="90">
        <f t="shared" si="298"/>
        <v>0</v>
      </c>
    </row>
    <row r="2326" spans="1:7" x14ac:dyDescent="0.2">
      <c r="A2326" s="90" t="s">
        <v>242</v>
      </c>
      <c r="B2326" s="90">
        <f>_xlfn.XLOOKUP(D2326,MACROS!R:R,MACROS!J:J,0)</f>
        <v>0</v>
      </c>
      <c r="D2326" s="90" t="s">
        <v>574</v>
      </c>
      <c r="E2326" s="90">
        <f t="shared" si="297"/>
        <v>0</v>
      </c>
      <c r="F2326" s="90">
        <v>10131</v>
      </c>
      <c r="G2326" s="90">
        <f t="shared" si="298"/>
        <v>0</v>
      </c>
    </row>
    <row r="2327" spans="1:7" x14ac:dyDescent="0.2">
      <c r="A2327" s="90" t="s">
        <v>242</v>
      </c>
      <c r="B2327" s="90">
        <f>_xlfn.XLOOKUP(D2327,MACROS!R:R,MACROS!J:J,0)</f>
        <v>0</v>
      </c>
      <c r="D2327" s="90" t="s">
        <v>575</v>
      </c>
      <c r="E2327" s="90">
        <f t="shared" si="297"/>
        <v>0</v>
      </c>
      <c r="F2327" s="90">
        <v>10131</v>
      </c>
      <c r="G2327" s="90">
        <f t="shared" si="298"/>
        <v>0</v>
      </c>
    </row>
    <row r="2328" spans="1:7" x14ac:dyDescent="0.2">
      <c r="A2328" s="90" t="s">
        <v>242</v>
      </c>
      <c r="B2328" s="90">
        <f>_xlfn.XLOOKUP(D2328,MACROS!R:R,MACROS!J:J,0)</f>
        <v>0</v>
      </c>
      <c r="D2328" s="90" t="s">
        <v>576</v>
      </c>
      <c r="E2328" s="90">
        <f t="shared" si="297"/>
        <v>0</v>
      </c>
      <c r="F2328" s="90">
        <v>10131</v>
      </c>
      <c r="G2328" s="90">
        <f t="shared" si="298"/>
        <v>0</v>
      </c>
    </row>
    <row r="2329" spans="1:7" x14ac:dyDescent="0.2">
      <c r="A2329" s="90" t="s">
        <v>242</v>
      </c>
      <c r="B2329" s="90">
        <f>_xlfn.XLOOKUP(D2329,MACROS!R:R,MACROS!J:J,0)</f>
        <v>0</v>
      </c>
      <c r="D2329" s="90" t="s">
        <v>577</v>
      </c>
      <c r="E2329" s="90">
        <f t="shared" si="297"/>
        <v>0</v>
      </c>
      <c r="F2329" s="90">
        <v>10131</v>
      </c>
      <c r="G2329" s="90">
        <f t="shared" si="298"/>
        <v>0</v>
      </c>
    </row>
    <row r="2330" spans="1:7" x14ac:dyDescent="0.2">
      <c r="A2330" s="90" t="s">
        <v>242</v>
      </c>
      <c r="B2330" s="90">
        <f>_xlfn.XLOOKUP(D2330,MACROS!R:R,MACROS!J:J,0)</f>
        <v>0</v>
      </c>
      <c r="D2330" s="90" t="s">
        <v>578</v>
      </c>
      <c r="E2330" s="90">
        <f t="shared" si="297"/>
        <v>0</v>
      </c>
      <c r="F2330" s="90">
        <v>10131</v>
      </c>
      <c r="G2330" s="90">
        <f t="shared" si="298"/>
        <v>0</v>
      </c>
    </row>
    <row r="2331" spans="1:7" x14ac:dyDescent="0.2">
      <c r="A2331" s="90" t="s">
        <v>242</v>
      </c>
      <c r="B2331" s="90">
        <f>_xlfn.XLOOKUP(D2331,MACROS!R:R,MACROS!J:J,0)</f>
        <v>0</v>
      </c>
      <c r="D2331" s="90" t="s">
        <v>579</v>
      </c>
      <c r="E2331" s="90">
        <f t="shared" si="297"/>
        <v>0</v>
      </c>
      <c r="F2331" s="90">
        <v>10131</v>
      </c>
      <c r="G2331" s="90">
        <f t="shared" si="298"/>
        <v>0</v>
      </c>
    </row>
    <row r="2332" spans="1:7" x14ac:dyDescent="0.2">
      <c r="A2332" s="90" t="s">
        <v>242</v>
      </c>
      <c r="B2332" s="90">
        <f>_xlfn.XLOOKUP(D2332,MACROS!R:R,MACROS!J:J,0)</f>
        <v>0</v>
      </c>
      <c r="D2332" s="90" t="s">
        <v>580</v>
      </c>
      <c r="E2332" s="90">
        <f t="shared" si="297"/>
        <v>0</v>
      </c>
      <c r="F2332" s="90">
        <v>10131</v>
      </c>
      <c r="G2332" s="90">
        <f t="shared" si="298"/>
        <v>0</v>
      </c>
    </row>
    <row r="2333" spans="1:7" x14ac:dyDescent="0.2">
      <c r="A2333" s="121" t="s">
        <v>242</v>
      </c>
      <c r="B2333" s="121">
        <f>_xlfn.XLOOKUP(D2333,MACROS!R:R,MACROS!K:K,0)</f>
        <v>0</v>
      </c>
      <c r="C2333" s="121"/>
      <c r="D2333" s="121" t="s">
        <v>592</v>
      </c>
      <c r="E2333" s="121">
        <f t="shared" si="297"/>
        <v>0</v>
      </c>
      <c r="F2333" s="121">
        <v>10133</v>
      </c>
      <c r="G2333" s="121">
        <f t="shared" si="298"/>
        <v>0</v>
      </c>
    </row>
    <row r="2334" spans="1:7" x14ac:dyDescent="0.2">
      <c r="A2334" s="90" t="s">
        <v>242</v>
      </c>
      <c r="B2334" s="90">
        <f>_xlfn.XLOOKUP(D2334,MACROS!R:R,MACROS!K:K,0)</f>
        <v>0</v>
      </c>
      <c r="D2334" s="90" t="s">
        <v>572</v>
      </c>
      <c r="E2334" s="90">
        <f t="shared" si="297"/>
        <v>0</v>
      </c>
      <c r="F2334" s="90">
        <v>10133</v>
      </c>
      <c r="G2334" s="90">
        <f t="shared" si="298"/>
        <v>0</v>
      </c>
    </row>
    <row r="2335" spans="1:7" x14ac:dyDescent="0.2">
      <c r="A2335" s="90" t="s">
        <v>242</v>
      </c>
      <c r="B2335" s="90">
        <f>_xlfn.XLOOKUP(D2335,MACROS!R:R,MACROS!K:K,0)</f>
        <v>0</v>
      </c>
      <c r="D2335" s="90" t="s">
        <v>573</v>
      </c>
      <c r="E2335" s="90">
        <f t="shared" si="297"/>
        <v>0</v>
      </c>
      <c r="F2335" s="90">
        <v>10133</v>
      </c>
      <c r="G2335" s="90">
        <f t="shared" si="298"/>
        <v>0</v>
      </c>
    </row>
    <row r="2336" spans="1:7" x14ac:dyDescent="0.2">
      <c r="A2336" s="90" t="s">
        <v>242</v>
      </c>
      <c r="B2336" s="90">
        <f>_xlfn.XLOOKUP(D2336,MACROS!R:R,MACROS!K:K,0)</f>
        <v>0</v>
      </c>
      <c r="D2336" s="90" t="s">
        <v>574</v>
      </c>
      <c r="E2336" s="90">
        <f t="shared" si="297"/>
        <v>0</v>
      </c>
      <c r="F2336" s="90">
        <v>10133</v>
      </c>
      <c r="G2336" s="90">
        <f t="shared" si="298"/>
        <v>0</v>
      </c>
    </row>
    <row r="2337" spans="1:7" x14ac:dyDescent="0.2">
      <c r="A2337" s="90" t="s">
        <v>242</v>
      </c>
      <c r="B2337" s="90">
        <f>_xlfn.XLOOKUP(D2337,MACROS!R:R,MACROS!K:K,0)</f>
        <v>0</v>
      </c>
      <c r="D2337" s="90" t="s">
        <v>575</v>
      </c>
      <c r="E2337" s="90">
        <f t="shared" si="297"/>
        <v>0</v>
      </c>
      <c r="F2337" s="90">
        <v>10133</v>
      </c>
      <c r="G2337" s="90">
        <f t="shared" si="298"/>
        <v>0</v>
      </c>
    </row>
    <row r="2338" spans="1:7" x14ac:dyDescent="0.2">
      <c r="A2338" s="90" t="s">
        <v>242</v>
      </c>
      <c r="B2338" s="90">
        <f>_xlfn.XLOOKUP(D2338,MACROS!R:R,MACROS!K:K,0)</f>
        <v>0</v>
      </c>
      <c r="D2338" s="90" t="s">
        <v>576</v>
      </c>
      <c r="E2338" s="90">
        <f t="shared" ref="E2338:E2400" si="299">SUM(B2338:C2338)</f>
        <v>0</v>
      </c>
      <c r="F2338" s="90">
        <v>10133</v>
      </c>
      <c r="G2338" s="90">
        <f t="shared" ref="G2338:G2400" si="300">IF(C2338&gt;0,10*C2338/E2338,0)</f>
        <v>0</v>
      </c>
    </row>
    <row r="2339" spans="1:7" x14ac:dyDescent="0.2">
      <c r="A2339" s="90" t="s">
        <v>242</v>
      </c>
      <c r="B2339" s="90">
        <f>_xlfn.XLOOKUP(D2339,MACROS!R:R,MACROS!K:K,0)</f>
        <v>0</v>
      </c>
      <c r="D2339" s="90" t="s">
        <v>577</v>
      </c>
      <c r="E2339" s="90">
        <f t="shared" si="299"/>
        <v>0</v>
      </c>
      <c r="F2339" s="90">
        <v>10133</v>
      </c>
      <c r="G2339" s="90">
        <f t="shared" si="300"/>
        <v>0</v>
      </c>
    </row>
    <row r="2340" spans="1:7" x14ac:dyDescent="0.2">
      <c r="A2340" s="90" t="s">
        <v>242</v>
      </c>
      <c r="B2340" s="90">
        <f>_xlfn.XLOOKUP(D2340,MACROS!R:R,MACROS!K:K,0)</f>
        <v>0</v>
      </c>
      <c r="D2340" s="90" t="s">
        <v>578</v>
      </c>
      <c r="E2340" s="90">
        <f t="shared" si="299"/>
        <v>0</v>
      </c>
      <c r="F2340" s="90">
        <v>10133</v>
      </c>
      <c r="G2340" s="90">
        <f t="shared" si="300"/>
        <v>0</v>
      </c>
    </row>
    <row r="2341" spans="1:7" x14ac:dyDescent="0.2">
      <c r="A2341" s="90" t="s">
        <v>242</v>
      </c>
      <c r="B2341" s="90">
        <f>_xlfn.XLOOKUP(D2341,MACROS!R:R,MACROS!K:K,0)</f>
        <v>0</v>
      </c>
      <c r="D2341" s="90" t="s">
        <v>579</v>
      </c>
      <c r="E2341" s="90">
        <f t="shared" si="299"/>
        <v>0</v>
      </c>
      <c r="F2341" s="90">
        <v>10133</v>
      </c>
      <c r="G2341" s="90">
        <f t="shared" si="300"/>
        <v>0</v>
      </c>
    </row>
    <row r="2342" spans="1:7" x14ac:dyDescent="0.2">
      <c r="A2342" s="90" t="s">
        <v>242</v>
      </c>
      <c r="B2342" s="90">
        <f>_xlfn.XLOOKUP(D2342,MACROS!R:R,MACROS!K:K,0)</f>
        <v>0</v>
      </c>
      <c r="D2342" s="90" t="s">
        <v>580</v>
      </c>
      <c r="E2342" s="90">
        <f t="shared" si="299"/>
        <v>0</v>
      </c>
      <c r="F2342" s="90">
        <v>10133</v>
      </c>
      <c r="G2342" s="90">
        <f t="shared" si="300"/>
        <v>0</v>
      </c>
    </row>
    <row r="2343" spans="1:7" x14ac:dyDescent="0.2">
      <c r="A2343" s="121" t="s">
        <v>242</v>
      </c>
      <c r="B2343" s="121">
        <f>_xlfn.XLOOKUP(D2343,MACROS!R:R,MACROS!L:L,0)</f>
        <v>0</v>
      </c>
      <c r="C2343" s="121"/>
      <c r="D2343" s="121" t="s">
        <v>592</v>
      </c>
      <c r="E2343" s="121">
        <f t="shared" si="299"/>
        <v>0</v>
      </c>
      <c r="F2343" s="121">
        <v>10134</v>
      </c>
      <c r="G2343" s="121">
        <f t="shared" si="300"/>
        <v>0</v>
      </c>
    </row>
    <row r="2344" spans="1:7" x14ac:dyDescent="0.2">
      <c r="A2344" s="90" t="s">
        <v>242</v>
      </c>
      <c r="B2344" s="90">
        <f>_xlfn.XLOOKUP(D2344,MACROS!R:R,MACROS!L:L,0)</f>
        <v>0</v>
      </c>
      <c r="D2344" s="90" t="s">
        <v>572</v>
      </c>
      <c r="E2344" s="90">
        <f t="shared" si="299"/>
        <v>0</v>
      </c>
      <c r="F2344" s="90">
        <v>10134</v>
      </c>
      <c r="G2344" s="90">
        <f t="shared" si="300"/>
        <v>0</v>
      </c>
    </row>
    <row r="2345" spans="1:7" x14ac:dyDescent="0.2">
      <c r="A2345" s="90" t="s">
        <v>242</v>
      </c>
      <c r="B2345" s="90">
        <f>_xlfn.XLOOKUP(D2345,MACROS!R:R,MACROS!L:L,0)</f>
        <v>0</v>
      </c>
      <c r="D2345" s="90" t="s">
        <v>573</v>
      </c>
      <c r="E2345" s="90">
        <f t="shared" si="299"/>
        <v>0</v>
      </c>
      <c r="F2345" s="90">
        <v>10134</v>
      </c>
      <c r="G2345" s="90">
        <f t="shared" si="300"/>
        <v>0</v>
      </c>
    </row>
    <row r="2346" spans="1:7" x14ac:dyDescent="0.2">
      <c r="A2346" s="90" t="s">
        <v>242</v>
      </c>
      <c r="B2346" s="90">
        <f>_xlfn.XLOOKUP(D2346,MACROS!R:R,MACROS!L:L,0)</f>
        <v>0</v>
      </c>
      <c r="D2346" s="90" t="s">
        <v>574</v>
      </c>
      <c r="E2346" s="90">
        <f t="shared" si="299"/>
        <v>0</v>
      </c>
      <c r="F2346" s="90">
        <v>10134</v>
      </c>
      <c r="G2346" s="90">
        <f t="shared" si="300"/>
        <v>0</v>
      </c>
    </row>
    <row r="2347" spans="1:7" x14ac:dyDescent="0.2">
      <c r="A2347" s="90" t="s">
        <v>242</v>
      </c>
      <c r="B2347" s="90">
        <f>_xlfn.XLOOKUP(D2347,MACROS!R:R,MACROS!L:L,0)</f>
        <v>0</v>
      </c>
      <c r="D2347" s="90" t="s">
        <v>575</v>
      </c>
      <c r="E2347" s="90">
        <f t="shared" si="299"/>
        <v>0</v>
      </c>
      <c r="F2347" s="90">
        <v>10134</v>
      </c>
      <c r="G2347" s="90">
        <f t="shared" si="300"/>
        <v>0</v>
      </c>
    </row>
    <row r="2348" spans="1:7" x14ac:dyDescent="0.2">
      <c r="A2348" s="90" t="s">
        <v>242</v>
      </c>
      <c r="B2348" s="90">
        <f>_xlfn.XLOOKUP(D2348,MACROS!R:R,MACROS!L:L,0)</f>
        <v>0</v>
      </c>
      <c r="D2348" s="90" t="s">
        <v>576</v>
      </c>
      <c r="E2348" s="90">
        <f t="shared" si="299"/>
        <v>0</v>
      </c>
      <c r="F2348" s="90">
        <v>10134</v>
      </c>
      <c r="G2348" s="90">
        <f t="shared" si="300"/>
        <v>0</v>
      </c>
    </row>
    <row r="2349" spans="1:7" x14ac:dyDescent="0.2">
      <c r="A2349" s="90" t="s">
        <v>242</v>
      </c>
      <c r="B2349" s="90">
        <f>_xlfn.XLOOKUP(D2349,MACROS!R:R,MACROS!L:L,0)</f>
        <v>0</v>
      </c>
      <c r="D2349" s="90" t="s">
        <v>577</v>
      </c>
      <c r="E2349" s="90">
        <f t="shared" si="299"/>
        <v>0</v>
      </c>
      <c r="F2349" s="90">
        <v>10134</v>
      </c>
      <c r="G2349" s="90">
        <f t="shared" si="300"/>
        <v>0</v>
      </c>
    </row>
    <row r="2350" spans="1:7" x14ac:dyDescent="0.2">
      <c r="A2350" s="90" t="s">
        <v>242</v>
      </c>
      <c r="B2350" s="90">
        <f>_xlfn.XLOOKUP(D2350,MACROS!R:R,MACROS!L:L,0)</f>
        <v>0</v>
      </c>
      <c r="D2350" s="90" t="s">
        <v>578</v>
      </c>
      <c r="E2350" s="90">
        <f t="shared" si="299"/>
        <v>0</v>
      </c>
      <c r="F2350" s="90">
        <v>10134</v>
      </c>
      <c r="G2350" s="90">
        <f t="shared" si="300"/>
        <v>0</v>
      </c>
    </row>
    <row r="2351" spans="1:7" x14ac:dyDescent="0.2">
      <c r="A2351" s="90" t="s">
        <v>242</v>
      </c>
      <c r="B2351" s="90">
        <f>_xlfn.XLOOKUP(D2351,MACROS!R:R,MACROS!L:L,0)</f>
        <v>0</v>
      </c>
      <c r="D2351" s="90" t="s">
        <v>579</v>
      </c>
      <c r="E2351" s="90">
        <f t="shared" si="299"/>
        <v>0</v>
      </c>
      <c r="F2351" s="90">
        <v>10134</v>
      </c>
      <c r="G2351" s="90">
        <f t="shared" si="300"/>
        <v>0</v>
      </c>
    </row>
    <row r="2352" spans="1:7" x14ac:dyDescent="0.2">
      <c r="A2352" s="90" t="s">
        <v>242</v>
      </c>
      <c r="B2352" s="90">
        <f>_xlfn.XLOOKUP(D2352,MACROS!R:R,MACROS!L:L,0)</f>
        <v>0</v>
      </c>
      <c r="D2352" s="90" t="s">
        <v>580</v>
      </c>
      <c r="E2352" s="90">
        <f t="shared" si="299"/>
        <v>0</v>
      </c>
      <c r="F2352" s="90">
        <v>10134</v>
      </c>
      <c r="G2352" s="90">
        <f t="shared" si="300"/>
        <v>0</v>
      </c>
    </row>
    <row r="2353" spans="1:7" x14ac:dyDescent="0.2">
      <c r="A2353" s="121" t="s">
        <v>242</v>
      </c>
      <c r="B2353" s="121">
        <f>_xlfn.XLOOKUP(D2353,MACROS!R:R,MACROS!N:N,0)</f>
        <v>0</v>
      </c>
      <c r="C2353" s="121"/>
      <c r="D2353" s="121" t="s">
        <v>592</v>
      </c>
      <c r="E2353" s="121">
        <f t="shared" si="299"/>
        <v>0</v>
      </c>
      <c r="F2353" s="121">
        <v>10137</v>
      </c>
      <c r="G2353" s="121">
        <f t="shared" si="300"/>
        <v>0</v>
      </c>
    </row>
    <row r="2354" spans="1:7" x14ac:dyDescent="0.2">
      <c r="A2354" s="90" t="s">
        <v>242</v>
      </c>
      <c r="B2354" s="90">
        <f>_xlfn.XLOOKUP(D2354,MACROS!R:R,MACROS!N:N,0)</f>
        <v>0</v>
      </c>
      <c r="D2354" s="90" t="s">
        <v>572</v>
      </c>
      <c r="E2354" s="90">
        <f t="shared" si="299"/>
        <v>0</v>
      </c>
      <c r="F2354" s="90">
        <v>10137</v>
      </c>
      <c r="G2354" s="90">
        <f t="shared" si="300"/>
        <v>0</v>
      </c>
    </row>
    <row r="2355" spans="1:7" x14ac:dyDescent="0.2">
      <c r="A2355" s="90" t="s">
        <v>242</v>
      </c>
      <c r="B2355" s="90">
        <f>_xlfn.XLOOKUP(D2355,MACROS!R:R,MACROS!N:N,0)</f>
        <v>0</v>
      </c>
      <c r="D2355" s="90" t="s">
        <v>573</v>
      </c>
      <c r="E2355" s="90">
        <f t="shared" si="299"/>
        <v>0</v>
      </c>
      <c r="F2355" s="90">
        <v>10137</v>
      </c>
      <c r="G2355" s="90">
        <f t="shared" si="300"/>
        <v>0</v>
      </c>
    </row>
    <row r="2356" spans="1:7" x14ac:dyDescent="0.2">
      <c r="A2356" s="90" t="s">
        <v>242</v>
      </c>
      <c r="B2356" s="90">
        <f>_xlfn.XLOOKUP(D2356,MACROS!R:R,MACROS!N:N,0)</f>
        <v>0</v>
      </c>
      <c r="D2356" s="90" t="s">
        <v>574</v>
      </c>
      <c r="E2356" s="90">
        <f t="shared" si="299"/>
        <v>0</v>
      </c>
      <c r="F2356" s="90">
        <v>10137</v>
      </c>
      <c r="G2356" s="90">
        <f t="shared" si="300"/>
        <v>0</v>
      </c>
    </row>
    <row r="2357" spans="1:7" x14ac:dyDescent="0.2">
      <c r="A2357" s="90" t="s">
        <v>242</v>
      </c>
      <c r="B2357" s="90">
        <f>_xlfn.XLOOKUP(D2357,MACROS!R:R,MACROS!N:N,0)</f>
        <v>0</v>
      </c>
      <c r="D2357" s="90" t="s">
        <v>575</v>
      </c>
      <c r="E2357" s="90">
        <f t="shared" si="299"/>
        <v>0</v>
      </c>
      <c r="F2357" s="90">
        <v>10137</v>
      </c>
      <c r="G2357" s="90">
        <f t="shared" si="300"/>
        <v>0</v>
      </c>
    </row>
    <row r="2358" spans="1:7" x14ac:dyDescent="0.2">
      <c r="A2358" s="90" t="s">
        <v>242</v>
      </c>
      <c r="B2358" s="90">
        <f>_xlfn.XLOOKUP(D2358,MACROS!R:R,MACROS!N:N,0)</f>
        <v>0</v>
      </c>
      <c r="D2358" s="90" t="s">
        <v>576</v>
      </c>
      <c r="E2358" s="90">
        <f t="shared" si="299"/>
        <v>0</v>
      </c>
      <c r="F2358" s="90">
        <v>10137</v>
      </c>
      <c r="G2358" s="90">
        <f t="shared" si="300"/>
        <v>0</v>
      </c>
    </row>
    <row r="2359" spans="1:7" x14ac:dyDescent="0.2">
      <c r="A2359" s="90" t="s">
        <v>242</v>
      </c>
      <c r="B2359" s="90">
        <f>_xlfn.XLOOKUP(D2359,MACROS!R:R,MACROS!N:N,0)</f>
        <v>0</v>
      </c>
      <c r="D2359" s="90" t="s">
        <v>577</v>
      </c>
      <c r="E2359" s="90">
        <f t="shared" si="299"/>
        <v>0</v>
      </c>
      <c r="F2359" s="90">
        <v>10137</v>
      </c>
      <c r="G2359" s="90">
        <f t="shared" si="300"/>
        <v>0</v>
      </c>
    </row>
    <row r="2360" spans="1:7" x14ac:dyDescent="0.2">
      <c r="A2360" s="90" t="s">
        <v>242</v>
      </c>
      <c r="B2360" s="90">
        <f>_xlfn.XLOOKUP(D2360,MACROS!R:R,MACROS!N:N,0)</f>
        <v>0</v>
      </c>
      <c r="D2360" s="90" t="s">
        <v>578</v>
      </c>
      <c r="E2360" s="90">
        <f t="shared" si="299"/>
        <v>0</v>
      </c>
      <c r="F2360" s="90">
        <v>10137</v>
      </c>
      <c r="G2360" s="90">
        <f t="shared" si="300"/>
        <v>0</v>
      </c>
    </row>
    <row r="2361" spans="1:7" x14ac:dyDescent="0.2">
      <c r="A2361" s="90" t="s">
        <v>242</v>
      </c>
      <c r="B2361" s="90">
        <f>_xlfn.XLOOKUP(D2361,MACROS!R:R,MACROS!N:N,0)</f>
        <v>0</v>
      </c>
      <c r="D2361" s="90" t="s">
        <v>579</v>
      </c>
      <c r="E2361" s="90">
        <f t="shared" si="299"/>
        <v>0</v>
      </c>
      <c r="F2361" s="90">
        <v>10137</v>
      </c>
      <c r="G2361" s="90">
        <f t="shared" si="300"/>
        <v>0</v>
      </c>
    </row>
    <row r="2362" spans="1:7" x14ac:dyDescent="0.2">
      <c r="A2362" s="90" t="s">
        <v>242</v>
      </c>
      <c r="B2362" s="90">
        <f>_xlfn.XLOOKUP(D2362,MACROS!R:R,MACROS!N:N,0)</f>
        <v>0</v>
      </c>
      <c r="D2362" s="90" t="s">
        <v>580</v>
      </c>
      <c r="E2362" s="90">
        <f t="shared" si="299"/>
        <v>0</v>
      </c>
      <c r="F2362" s="90">
        <v>10137</v>
      </c>
      <c r="G2362" s="90">
        <f t="shared" si="300"/>
        <v>0</v>
      </c>
    </row>
    <row r="2363" spans="1:7" x14ac:dyDescent="0.2">
      <c r="A2363" s="121" t="s">
        <v>242</v>
      </c>
      <c r="B2363" s="121">
        <f>_xlfn.XLOOKUP(D2363,MACROS!R:R,MACROS!O:O,0)</f>
        <v>0</v>
      </c>
      <c r="C2363" s="121"/>
      <c r="D2363" s="121" t="s">
        <v>592</v>
      </c>
      <c r="E2363" s="121">
        <f t="shared" si="299"/>
        <v>0</v>
      </c>
      <c r="F2363" s="121">
        <v>10138</v>
      </c>
      <c r="G2363" s="121">
        <f t="shared" si="300"/>
        <v>0</v>
      </c>
    </row>
    <row r="2364" spans="1:7" x14ac:dyDescent="0.2">
      <c r="A2364" s="90" t="s">
        <v>242</v>
      </c>
      <c r="B2364" s="90">
        <f>_xlfn.XLOOKUP(D2364,MACROS!R:R,MACROS!O:O,0)</f>
        <v>0</v>
      </c>
      <c r="D2364" s="90" t="s">
        <v>572</v>
      </c>
      <c r="E2364" s="90">
        <f t="shared" si="299"/>
        <v>0</v>
      </c>
      <c r="F2364" s="90">
        <v>10138</v>
      </c>
      <c r="G2364" s="90">
        <f t="shared" si="300"/>
        <v>0</v>
      </c>
    </row>
    <row r="2365" spans="1:7" x14ac:dyDescent="0.2">
      <c r="A2365" s="90" t="s">
        <v>242</v>
      </c>
      <c r="B2365" s="90">
        <f>_xlfn.XLOOKUP(D2365,MACROS!R:R,MACROS!O:O,0)</f>
        <v>0</v>
      </c>
      <c r="D2365" s="90" t="s">
        <v>573</v>
      </c>
      <c r="E2365" s="90">
        <f t="shared" si="299"/>
        <v>0</v>
      </c>
      <c r="F2365" s="90">
        <v>10138</v>
      </c>
      <c r="G2365" s="90">
        <f t="shared" si="300"/>
        <v>0</v>
      </c>
    </row>
    <row r="2366" spans="1:7" x14ac:dyDescent="0.2">
      <c r="A2366" s="90" t="s">
        <v>242</v>
      </c>
      <c r="B2366" s="90">
        <f>_xlfn.XLOOKUP(D2366,MACROS!R:R,MACROS!O:O,0)</f>
        <v>0</v>
      </c>
      <c r="D2366" s="90" t="s">
        <v>574</v>
      </c>
      <c r="E2366" s="90">
        <f t="shared" si="299"/>
        <v>0</v>
      </c>
      <c r="F2366" s="90">
        <v>10138</v>
      </c>
      <c r="G2366" s="90">
        <f t="shared" si="300"/>
        <v>0</v>
      </c>
    </row>
    <row r="2367" spans="1:7" x14ac:dyDescent="0.2">
      <c r="A2367" s="90" t="s">
        <v>242</v>
      </c>
      <c r="B2367" s="90">
        <f>_xlfn.XLOOKUP(D2367,MACROS!R:R,MACROS!O:O,0)</f>
        <v>0</v>
      </c>
      <c r="D2367" s="90" t="s">
        <v>575</v>
      </c>
      <c r="E2367" s="90">
        <f t="shared" si="299"/>
        <v>0</v>
      </c>
      <c r="F2367" s="90">
        <v>10138</v>
      </c>
      <c r="G2367" s="90">
        <f t="shared" si="300"/>
        <v>0</v>
      </c>
    </row>
    <row r="2368" spans="1:7" x14ac:dyDescent="0.2">
      <c r="A2368" s="90" t="s">
        <v>242</v>
      </c>
      <c r="B2368" s="90">
        <f>_xlfn.XLOOKUP(D2368,MACROS!R:R,MACROS!O:O,0)</f>
        <v>0</v>
      </c>
      <c r="D2368" s="90" t="s">
        <v>576</v>
      </c>
      <c r="E2368" s="90">
        <f t="shared" si="299"/>
        <v>0</v>
      </c>
      <c r="F2368" s="90">
        <v>10138</v>
      </c>
      <c r="G2368" s="90">
        <f t="shared" si="300"/>
        <v>0</v>
      </c>
    </row>
    <row r="2369" spans="1:7" x14ac:dyDescent="0.2">
      <c r="A2369" s="90" t="s">
        <v>242</v>
      </c>
      <c r="B2369" s="90">
        <f>_xlfn.XLOOKUP(D2369,MACROS!R:R,MACROS!O:O,0)</f>
        <v>0</v>
      </c>
      <c r="D2369" s="90" t="s">
        <v>577</v>
      </c>
      <c r="E2369" s="90">
        <f t="shared" si="299"/>
        <v>0</v>
      </c>
      <c r="F2369" s="90">
        <v>10138</v>
      </c>
      <c r="G2369" s="90">
        <f t="shared" si="300"/>
        <v>0</v>
      </c>
    </row>
    <row r="2370" spans="1:7" x14ac:dyDescent="0.2">
      <c r="A2370" s="90" t="s">
        <v>242</v>
      </c>
      <c r="B2370" s="90">
        <f>_xlfn.XLOOKUP(D2370,MACROS!R:R,MACROS!O:O,0)</f>
        <v>0</v>
      </c>
      <c r="D2370" s="90" t="s">
        <v>578</v>
      </c>
      <c r="E2370" s="90">
        <f t="shared" si="299"/>
        <v>0</v>
      </c>
      <c r="F2370" s="90">
        <v>10138</v>
      </c>
      <c r="G2370" s="90">
        <f t="shared" si="300"/>
        <v>0</v>
      </c>
    </row>
    <row r="2371" spans="1:7" x14ac:dyDescent="0.2">
      <c r="A2371" s="90" t="s">
        <v>242</v>
      </c>
      <c r="B2371" s="90">
        <f>_xlfn.XLOOKUP(D2371,MACROS!R:R,MACROS!O:O,0)</f>
        <v>0</v>
      </c>
      <c r="D2371" s="90" t="s">
        <v>579</v>
      </c>
      <c r="E2371" s="90">
        <f t="shared" si="299"/>
        <v>0</v>
      </c>
      <c r="F2371" s="90">
        <v>10138</v>
      </c>
      <c r="G2371" s="90">
        <f t="shared" si="300"/>
        <v>0</v>
      </c>
    </row>
    <row r="2372" spans="1:7" x14ac:dyDescent="0.2">
      <c r="A2372" s="90" t="s">
        <v>242</v>
      </c>
      <c r="B2372" s="90">
        <f>_xlfn.XLOOKUP(D2372,MACROS!R:R,MACROS!O:O,0)</f>
        <v>0</v>
      </c>
      <c r="D2372" s="90" t="s">
        <v>580</v>
      </c>
      <c r="E2372" s="90">
        <f t="shared" si="299"/>
        <v>0</v>
      </c>
      <c r="F2372" s="90">
        <v>10138</v>
      </c>
      <c r="G2372" s="90">
        <f t="shared" si="300"/>
        <v>0</v>
      </c>
    </row>
    <row r="2373" spans="1:7" x14ac:dyDescent="0.2">
      <c r="A2373" s="121" t="s">
        <v>242</v>
      </c>
      <c r="B2373" s="121">
        <f>_xlfn.XLOOKUP(D2373,MACROS!R:R,MACROS!I:I,0)</f>
        <v>0</v>
      </c>
      <c r="C2373" s="121"/>
      <c r="D2373" s="121" t="s">
        <v>592</v>
      </c>
      <c r="E2373" s="121">
        <f t="shared" si="299"/>
        <v>0</v>
      </c>
      <c r="F2373" s="121">
        <v>10139</v>
      </c>
      <c r="G2373" s="121">
        <f t="shared" si="300"/>
        <v>0</v>
      </c>
    </row>
    <row r="2374" spans="1:7" x14ac:dyDescent="0.2">
      <c r="A2374" s="90" t="s">
        <v>242</v>
      </c>
      <c r="B2374" s="90">
        <f>_xlfn.XLOOKUP(D2374,MACROS!R:R,MACROS!I:I,0)</f>
        <v>0</v>
      </c>
      <c r="D2374" s="90" t="s">
        <v>572</v>
      </c>
      <c r="E2374" s="90">
        <f t="shared" si="299"/>
        <v>0</v>
      </c>
      <c r="F2374" s="90">
        <v>10139</v>
      </c>
      <c r="G2374" s="90">
        <f t="shared" si="300"/>
        <v>0</v>
      </c>
    </row>
    <row r="2375" spans="1:7" x14ac:dyDescent="0.2">
      <c r="A2375" s="90" t="s">
        <v>242</v>
      </c>
      <c r="B2375" s="90">
        <f>_xlfn.XLOOKUP(D2375,MACROS!R:R,MACROS!I:I,0)</f>
        <v>0</v>
      </c>
      <c r="D2375" s="90" t="s">
        <v>573</v>
      </c>
      <c r="E2375" s="90">
        <f t="shared" si="299"/>
        <v>0</v>
      </c>
      <c r="F2375" s="90">
        <v>10139</v>
      </c>
      <c r="G2375" s="90">
        <f t="shared" si="300"/>
        <v>0</v>
      </c>
    </row>
    <row r="2376" spans="1:7" x14ac:dyDescent="0.2">
      <c r="A2376" s="90" t="s">
        <v>242</v>
      </c>
      <c r="B2376" s="90">
        <f>_xlfn.XLOOKUP(D2376,MACROS!R:R,MACROS!I:I,0)</f>
        <v>0</v>
      </c>
      <c r="D2376" s="90" t="s">
        <v>574</v>
      </c>
      <c r="E2376" s="90">
        <f t="shared" si="299"/>
        <v>0</v>
      </c>
      <c r="F2376" s="90">
        <v>10139</v>
      </c>
      <c r="G2376" s="90">
        <f t="shared" si="300"/>
        <v>0</v>
      </c>
    </row>
    <row r="2377" spans="1:7" x14ac:dyDescent="0.2">
      <c r="A2377" s="90" t="s">
        <v>242</v>
      </c>
      <c r="B2377" s="90">
        <f>_xlfn.XLOOKUP(D2377,MACROS!R:R,MACROS!I:I,0)</f>
        <v>0</v>
      </c>
      <c r="D2377" s="90" t="s">
        <v>575</v>
      </c>
      <c r="E2377" s="90">
        <f t="shared" si="299"/>
        <v>0</v>
      </c>
      <c r="F2377" s="90">
        <v>10139</v>
      </c>
      <c r="G2377" s="90">
        <f t="shared" si="300"/>
        <v>0</v>
      </c>
    </row>
    <row r="2378" spans="1:7" x14ac:dyDescent="0.2">
      <c r="A2378" s="90" t="s">
        <v>242</v>
      </c>
      <c r="B2378" s="90">
        <f>_xlfn.XLOOKUP(D2378,MACROS!R:R,MACROS!I:I,0)</f>
        <v>0</v>
      </c>
      <c r="D2378" s="90" t="s">
        <v>576</v>
      </c>
      <c r="E2378" s="90">
        <f t="shared" si="299"/>
        <v>0</v>
      </c>
      <c r="F2378" s="90">
        <v>10139</v>
      </c>
      <c r="G2378" s="90">
        <f t="shared" si="300"/>
        <v>0</v>
      </c>
    </row>
    <row r="2379" spans="1:7" x14ac:dyDescent="0.2">
      <c r="A2379" s="90" t="s">
        <v>242</v>
      </c>
      <c r="B2379" s="90">
        <f>_xlfn.XLOOKUP(D2379,MACROS!R:R,MACROS!I:I,0)</f>
        <v>0</v>
      </c>
      <c r="D2379" s="90" t="s">
        <v>577</v>
      </c>
      <c r="E2379" s="90">
        <f t="shared" si="299"/>
        <v>0</v>
      </c>
      <c r="F2379" s="90">
        <v>10139</v>
      </c>
      <c r="G2379" s="90">
        <f t="shared" si="300"/>
        <v>0</v>
      </c>
    </row>
    <row r="2380" spans="1:7" x14ac:dyDescent="0.2">
      <c r="A2380" s="90" t="s">
        <v>242</v>
      </c>
      <c r="B2380" s="90">
        <f>_xlfn.XLOOKUP(D2380,MACROS!R:R,MACROS!I:I,0)</f>
        <v>0</v>
      </c>
      <c r="D2380" s="90" t="s">
        <v>578</v>
      </c>
      <c r="E2380" s="90">
        <f t="shared" si="299"/>
        <v>0</v>
      </c>
      <c r="F2380" s="90">
        <v>10139</v>
      </c>
      <c r="G2380" s="90">
        <f t="shared" si="300"/>
        <v>0</v>
      </c>
    </row>
    <row r="2381" spans="1:7" x14ac:dyDescent="0.2">
      <c r="A2381" s="90" t="s">
        <v>242</v>
      </c>
      <c r="B2381" s="90">
        <f>_xlfn.XLOOKUP(D2381,MACROS!R:R,MACROS!I:I,0)</f>
        <v>0</v>
      </c>
      <c r="D2381" s="90" t="s">
        <v>579</v>
      </c>
      <c r="E2381" s="90">
        <f t="shared" si="299"/>
        <v>0</v>
      </c>
      <c r="F2381" s="90">
        <v>10139</v>
      </c>
      <c r="G2381" s="90">
        <f t="shared" si="300"/>
        <v>0</v>
      </c>
    </row>
    <row r="2382" spans="1:7" x14ac:dyDescent="0.2">
      <c r="A2382" s="90" t="s">
        <v>242</v>
      </c>
      <c r="B2382" s="90">
        <f>_xlfn.XLOOKUP(D2382,MACROS!R:R,MACROS!I:I,0)</f>
        <v>0</v>
      </c>
      <c r="D2382" s="90" t="s">
        <v>580</v>
      </c>
      <c r="E2382" s="90">
        <f t="shared" si="299"/>
        <v>0</v>
      </c>
      <c r="F2382" s="90">
        <v>10139</v>
      </c>
      <c r="G2382" s="90">
        <f t="shared" si="300"/>
        <v>0</v>
      </c>
    </row>
    <row r="2383" spans="1:7" x14ac:dyDescent="0.2">
      <c r="A2383" s="90" t="s">
        <v>242</v>
      </c>
      <c r="B2383" s="90">
        <f>_xlfn.XLOOKUP(D2383,MACROS!R:R,MACROS!O:O,0)</f>
        <v>0</v>
      </c>
      <c r="D2383" s="90" t="s">
        <v>594</v>
      </c>
      <c r="E2383" s="90">
        <f t="shared" si="299"/>
        <v>0</v>
      </c>
      <c r="F2383" s="90">
        <v>10082</v>
      </c>
      <c r="G2383" s="90">
        <f t="shared" si="300"/>
        <v>0</v>
      </c>
    </row>
    <row r="2384" spans="1:7" x14ac:dyDescent="0.2">
      <c r="A2384" s="90" t="s">
        <v>242</v>
      </c>
      <c r="B2384" s="90">
        <f>_xlfn.XLOOKUP(D2384,MACROS!R:R,MACROS!O:O,0)</f>
        <v>0</v>
      </c>
      <c r="D2384" s="90" t="s">
        <v>581</v>
      </c>
      <c r="E2384" s="90">
        <f t="shared" si="299"/>
        <v>0</v>
      </c>
      <c r="F2384" s="90">
        <v>10082</v>
      </c>
      <c r="G2384" s="90">
        <f t="shared" si="300"/>
        <v>0</v>
      </c>
    </row>
    <row r="2385" spans="1:7" x14ac:dyDescent="0.2">
      <c r="A2385" s="90" t="s">
        <v>242</v>
      </c>
      <c r="B2385" s="90">
        <f>_xlfn.XLOOKUP(D2385,MACROS!R:R,MACROS!O:O,0)</f>
        <v>0</v>
      </c>
      <c r="D2385" s="90" t="s">
        <v>582</v>
      </c>
      <c r="E2385" s="90">
        <f t="shared" si="299"/>
        <v>0</v>
      </c>
      <c r="F2385" s="90">
        <v>10082</v>
      </c>
      <c r="G2385" s="90">
        <f t="shared" si="300"/>
        <v>0</v>
      </c>
    </row>
    <row r="2386" spans="1:7" x14ac:dyDescent="0.2">
      <c r="A2386" s="90" t="s">
        <v>242</v>
      </c>
      <c r="B2386" s="90">
        <f>_xlfn.XLOOKUP(D2386,MACROS!R:R,MACROS!O:O,0)</f>
        <v>0</v>
      </c>
      <c r="D2386" s="90" t="s">
        <v>583</v>
      </c>
      <c r="E2386" s="90">
        <f t="shared" si="299"/>
        <v>0</v>
      </c>
      <c r="F2386" s="90">
        <v>10082</v>
      </c>
      <c r="G2386" s="90">
        <f t="shared" si="300"/>
        <v>0</v>
      </c>
    </row>
    <row r="2387" spans="1:7" x14ac:dyDescent="0.2">
      <c r="A2387" s="90" t="s">
        <v>242</v>
      </c>
      <c r="B2387" s="90">
        <f>_xlfn.XLOOKUP(D2387,MACROS!R:R,MACROS!O:O,0)</f>
        <v>0</v>
      </c>
      <c r="D2387" s="90" t="s">
        <v>584</v>
      </c>
      <c r="E2387" s="90">
        <f t="shared" si="299"/>
        <v>0</v>
      </c>
      <c r="F2387" s="90">
        <v>10082</v>
      </c>
      <c r="G2387" s="90">
        <f t="shared" si="300"/>
        <v>0</v>
      </c>
    </row>
    <row r="2388" spans="1:7" x14ac:dyDescent="0.2">
      <c r="A2388" s="90" t="s">
        <v>242</v>
      </c>
      <c r="B2388" s="90">
        <f>_xlfn.XLOOKUP(D2388,MACROS!R:R,MACROS!O:O,0)</f>
        <v>0</v>
      </c>
      <c r="D2388" s="90" t="s">
        <v>585</v>
      </c>
      <c r="E2388" s="90">
        <f t="shared" si="299"/>
        <v>0</v>
      </c>
      <c r="F2388" s="90">
        <v>10082</v>
      </c>
      <c r="G2388" s="90">
        <f t="shared" si="300"/>
        <v>0</v>
      </c>
    </row>
    <row r="2389" spans="1:7" x14ac:dyDescent="0.2">
      <c r="A2389" s="121" t="s">
        <v>242</v>
      </c>
      <c r="B2389" s="121">
        <f>_xlfn.XLOOKUP(D2389,MACROS!R:R,MACROS!D:D,0)</f>
        <v>0</v>
      </c>
      <c r="C2389" s="121"/>
      <c r="D2389" s="121" t="s">
        <v>594</v>
      </c>
      <c r="E2389" s="121">
        <f t="shared" si="299"/>
        <v>0</v>
      </c>
      <c r="F2389" s="121">
        <v>10084</v>
      </c>
      <c r="G2389" s="121">
        <f t="shared" si="300"/>
        <v>0</v>
      </c>
    </row>
    <row r="2390" spans="1:7" x14ac:dyDescent="0.2">
      <c r="A2390" s="90" t="s">
        <v>242</v>
      </c>
      <c r="B2390" s="90">
        <f>_xlfn.XLOOKUP(D2390,MACROS!R:R,MACROS!D:D,0)</f>
        <v>0</v>
      </c>
      <c r="D2390" s="90" t="s">
        <v>581</v>
      </c>
      <c r="E2390" s="90">
        <f t="shared" si="299"/>
        <v>0</v>
      </c>
      <c r="F2390" s="90">
        <v>10084</v>
      </c>
      <c r="G2390" s="90">
        <f t="shared" si="300"/>
        <v>0</v>
      </c>
    </row>
    <row r="2391" spans="1:7" x14ac:dyDescent="0.2">
      <c r="A2391" s="90" t="s">
        <v>242</v>
      </c>
      <c r="B2391" s="90">
        <f>_xlfn.XLOOKUP(D2391,MACROS!R:R,MACROS!D:D,0)</f>
        <v>0</v>
      </c>
      <c r="D2391" s="90" t="s">
        <v>582</v>
      </c>
      <c r="E2391" s="90">
        <f t="shared" si="299"/>
        <v>0</v>
      </c>
      <c r="F2391" s="90">
        <v>10084</v>
      </c>
      <c r="G2391" s="90">
        <f t="shared" si="300"/>
        <v>0</v>
      </c>
    </row>
    <row r="2392" spans="1:7" x14ac:dyDescent="0.2">
      <c r="A2392" s="90" t="s">
        <v>242</v>
      </c>
      <c r="B2392" s="90">
        <f>_xlfn.XLOOKUP(D2392,MACROS!R:R,MACROS!D:D,0)</f>
        <v>0</v>
      </c>
      <c r="D2392" s="90" t="s">
        <v>583</v>
      </c>
      <c r="E2392" s="90">
        <f t="shared" si="299"/>
        <v>0</v>
      </c>
      <c r="F2392" s="90">
        <v>10084</v>
      </c>
      <c r="G2392" s="90">
        <f t="shared" si="300"/>
        <v>0</v>
      </c>
    </row>
    <row r="2393" spans="1:7" x14ac:dyDescent="0.2">
      <c r="A2393" s="90" t="s">
        <v>242</v>
      </c>
      <c r="B2393" s="90">
        <f>_xlfn.XLOOKUP(D2393,MACROS!R:R,MACROS!D:D,0)</f>
        <v>0</v>
      </c>
      <c r="D2393" s="90" t="s">
        <v>584</v>
      </c>
      <c r="E2393" s="90">
        <f t="shared" si="299"/>
        <v>0</v>
      </c>
      <c r="F2393" s="90">
        <v>10084</v>
      </c>
      <c r="G2393" s="90">
        <f t="shared" si="300"/>
        <v>0</v>
      </c>
    </row>
    <row r="2394" spans="1:7" x14ac:dyDescent="0.2">
      <c r="A2394" s="90" t="s">
        <v>242</v>
      </c>
      <c r="B2394" s="90">
        <f>_xlfn.XLOOKUP(D2394,MACROS!R:R,MACROS!D:D,0)</f>
        <v>0</v>
      </c>
      <c r="D2394" s="90" t="s">
        <v>585</v>
      </c>
      <c r="E2394" s="90">
        <f t="shared" si="299"/>
        <v>0</v>
      </c>
      <c r="F2394" s="90">
        <v>10084</v>
      </c>
      <c r="G2394" s="90">
        <f t="shared" si="300"/>
        <v>0</v>
      </c>
    </row>
    <row r="2395" spans="1:7" x14ac:dyDescent="0.2">
      <c r="A2395" s="121" t="s">
        <v>242</v>
      </c>
      <c r="B2395" s="121">
        <f>_xlfn.XLOOKUP(D2395,MACROS!R:R,MACROS!E:E,0)</f>
        <v>0</v>
      </c>
      <c r="C2395" s="121"/>
      <c r="D2395" s="121" t="s">
        <v>594</v>
      </c>
      <c r="E2395" s="121">
        <f t="shared" si="299"/>
        <v>0</v>
      </c>
      <c r="F2395" s="121">
        <v>10085</v>
      </c>
      <c r="G2395" s="121">
        <f t="shared" si="300"/>
        <v>0</v>
      </c>
    </row>
    <row r="2396" spans="1:7" x14ac:dyDescent="0.2">
      <c r="A2396" s="90" t="s">
        <v>242</v>
      </c>
      <c r="B2396" s="90">
        <f>_xlfn.XLOOKUP(D2396,MACROS!R:R,MACROS!E:E,0)</f>
        <v>0</v>
      </c>
      <c r="D2396" s="90" t="s">
        <v>581</v>
      </c>
      <c r="E2396" s="90">
        <f t="shared" si="299"/>
        <v>0</v>
      </c>
      <c r="F2396" s="90">
        <v>10085</v>
      </c>
      <c r="G2396" s="90">
        <f t="shared" si="300"/>
        <v>0</v>
      </c>
    </row>
    <row r="2397" spans="1:7" x14ac:dyDescent="0.2">
      <c r="A2397" s="90" t="s">
        <v>242</v>
      </c>
      <c r="B2397" s="90">
        <f>_xlfn.XLOOKUP(D2397,MACROS!R:R,MACROS!E:E,0)</f>
        <v>0</v>
      </c>
      <c r="D2397" s="90" t="s">
        <v>582</v>
      </c>
      <c r="E2397" s="90">
        <f t="shared" si="299"/>
        <v>0</v>
      </c>
      <c r="F2397" s="90">
        <v>10085</v>
      </c>
      <c r="G2397" s="90">
        <f t="shared" si="300"/>
        <v>0</v>
      </c>
    </row>
    <row r="2398" spans="1:7" x14ac:dyDescent="0.2">
      <c r="A2398" s="90" t="s">
        <v>242</v>
      </c>
      <c r="B2398" s="90">
        <f>_xlfn.XLOOKUP(D2398,MACROS!R:R,MACROS!E:E,0)</f>
        <v>0</v>
      </c>
      <c r="D2398" s="90" t="s">
        <v>583</v>
      </c>
      <c r="E2398" s="90">
        <f t="shared" si="299"/>
        <v>0</v>
      </c>
      <c r="F2398" s="90">
        <v>10085</v>
      </c>
      <c r="G2398" s="90">
        <f t="shared" si="300"/>
        <v>0</v>
      </c>
    </row>
    <row r="2399" spans="1:7" x14ac:dyDescent="0.2">
      <c r="A2399" s="90" t="s">
        <v>242</v>
      </c>
      <c r="B2399" s="90">
        <f>_xlfn.XLOOKUP(D2399,MACROS!R:R,MACROS!E:E,0)</f>
        <v>0</v>
      </c>
      <c r="D2399" s="90" t="s">
        <v>584</v>
      </c>
      <c r="E2399" s="90">
        <f t="shared" si="299"/>
        <v>0</v>
      </c>
      <c r="F2399" s="90">
        <v>10085</v>
      </c>
      <c r="G2399" s="90">
        <f t="shared" si="300"/>
        <v>0</v>
      </c>
    </row>
    <row r="2400" spans="1:7" x14ac:dyDescent="0.2">
      <c r="A2400" s="90" t="s">
        <v>242</v>
      </c>
      <c r="B2400" s="90">
        <f>_xlfn.XLOOKUP(D2400,MACROS!R:R,MACROS!E:E,0)</f>
        <v>0</v>
      </c>
      <c r="D2400" s="90" t="s">
        <v>585</v>
      </c>
      <c r="E2400" s="90">
        <f t="shared" si="299"/>
        <v>0</v>
      </c>
      <c r="F2400" s="90">
        <v>10085</v>
      </c>
      <c r="G2400" s="90">
        <f t="shared" si="300"/>
        <v>0</v>
      </c>
    </row>
    <row r="2401" spans="1:7" x14ac:dyDescent="0.2">
      <c r="A2401" s="121" t="s">
        <v>242</v>
      </c>
      <c r="B2401" s="121">
        <f>_xlfn.XLOOKUP(D2401,MACROS!R:R,MACROS!N:N,0)</f>
        <v>0</v>
      </c>
      <c r="C2401" s="121"/>
      <c r="D2401" s="121" t="s">
        <v>594</v>
      </c>
      <c r="E2401" s="121">
        <f t="shared" ref="E2401:E2448" si="301">SUM(B2401:C2401)</f>
        <v>0</v>
      </c>
      <c r="F2401" s="121">
        <v>10083</v>
      </c>
      <c r="G2401" s="121">
        <f t="shared" ref="G2401:G2448" si="302">IF(C2401&gt;0,10*C2401/E2401,0)</f>
        <v>0</v>
      </c>
    </row>
    <row r="2402" spans="1:7" x14ac:dyDescent="0.2">
      <c r="A2402" s="90" t="s">
        <v>242</v>
      </c>
      <c r="B2402" s="90">
        <f>_xlfn.XLOOKUP(D2402,MACROS!R:R,MACROS!N:N,0)</f>
        <v>0</v>
      </c>
      <c r="D2402" s="90" t="s">
        <v>581</v>
      </c>
      <c r="E2402" s="90">
        <f t="shared" si="301"/>
        <v>0</v>
      </c>
      <c r="F2402" s="90">
        <v>10083</v>
      </c>
      <c r="G2402" s="90">
        <f t="shared" si="302"/>
        <v>0</v>
      </c>
    </row>
    <row r="2403" spans="1:7" x14ac:dyDescent="0.2">
      <c r="A2403" s="90" t="s">
        <v>242</v>
      </c>
      <c r="B2403" s="90">
        <f>_xlfn.XLOOKUP(D2403,MACROS!R:R,MACROS!N:N,0)</f>
        <v>0</v>
      </c>
      <c r="D2403" s="90" t="s">
        <v>582</v>
      </c>
      <c r="E2403" s="90">
        <f t="shared" si="301"/>
        <v>0</v>
      </c>
      <c r="F2403" s="90">
        <v>10083</v>
      </c>
      <c r="G2403" s="90">
        <f t="shared" si="302"/>
        <v>0</v>
      </c>
    </row>
    <row r="2404" spans="1:7" x14ac:dyDescent="0.2">
      <c r="A2404" s="90" t="s">
        <v>242</v>
      </c>
      <c r="B2404" s="90">
        <f>_xlfn.XLOOKUP(D2404,MACROS!R:R,MACROS!N:N,0)</f>
        <v>0</v>
      </c>
      <c r="D2404" s="90" t="s">
        <v>583</v>
      </c>
      <c r="E2404" s="90">
        <f t="shared" si="301"/>
        <v>0</v>
      </c>
      <c r="F2404" s="90">
        <v>10083</v>
      </c>
      <c r="G2404" s="90">
        <f t="shared" si="302"/>
        <v>0</v>
      </c>
    </row>
    <row r="2405" spans="1:7" x14ac:dyDescent="0.2">
      <c r="A2405" s="90" t="s">
        <v>242</v>
      </c>
      <c r="B2405" s="90">
        <f>_xlfn.XLOOKUP(D2405,MACROS!R:R,MACROS!N:N,0)</f>
        <v>0</v>
      </c>
      <c r="D2405" s="90" t="s">
        <v>584</v>
      </c>
      <c r="E2405" s="90">
        <f t="shared" si="301"/>
        <v>0</v>
      </c>
      <c r="F2405" s="90">
        <v>10083</v>
      </c>
      <c r="G2405" s="90">
        <f t="shared" si="302"/>
        <v>0</v>
      </c>
    </row>
    <row r="2406" spans="1:7" x14ac:dyDescent="0.2">
      <c r="A2406" s="90" t="s">
        <v>242</v>
      </c>
      <c r="B2406" s="90">
        <f>_xlfn.XLOOKUP(D2406,MACROS!R:R,MACROS!N:N,0)</f>
        <v>0</v>
      </c>
      <c r="D2406" s="90" t="s">
        <v>585</v>
      </c>
      <c r="E2406" s="90">
        <f t="shared" si="301"/>
        <v>0</v>
      </c>
      <c r="F2406" s="90">
        <v>10083</v>
      </c>
      <c r="G2406" s="90">
        <f t="shared" si="302"/>
        <v>0</v>
      </c>
    </row>
    <row r="2407" spans="1:7" x14ac:dyDescent="0.2">
      <c r="A2407" s="121" t="s">
        <v>242</v>
      </c>
      <c r="B2407" s="121">
        <f>_xlfn.XLOOKUP(D2407,MACROS!R:R,MACROS!F:F,0)</f>
        <v>0</v>
      </c>
      <c r="C2407" s="121"/>
      <c r="D2407" s="121" t="s">
        <v>594</v>
      </c>
      <c r="E2407" s="121">
        <f t="shared" si="301"/>
        <v>0</v>
      </c>
      <c r="F2407" s="121">
        <v>10086</v>
      </c>
      <c r="G2407" s="121">
        <f t="shared" si="302"/>
        <v>0</v>
      </c>
    </row>
    <row r="2408" spans="1:7" x14ac:dyDescent="0.2">
      <c r="A2408" s="90" t="s">
        <v>242</v>
      </c>
      <c r="B2408" s="90">
        <f>_xlfn.XLOOKUP(D2408,MACROS!R:R,MACROS!F:F,0)</f>
        <v>0</v>
      </c>
      <c r="D2408" s="90" t="s">
        <v>581</v>
      </c>
      <c r="E2408" s="90">
        <f t="shared" si="301"/>
        <v>0</v>
      </c>
      <c r="F2408" s="90">
        <v>10086</v>
      </c>
      <c r="G2408" s="90">
        <f t="shared" si="302"/>
        <v>0</v>
      </c>
    </row>
    <row r="2409" spans="1:7" x14ac:dyDescent="0.2">
      <c r="A2409" s="90" t="s">
        <v>242</v>
      </c>
      <c r="B2409" s="90">
        <f>_xlfn.XLOOKUP(D2409,MACROS!R:R,MACROS!F:F,0)</f>
        <v>0</v>
      </c>
      <c r="D2409" s="90" t="s">
        <v>582</v>
      </c>
      <c r="E2409" s="90">
        <f t="shared" si="301"/>
        <v>0</v>
      </c>
      <c r="F2409" s="90">
        <v>10086</v>
      </c>
      <c r="G2409" s="90">
        <f t="shared" si="302"/>
        <v>0</v>
      </c>
    </row>
    <row r="2410" spans="1:7" x14ac:dyDescent="0.2">
      <c r="A2410" s="90" t="s">
        <v>242</v>
      </c>
      <c r="B2410" s="90">
        <f>_xlfn.XLOOKUP(D2410,MACROS!R:R,MACROS!F:F,0)</f>
        <v>0</v>
      </c>
      <c r="D2410" s="90" t="s">
        <v>583</v>
      </c>
      <c r="E2410" s="90">
        <f t="shared" si="301"/>
        <v>0</v>
      </c>
      <c r="F2410" s="90">
        <v>10086</v>
      </c>
      <c r="G2410" s="90">
        <f t="shared" si="302"/>
        <v>0</v>
      </c>
    </row>
    <row r="2411" spans="1:7" x14ac:dyDescent="0.2">
      <c r="A2411" s="90" t="s">
        <v>242</v>
      </c>
      <c r="B2411" s="90">
        <f>_xlfn.XLOOKUP(D2411,MACROS!R:R,MACROS!F:F,0)</f>
        <v>0</v>
      </c>
      <c r="D2411" s="90" t="s">
        <v>584</v>
      </c>
      <c r="E2411" s="90">
        <f t="shared" si="301"/>
        <v>0</v>
      </c>
      <c r="F2411" s="90">
        <v>10086</v>
      </c>
      <c r="G2411" s="90">
        <f t="shared" si="302"/>
        <v>0</v>
      </c>
    </row>
    <row r="2412" spans="1:7" x14ac:dyDescent="0.2">
      <c r="A2412" s="90" t="s">
        <v>242</v>
      </c>
      <c r="B2412" s="90">
        <f>_xlfn.XLOOKUP(D2412,MACROS!R:R,MACROS!F:F,0)</f>
        <v>0</v>
      </c>
      <c r="D2412" s="90" t="s">
        <v>585</v>
      </c>
      <c r="E2412" s="90">
        <f t="shared" si="301"/>
        <v>0</v>
      </c>
      <c r="F2412" s="90">
        <v>10086</v>
      </c>
      <c r="G2412" s="90">
        <f t="shared" si="302"/>
        <v>0</v>
      </c>
    </row>
    <row r="2413" spans="1:7" x14ac:dyDescent="0.2">
      <c r="A2413" s="121" t="s">
        <v>242</v>
      </c>
      <c r="B2413" s="121">
        <f>_xlfn.XLOOKUP(D2413,MACROS!R:R,MACROS!G:G,0)</f>
        <v>0</v>
      </c>
      <c r="C2413" s="121"/>
      <c r="D2413" s="121" t="s">
        <v>594</v>
      </c>
      <c r="E2413" s="121">
        <f t="shared" si="301"/>
        <v>0</v>
      </c>
      <c r="F2413" s="121">
        <v>10088</v>
      </c>
      <c r="G2413" s="121">
        <f t="shared" si="302"/>
        <v>0</v>
      </c>
    </row>
    <row r="2414" spans="1:7" x14ac:dyDescent="0.2">
      <c r="A2414" s="90" t="s">
        <v>242</v>
      </c>
      <c r="B2414" s="90">
        <f>_xlfn.XLOOKUP(D2414,MACROS!R:R,MACROS!G:G,0)</f>
        <v>0</v>
      </c>
      <c r="D2414" s="90" t="s">
        <v>581</v>
      </c>
      <c r="E2414" s="90">
        <f t="shared" si="301"/>
        <v>0</v>
      </c>
      <c r="F2414" s="90">
        <v>10088</v>
      </c>
      <c r="G2414" s="90">
        <f t="shared" si="302"/>
        <v>0</v>
      </c>
    </row>
    <row r="2415" spans="1:7" x14ac:dyDescent="0.2">
      <c r="A2415" s="90" t="s">
        <v>242</v>
      </c>
      <c r="B2415" s="90">
        <f>_xlfn.XLOOKUP(D2415,MACROS!R:R,MACROS!G:G,0)</f>
        <v>0</v>
      </c>
      <c r="D2415" s="90" t="s">
        <v>582</v>
      </c>
      <c r="E2415" s="90">
        <f t="shared" si="301"/>
        <v>0</v>
      </c>
      <c r="F2415" s="90">
        <v>10088</v>
      </c>
      <c r="G2415" s="90">
        <f t="shared" si="302"/>
        <v>0</v>
      </c>
    </row>
    <row r="2416" spans="1:7" x14ac:dyDescent="0.2">
      <c r="A2416" s="90" t="s">
        <v>242</v>
      </c>
      <c r="B2416" s="90">
        <f>_xlfn.XLOOKUP(D2416,MACROS!R:R,MACROS!G:G,0)</f>
        <v>0</v>
      </c>
      <c r="D2416" s="90" t="s">
        <v>583</v>
      </c>
      <c r="E2416" s="90">
        <f t="shared" si="301"/>
        <v>0</v>
      </c>
      <c r="F2416" s="90">
        <v>10088</v>
      </c>
      <c r="G2416" s="90">
        <f t="shared" si="302"/>
        <v>0</v>
      </c>
    </row>
    <row r="2417" spans="1:7" x14ac:dyDescent="0.2">
      <c r="A2417" s="90" t="s">
        <v>242</v>
      </c>
      <c r="B2417" s="90">
        <f>_xlfn.XLOOKUP(D2417,MACROS!R:R,MACROS!G:G,0)</f>
        <v>0</v>
      </c>
      <c r="D2417" s="90" t="s">
        <v>584</v>
      </c>
      <c r="E2417" s="90">
        <f t="shared" si="301"/>
        <v>0</v>
      </c>
      <c r="F2417" s="90">
        <v>10088</v>
      </c>
      <c r="G2417" s="90">
        <f t="shared" si="302"/>
        <v>0</v>
      </c>
    </row>
    <row r="2418" spans="1:7" x14ac:dyDescent="0.2">
      <c r="A2418" s="90" t="s">
        <v>242</v>
      </c>
      <c r="B2418" s="90">
        <f>_xlfn.XLOOKUP(D2418,MACROS!R:R,MACROS!G:G,0)</f>
        <v>0</v>
      </c>
      <c r="D2418" s="90" t="s">
        <v>585</v>
      </c>
      <c r="E2418" s="90">
        <f t="shared" si="301"/>
        <v>0</v>
      </c>
      <c r="F2418" s="90">
        <v>10088</v>
      </c>
      <c r="G2418" s="90">
        <f t="shared" si="302"/>
        <v>0</v>
      </c>
    </row>
    <row r="2419" spans="1:7" x14ac:dyDescent="0.2">
      <c r="A2419" s="121" t="s">
        <v>242</v>
      </c>
      <c r="B2419" s="121">
        <f>_xlfn.XLOOKUP(D2419,MACROS!R:R,MACROS!H:H,0)</f>
        <v>0</v>
      </c>
      <c r="C2419" s="121"/>
      <c r="D2419" s="121" t="s">
        <v>594</v>
      </c>
      <c r="E2419" s="121">
        <f t="shared" si="301"/>
        <v>0</v>
      </c>
      <c r="F2419" s="121">
        <v>10089</v>
      </c>
      <c r="G2419" s="121">
        <f t="shared" si="302"/>
        <v>0</v>
      </c>
    </row>
    <row r="2420" spans="1:7" x14ac:dyDescent="0.2">
      <c r="A2420" s="90" t="s">
        <v>242</v>
      </c>
      <c r="B2420" s="90">
        <f>_xlfn.XLOOKUP(D2420,MACROS!R:R,MACROS!H:H,0)</f>
        <v>0</v>
      </c>
      <c r="D2420" s="90" t="s">
        <v>581</v>
      </c>
      <c r="E2420" s="90">
        <f t="shared" si="301"/>
        <v>0</v>
      </c>
      <c r="F2420" s="90">
        <v>10089</v>
      </c>
      <c r="G2420" s="90">
        <f t="shared" si="302"/>
        <v>0</v>
      </c>
    </row>
    <row r="2421" spans="1:7" x14ac:dyDescent="0.2">
      <c r="A2421" s="90" t="s">
        <v>242</v>
      </c>
      <c r="B2421" s="90">
        <f>_xlfn.XLOOKUP(D2421,MACROS!R:R,MACROS!H:H,0)</f>
        <v>0</v>
      </c>
      <c r="D2421" s="90" t="s">
        <v>582</v>
      </c>
      <c r="E2421" s="90">
        <f t="shared" si="301"/>
        <v>0</v>
      </c>
      <c r="F2421" s="90">
        <v>10089</v>
      </c>
      <c r="G2421" s="90">
        <f t="shared" si="302"/>
        <v>0</v>
      </c>
    </row>
    <row r="2422" spans="1:7" x14ac:dyDescent="0.2">
      <c r="A2422" s="90" t="s">
        <v>242</v>
      </c>
      <c r="B2422" s="90">
        <f>_xlfn.XLOOKUP(D2422,MACROS!R:R,MACROS!H:H,0)</f>
        <v>0</v>
      </c>
      <c r="D2422" s="90" t="s">
        <v>583</v>
      </c>
      <c r="E2422" s="90">
        <f t="shared" si="301"/>
        <v>0</v>
      </c>
      <c r="F2422" s="90">
        <v>10089</v>
      </c>
      <c r="G2422" s="90">
        <f t="shared" si="302"/>
        <v>0</v>
      </c>
    </row>
    <row r="2423" spans="1:7" x14ac:dyDescent="0.2">
      <c r="A2423" s="90" t="s">
        <v>242</v>
      </c>
      <c r="B2423" s="90">
        <f>_xlfn.XLOOKUP(D2423,MACROS!R:R,MACROS!H:H,0)</f>
        <v>0</v>
      </c>
      <c r="D2423" s="90" t="s">
        <v>584</v>
      </c>
      <c r="E2423" s="90">
        <f t="shared" si="301"/>
        <v>0</v>
      </c>
      <c r="F2423" s="90">
        <v>10089</v>
      </c>
      <c r="G2423" s="90">
        <f t="shared" si="302"/>
        <v>0</v>
      </c>
    </row>
    <row r="2424" spans="1:7" x14ac:dyDescent="0.2">
      <c r="A2424" s="90" t="s">
        <v>242</v>
      </c>
      <c r="B2424" s="90">
        <f>_xlfn.XLOOKUP(D2424,MACROS!R:R,MACROS!H:H,0)</f>
        <v>0</v>
      </c>
      <c r="D2424" s="90" t="s">
        <v>585</v>
      </c>
      <c r="E2424" s="90">
        <f t="shared" si="301"/>
        <v>0</v>
      </c>
      <c r="F2424" s="90">
        <v>10089</v>
      </c>
      <c r="G2424" s="90">
        <f t="shared" si="302"/>
        <v>0</v>
      </c>
    </row>
    <row r="2425" spans="1:7" x14ac:dyDescent="0.2">
      <c r="A2425" s="90" t="s">
        <v>242</v>
      </c>
      <c r="B2425" s="90">
        <f>_xlfn.XLOOKUP(D2425,MACROS!R:R,MACROS!I:I,0)</f>
        <v>0</v>
      </c>
      <c r="D2425" s="90" t="s">
        <v>594</v>
      </c>
      <c r="E2425" s="90">
        <f t="shared" si="301"/>
        <v>0</v>
      </c>
      <c r="F2425" s="90">
        <v>10090</v>
      </c>
      <c r="G2425" s="90">
        <f t="shared" si="302"/>
        <v>0</v>
      </c>
    </row>
    <row r="2426" spans="1:7" x14ac:dyDescent="0.2">
      <c r="A2426" s="90" t="s">
        <v>242</v>
      </c>
      <c r="B2426" s="90">
        <f>_xlfn.XLOOKUP(D2426,MACROS!R:R,MACROS!I:I,0)</f>
        <v>0</v>
      </c>
      <c r="D2426" s="90" t="s">
        <v>581</v>
      </c>
      <c r="E2426" s="90">
        <f t="shared" si="301"/>
        <v>0</v>
      </c>
      <c r="F2426" s="90">
        <v>10090</v>
      </c>
      <c r="G2426" s="90">
        <f t="shared" si="302"/>
        <v>0</v>
      </c>
    </row>
    <row r="2427" spans="1:7" x14ac:dyDescent="0.2">
      <c r="A2427" s="90" t="s">
        <v>242</v>
      </c>
      <c r="B2427" s="90">
        <f>_xlfn.XLOOKUP(D2427,MACROS!R:R,MACROS!I:I,0)</f>
        <v>0</v>
      </c>
      <c r="D2427" s="90" t="s">
        <v>582</v>
      </c>
      <c r="E2427" s="90">
        <f t="shared" si="301"/>
        <v>0</v>
      </c>
      <c r="F2427" s="90">
        <v>10090</v>
      </c>
      <c r="G2427" s="90">
        <f t="shared" si="302"/>
        <v>0</v>
      </c>
    </row>
    <row r="2428" spans="1:7" x14ac:dyDescent="0.2">
      <c r="A2428" s="90" t="s">
        <v>242</v>
      </c>
      <c r="B2428" s="90">
        <f>_xlfn.XLOOKUP(D2428,MACROS!R:R,MACROS!I:I,0)</f>
        <v>0</v>
      </c>
      <c r="D2428" s="90" t="s">
        <v>583</v>
      </c>
      <c r="E2428" s="90">
        <f t="shared" si="301"/>
        <v>0</v>
      </c>
      <c r="F2428" s="90">
        <v>10090</v>
      </c>
      <c r="G2428" s="90">
        <f t="shared" si="302"/>
        <v>0</v>
      </c>
    </row>
    <row r="2429" spans="1:7" x14ac:dyDescent="0.2">
      <c r="A2429" s="90" t="s">
        <v>242</v>
      </c>
      <c r="B2429" s="90">
        <f>_xlfn.XLOOKUP(D2429,MACROS!R:R,MACROS!I:I,0)</f>
        <v>0</v>
      </c>
      <c r="D2429" s="90" t="s">
        <v>584</v>
      </c>
      <c r="E2429" s="90">
        <f t="shared" si="301"/>
        <v>0</v>
      </c>
      <c r="F2429" s="90">
        <v>10090</v>
      </c>
      <c r="G2429" s="90">
        <f t="shared" si="302"/>
        <v>0</v>
      </c>
    </row>
    <row r="2430" spans="1:7" x14ac:dyDescent="0.2">
      <c r="A2430" s="90" t="s">
        <v>242</v>
      </c>
      <c r="B2430" s="90">
        <f>_xlfn.XLOOKUP(D2430,MACROS!R:R,MACROS!I:I,0)</f>
        <v>0</v>
      </c>
      <c r="D2430" s="90" t="s">
        <v>585</v>
      </c>
      <c r="E2430" s="90">
        <f t="shared" si="301"/>
        <v>0</v>
      </c>
      <c r="F2430" s="90">
        <v>10090</v>
      </c>
      <c r="G2430" s="90">
        <f t="shared" si="302"/>
        <v>0</v>
      </c>
    </row>
    <row r="2431" spans="1:7" x14ac:dyDescent="0.2">
      <c r="A2431" s="121" t="s">
        <v>242</v>
      </c>
      <c r="B2431" s="121">
        <f>_xlfn.XLOOKUP(D2431,MACROS!R:R,MACROS!J:J,0)</f>
        <v>0</v>
      </c>
      <c r="C2431" s="121"/>
      <c r="D2431" s="121" t="s">
        <v>594</v>
      </c>
      <c r="E2431" s="121">
        <f t="shared" si="301"/>
        <v>0</v>
      </c>
      <c r="F2431" s="121">
        <v>10091</v>
      </c>
      <c r="G2431" s="121">
        <f t="shared" si="302"/>
        <v>0</v>
      </c>
    </row>
    <row r="2432" spans="1:7" x14ac:dyDescent="0.2">
      <c r="A2432" s="90" t="s">
        <v>242</v>
      </c>
      <c r="B2432" s="90">
        <f>_xlfn.XLOOKUP(D2432,MACROS!R:R,MACROS!J:J,0)</f>
        <v>0</v>
      </c>
      <c r="D2432" s="90" t="s">
        <v>581</v>
      </c>
      <c r="E2432" s="90">
        <f t="shared" si="301"/>
        <v>0</v>
      </c>
      <c r="F2432" s="90">
        <v>10091</v>
      </c>
      <c r="G2432" s="90">
        <f t="shared" si="302"/>
        <v>0</v>
      </c>
    </row>
    <row r="2433" spans="1:7" x14ac:dyDescent="0.2">
      <c r="A2433" s="90" t="s">
        <v>242</v>
      </c>
      <c r="B2433" s="90">
        <f>_xlfn.XLOOKUP(D2433,MACROS!R:R,MACROS!J:J,0)</f>
        <v>0</v>
      </c>
      <c r="D2433" s="90" t="s">
        <v>582</v>
      </c>
      <c r="E2433" s="90">
        <f t="shared" si="301"/>
        <v>0</v>
      </c>
      <c r="F2433" s="90">
        <v>10091</v>
      </c>
      <c r="G2433" s="90">
        <f t="shared" si="302"/>
        <v>0</v>
      </c>
    </row>
    <row r="2434" spans="1:7" x14ac:dyDescent="0.2">
      <c r="A2434" s="90" t="s">
        <v>242</v>
      </c>
      <c r="B2434" s="90">
        <f>_xlfn.XLOOKUP(D2434,MACROS!R:R,MACROS!J:J,0)</f>
        <v>0</v>
      </c>
      <c r="D2434" s="90" t="s">
        <v>583</v>
      </c>
      <c r="E2434" s="90">
        <f t="shared" si="301"/>
        <v>0</v>
      </c>
      <c r="F2434" s="90">
        <v>10091</v>
      </c>
      <c r="G2434" s="90">
        <f t="shared" si="302"/>
        <v>0</v>
      </c>
    </row>
    <row r="2435" spans="1:7" x14ac:dyDescent="0.2">
      <c r="A2435" s="90" t="s">
        <v>242</v>
      </c>
      <c r="B2435" s="90">
        <f>_xlfn.XLOOKUP(D2435,MACROS!R:R,MACROS!J:J,0)</f>
        <v>0</v>
      </c>
      <c r="D2435" s="90" t="s">
        <v>584</v>
      </c>
      <c r="E2435" s="90">
        <f t="shared" si="301"/>
        <v>0</v>
      </c>
      <c r="F2435" s="90">
        <v>10091</v>
      </c>
      <c r="G2435" s="90">
        <f t="shared" si="302"/>
        <v>0</v>
      </c>
    </row>
    <row r="2436" spans="1:7" x14ac:dyDescent="0.2">
      <c r="A2436" s="90" t="s">
        <v>242</v>
      </c>
      <c r="B2436" s="90">
        <f>_xlfn.XLOOKUP(D2436,MACROS!R:R,MACROS!J:J,0)</f>
        <v>0</v>
      </c>
      <c r="D2436" s="90" t="s">
        <v>585</v>
      </c>
      <c r="E2436" s="90">
        <f t="shared" si="301"/>
        <v>0</v>
      </c>
      <c r="F2436" s="90">
        <v>10091</v>
      </c>
      <c r="G2436" s="90">
        <f t="shared" si="302"/>
        <v>0</v>
      </c>
    </row>
    <row r="2437" spans="1:7" x14ac:dyDescent="0.2">
      <c r="A2437" s="121" t="s">
        <v>242</v>
      </c>
      <c r="B2437" s="121">
        <f>_xlfn.XLOOKUP(D2437,MACROS!R:R,MACROS!K:K,0)</f>
        <v>0</v>
      </c>
      <c r="C2437" s="121"/>
      <c r="D2437" s="121" t="s">
        <v>594</v>
      </c>
      <c r="E2437" s="121">
        <f t="shared" si="301"/>
        <v>0</v>
      </c>
      <c r="F2437" s="121">
        <v>10094</v>
      </c>
      <c r="G2437" s="121">
        <f t="shared" si="302"/>
        <v>0</v>
      </c>
    </row>
    <row r="2438" spans="1:7" x14ac:dyDescent="0.2">
      <c r="A2438" s="90" t="s">
        <v>242</v>
      </c>
      <c r="B2438" s="90">
        <f>_xlfn.XLOOKUP(D2438,MACROS!R:R,MACROS!K:K,0)</f>
        <v>0</v>
      </c>
      <c r="D2438" s="90" t="s">
        <v>581</v>
      </c>
      <c r="E2438" s="90">
        <f t="shared" si="301"/>
        <v>0</v>
      </c>
      <c r="F2438" s="90">
        <v>10094</v>
      </c>
      <c r="G2438" s="90">
        <f t="shared" si="302"/>
        <v>0</v>
      </c>
    </row>
    <row r="2439" spans="1:7" x14ac:dyDescent="0.2">
      <c r="A2439" s="90" t="s">
        <v>242</v>
      </c>
      <c r="B2439" s="90">
        <f>_xlfn.XLOOKUP(D2439,MACROS!R:R,MACROS!K:K,0)</f>
        <v>0</v>
      </c>
      <c r="D2439" s="90" t="s">
        <v>582</v>
      </c>
      <c r="E2439" s="90">
        <f t="shared" si="301"/>
        <v>0</v>
      </c>
      <c r="F2439" s="90">
        <v>10094</v>
      </c>
      <c r="G2439" s="90">
        <f t="shared" si="302"/>
        <v>0</v>
      </c>
    </row>
    <row r="2440" spans="1:7" x14ac:dyDescent="0.2">
      <c r="A2440" s="90" t="s">
        <v>242</v>
      </c>
      <c r="B2440" s="90">
        <f>_xlfn.XLOOKUP(D2440,MACROS!R:R,MACROS!K:K,0)</f>
        <v>0</v>
      </c>
      <c r="D2440" s="90" t="s">
        <v>583</v>
      </c>
      <c r="E2440" s="90">
        <f t="shared" si="301"/>
        <v>0</v>
      </c>
      <c r="F2440" s="90">
        <v>10094</v>
      </c>
      <c r="G2440" s="90">
        <f t="shared" si="302"/>
        <v>0</v>
      </c>
    </row>
    <row r="2441" spans="1:7" x14ac:dyDescent="0.2">
      <c r="A2441" s="90" t="s">
        <v>242</v>
      </c>
      <c r="B2441" s="90">
        <f>_xlfn.XLOOKUP(D2441,MACROS!R:R,MACROS!K:K,0)</f>
        <v>0</v>
      </c>
      <c r="D2441" s="90" t="s">
        <v>584</v>
      </c>
      <c r="E2441" s="90">
        <f t="shared" si="301"/>
        <v>0</v>
      </c>
      <c r="F2441" s="90">
        <v>10094</v>
      </c>
      <c r="G2441" s="90">
        <f t="shared" si="302"/>
        <v>0</v>
      </c>
    </row>
    <row r="2442" spans="1:7" x14ac:dyDescent="0.2">
      <c r="A2442" s="90" t="s">
        <v>242</v>
      </c>
      <c r="B2442" s="90">
        <f>_xlfn.XLOOKUP(D2442,MACROS!R:R,MACROS!K:K,0)</f>
        <v>0</v>
      </c>
      <c r="D2442" s="90" t="s">
        <v>585</v>
      </c>
      <c r="E2442" s="90">
        <f t="shared" si="301"/>
        <v>0</v>
      </c>
      <c r="F2442" s="90">
        <v>10094</v>
      </c>
      <c r="G2442" s="90">
        <f t="shared" si="302"/>
        <v>0</v>
      </c>
    </row>
    <row r="2443" spans="1:7" x14ac:dyDescent="0.2">
      <c r="A2443" s="121" t="s">
        <v>242</v>
      </c>
      <c r="B2443" s="121">
        <f>_xlfn.XLOOKUP(D2443,MACROS!R:R,MACROS!L:L,0)</f>
        <v>0</v>
      </c>
      <c r="C2443" s="121"/>
      <c r="D2443" s="121" t="s">
        <v>594</v>
      </c>
      <c r="E2443" s="121">
        <f t="shared" si="301"/>
        <v>0</v>
      </c>
      <c r="F2443" s="121">
        <v>10095</v>
      </c>
      <c r="G2443" s="121">
        <f t="shared" si="302"/>
        <v>0</v>
      </c>
    </row>
    <row r="2444" spans="1:7" x14ac:dyDescent="0.2">
      <c r="A2444" s="90" t="s">
        <v>242</v>
      </c>
      <c r="B2444" s="90">
        <f>_xlfn.XLOOKUP(D2444,MACROS!R:R,MACROS!L:L,0)</f>
        <v>0</v>
      </c>
      <c r="D2444" s="90" t="s">
        <v>581</v>
      </c>
      <c r="E2444" s="90">
        <f t="shared" si="301"/>
        <v>0</v>
      </c>
      <c r="F2444" s="90">
        <v>10095</v>
      </c>
      <c r="G2444" s="90">
        <f t="shared" si="302"/>
        <v>0</v>
      </c>
    </row>
    <row r="2445" spans="1:7" x14ac:dyDescent="0.2">
      <c r="A2445" s="90" t="s">
        <v>242</v>
      </c>
      <c r="B2445" s="90">
        <f>_xlfn.XLOOKUP(D2445,MACROS!R:R,MACROS!L:L,0)</f>
        <v>0</v>
      </c>
      <c r="D2445" s="90" t="s">
        <v>582</v>
      </c>
      <c r="E2445" s="90">
        <f t="shared" si="301"/>
        <v>0</v>
      </c>
      <c r="F2445" s="90">
        <v>10095</v>
      </c>
      <c r="G2445" s="90">
        <f t="shared" si="302"/>
        <v>0</v>
      </c>
    </row>
    <row r="2446" spans="1:7" x14ac:dyDescent="0.2">
      <c r="A2446" s="90" t="s">
        <v>242</v>
      </c>
      <c r="B2446" s="90">
        <f>_xlfn.XLOOKUP(D2446,MACROS!R:R,MACROS!L:L,0)</f>
        <v>0</v>
      </c>
      <c r="D2446" s="90" t="s">
        <v>583</v>
      </c>
      <c r="E2446" s="90">
        <f t="shared" si="301"/>
        <v>0</v>
      </c>
      <c r="F2446" s="90">
        <v>10095</v>
      </c>
      <c r="G2446" s="90">
        <f t="shared" si="302"/>
        <v>0</v>
      </c>
    </row>
    <row r="2447" spans="1:7" x14ac:dyDescent="0.2">
      <c r="A2447" s="90" t="s">
        <v>242</v>
      </c>
      <c r="B2447" s="90">
        <f>_xlfn.XLOOKUP(D2447,MACROS!R:R,MACROS!L:L,0)</f>
        <v>0</v>
      </c>
      <c r="D2447" s="90" t="s">
        <v>584</v>
      </c>
      <c r="E2447" s="90">
        <f t="shared" si="301"/>
        <v>0</v>
      </c>
      <c r="F2447" s="90">
        <v>10095</v>
      </c>
      <c r="G2447" s="90">
        <f t="shared" si="302"/>
        <v>0</v>
      </c>
    </row>
    <row r="2448" spans="1:7" x14ac:dyDescent="0.2">
      <c r="A2448" s="90" t="s">
        <v>242</v>
      </c>
      <c r="B2448" s="90">
        <f>_xlfn.XLOOKUP(D2448,MACROS!R:R,MACROS!L:L,0)</f>
        <v>0</v>
      </c>
      <c r="D2448" s="90" t="s">
        <v>585</v>
      </c>
      <c r="E2448" s="90">
        <f t="shared" si="301"/>
        <v>0</v>
      </c>
      <c r="F2448" s="90">
        <v>10095</v>
      </c>
      <c r="G2448" s="90">
        <f t="shared" si="302"/>
        <v>0</v>
      </c>
    </row>
  </sheetData>
  <sheetProtection selectLockedCells="1" autoFilter="0"/>
  <autoFilter ref="A1:G2448" xr:uid="{33925940-CE47-FE4C-8F4A-F3DEA0801E71}"/>
  <phoneticPr fontId="24" type="noConversion"/>
  <pageMargins left="0.7" right="0.7" top="0.75" bottom="0.75" header="0.3" footer="0.3"/>
  <pageSetup paperSize="9" scale="42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Info &amp; Overview</vt:lpstr>
      <vt:lpstr>MACROS</vt:lpstr>
      <vt:lpstr>HOLDS (by CompX)</vt:lpstr>
      <vt:lpstr>HOLDS (by Blocz)</vt:lpstr>
      <vt:lpstr>BLOCZ X UNIT VOLUMES</vt:lpstr>
      <vt:lpstr>Data 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Hans Knaapen</cp:lastModifiedBy>
  <cp:lastPrinted>2021-05-19T10:12:37Z</cp:lastPrinted>
  <dcterms:created xsi:type="dcterms:W3CDTF">2018-07-26T10:54:25Z</dcterms:created>
  <dcterms:modified xsi:type="dcterms:W3CDTF">2025-11-18T18:26:15Z</dcterms:modified>
</cp:coreProperties>
</file>