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antoi/kDrive/Common documents/ARKEN/ORDER FORMS : PRICE LIST/FLATHOLD/EUROPE/"/>
    </mc:Choice>
  </mc:AlternateContent>
  <xr:revisionPtr revIDLastSave="0" documentId="13_ncr:1_{C7E92FF1-A12F-8F47-BE90-A7D06EFB57A7}" xr6:coauthVersionLast="47" xr6:coauthVersionMax="47" xr10:uidLastSave="{00000000-0000-0000-0000-000000000000}"/>
  <bookViews>
    <workbookView xWindow="0" yWindow="500" windowWidth="44800" windowHeight="22940" xr2:uid="{00000000-000D-0000-FFFF-FFFF00000000}"/>
  </bookViews>
  <sheets>
    <sheet name="Holds" sheetId="1" r:id="rId1"/>
    <sheet name="Volumes" sheetId="2" r:id="rId2"/>
    <sheet name="UTURN" sheetId="4" r:id="rId3"/>
    <sheet name="Uturn_order" sheetId="6" state="hidden" r:id="rId4"/>
    <sheet name="Brushes" sheetId="3" r:id="rId5"/>
  </sheets>
  <definedNames>
    <definedName name="Bowl">#REF!</definedName>
    <definedName name="Bowls">#REF!</definedName>
    <definedName name="Bundel1">#REF!</definedName>
    <definedName name="Bundel2">#REF!</definedName>
    <definedName name="Bundel3">#REF!</definedName>
    <definedName name="Bundel4">#REF!</definedName>
    <definedName name="Insert" localSheetId="3">Uturn_order!$C$16:$C$20</definedName>
    <definedName name="Insert">UTURN!$C$22:$C$26</definedName>
    <definedName name="Inserts">#REF!</definedName>
    <definedName name="_xlnm.Print_Area" localSheetId="4">Brushes!$A$1:$F$8</definedName>
    <definedName name="_xlnm.Print_Area" localSheetId="0">Holds!$A$1:$Q$332</definedName>
    <definedName name="_xlnm.Print_Area" localSheetId="2">UTURN!$A$1:$I$45</definedName>
    <definedName name="_xlnm.Print_Area" localSheetId="3">Uturn_order!$A$1:$I$39</definedName>
    <definedName name="_xlnm.Print_Area" localSheetId="1">Volumes!$A$1:$Q$81</definedName>
    <definedName name="_xlnm.Print_Titles" localSheetId="0">Holds!$4:$4</definedName>
    <definedName name="PU_ring">#REF!</definedName>
    <definedName name="Volumes">#REF!</definedName>
    <definedName name="Wedges">#REF!</definedName>
    <definedName name="Wedges_I">#REF!</definedName>
    <definedName name="Wedges_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6" i="1" l="1"/>
  <c r="Q86" i="1" s="1"/>
  <c r="O74" i="1"/>
  <c r="P74" i="1" s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 s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Q84" i="1" s="1"/>
  <c r="P84" i="1"/>
  <c r="O85" i="1"/>
  <c r="P85" i="1" s="1"/>
  <c r="Q85" i="1"/>
  <c r="P86" i="1" l="1"/>
  <c r="Q74" i="1"/>
  <c r="Q79" i="1"/>
  <c r="O59" i="2" l="1"/>
  <c r="P59" i="2" s="1"/>
  <c r="Q59" i="2" s="1"/>
  <c r="O58" i="2"/>
  <c r="P58" i="2" s="1"/>
  <c r="Q58" i="2" s="1"/>
  <c r="Q57" i="2"/>
  <c r="P57" i="2"/>
  <c r="O57" i="2"/>
  <c r="O56" i="2"/>
  <c r="P56" i="2" s="1"/>
  <c r="Q56" i="2" s="1"/>
  <c r="O55" i="2"/>
  <c r="P55" i="2" s="1"/>
  <c r="Q55" i="2" s="1"/>
  <c r="Q54" i="2"/>
  <c r="P54" i="2"/>
  <c r="O54" i="2"/>
  <c r="O53" i="2"/>
  <c r="P53" i="2" s="1"/>
  <c r="Q53" i="2" s="1"/>
  <c r="P52" i="2"/>
  <c r="Q52" i="2" s="1"/>
  <c r="O52" i="2"/>
  <c r="O51" i="2"/>
  <c r="P51" i="2" s="1"/>
  <c r="Q51" i="2" s="1"/>
  <c r="N316" i="1" l="1"/>
  <c r="M316" i="1"/>
  <c r="L316" i="1"/>
  <c r="K316" i="1"/>
  <c r="J316" i="1"/>
  <c r="I316" i="1"/>
  <c r="H316" i="1"/>
  <c r="G316" i="1"/>
  <c r="F316" i="1"/>
  <c r="O29" i="1" l="1"/>
  <c r="Q29" i="1" s="1"/>
  <c r="O28" i="1"/>
  <c r="P28" i="1" s="1"/>
  <c r="O27" i="1"/>
  <c r="P27" i="1" s="1"/>
  <c r="O26" i="1"/>
  <c r="Q26" i="1" s="1"/>
  <c r="O25" i="1"/>
  <c r="P25" i="1" s="1"/>
  <c r="O24" i="1"/>
  <c r="P24" i="1" s="1"/>
  <c r="O23" i="1"/>
  <c r="Q23" i="1" s="1"/>
  <c r="O22" i="1"/>
  <c r="Q22" i="1" s="1"/>
  <c r="O21" i="1"/>
  <c r="Q21" i="1" s="1"/>
  <c r="O20" i="1"/>
  <c r="P20" i="1" s="1"/>
  <c r="O19" i="1"/>
  <c r="Q19" i="1" s="1"/>
  <c r="O18" i="1"/>
  <c r="P18" i="1" s="1"/>
  <c r="O17" i="1"/>
  <c r="Q17" i="1" s="1"/>
  <c r="O16" i="1"/>
  <c r="Q16" i="1" s="1"/>
  <c r="O15" i="1"/>
  <c r="Q15" i="1" s="1"/>
  <c r="O14" i="1"/>
  <c r="P14" i="1" s="1"/>
  <c r="O13" i="1"/>
  <c r="Q13" i="1" s="1"/>
  <c r="O12" i="1"/>
  <c r="Q12" i="1" s="1"/>
  <c r="O11" i="1"/>
  <c r="P11" i="1" s="1"/>
  <c r="O10" i="1"/>
  <c r="P10" i="1" s="1"/>
  <c r="O9" i="1"/>
  <c r="Q9" i="1" s="1"/>
  <c r="O8" i="1"/>
  <c r="P8" i="1" s="1"/>
  <c r="O7" i="1"/>
  <c r="Q7" i="1" s="1"/>
  <c r="O6" i="1"/>
  <c r="P6" i="1" s="1"/>
  <c r="O5" i="1"/>
  <c r="Q5" i="1" s="1"/>
  <c r="O41" i="1"/>
  <c r="P41" i="1" s="1"/>
  <c r="O42" i="1"/>
  <c r="O43" i="1"/>
  <c r="O44" i="1"/>
  <c r="O45" i="1"/>
  <c r="P45" i="1" s="1"/>
  <c r="O46" i="1"/>
  <c r="P46" i="1" s="1"/>
  <c r="O47" i="1"/>
  <c r="O48" i="1"/>
  <c r="O49" i="1"/>
  <c r="O50" i="1"/>
  <c r="O51" i="1"/>
  <c r="Q51" i="1" s="1"/>
  <c r="O52" i="1"/>
  <c r="Q52" i="1" s="1"/>
  <c r="P52" i="1"/>
  <c r="O53" i="1"/>
  <c r="O54" i="1"/>
  <c r="P54" i="1" s="1"/>
  <c r="O55" i="1"/>
  <c r="P55" i="1" s="1"/>
  <c r="O56" i="1"/>
  <c r="O57" i="1"/>
  <c r="P57" i="1" s="1"/>
  <c r="O58" i="1"/>
  <c r="Q58" i="1" s="1"/>
  <c r="P58" i="1"/>
  <c r="O59" i="1"/>
  <c r="O60" i="1"/>
  <c r="O61" i="1"/>
  <c r="P61" i="1" s="1"/>
  <c r="O62" i="1"/>
  <c r="P62" i="1" s="1"/>
  <c r="O63" i="1"/>
  <c r="Q63" i="1" s="1"/>
  <c r="O64" i="1"/>
  <c r="Q64" i="1" s="1"/>
  <c r="O65" i="1"/>
  <c r="O66" i="1"/>
  <c r="O67" i="1"/>
  <c r="Q67" i="1" s="1"/>
  <c r="O68" i="1"/>
  <c r="O69" i="1"/>
  <c r="O70" i="1"/>
  <c r="P70" i="1" s="1"/>
  <c r="O71" i="1"/>
  <c r="O72" i="1"/>
  <c r="P72" i="1" s="1"/>
  <c r="O73" i="1"/>
  <c r="P73" i="1" s="1"/>
  <c r="Q45" i="1" l="1"/>
  <c r="P19" i="1"/>
  <c r="Q8" i="1"/>
  <c r="Q24" i="1"/>
  <c r="P9" i="1"/>
  <c r="Q25" i="1"/>
  <c r="Q20" i="1"/>
  <c r="P21" i="1"/>
  <c r="Q11" i="1"/>
  <c r="Q6" i="1"/>
  <c r="Q28" i="1"/>
  <c r="Q14" i="1"/>
  <c r="P15" i="1"/>
  <c r="Q10" i="1"/>
  <c r="Q27" i="1"/>
  <c r="P26" i="1"/>
  <c r="P5" i="1"/>
  <c r="P17" i="1"/>
  <c r="P12" i="1"/>
  <c r="P7" i="1"/>
  <c r="P23" i="1"/>
  <c r="P13" i="1"/>
  <c r="Q18" i="1"/>
  <c r="P29" i="1"/>
  <c r="P16" i="1"/>
  <c r="P22" i="1"/>
  <c r="P60" i="1"/>
  <c r="P66" i="1"/>
  <c r="Q65" i="1"/>
  <c r="P65" i="1"/>
  <c r="Q53" i="1"/>
  <c r="P53" i="1"/>
  <c r="Q44" i="1"/>
  <c r="P44" i="1"/>
  <c r="Q43" i="1"/>
  <c r="Q49" i="1"/>
  <c r="Q71" i="1"/>
  <c r="P51" i="1"/>
  <c r="P71" i="1"/>
  <c r="Q60" i="1"/>
  <c r="Q69" i="1"/>
  <c r="Q59" i="1"/>
  <c r="Q50" i="1"/>
  <c r="P59" i="1"/>
  <c r="P50" i="1"/>
  <c r="Q66" i="1"/>
  <c r="Q56" i="1"/>
  <c r="P64" i="1"/>
  <c r="Q47" i="1"/>
  <c r="P69" i="1"/>
  <c r="P63" i="1"/>
  <c r="P56" i="1"/>
  <c r="P43" i="1"/>
  <c r="Q72" i="1"/>
  <c r="Q55" i="1"/>
  <c r="Q42" i="1"/>
  <c r="Q68" i="1"/>
  <c r="P68" i="1"/>
  <c r="Q61" i="1"/>
  <c r="Q48" i="1"/>
  <c r="P42" i="1"/>
  <c r="P48" i="1"/>
  <c r="P67" i="1"/>
  <c r="Q54" i="1"/>
  <c r="P49" i="1"/>
  <c r="Q70" i="1"/>
  <c r="P47" i="1"/>
  <c r="Q73" i="1"/>
  <c r="Q57" i="1"/>
  <c r="Q41" i="1"/>
  <c r="Q62" i="1"/>
  <c r="Q46" i="1"/>
  <c r="O50" i="2" l="1"/>
  <c r="O33" i="1" l="1"/>
  <c r="O71" i="2" l="1"/>
  <c r="O70" i="2"/>
  <c r="O69" i="2"/>
  <c r="O68" i="2"/>
  <c r="O67" i="2"/>
  <c r="O66" i="2"/>
  <c r="O65" i="2"/>
  <c r="O64" i="2"/>
  <c r="O63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315" i="1" l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40" i="1"/>
  <c r="O39" i="1"/>
  <c r="O38" i="1"/>
  <c r="O37" i="1"/>
  <c r="O36" i="1"/>
  <c r="O35" i="1"/>
  <c r="O34" i="1"/>
  <c r="O32" i="1"/>
  <c r="O31" i="1"/>
  <c r="O30" i="1"/>
  <c r="Q319" i="1" l="1"/>
  <c r="P50" i="2"/>
  <c r="Q50" i="2" s="1"/>
  <c r="P49" i="2"/>
  <c r="Q49" i="2" s="1"/>
  <c r="P48" i="2"/>
  <c r="Q48" i="2" s="1"/>
  <c r="P47" i="2"/>
  <c r="Q47" i="2" s="1"/>
  <c r="P46" i="2"/>
  <c r="Q46" i="2" s="1"/>
  <c r="P45" i="2"/>
  <c r="Q45" i="2" s="1"/>
  <c r="O77" i="2" l="1"/>
  <c r="P77" i="2" s="1"/>
  <c r="O76" i="2"/>
  <c r="P76" i="2" s="1"/>
  <c r="O75" i="2"/>
  <c r="P75" i="2" s="1"/>
  <c r="Q77" i="2" l="1"/>
  <c r="Q76" i="2"/>
  <c r="Q75" i="2"/>
  <c r="H13" i="6"/>
  <c r="H12" i="6"/>
  <c r="H10" i="6"/>
  <c r="H20" i="6"/>
  <c r="H19" i="6"/>
  <c r="H17" i="6"/>
  <c r="H8" i="4"/>
  <c r="H7" i="4"/>
  <c r="H6" i="4"/>
  <c r="H13" i="4"/>
  <c r="H12" i="4"/>
  <c r="H19" i="4"/>
  <c r="H18" i="4"/>
  <c r="H17" i="4"/>
  <c r="H16" i="4"/>
  <c r="H26" i="4"/>
  <c r="H25" i="4"/>
  <c r="H24" i="4"/>
  <c r="H23" i="4"/>
  <c r="H22" i="4"/>
  <c r="H29" i="4"/>
  <c r="H32" i="4"/>
  <c r="H36" i="4"/>
  <c r="H37" i="4"/>
  <c r="H38" i="4"/>
  <c r="H39" i="4"/>
  <c r="H40" i="4"/>
  <c r="H41" i="4"/>
  <c r="H42" i="4"/>
  <c r="H43" i="4"/>
  <c r="H35" i="4"/>
  <c r="E37" i="6"/>
  <c r="H37" i="6" s="1"/>
  <c r="F6" i="6" l="1"/>
  <c r="G6" i="6"/>
  <c r="F7" i="6"/>
  <c r="G7" i="6"/>
  <c r="G23" i="6"/>
  <c r="F23" i="6"/>
  <c r="H23" i="6" s="1"/>
  <c r="D37" i="6"/>
  <c r="H7" i="6" l="1"/>
  <c r="H6" i="6"/>
  <c r="A28" i="6"/>
  <c r="A5" i="6"/>
  <c r="A9" i="6"/>
  <c r="A15" i="6"/>
  <c r="A22" i="6"/>
  <c r="A25" i="6"/>
  <c r="E32" i="6"/>
  <c r="H32" i="6" s="1"/>
  <c r="D36" i="6" l="1"/>
  <c r="D35" i="6"/>
  <c r="D34" i="6"/>
  <c r="D33" i="6"/>
  <c r="D32" i="6"/>
  <c r="D31" i="6"/>
  <c r="D30" i="6"/>
  <c r="D29" i="6"/>
  <c r="D26" i="6"/>
  <c r="D23" i="6"/>
  <c r="D20" i="6"/>
  <c r="D19" i="6"/>
  <c r="D18" i="6"/>
  <c r="D17" i="6"/>
  <c r="D16" i="6"/>
  <c r="D13" i="6"/>
  <c r="D12" i="6"/>
  <c r="D11" i="6"/>
  <c r="D10" i="6"/>
  <c r="D7" i="6"/>
  <c r="D6" i="6"/>
  <c r="G16" i="6"/>
  <c r="F16" i="6"/>
  <c r="H16" i="6" s="1"/>
  <c r="E30" i="6"/>
  <c r="H30" i="6" s="1"/>
  <c r="E31" i="6"/>
  <c r="H31" i="6" s="1"/>
  <c r="E29" i="6"/>
  <c r="H29" i="6" s="1"/>
  <c r="G26" i="6"/>
  <c r="F26" i="6"/>
  <c r="H26" i="6" s="1"/>
  <c r="G18" i="6"/>
  <c r="F18" i="6"/>
  <c r="G11" i="6"/>
  <c r="F11" i="6"/>
  <c r="H11" i="6" s="1"/>
  <c r="E36" i="6"/>
  <c r="H36" i="6" s="1"/>
  <c r="E35" i="6"/>
  <c r="H35" i="6" s="1"/>
  <c r="E34" i="6"/>
  <c r="H34" i="6" s="1"/>
  <c r="E33" i="6"/>
  <c r="H33" i="6" s="1"/>
  <c r="G20" i="6"/>
  <c r="F20" i="6"/>
  <c r="G19" i="6"/>
  <c r="F19" i="6"/>
  <c r="G17" i="6"/>
  <c r="F17" i="6"/>
  <c r="G13" i="6"/>
  <c r="F13" i="6"/>
  <c r="G12" i="6"/>
  <c r="F12" i="6"/>
  <c r="G10" i="6"/>
  <c r="F10" i="6"/>
  <c r="I7" i="4"/>
  <c r="I42" i="4"/>
  <c r="I43" i="4"/>
  <c r="H18" i="6" l="1"/>
  <c r="I12" i="6"/>
  <c r="I10" i="6"/>
  <c r="I19" i="6"/>
  <c r="I31" i="6"/>
  <c r="I13" i="6"/>
  <c r="I33" i="6"/>
  <c r="I29" i="6"/>
  <c r="I32" i="6"/>
  <c r="I34" i="6"/>
  <c r="I17" i="6"/>
  <c r="I30" i="6"/>
  <c r="I36" i="6"/>
  <c r="I35" i="6"/>
  <c r="I16" i="6"/>
  <c r="I37" i="6"/>
  <c r="I18" i="6"/>
  <c r="I23" i="6"/>
  <c r="I26" i="6"/>
  <c r="I20" i="6"/>
  <c r="I11" i="6"/>
  <c r="I7" i="6"/>
  <c r="I6" i="6" l="1"/>
  <c r="H40" i="6"/>
  <c r="Q325" i="1" s="1"/>
  <c r="I39" i="6" l="1"/>
  <c r="Q324" i="1" s="1"/>
  <c r="I8" i="4"/>
  <c r="I6" i="4"/>
  <c r="Q30" i="1"/>
  <c r="Q31" i="1"/>
  <c r="Q32" i="1"/>
  <c r="Q33" i="1"/>
  <c r="Q34" i="1"/>
  <c r="P35" i="1"/>
  <c r="Q36" i="1"/>
  <c r="Q37" i="1"/>
  <c r="Q38" i="1"/>
  <c r="P39" i="1"/>
  <c r="P40" i="1"/>
  <c r="Q40" i="1"/>
  <c r="P87" i="1"/>
  <c r="P88" i="1"/>
  <c r="P89" i="1"/>
  <c r="Q90" i="1"/>
  <c r="Q91" i="1"/>
  <c r="Q92" i="1"/>
  <c r="Q93" i="1"/>
  <c r="Q94" i="1"/>
  <c r="P95" i="1"/>
  <c r="Q96" i="1"/>
  <c r="Q97" i="1"/>
  <c r="Q98" i="1"/>
  <c r="Q99" i="1"/>
  <c r="P100" i="1"/>
  <c r="Q101" i="1"/>
  <c r="P102" i="1"/>
  <c r="P103" i="1"/>
  <c r="P104" i="1"/>
  <c r="P105" i="1"/>
  <c r="Q106" i="1"/>
  <c r="Q107" i="1"/>
  <c r="P108" i="1"/>
  <c r="Q109" i="1"/>
  <c r="Q110" i="1"/>
  <c r="Q111" i="1"/>
  <c r="Q112" i="1"/>
  <c r="P113" i="1"/>
  <c r="Q114" i="1"/>
  <c r="Q115" i="1"/>
  <c r="Q116" i="1"/>
  <c r="P117" i="1"/>
  <c r="Q118" i="1"/>
  <c r="P119" i="1"/>
  <c r="P120" i="1"/>
  <c r="P121" i="1"/>
  <c r="Q122" i="1"/>
  <c r="Q123" i="1"/>
  <c r="Q124" i="1"/>
  <c r="Q125" i="1"/>
  <c r="P126" i="1"/>
  <c r="P127" i="1"/>
  <c r="P128" i="1"/>
  <c r="P129" i="1"/>
  <c r="Q130" i="1"/>
  <c r="Q131" i="1"/>
  <c r="P132" i="1"/>
  <c r="P133" i="1"/>
  <c r="P134" i="1"/>
  <c r="P135" i="1"/>
  <c r="P136" i="1"/>
  <c r="P137" i="1"/>
  <c r="Q138" i="1"/>
  <c r="Q139" i="1"/>
  <c r="Q140" i="1"/>
  <c r="Q141" i="1"/>
  <c r="Q142" i="1"/>
  <c r="Q143" i="1"/>
  <c r="Q144" i="1"/>
  <c r="P145" i="1"/>
  <c r="Q146" i="1"/>
  <c r="Q147" i="1"/>
  <c r="P148" i="1"/>
  <c r="P149" i="1"/>
  <c r="P150" i="1"/>
  <c r="P151" i="1"/>
  <c r="P152" i="1"/>
  <c r="P153" i="1"/>
  <c r="Q154" i="1"/>
  <c r="Q155" i="1"/>
  <c r="P156" i="1"/>
  <c r="Q157" i="1"/>
  <c r="P158" i="1"/>
  <c r="Q159" i="1"/>
  <c r="Q160" i="1"/>
  <c r="P161" i="1"/>
  <c r="Q162" i="1"/>
  <c r="Q163" i="1"/>
  <c r="P164" i="1"/>
  <c r="Q164" i="1"/>
  <c r="P165" i="1"/>
  <c r="Q166" i="1"/>
  <c r="P167" i="1"/>
  <c r="P168" i="1"/>
  <c r="P169" i="1"/>
  <c r="Q170" i="1"/>
  <c r="Q171" i="1"/>
  <c r="Q172" i="1"/>
  <c r="Q173" i="1"/>
  <c r="P174" i="1"/>
  <c r="Q175" i="1"/>
  <c r="P176" i="1"/>
  <c r="Q176" i="1"/>
  <c r="P177" i="1"/>
  <c r="Q178" i="1"/>
  <c r="Q179" i="1"/>
  <c r="P180" i="1"/>
  <c r="P181" i="1"/>
  <c r="Q182" i="1"/>
  <c r="P183" i="1"/>
  <c r="P184" i="1"/>
  <c r="P185" i="1"/>
  <c r="Q186" i="1"/>
  <c r="Q187" i="1"/>
  <c r="P188" i="1"/>
  <c r="Q189" i="1"/>
  <c r="Q190" i="1"/>
  <c r="Q191" i="1"/>
  <c r="Q192" i="1"/>
  <c r="P193" i="1"/>
  <c r="Q194" i="1"/>
  <c r="Q195" i="1"/>
  <c r="P196" i="1"/>
  <c r="P197" i="1"/>
  <c r="P198" i="1"/>
  <c r="P199" i="1"/>
  <c r="P200" i="1"/>
  <c r="P201" i="1"/>
  <c r="Q202" i="1"/>
  <c r="Q203" i="1"/>
  <c r="Q204" i="1"/>
  <c r="Q205" i="1"/>
  <c r="Q206" i="1"/>
  <c r="Q207" i="1"/>
  <c r="P208" i="1"/>
  <c r="P209" i="1"/>
  <c r="Q210" i="1"/>
  <c r="Q211" i="1"/>
  <c r="Q212" i="1"/>
  <c r="P213" i="1"/>
  <c r="Q214" i="1"/>
  <c r="P215" i="1"/>
  <c r="P216" i="1"/>
  <c r="P217" i="1"/>
  <c r="Q218" i="1"/>
  <c r="Q219" i="1"/>
  <c r="P220" i="1"/>
  <c r="Q220" i="1"/>
  <c r="Q221" i="1"/>
  <c r="P222" i="1"/>
  <c r="P223" i="1"/>
  <c r="P224" i="1"/>
  <c r="P225" i="1"/>
  <c r="Q226" i="1"/>
  <c r="Q227" i="1"/>
  <c r="P228" i="1"/>
  <c r="P229" i="1"/>
  <c r="P230" i="1"/>
  <c r="P231" i="1"/>
  <c r="P232" i="1"/>
  <c r="P233" i="1"/>
  <c r="Q234" i="1"/>
  <c r="Q235" i="1"/>
  <c r="Q236" i="1"/>
  <c r="Q237" i="1"/>
  <c r="Q238" i="1"/>
  <c r="Q239" i="1"/>
  <c r="P240" i="1"/>
  <c r="P241" i="1"/>
  <c r="Q242" i="1"/>
  <c r="Q243" i="1"/>
  <c r="P244" i="1"/>
  <c r="P245" i="1"/>
  <c r="P246" i="1"/>
  <c r="P247" i="1"/>
  <c r="P248" i="1"/>
  <c r="P249" i="1"/>
  <c r="Q250" i="1"/>
  <c r="Q251" i="1"/>
  <c r="Q252" i="1"/>
  <c r="Q253" i="1"/>
  <c r="Q254" i="1"/>
  <c r="Q255" i="1"/>
  <c r="Q256" i="1"/>
  <c r="P257" i="1"/>
  <c r="Q258" i="1"/>
  <c r="Q259" i="1"/>
  <c r="P260" i="1"/>
  <c r="P261" i="1"/>
  <c r="P262" i="1"/>
  <c r="P263" i="1"/>
  <c r="P264" i="1"/>
  <c r="P265" i="1"/>
  <c r="Q266" i="1"/>
  <c r="Q267" i="1"/>
  <c r="Q268" i="1"/>
  <c r="Q269" i="1"/>
  <c r="P270" i="1"/>
  <c r="Q271" i="1"/>
  <c r="P272" i="1"/>
  <c r="P273" i="1"/>
  <c r="Q274" i="1"/>
  <c r="Q275" i="1"/>
  <c r="Q276" i="1"/>
  <c r="P277" i="1"/>
  <c r="Q278" i="1"/>
  <c r="P279" i="1"/>
  <c r="P280" i="1"/>
  <c r="P281" i="1"/>
  <c r="Q282" i="1"/>
  <c r="Q283" i="1"/>
  <c r="P284" i="1"/>
  <c r="Q285" i="1"/>
  <c r="Q286" i="1"/>
  <c r="P287" i="1"/>
  <c r="Q287" i="1"/>
  <c r="P288" i="1"/>
  <c r="P289" i="1"/>
  <c r="Q290" i="1"/>
  <c r="Q291" i="1"/>
  <c r="Q292" i="1"/>
  <c r="P293" i="1"/>
  <c r="P294" i="1"/>
  <c r="P295" i="1"/>
  <c r="P296" i="1"/>
  <c r="P297" i="1"/>
  <c r="Q298" i="1"/>
  <c r="Q299" i="1"/>
  <c r="Q300" i="1"/>
  <c r="Q301" i="1"/>
  <c r="P302" i="1"/>
  <c r="Q302" i="1"/>
  <c r="P303" i="1"/>
  <c r="Q304" i="1"/>
  <c r="P305" i="1"/>
  <c r="Q306" i="1"/>
  <c r="Q307" i="1"/>
  <c r="P308" i="1"/>
  <c r="P309" i="1"/>
  <c r="Q310" i="1"/>
  <c r="P311" i="1"/>
  <c r="P312" i="1"/>
  <c r="P313" i="1"/>
  <c r="Q314" i="1"/>
  <c r="Q315" i="1"/>
  <c r="Q329" i="1" s="1"/>
  <c r="P99" i="1"/>
  <c r="P101" i="1"/>
  <c r="P112" i="1"/>
  <c r="P114" i="1"/>
  <c r="P115" i="1"/>
  <c r="P131" i="1"/>
  <c r="P139" i="1"/>
  <c r="P140" i="1"/>
  <c r="P142" i="1"/>
  <c r="P253" i="1"/>
  <c r="P282" i="1"/>
  <c r="I37" i="4"/>
  <c r="I39" i="4"/>
  <c r="I41" i="4"/>
  <c r="I40" i="4"/>
  <c r="I38" i="4"/>
  <c r="I36" i="4"/>
  <c r="I35" i="4"/>
  <c r="I32" i="4"/>
  <c r="I26" i="4"/>
  <c r="I25" i="4"/>
  <c r="I24" i="4"/>
  <c r="I23" i="4"/>
  <c r="I22" i="4"/>
  <c r="I18" i="4"/>
  <c r="I19" i="4"/>
  <c r="I17" i="4"/>
  <c r="I16" i="4"/>
  <c r="I29" i="4"/>
  <c r="I13" i="4"/>
  <c r="I12" i="4"/>
  <c r="F6" i="3"/>
  <c r="Q326" i="1" s="1"/>
  <c r="F7" i="3"/>
  <c r="Q327" i="1" s="1"/>
  <c r="P226" i="1" l="1"/>
  <c r="P214" i="1"/>
  <c r="P212" i="1"/>
  <c r="P166" i="1"/>
  <c r="P93" i="1"/>
  <c r="P160" i="1"/>
  <c r="P154" i="1"/>
  <c r="Q35" i="2"/>
  <c r="P35" i="2"/>
  <c r="Q19" i="2"/>
  <c r="P19" i="2"/>
  <c r="Q18" i="2"/>
  <c r="P18" i="2"/>
  <c r="Q17" i="2"/>
  <c r="P17" i="2"/>
  <c r="Q16" i="2"/>
  <c r="P16" i="2"/>
  <c r="Q15" i="2"/>
  <c r="P15" i="2"/>
  <c r="Q14" i="2"/>
  <c r="P14" i="2"/>
  <c r="Q29" i="2"/>
  <c r="P29" i="2"/>
  <c r="Q32" i="2"/>
  <c r="P32" i="2"/>
  <c r="Q34" i="2"/>
  <c r="P34" i="2"/>
  <c r="Q30" i="2"/>
  <c r="P30" i="2"/>
  <c r="Q33" i="2"/>
  <c r="P33" i="2"/>
  <c r="Q28" i="2"/>
  <c r="P28" i="2"/>
  <c r="Q11" i="2"/>
  <c r="P11" i="2"/>
  <c r="Q25" i="2"/>
  <c r="P25" i="2"/>
  <c r="Q40" i="2"/>
  <c r="P40" i="2"/>
  <c r="Q39" i="2"/>
  <c r="P39" i="2"/>
  <c r="Q13" i="2"/>
  <c r="P13" i="2"/>
  <c r="Q43" i="2"/>
  <c r="P43" i="2"/>
  <c r="Q42" i="2"/>
  <c r="P42" i="2"/>
  <c r="Q31" i="2"/>
  <c r="P31" i="2"/>
  <c r="Q44" i="2"/>
  <c r="P44" i="2"/>
  <c r="Q38" i="2"/>
  <c r="P38" i="2"/>
  <c r="Q21" i="2"/>
  <c r="P21" i="2"/>
  <c r="Q12" i="2"/>
  <c r="P12" i="2"/>
  <c r="Q27" i="2"/>
  <c r="P27" i="2"/>
  <c r="Q26" i="2"/>
  <c r="P26" i="2"/>
  <c r="Q41" i="2"/>
  <c r="P41" i="2"/>
  <c r="Q24" i="2"/>
  <c r="P24" i="2"/>
  <c r="Q23" i="2"/>
  <c r="P23" i="2"/>
  <c r="Q80" i="2"/>
  <c r="Q322" i="1" s="1"/>
  <c r="Q22" i="2"/>
  <c r="P22" i="2"/>
  <c r="Q37" i="2"/>
  <c r="P37" i="2"/>
  <c r="Q36" i="2"/>
  <c r="P36" i="2"/>
  <c r="Q20" i="2"/>
  <c r="P20" i="2"/>
  <c r="Q69" i="2"/>
  <c r="P69" i="2"/>
  <c r="Q68" i="2"/>
  <c r="P68" i="2"/>
  <c r="Q63" i="2"/>
  <c r="P63" i="2"/>
  <c r="Q67" i="2"/>
  <c r="P67" i="2"/>
  <c r="Q66" i="2"/>
  <c r="P66" i="2"/>
  <c r="Q65" i="2"/>
  <c r="P65" i="2"/>
  <c r="Q64" i="2"/>
  <c r="P64" i="2"/>
  <c r="Q71" i="2"/>
  <c r="P71" i="2"/>
  <c r="Q70" i="2"/>
  <c r="P70" i="2"/>
  <c r="Q10" i="2"/>
  <c r="P10" i="2"/>
  <c r="Q8" i="2"/>
  <c r="P8" i="2"/>
  <c r="Q7" i="2"/>
  <c r="P7" i="2"/>
  <c r="Q9" i="2"/>
  <c r="P9" i="2"/>
  <c r="P255" i="1"/>
  <c r="P254" i="1"/>
  <c r="P116" i="1"/>
  <c r="Q132" i="1"/>
  <c r="Q188" i="1"/>
  <c r="Q262" i="1"/>
  <c r="P210" i="1"/>
  <c r="P182" i="1"/>
  <c r="P92" i="1"/>
  <c r="Q260" i="1"/>
  <c r="Q230" i="1"/>
  <c r="Q126" i="1"/>
  <c r="P269" i="1"/>
  <c r="P239" i="1"/>
  <c r="P91" i="1"/>
  <c r="Q244" i="1"/>
  <c r="P33" i="1"/>
  <c r="Q35" i="1"/>
  <c r="P307" i="1"/>
  <c r="P32" i="1"/>
  <c r="P146" i="1"/>
  <c r="P283" i="1"/>
  <c r="P315" i="1"/>
  <c r="Q328" i="1" s="1"/>
  <c r="Q180" i="1"/>
  <c r="Q272" i="1"/>
  <c r="Q156" i="1"/>
  <c r="Q100" i="1"/>
  <c r="Q284" i="1"/>
  <c r="P286" i="1"/>
  <c r="Q308" i="1"/>
  <c r="Q295" i="1"/>
  <c r="Q208" i="1"/>
  <c r="Q136" i="1"/>
  <c r="Q95" i="1"/>
  <c r="P143" i="1"/>
  <c r="P90" i="1"/>
  <c r="P141" i="1"/>
  <c r="Q104" i="1"/>
  <c r="P31" i="1"/>
  <c r="P144" i="1"/>
  <c r="P252" i="1"/>
  <c r="P30" i="1"/>
  <c r="Q303" i="1"/>
  <c r="Q174" i="1"/>
  <c r="P111" i="1"/>
  <c r="P187" i="1"/>
  <c r="P276" i="1"/>
  <c r="Q228" i="1"/>
  <c r="Q184" i="1"/>
  <c r="Q158" i="1"/>
  <c r="P206" i="1"/>
  <c r="P186" i="1"/>
  <c r="P36" i="1"/>
  <c r="P138" i="1"/>
  <c r="P251" i="1"/>
  <c r="P130" i="1"/>
  <c r="P278" i="1"/>
  <c r="P175" i="1"/>
  <c r="P301" i="1"/>
  <c r="P173" i="1"/>
  <c r="P124" i="1"/>
  <c r="P34" i="1"/>
  <c r="Q294" i="1"/>
  <c r="Q168" i="1"/>
  <c r="P292" i="1"/>
  <c r="P123" i="1"/>
  <c r="P205" i="1"/>
  <c r="P291" i="1"/>
  <c r="P191" i="1"/>
  <c r="P218" i="1"/>
  <c r="P163" i="1"/>
  <c r="Q134" i="1"/>
  <c r="Q248" i="1"/>
  <c r="Q196" i="1"/>
  <c r="Q120" i="1"/>
  <c r="P211" i="1"/>
  <c r="P207" i="1"/>
  <c r="P109" i="1"/>
  <c r="Q270" i="1"/>
  <c r="P110" i="1"/>
  <c r="P306" i="1"/>
  <c r="P170" i="1"/>
  <c r="P304" i="1"/>
  <c r="P236" i="1"/>
  <c r="Q280" i="1"/>
  <c r="Q216" i="1"/>
  <c r="Q152" i="1"/>
  <c r="Q102" i="1"/>
  <c r="P194" i="1"/>
  <c r="P237" i="1"/>
  <c r="P235" i="1"/>
  <c r="P98" i="1"/>
  <c r="P234" i="1"/>
  <c r="P97" i="1"/>
  <c r="P192" i="1"/>
  <c r="P162" i="1"/>
  <c r="P96" i="1"/>
  <c r="Q240" i="1"/>
  <c r="P238" i="1"/>
  <c r="P271" i="1"/>
  <c r="P195" i="1"/>
  <c r="P259" i="1"/>
  <c r="P258" i="1"/>
  <c r="P227" i="1"/>
  <c r="P190" i="1"/>
  <c r="P159" i="1"/>
  <c r="P122" i="1"/>
  <c r="P94" i="1"/>
  <c r="Q263" i="1"/>
  <c r="P250" i="1"/>
  <c r="P171" i="1"/>
  <c r="P290" i="1"/>
  <c r="P256" i="1"/>
  <c r="P189" i="1"/>
  <c r="P118" i="1"/>
  <c r="Q312" i="1"/>
  <c r="Q198" i="1"/>
  <c r="Q135" i="1"/>
  <c r="P310" i="1"/>
  <c r="Q288" i="1"/>
  <c r="Q246" i="1"/>
  <c r="Q224" i="1"/>
  <c r="Q150" i="1"/>
  <c r="Q128" i="1"/>
  <c r="Q108" i="1"/>
  <c r="Q223" i="1"/>
  <c r="Q127" i="1"/>
  <c r="Q148" i="1"/>
  <c r="Q296" i="1"/>
  <c r="Q264" i="1"/>
  <c r="Q232" i="1"/>
  <c r="Q222" i="1"/>
  <c r="Q200" i="1"/>
  <c r="Q231" i="1"/>
  <c r="Q199" i="1"/>
  <c r="Q167" i="1"/>
  <c r="Q39" i="1"/>
  <c r="Q103" i="1"/>
  <c r="P274" i="1"/>
  <c r="P179" i="1"/>
  <c r="P300" i="1"/>
  <c r="P299" i="1"/>
  <c r="P107" i="1"/>
  <c r="P157" i="1"/>
  <c r="P178" i="1"/>
  <c r="P268" i="1"/>
  <c r="P221" i="1"/>
  <c r="P106" i="1"/>
  <c r="P275" i="1"/>
  <c r="P298" i="1"/>
  <c r="P203" i="1"/>
  <c r="P155" i="1"/>
  <c r="P243" i="1"/>
  <c r="P267" i="1"/>
  <c r="P242" i="1"/>
  <c r="P38" i="1"/>
  <c r="Q311" i="1"/>
  <c r="Q279" i="1"/>
  <c r="Q247" i="1"/>
  <c r="Q215" i="1"/>
  <c r="Q183" i="1"/>
  <c r="Q151" i="1"/>
  <c r="Q119" i="1"/>
  <c r="P204" i="1"/>
  <c r="P202" i="1"/>
  <c r="P314" i="1"/>
  <c r="P266" i="1"/>
  <c r="P219" i="1"/>
  <c r="P172" i="1"/>
  <c r="P147" i="1"/>
  <c r="P125" i="1"/>
  <c r="P37" i="1"/>
  <c r="Q88" i="1"/>
  <c r="Q313" i="1"/>
  <c r="Q305" i="1"/>
  <c r="Q297" i="1"/>
  <c r="Q289" i="1"/>
  <c r="Q281" i="1"/>
  <c r="Q273" i="1"/>
  <c r="Q265" i="1"/>
  <c r="Q257" i="1"/>
  <c r="Q249" i="1"/>
  <c r="Q241" i="1"/>
  <c r="Q233" i="1"/>
  <c r="Q225" i="1"/>
  <c r="Q217" i="1"/>
  <c r="Q209" i="1"/>
  <c r="Q201" i="1"/>
  <c r="Q193" i="1"/>
  <c r="Q185" i="1"/>
  <c r="Q177" i="1"/>
  <c r="Q169" i="1"/>
  <c r="Q161" i="1"/>
  <c r="Q153" i="1"/>
  <c r="Q145" i="1"/>
  <c r="Q137" i="1"/>
  <c r="Q129" i="1"/>
  <c r="Q121" i="1"/>
  <c r="Q113" i="1"/>
  <c r="Q105" i="1"/>
  <c r="Q89" i="1"/>
  <c r="Q87" i="1"/>
  <c r="P285" i="1"/>
  <c r="Q309" i="1"/>
  <c r="Q293" i="1"/>
  <c r="Q277" i="1"/>
  <c r="Q261" i="1"/>
  <c r="Q245" i="1"/>
  <c r="Q229" i="1"/>
  <c r="Q213" i="1"/>
  <c r="Q197" i="1"/>
  <c r="Q181" i="1"/>
  <c r="Q165" i="1"/>
  <c r="Q149" i="1"/>
  <c r="Q133" i="1"/>
  <c r="Q117" i="1"/>
  <c r="I45" i="4"/>
  <c r="Q318" i="1" l="1"/>
  <c r="Q320" i="1"/>
  <c r="Q79" i="2"/>
  <c r="Q321" i="1" s="1"/>
  <c r="Q81" i="2"/>
  <c r="Q323" i="1" s="1"/>
  <c r="Q332" i="1" l="1"/>
</calcChain>
</file>

<file path=xl/sharedStrings.xml><?xml version="1.0" encoding="utf-8"?>
<sst xmlns="http://schemas.openxmlformats.org/spreadsheetml/2006/main" count="1013" uniqueCount="567">
  <si>
    <t>Range</t>
  </si>
  <si>
    <t>Set</t>
  </si>
  <si>
    <t>Subset.</t>
  </si>
  <si>
    <t>Holds/Set</t>
  </si>
  <si>
    <t>Price</t>
  </si>
  <si>
    <t>Set Qty.</t>
  </si>
  <si>
    <t>Holds Qty.</t>
  </si>
  <si>
    <t xml:space="preserve">Total </t>
  </si>
  <si>
    <t>XXL-E</t>
  </si>
  <si>
    <t>L-H</t>
  </si>
  <si>
    <t>L-E</t>
  </si>
  <si>
    <t>L-M</t>
  </si>
  <si>
    <t>M-M</t>
  </si>
  <si>
    <t>M-E</t>
  </si>
  <si>
    <t>S-H</t>
  </si>
  <si>
    <t>XS-H</t>
  </si>
  <si>
    <t>002.05</t>
  </si>
  <si>
    <t>M-H</t>
  </si>
  <si>
    <t>S-M</t>
  </si>
  <si>
    <t>Vicher</t>
  </si>
  <si>
    <t>XL-H</t>
  </si>
  <si>
    <t>009.01</t>
  </si>
  <si>
    <t>Frog</t>
  </si>
  <si>
    <t>010.01</t>
  </si>
  <si>
    <t>010.02</t>
  </si>
  <si>
    <t>010.03</t>
  </si>
  <si>
    <t>010.04</t>
  </si>
  <si>
    <t>XS-M</t>
  </si>
  <si>
    <t>010.05</t>
  </si>
  <si>
    <t>010.06</t>
  </si>
  <si>
    <t>Cailloux</t>
  </si>
  <si>
    <t>XXL-M</t>
  </si>
  <si>
    <t>012.01</t>
  </si>
  <si>
    <t>XL-E</t>
  </si>
  <si>
    <t>012.02</t>
  </si>
  <si>
    <t>012.03</t>
  </si>
  <si>
    <t>012.04</t>
  </si>
  <si>
    <t>012.05</t>
  </si>
  <si>
    <t>XXL-H</t>
  </si>
  <si>
    <t>XL-M</t>
  </si>
  <si>
    <t>Maggot</t>
  </si>
  <si>
    <t>014.01</t>
  </si>
  <si>
    <t>014.02</t>
  </si>
  <si>
    <t>014.03</t>
  </si>
  <si>
    <t>S-E</t>
  </si>
  <si>
    <t>Rustic Flowers</t>
  </si>
  <si>
    <t>017.01</t>
  </si>
  <si>
    <t>017.02</t>
  </si>
  <si>
    <t>017.03</t>
  </si>
  <si>
    <t>017.04</t>
  </si>
  <si>
    <t>017.05</t>
  </si>
  <si>
    <t>017.06</t>
  </si>
  <si>
    <t>017.07</t>
  </si>
  <si>
    <t>017.08</t>
  </si>
  <si>
    <t>017.09</t>
  </si>
  <si>
    <t>017.10</t>
  </si>
  <si>
    <t>017.11</t>
  </si>
  <si>
    <t>Organs</t>
  </si>
  <si>
    <t>018.01</t>
  </si>
  <si>
    <t>018.02</t>
  </si>
  <si>
    <t>018.03</t>
  </si>
  <si>
    <t>018.04</t>
  </si>
  <si>
    <t>018.05</t>
  </si>
  <si>
    <t>Baby Trash</t>
  </si>
  <si>
    <t>019.01</t>
  </si>
  <si>
    <t>019.02</t>
  </si>
  <si>
    <t>019.03</t>
  </si>
  <si>
    <t>019.04</t>
  </si>
  <si>
    <t>019.05</t>
  </si>
  <si>
    <t>019.06</t>
  </si>
  <si>
    <t>Slug</t>
  </si>
  <si>
    <t>020.01</t>
  </si>
  <si>
    <t>020.02</t>
  </si>
  <si>
    <t>020.03</t>
  </si>
  <si>
    <t>020.04</t>
  </si>
  <si>
    <t>Swissair</t>
  </si>
  <si>
    <t>021.01</t>
  </si>
  <si>
    <t>021.02</t>
  </si>
  <si>
    <t>021.03</t>
  </si>
  <si>
    <t>Schmarotzer</t>
  </si>
  <si>
    <t>022.01</t>
  </si>
  <si>
    <t>022.02</t>
  </si>
  <si>
    <t>022.03</t>
  </si>
  <si>
    <t>022.04</t>
  </si>
  <si>
    <t>022.05</t>
  </si>
  <si>
    <t>Desert Session</t>
  </si>
  <si>
    <t>023.01</t>
  </si>
  <si>
    <t>023.02</t>
  </si>
  <si>
    <t>023.03</t>
  </si>
  <si>
    <t>Hyperbole</t>
  </si>
  <si>
    <t>024.01</t>
  </si>
  <si>
    <t>024.02</t>
  </si>
  <si>
    <t>024.03</t>
  </si>
  <si>
    <t>024.04</t>
  </si>
  <si>
    <t>024.05</t>
  </si>
  <si>
    <t>Revival</t>
  </si>
  <si>
    <t>Total Euro</t>
  </si>
  <si>
    <t>Size</t>
  </si>
  <si>
    <t>M</t>
  </si>
  <si>
    <t>S</t>
  </si>
  <si>
    <t>L</t>
  </si>
  <si>
    <t>XXl-H</t>
  </si>
  <si>
    <t>Superstar</t>
  </si>
  <si>
    <t>Plugs</t>
  </si>
  <si>
    <t>Qty</t>
  </si>
  <si>
    <t>Tokyo 2020</t>
  </si>
  <si>
    <t>XXXL-M</t>
  </si>
  <si>
    <t>025.01</t>
  </si>
  <si>
    <t>025.02</t>
  </si>
  <si>
    <t>025.03</t>
  </si>
  <si>
    <t>025.04</t>
  </si>
  <si>
    <t>025.05</t>
  </si>
  <si>
    <t>025.06</t>
  </si>
  <si>
    <t>025.07</t>
  </si>
  <si>
    <t>025.08</t>
  </si>
  <si>
    <t>025.09</t>
  </si>
  <si>
    <t>025.10</t>
  </si>
  <si>
    <t>025.11</t>
  </si>
  <si>
    <t>025.12</t>
  </si>
  <si>
    <t>025.13</t>
  </si>
  <si>
    <t>025.14</t>
  </si>
  <si>
    <t>025.15</t>
  </si>
  <si>
    <t>025.16</t>
  </si>
  <si>
    <t>025.17</t>
  </si>
  <si>
    <t>025.18</t>
  </si>
  <si>
    <t>025.19</t>
  </si>
  <si>
    <t>025.20</t>
  </si>
  <si>
    <t>025.21</t>
  </si>
  <si>
    <t>002.06</t>
  </si>
  <si>
    <t>Bigfoot</t>
  </si>
  <si>
    <t>Damage Control</t>
  </si>
  <si>
    <t>XXXL-E</t>
  </si>
  <si>
    <t>026.01</t>
  </si>
  <si>
    <t>XXXL-H</t>
  </si>
  <si>
    <t>026.02</t>
  </si>
  <si>
    <t>026.03</t>
  </si>
  <si>
    <t>026.04</t>
  </si>
  <si>
    <t>026.05</t>
  </si>
  <si>
    <t>026.06</t>
  </si>
  <si>
    <t>026.07</t>
  </si>
  <si>
    <t>026.08</t>
  </si>
  <si>
    <t>026.09</t>
  </si>
  <si>
    <t>026.10</t>
  </si>
  <si>
    <t>026.11</t>
  </si>
  <si>
    <t>026.12</t>
  </si>
  <si>
    <t>026.13</t>
  </si>
  <si>
    <t>026.14</t>
  </si>
  <si>
    <t>026.15</t>
  </si>
  <si>
    <t>026.16</t>
  </si>
  <si>
    <t>026.17</t>
  </si>
  <si>
    <t>026.18</t>
  </si>
  <si>
    <t>026.19</t>
  </si>
  <si>
    <t>026.26</t>
  </si>
  <si>
    <t>026.27</t>
  </si>
  <si>
    <t>026.20</t>
  </si>
  <si>
    <t>026.21</t>
  </si>
  <si>
    <t>026.22</t>
  </si>
  <si>
    <t>026.23</t>
  </si>
  <si>
    <t>026.24</t>
  </si>
  <si>
    <t>026.25</t>
  </si>
  <si>
    <t>027.01</t>
  </si>
  <si>
    <t>027.02</t>
  </si>
  <si>
    <t>027.03</t>
  </si>
  <si>
    <t>027.04</t>
  </si>
  <si>
    <t>027.05</t>
  </si>
  <si>
    <t>027.06</t>
  </si>
  <si>
    <t>027.07</t>
  </si>
  <si>
    <t>027.08</t>
  </si>
  <si>
    <t>027.09</t>
  </si>
  <si>
    <t>027.10</t>
  </si>
  <si>
    <t>027.11</t>
  </si>
  <si>
    <t>027.12</t>
  </si>
  <si>
    <t>027.13</t>
  </si>
  <si>
    <t>027.14</t>
  </si>
  <si>
    <t>027.15</t>
  </si>
  <si>
    <t>027.16</t>
  </si>
  <si>
    <t>027.17</t>
  </si>
  <si>
    <t>027.18</t>
  </si>
  <si>
    <t>027.19</t>
  </si>
  <si>
    <t>027.20</t>
  </si>
  <si>
    <t>027.21</t>
  </si>
  <si>
    <t>027.22</t>
  </si>
  <si>
    <t>027.23</t>
  </si>
  <si>
    <t>027.24</t>
  </si>
  <si>
    <t>027.25</t>
  </si>
  <si>
    <t>027.26</t>
  </si>
  <si>
    <t>027.27</t>
  </si>
  <si>
    <t>027.28</t>
  </si>
  <si>
    <t>027.29</t>
  </si>
  <si>
    <t>027.30</t>
  </si>
  <si>
    <t>027.31</t>
  </si>
  <si>
    <t>027.32</t>
  </si>
  <si>
    <t>027.33</t>
  </si>
  <si>
    <t>027.34</t>
  </si>
  <si>
    <t>027.35</t>
  </si>
  <si>
    <t>027.36</t>
  </si>
  <si>
    <t>027.37</t>
  </si>
  <si>
    <t>027.38</t>
  </si>
  <si>
    <t>027.39</t>
  </si>
  <si>
    <t>027.40</t>
  </si>
  <si>
    <t>027.41</t>
  </si>
  <si>
    <t>027.42</t>
  </si>
  <si>
    <t>Total Price</t>
  </si>
  <si>
    <t>Plugs Price</t>
  </si>
  <si>
    <t>Electric Flavor</t>
  </si>
  <si>
    <t>Holds Nb.</t>
  </si>
  <si>
    <t>Plugs Nb.</t>
  </si>
  <si>
    <t>Holds Price</t>
  </si>
  <si>
    <t>V.03.01</t>
  </si>
  <si>
    <t>V.03.02</t>
  </si>
  <si>
    <t>V.03.03</t>
  </si>
  <si>
    <t>V.03.04</t>
  </si>
  <si>
    <t>Elliot Master</t>
  </si>
  <si>
    <t>V.03.05</t>
  </si>
  <si>
    <t>Thunderbirds</t>
  </si>
  <si>
    <t>V.04.01</t>
  </si>
  <si>
    <t>Item</t>
  </si>
  <si>
    <t>Box Pack 40 Brush</t>
  </si>
  <si>
    <t>Qty. Of Brushes/Pack</t>
  </si>
  <si>
    <t>Price/Box</t>
  </si>
  <si>
    <t>028.01</t>
  </si>
  <si>
    <t>028.03</t>
  </si>
  <si>
    <t>028.04</t>
  </si>
  <si>
    <t>028.05</t>
  </si>
  <si>
    <t>028.06</t>
  </si>
  <si>
    <t>028.07</t>
  </si>
  <si>
    <t>028.08</t>
  </si>
  <si>
    <t>028.09</t>
  </si>
  <si>
    <t>028.18</t>
  </si>
  <si>
    <t>028.19</t>
  </si>
  <si>
    <t>028.20</t>
  </si>
  <si>
    <t>028.21</t>
  </si>
  <si>
    <t>028.22</t>
  </si>
  <si>
    <t>028.24</t>
  </si>
  <si>
    <t>028.25</t>
  </si>
  <si>
    <t>028.26</t>
  </si>
  <si>
    <t>028.27</t>
  </si>
  <si>
    <t>V.05.01</t>
  </si>
  <si>
    <t>V.04.02</t>
  </si>
  <si>
    <t>V.04.03</t>
  </si>
  <si>
    <t>V.04.04</t>
  </si>
  <si>
    <t>V.05.02</t>
  </si>
  <si>
    <t>028.10</t>
  </si>
  <si>
    <t>028.11</t>
  </si>
  <si>
    <t>028.12</t>
  </si>
  <si>
    <t>028.13</t>
  </si>
  <si>
    <t>028.14</t>
  </si>
  <si>
    <t>028.15</t>
  </si>
  <si>
    <t>028.16</t>
  </si>
  <si>
    <t>028.17</t>
  </si>
  <si>
    <t>028.23</t>
  </si>
  <si>
    <t>028.28</t>
  </si>
  <si>
    <t>028.29</t>
  </si>
  <si>
    <t>028.30</t>
  </si>
  <si>
    <t>028.31</t>
  </si>
  <si>
    <t>028.32</t>
  </si>
  <si>
    <t>028.33</t>
  </si>
  <si>
    <t>028.34</t>
  </si>
  <si>
    <t>028.35</t>
  </si>
  <si>
    <t>028.36</t>
  </si>
  <si>
    <t>028.37</t>
  </si>
  <si>
    <t>028.38</t>
  </si>
  <si>
    <t>028.39</t>
  </si>
  <si>
    <t>028.40</t>
  </si>
  <si>
    <t>028.41</t>
  </si>
  <si>
    <t>V.05.04</t>
  </si>
  <si>
    <t>V.05.03</t>
  </si>
  <si>
    <t>V.05.05</t>
  </si>
  <si>
    <t>Tsunami</t>
  </si>
  <si>
    <t>Volume Price</t>
  </si>
  <si>
    <t>Discount</t>
  </si>
  <si>
    <t>Transport</t>
  </si>
  <si>
    <t>Brush Box S</t>
  </si>
  <si>
    <t>Brush Box M</t>
  </si>
  <si>
    <t>Total</t>
  </si>
  <si>
    <t>Set/Colors</t>
  </si>
  <si>
    <t>Creature of Comfort</t>
  </si>
  <si>
    <t>018.06</t>
  </si>
  <si>
    <t>Sky Blue</t>
  </si>
  <si>
    <t xml:space="preserve"> Jet Black</t>
  </si>
  <si>
    <t xml:space="preserve"> Fluoro Orange</t>
  </si>
  <si>
    <t>Fluoro Green</t>
  </si>
  <si>
    <t>Fluoro Pink</t>
  </si>
  <si>
    <t>ignore:true;</t>
  </si>
  <si>
    <t>Bright Yellow</t>
  </si>
  <si>
    <t>028.02</t>
  </si>
  <si>
    <t>Signal Violet</t>
  </si>
  <si>
    <t>Traffic red</t>
  </si>
  <si>
    <t>Golden Leaves</t>
  </si>
  <si>
    <t>V.06.01</t>
  </si>
  <si>
    <t>V.06.02</t>
  </si>
  <si>
    <t>V.06.03</t>
  </si>
  <si>
    <t>V.06.04</t>
  </si>
  <si>
    <t>V.06.05</t>
  </si>
  <si>
    <t>V.07.01</t>
  </si>
  <si>
    <t>V.07.02</t>
  </si>
  <si>
    <t>V.07.03</t>
  </si>
  <si>
    <t>V.07.04</t>
  </si>
  <si>
    <t>V.07.05</t>
  </si>
  <si>
    <t>V.07.06</t>
  </si>
  <si>
    <t>V.01.01</t>
  </si>
  <si>
    <t>V.01.02</t>
  </si>
  <si>
    <t>V.01.04</t>
  </si>
  <si>
    <t>Jet Black</t>
  </si>
  <si>
    <t>Traffic Red</t>
  </si>
  <si>
    <t>Traffic White</t>
  </si>
  <si>
    <t>V.01.03</t>
  </si>
  <si>
    <t>V.02.01</t>
  </si>
  <si>
    <t>V.02.02</t>
  </si>
  <si>
    <t>V.02.03</t>
  </si>
  <si>
    <t>V.02.04</t>
  </si>
  <si>
    <t>Borderline</t>
  </si>
  <si>
    <t>Lucha Libre</t>
  </si>
  <si>
    <t>029.01</t>
  </si>
  <si>
    <t>029.02</t>
  </si>
  <si>
    <t>029.03</t>
  </si>
  <si>
    <t>029.04</t>
  </si>
  <si>
    <t>029.07</t>
  </si>
  <si>
    <t>029.09</t>
  </si>
  <si>
    <t>029.10</t>
  </si>
  <si>
    <t>029.11</t>
  </si>
  <si>
    <t>029.12</t>
  </si>
  <si>
    <t>029.08</t>
  </si>
  <si>
    <t>Flathold Sàrl  
Route  de Soleure 25
CH - 2740 Moutier  
info@flathold.com  
www.flathold.com 
+41 78 811 00 15</t>
  </si>
  <si>
    <t>029.05</t>
  </si>
  <si>
    <t>029.06</t>
  </si>
  <si>
    <t>Black</t>
  </si>
  <si>
    <t>Blue</t>
  </si>
  <si>
    <t>XL</t>
  </si>
  <si>
    <t>V.08.01</t>
  </si>
  <si>
    <t>V.08.02</t>
  </si>
  <si>
    <t>V.08.03</t>
  </si>
  <si>
    <t>V.08.04</t>
  </si>
  <si>
    <t>V.08.05</t>
  </si>
  <si>
    <t>Jolly Jumper</t>
  </si>
  <si>
    <t>Rubber band</t>
  </si>
  <si>
    <t>Fixing plate</t>
  </si>
  <si>
    <t>UB.01</t>
  </si>
  <si>
    <t>UB.02</t>
  </si>
  <si>
    <t>UV.01</t>
  </si>
  <si>
    <t>UV.02</t>
  </si>
  <si>
    <t>UV.03</t>
  </si>
  <si>
    <t>UV.04</t>
  </si>
  <si>
    <t xml:space="preserve"> </t>
  </si>
  <si>
    <t>UI.01</t>
  </si>
  <si>
    <t>UI.02</t>
  </si>
  <si>
    <t>UI.03</t>
  </si>
  <si>
    <t>UI.04</t>
  </si>
  <si>
    <t>UI.05</t>
  </si>
  <si>
    <t>UM.01</t>
  </si>
  <si>
    <t>UA.01</t>
  </si>
  <si>
    <t>UA.02</t>
  </si>
  <si>
    <t>UA.03</t>
  </si>
  <si>
    <t>UA.04</t>
  </si>
  <si>
    <t>UA.05</t>
  </si>
  <si>
    <t>UA.06</t>
  </si>
  <si>
    <t>UA.07</t>
  </si>
  <si>
    <t>UA.08</t>
  </si>
  <si>
    <t>UA.09</t>
  </si>
  <si>
    <t>026.28</t>
  </si>
  <si>
    <t>026.29</t>
  </si>
  <si>
    <t>026.30</t>
  </si>
  <si>
    <t>026.31</t>
  </si>
  <si>
    <t>026.32</t>
  </si>
  <si>
    <t>026.33</t>
  </si>
  <si>
    <t>026.35</t>
  </si>
  <si>
    <t>026.36</t>
  </si>
  <si>
    <t>026.37</t>
  </si>
  <si>
    <t>026.38</t>
  </si>
  <si>
    <t>026.39</t>
  </si>
  <si>
    <t>026.40</t>
  </si>
  <si>
    <t>026.41</t>
  </si>
  <si>
    <t>026.42</t>
  </si>
  <si>
    <t>026.43</t>
  </si>
  <si>
    <t>026.44</t>
  </si>
  <si>
    <t>026.45</t>
  </si>
  <si>
    <t>026.46</t>
  </si>
  <si>
    <t>026.47</t>
  </si>
  <si>
    <t>026.48</t>
  </si>
  <si>
    <t>026.49</t>
  </si>
  <si>
    <t>026.50</t>
  </si>
  <si>
    <t>026.51</t>
  </si>
  <si>
    <t>026.58</t>
  </si>
  <si>
    <t>026.59</t>
  </si>
  <si>
    <t>026.60</t>
  </si>
  <si>
    <t>026.61</t>
  </si>
  <si>
    <t>026.62</t>
  </si>
  <si>
    <t>026.63</t>
  </si>
  <si>
    <t>026.64</t>
  </si>
  <si>
    <t>026.65</t>
  </si>
  <si>
    <t>026.66</t>
  </si>
  <si>
    <t>026.67</t>
  </si>
  <si>
    <t>026.68</t>
  </si>
  <si>
    <t>026.69</t>
  </si>
  <si>
    <t>026.70</t>
  </si>
  <si>
    <t>026.71</t>
  </si>
  <si>
    <t>VOLUMES Fiberglass</t>
  </si>
  <si>
    <t>XXL</t>
  </si>
  <si>
    <t>Borderline Mini</t>
  </si>
  <si>
    <t>V.09.01</t>
  </si>
  <si>
    <t>V.09.02</t>
  </si>
  <si>
    <t>V.09.03</t>
  </si>
  <si>
    <t>V.09.04</t>
  </si>
  <si>
    <t>V.09.05</t>
  </si>
  <si>
    <t>V.09.06</t>
  </si>
  <si>
    <t>V.09.07</t>
  </si>
  <si>
    <t>V.09.08</t>
  </si>
  <si>
    <t>V.09.09</t>
  </si>
  <si>
    <t>Stack 1</t>
  </si>
  <si>
    <t xml:space="preserve">UTURN Middle Part </t>
  </si>
  <si>
    <t>UTURN Accessories</t>
  </si>
  <si>
    <t>Total Euro UTURN</t>
  </si>
  <si>
    <t>UTURN Ring</t>
  </si>
  <si>
    <t>UR.01</t>
  </si>
  <si>
    <t>Assembly tool</t>
  </si>
  <si>
    <t>1x M10 Bolt 160mm</t>
  </si>
  <si>
    <t>1x M10 Bolt 190mm</t>
  </si>
  <si>
    <t>1x M10 Bolt 230mm</t>
  </si>
  <si>
    <t>1x M10 Bolt 250mm</t>
  </si>
  <si>
    <t xml:space="preserve">6x M6 Screws 45mm </t>
  </si>
  <si>
    <t>Total Items</t>
  </si>
  <si>
    <t>Gym Order Form 2023.10</t>
  </si>
  <si>
    <t>UTURN Ball</t>
  </si>
  <si>
    <t xml:space="preserve">  </t>
  </si>
  <si>
    <t>Total EUR</t>
  </si>
  <si>
    <t>UTURN Stack</t>
  </si>
  <si>
    <t xml:space="preserve">Stack 2 </t>
  </si>
  <si>
    <t xml:space="preserve">Stack 3 </t>
  </si>
  <si>
    <t>UB.02 / UI.03 / UR.01 / UA.02</t>
  </si>
  <si>
    <t>UTURN price</t>
  </si>
  <si>
    <t>UTURN Nb.</t>
  </si>
  <si>
    <t>No color</t>
  </si>
  <si>
    <t>UB.01 / UV.02 / UA.01 / UA.03</t>
  </si>
  <si>
    <t>UB.01 / UM.01 / UR.01 / UI.01 / UA.01+02+03</t>
  </si>
  <si>
    <t>Fixing ring (incl. screws UA.08)</t>
  </si>
  <si>
    <t>UTURN Volume (incl. Bolt)</t>
  </si>
  <si>
    <t>UTURN Insert (incl. Bolt)</t>
  </si>
  <si>
    <t>Fixing ring (incl. Screws UA.08)</t>
  </si>
  <si>
    <t>V.10.02</t>
  </si>
  <si>
    <t>V.10.01</t>
  </si>
  <si>
    <t>V.10.03</t>
  </si>
  <si>
    <t>NEW VOLUMES Recycled  PET</t>
  </si>
  <si>
    <t>VOLUMES Recycled  ABS</t>
  </si>
  <si>
    <t>Obsessed</t>
  </si>
  <si>
    <t>XS</t>
  </si>
  <si>
    <t>Total Volumes sets</t>
  </si>
  <si>
    <t>Volumes Nb.</t>
  </si>
  <si>
    <t>Vol. Set Nb.</t>
  </si>
  <si>
    <t>Vol. Set</t>
  </si>
  <si>
    <t>Holds Set Nb.</t>
  </si>
  <si>
    <t>Number of volumes</t>
  </si>
  <si>
    <t>Set Qty</t>
  </si>
  <si>
    <t>Vol. Qty</t>
  </si>
  <si>
    <t>Transparent</t>
  </si>
  <si>
    <t>Flathold Sàrl  
Rue de Soleure 25
CH - 2740 Moutier  
info@flathold.com  
www.flathold.com 
+41 76 382 56 05</t>
  </si>
  <si>
    <t>UTURN
Flathold Sàrl  
Rue de Soleure 25
CH - 2740 Moutier  
info@flathold.com  
www.flathold.com 
+41 76 382 56 05</t>
  </si>
  <si>
    <t>M / Easy</t>
  </si>
  <si>
    <t>M / Medium</t>
  </si>
  <si>
    <t>M / Hard</t>
  </si>
  <si>
    <t>Size / Difficulty</t>
  </si>
  <si>
    <t>Floating Point</t>
  </si>
  <si>
    <t>V.11.01</t>
  </si>
  <si>
    <t>V.11.02</t>
  </si>
  <si>
    <t>V.11.03</t>
  </si>
  <si>
    <t>V.11.04</t>
  </si>
  <si>
    <t>V.11.05</t>
  </si>
  <si>
    <t>V.11.06</t>
  </si>
  <si>
    <t>Mint</t>
  </si>
  <si>
    <t>029.13</t>
  </si>
  <si>
    <t>029.14</t>
  </si>
  <si>
    <t>029.15</t>
  </si>
  <si>
    <t>029.16</t>
  </si>
  <si>
    <t>029.17</t>
  </si>
  <si>
    <t>029.18</t>
  </si>
  <si>
    <t>029.19</t>
  </si>
  <si>
    <t>029.20</t>
  </si>
  <si>
    <t>029.21</t>
  </si>
  <si>
    <t>029.22</t>
  </si>
  <si>
    <t>029.23</t>
  </si>
  <si>
    <t>029.24</t>
  </si>
  <si>
    <t>029.25</t>
  </si>
  <si>
    <t>029.26</t>
  </si>
  <si>
    <t>029.27</t>
  </si>
  <si>
    <t>029.28</t>
  </si>
  <si>
    <t>029.29</t>
  </si>
  <si>
    <t>029.30</t>
  </si>
  <si>
    <t>029.31</t>
  </si>
  <si>
    <t>029.32</t>
  </si>
  <si>
    <t>029.33</t>
  </si>
  <si>
    <t>029.34</t>
  </si>
  <si>
    <t>029.35</t>
  </si>
  <si>
    <t>029.36</t>
  </si>
  <si>
    <t>029.37</t>
  </si>
  <si>
    <t>029.38</t>
  </si>
  <si>
    <t>029.39</t>
  </si>
  <si>
    <t>029.40</t>
  </si>
  <si>
    <t>029.41</t>
  </si>
  <si>
    <t>029.42</t>
  </si>
  <si>
    <t>029.43</t>
  </si>
  <si>
    <t>029.44</t>
  </si>
  <si>
    <t>029.45</t>
  </si>
  <si>
    <t>Light Green/Mint</t>
  </si>
  <si>
    <t>Ravage</t>
  </si>
  <si>
    <t>030.01</t>
  </si>
  <si>
    <t>030.02</t>
  </si>
  <si>
    <t>030.03</t>
  </si>
  <si>
    <t>030.04</t>
  </si>
  <si>
    <t>030.05</t>
  </si>
  <si>
    <t>030.06</t>
  </si>
  <si>
    <t>030.07</t>
  </si>
  <si>
    <t>030.08</t>
  </si>
  <si>
    <t>030.09</t>
  </si>
  <si>
    <t>030.10</t>
  </si>
  <si>
    <t>030.11</t>
  </si>
  <si>
    <t>030.12</t>
  </si>
  <si>
    <t>030.13</t>
  </si>
  <si>
    <t>030.14</t>
  </si>
  <si>
    <t>030.15</t>
  </si>
  <si>
    <t>030.16</t>
  </si>
  <si>
    <t>030.17</t>
  </si>
  <si>
    <t>030.18</t>
  </si>
  <si>
    <t>030.19</t>
  </si>
  <si>
    <t>030.20</t>
  </si>
  <si>
    <t>030.21</t>
  </si>
  <si>
    <t>030.22</t>
  </si>
  <si>
    <t>030.23</t>
  </si>
  <si>
    <t>030.24</t>
  </si>
  <si>
    <t>030.25</t>
  </si>
  <si>
    <t>Mephisto</t>
  </si>
  <si>
    <t>V.12.01</t>
  </si>
  <si>
    <t>V.12.02</t>
  </si>
  <si>
    <t>V.12.03</t>
  </si>
  <si>
    <t>V.12.04</t>
  </si>
  <si>
    <t>V.12.05</t>
  </si>
  <si>
    <t>V.12.06</t>
  </si>
  <si>
    <t>V.12.07</t>
  </si>
  <si>
    <t>V.12.08</t>
  </si>
  <si>
    <t>V.12.09</t>
  </si>
  <si>
    <t>not avail.</t>
  </si>
  <si>
    <t>brand:Flathold;start:5;End:77;Range:A;Reference:C;Colors:F-&gt;N;productName:Volumes</t>
  </si>
  <si>
    <t>New Lucha Libre</t>
  </si>
  <si>
    <t>XXXL/E</t>
  </si>
  <si>
    <t>029.46</t>
  </si>
  <si>
    <t>XXXL/M</t>
  </si>
  <si>
    <t>029.47</t>
  </si>
  <si>
    <t>XXL/E</t>
  </si>
  <si>
    <t>029.48</t>
  </si>
  <si>
    <t>029.49</t>
  </si>
  <si>
    <t>XXL/M</t>
  </si>
  <si>
    <t>029.50</t>
  </si>
  <si>
    <t>XL/E</t>
  </si>
  <si>
    <t>029.51</t>
  </si>
  <si>
    <t>L/M</t>
  </si>
  <si>
    <t>029.52</t>
  </si>
  <si>
    <t>029.53</t>
  </si>
  <si>
    <t>M/M</t>
  </si>
  <si>
    <t>029.54</t>
  </si>
  <si>
    <t>M/H</t>
  </si>
  <si>
    <t>029.55</t>
  </si>
  <si>
    <t>029.56</t>
  </si>
  <si>
    <t>S/H</t>
  </si>
  <si>
    <t>029.57</t>
  </si>
  <si>
    <t>Pocket</t>
  </si>
  <si>
    <r>
      <t xml:space="preserve">Gym Order Form 2025.12 </t>
    </r>
    <r>
      <rPr>
        <sz val="10"/>
        <color rgb="FF000000"/>
        <rFont val="Helvetica"/>
        <family val="2"/>
      </rPr>
      <t>(all prices are without VAT)</t>
    </r>
  </si>
  <si>
    <t>brand:Flathold;start:4;End:314;Range:A;Reference:C;Colors:F-&gt;N;productName:Holds</t>
  </si>
  <si>
    <r>
      <t>Gym Order Form 2025.12</t>
    </r>
    <r>
      <rPr>
        <sz val="10"/>
        <color rgb="FF000000"/>
        <rFont val="Helvetica"/>
        <family val="2"/>
      </rPr>
      <t xml:space="preserve"> (all prices are without VAT)</t>
    </r>
  </si>
  <si>
    <t>brand:Flathold;start:5;End:43;Range:A;Reference:C;Colors:E-&gt;G;productName:UTURN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</si>
</sst>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€-2]&quot; &quot;#,##0"/>
    <numFmt numFmtId="165" formatCode="#,###;#,###;&quot;-&quot;"/>
    <numFmt numFmtId="166" formatCode="[$€-2]\ #,##0"/>
    <numFmt numFmtId="167" formatCode="[$€-2]\ #,##0.00"/>
    <numFmt numFmtId="168" formatCode=";;;"/>
    <numFmt numFmtId="169" formatCode="0.000"/>
  </numFmts>
  <fonts count="35" x14ac:knownFonts="1">
    <font>
      <sz val="12"/>
      <color indexed="8"/>
      <name val="Verdana"/>
    </font>
    <font>
      <sz val="11"/>
      <color indexed="8"/>
      <name val="Helvetica Neue"/>
      <family val="2"/>
    </font>
    <font>
      <sz val="7"/>
      <color indexed="8"/>
      <name val="Helvetica"/>
      <family val="2"/>
    </font>
    <font>
      <sz val="10"/>
      <color indexed="8"/>
      <name val="Helvetica Neue"/>
      <family val="2"/>
    </font>
    <font>
      <sz val="18"/>
      <color indexed="8"/>
      <name val="Helvetica"/>
      <family val="2"/>
    </font>
    <font>
      <sz val="7"/>
      <color indexed="10"/>
      <name val="Helvetica"/>
      <family val="2"/>
    </font>
    <font>
      <sz val="10"/>
      <color indexed="39"/>
      <name val="Helvetica"/>
      <family val="2"/>
    </font>
    <font>
      <sz val="10"/>
      <color indexed="8"/>
      <name val="Helvetica"/>
      <family val="2"/>
    </font>
    <font>
      <sz val="7"/>
      <color indexed="8"/>
      <name val="Helvetica Neue"/>
      <family val="2"/>
    </font>
    <font>
      <u/>
      <sz val="11"/>
      <color indexed="40"/>
      <name val="Helvetica Neue"/>
      <family val="2"/>
    </font>
    <font>
      <b/>
      <sz val="7"/>
      <color indexed="8"/>
      <name val="Helvetica"/>
      <family val="2"/>
    </font>
    <font>
      <u/>
      <sz val="12"/>
      <color theme="11"/>
      <name val="Verdana"/>
      <family val="2"/>
    </font>
    <font>
      <sz val="7"/>
      <color rgb="FF000000"/>
      <name val="Helvetica"/>
      <family val="2"/>
    </font>
    <font>
      <sz val="7"/>
      <color theme="1"/>
      <name val="Helvetica"/>
      <family val="2"/>
    </font>
    <font>
      <sz val="7"/>
      <name val="Helvetica"/>
      <family val="2"/>
    </font>
    <font>
      <sz val="11"/>
      <color rgb="FF000000"/>
      <name val="Helvetica Neue"/>
      <family val="2"/>
    </font>
    <font>
      <b/>
      <sz val="7"/>
      <name val="Helvetica"/>
      <family val="2"/>
    </font>
    <font>
      <sz val="11"/>
      <color indexed="8"/>
      <name val="Helvetica"/>
      <family val="2"/>
    </font>
    <font>
      <sz val="11"/>
      <name val="Helvetica Neue"/>
      <family val="2"/>
    </font>
    <font>
      <b/>
      <sz val="7"/>
      <color indexed="10"/>
      <name val="Helvetica"/>
      <family val="2"/>
    </font>
    <font>
      <u/>
      <sz val="7"/>
      <name val="Helvetica Neue"/>
      <family val="2"/>
    </font>
    <font>
      <sz val="12"/>
      <color rgb="FF000000"/>
      <name val="Verdana"/>
      <family val="2"/>
    </font>
    <font>
      <sz val="10"/>
      <color rgb="FF000000"/>
      <name val="Helvetica Neue"/>
      <family val="2"/>
    </font>
    <font>
      <sz val="18"/>
      <color rgb="FF000000"/>
      <name val="Helvetica"/>
      <family val="2"/>
    </font>
    <font>
      <b/>
      <sz val="7"/>
      <color rgb="FF000000"/>
      <name val="Helvetica"/>
      <family val="2"/>
    </font>
    <font>
      <sz val="7"/>
      <color rgb="FFFFFFFF"/>
      <name val="Helvetica"/>
      <family val="2"/>
    </font>
    <font>
      <sz val="10"/>
      <color rgb="FFDD0806"/>
      <name val="Helvetica"/>
      <family val="2"/>
    </font>
    <font>
      <sz val="8"/>
      <name val="Verdana"/>
      <family val="2"/>
    </font>
    <font>
      <sz val="12"/>
      <color indexed="8"/>
      <name val="Verdana"/>
      <family val="2"/>
    </font>
    <font>
      <b/>
      <sz val="7"/>
      <color theme="0"/>
      <name val="Helvetica"/>
      <family val="2"/>
    </font>
    <font>
      <b/>
      <sz val="7"/>
      <color theme="1"/>
      <name val="Helvetica"/>
      <family val="2"/>
    </font>
    <font>
      <sz val="10"/>
      <color theme="1"/>
      <name val="Helvetica"/>
      <family val="2"/>
    </font>
    <font>
      <sz val="10"/>
      <color rgb="FF000000"/>
      <name val="Helvetica"/>
      <family val="2"/>
    </font>
    <font>
      <b/>
      <sz val="5"/>
      <color indexed="8"/>
      <name val="Helvetica"/>
      <family val="2"/>
    </font>
    <font>
      <b/>
      <sz val="5"/>
      <color indexed="10"/>
      <name val="Helvetic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6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FFCAC1"/>
        <bgColor rgb="FF000000"/>
      </patternFill>
    </fill>
    <fill>
      <patternFill patternType="solid">
        <fgColor rgb="FFFFCDFF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CE0FA"/>
        <bgColor rgb="FF000000"/>
      </patternFill>
    </fill>
    <fill>
      <patternFill patternType="solid">
        <fgColor rgb="FFD0EFC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BDF"/>
        <bgColor indexed="64"/>
      </patternFill>
    </fill>
    <fill>
      <patternFill patternType="solid">
        <fgColor rgb="FF12D938"/>
        <bgColor indexed="64"/>
      </patternFill>
    </fill>
    <fill>
      <patternFill patternType="solid">
        <fgColor rgb="FFF9F5D8"/>
        <bgColor rgb="FF000000"/>
      </patternFill>
    </fill>
    <fill>
      <patternFill patternType="solid">
        <fgColor rgb="FFF2F5D4"/>
        <bgColor indexed="64"/>
      </patternFill>
    </fill>
    <fill>
      <patternFill patternType="solid">
        <fgColor rgb="FFFFC2C3"/>
        <bgColor indexed="64"/>
      </patternFill>
    </fill>
    <fill>
      <patternFill patternType="solid">
        <fgColor rgb="FFB9CAEA"/>
        <bgColor indexed="64"/>
      </patternFill>
    </fill>
    <fill>
      <patternFill patternType="solid">
        <fgColor rgb="FFEABAE3"/>
        <bgColor indexed="64"/>
      </patternFill>
    </fill>
    <fill>
      <patternFill patternType="solid">
        <fgColor rgb="FFBAF2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7F3D0"/>
        <bgColor rgb="FF000000"/>
      </patternFill>
    </fill>
    <fill>
      <patternFill patternType="solid">
        <fgColor rgb="FFB9CAEA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8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auto="1"/>
      </bottom>
      <diagonal/>
    </border>
    <border>
      <left/>
      <right style="thin">
        <color indexed="10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10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rgb="FF000000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AAAAAA"/>
      </left>
      <right/>
      <top style="medium">
        <color auto="1"/>
      </top>
      <bottom style="thin">
        <color auto="1"/>
      </bottom>
      <diagonal/>
    </border>
    <border>
      <left style="thin">
        <color rgb="FFAAAAAA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AAAAA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AAAAAA"/>
      </right>
      <top style="medium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indexed="64"/>
      </bottom>
      <diagonal/>
    </border>
    <border>
      <left/>
      <right style="thin">
        <color rgb="FFAAAAAA"/>
      </right>
      <top style="medium">
        <color auto="1"/>
      </top>
      <bottom style="thin">
        <color indexed="64"/>
      </bottom>
      <diagonal/>
    </border>
    <border>
      <left/>
      <right style="thin">
        <color rgb="FFAAAAAA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89">
    <xf numFmtId="0" fontId="0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</cellStyleXfs>
  <cellXfs count="742">
    <xf numFmtId="0" fontId="0" fillId="0" borderId="0" xfId="0">
      <alignment vertical="top" wrapText="1"/>
    </xf>
    <xf numFmtId="0" fontId="1" fillId="0" borderId="0" xfId="0" applyNumberFormat="1" applyFont="1" applyAlignment="1"/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1" fontId="2" fillId="2" borderId="8" xfId="0" applyNumberFormat="1" applyFont="1" applyFill="1" applyBorder="1" applyAlignment="1">
      <alignment horizontal="left" vertical="center"/>
    </xf>
    <xf numFmtId="1" fontId="2" fillId="2" borderId="8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2" fillId="2" borderId="9" xfId="0" applyNumberFormat="1" applyFont="1" applyFill="1" applyBorder="1" applyAlignment="1">
      <alignment horizontal="left" vertical="center"/>
    </xf>
    <xf numFmtId="1" fontId="2" fillId="2" borderId="9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vertical="center"/>
    </xf>
    <xf numFmtId="1" fontId="2" fillId="2" borderId="10" xfId="0" applyNumberFormat="1" applyFont="1" applyFill="1" applyBorder="1" applyAlignment="1">
      <alignment horizontal="left" vertical="center"/>
    </xf>
    <xf numFmtId="1" fontId="2" fillId="2" borderId="10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left" vertical="center"/>
    </xf>
    <xf numFmtId="166" fontId="2" fillId="2" borderId="12" xfId="0" applyNumberFormat="1" applyFont="1" applyFill="1" applyBorder="1" applyAlignment="1">
      <alignment horizontal="left" vertical="center"/>
    </xf>
    <xf numFmtId="166" fontId="1" fillId="0" borderId="0" xfId="0" applyNumberFormat="1" applyFont="1" applyAlignment="1"/>
    <xf numFmtId="0" fontId="12" fillId="0" borderId="1" xfId="0" applyFont="1" applyBorder="1" applyAlignment="1">
      <alignment horizontal="left" vertical="center"/>
    </xf>
    <xf numFmtId="1" fontId="12" fillId="14" borderId="1" xfId="0" applyNumberFormat="1" applyFont="1" applyFill="1" applyBorder="1" applyAlignment="1">
      <alignment horizontal="center" vertical="center"/>
    </xf>
    <xf numFmtId="1" fontId="12" fillId="15" borderId="1" xfId="0" applyNumberFormat="1" applyFont="1" applyFill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1" fontId="12" fillId="18" borderId="1" xfId="0" applyNumberFormat="1" applyFont="1" applyFill="1" applyBorder="1" applyAlignment="1">
      <alignment horizontal="center" vertical="center"/>
    </xf>
    <xf numFmtId="1" fontId="12" fillId="19" borderId="1" xfId="0" applyNumberFormat="1" applyFont="1" applyFill="1" applyBorder="1" applyAlignment="1">
      <alignment horizontal="center" vertical="center"/>
    </xf>
    <xf numFmtId="1" fontId="12" fillId="2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/>
    <xf numFmtId="0" fontId="2" fillId="0" borderId="17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center" vertical="center"/>
    </xf>
    <xf numFmtId="0" fontId="0" fillId="0" borderId="1" xfId="0" applyBorder="1">
      <alignment vertical="top" wrapText="1"/>
    </xf>
    <xf numFmtId="0" fontId="1" fillId="0" borderId="1" xfId="0" applyFont="1" applyBorder="1" applyAlignment="1"/>
    <xf numFmtId="166" fontId="2" fillId="2" borderId="19" xfId="0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/>
    </xf>
    <xf numFmtId="49" fontId="12" fillId="12" borderId="20" xfId="0" applyNumberFormat="1" applyFont="1" applyFill="1" applyBorder="1" applyAlignment="1">
      <alignment horizontal="left" vertical="center"/>
    </xf>
    <xf numFmtId="49" fontId="12" fillId="12" borderId="2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2" fillId="24" borderId="1" xfId="0" applyNumberFormat="1" applyFont="1" applyFill="1" applyBorder="1" applyAlignment="1">
      <alignment horizontal="left" vertical="center"/>
    </xf>
    <xf numFmtId="0" fontId="2" fillId="24" borderId="1" xfId="0" applyNumberFormat="1" applyFont="1" applyFill="1" applyBorder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49" fontId="12" fillId="12" borderId="12" xfId="0" applyNumberFormat="1" applyFont="1" applyFill="1" applyBorder="1" applyAlignment="1">
      <alignment horizontal="left" vertical="center"/>
    </xf>
    <xf numFmtId="0" fontId="12" fillId="12" borderId="12" xfId="0" applyFont="1" applyFill="1" applyBorder="1" applyAlignment="1">
      <alignment horizontal="center" vertical="center"/>
    </xf>
    <xf numFmtId="0" fontId="14" fillId="24" borderId="1" xfId="0" applyNumberFormat="1" applyFont="1" applyFill="1" applyBorder="1" applyAlignment="1">
      <alignment horizontal="left" vertical="center"/>
    </xf>
    <xf numFmtId="49" fontId="12" fillId="12" borderId="22" xfId="0" applyNumberFormat="1" applyFont="1" applyFill="1" applyBorder="1" applyAlignment="1">
      <alignment horizontal="left" vertical="center"/>
    </xf>
    <xf numFmtId="0" fontId="12" fillId="12" borderId="22" xfId="0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vertical="center"/>
    </xf>
    <xf numFmtId="0" fontId="2" fillId="0" borderId="14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165" fontId="2" fillId="2" borderId="14" xfId="0" applyNumberFormat="1" applyFont="1" applyFill="1" applyBorder="1" applyAlignment="1">
      <alignment horizontal="left" vertical="center"/>
    </xf>
    <xf numFmtId="165" fontId="2" fillId="2" borderId="17" xfId="0" applyNumberFormat="1" applyFont="1" applyFill="1" applyBorder="1" applyAlignment="1">
      <alignment horizontal="left" vertical="center"/>
    </xf>
    <xf numFmtId="165" fontId="2" fillId="2" borderId="27" xfId="0" applyNumberFormat="1" applyFont="1" applyFill="1" applyBorder="1" applyAlignment="1">
      <alignment horizontal="left" vertical="center"/>
    </xf>
    <xf numFmtId="0" fontId="10" fillId="2" borderId="27" xfId="0" applyNumberFormat="1" applyFont="1" applyFill="1" applyBorder="1" applyAlignment="1">
      <alignment vertical="center"/>
    </xf>
    <xf numFmtId="1" fontId="10" fillId="2" borderId="27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left" vertical="center"/>
    </xf>
    <xf numFmtId="166" fontId="2" fillId="2" borderId="22" xfId="0" applyNumberFormat="1" applyFont="1" applyFill="1" applyBorder="1" applyAlignment="1">
      <alignment horizontal="left" vertical="center"/>
    </xf>
    <xf numFmtId="0" fontId="14" fillId="12" borderId="16" xfId="0" applyFont="1" applyFill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/>
    </xf>
    <xf numFmtId="0" fontId="14" fillId="24" borderId="19" xfId="0" applyNumberFormat="1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12" borderId="21" xfId="0" applyFont="1" applyFill="1" applyBorder="1" applyAlignment="1">
      <alignment horizontal="left" vertical="center"/>
    </xf>
    <xf numFmtId="0" fontId="14" fillId="12" borderId="12" xfId="0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left" vertical="center"/>
    </xf>
    <xf numFmtId="1" fontId="14" fillId="2" borderId="8" xfId="0" applyNumberFormat="1" applyFont="1" applyFill="1" applyBorder="1" applyAlignment="1">
      <alignment horizontal="left" vertical="center"/>
    </xf>
    <xf numFmtId="1" fontId="14" fillId="2" borderId="9" xfId="0" applyNumberFormat="1" applyFont="1" applyFill="1" applyBorder="1" applyAlignment="1">
      <alignment horizontal="left" vertical="center"/>
    </xf>
    <xf numFmtId="1" fontId="14" fillId="2" borderId="10" xfId="0" applyNumberFormat="1" applyFont="1" applyFill="1" applyBorder="1" applyAlignment="1">
      <alignment horizontal="left" vertical="center"/>
    </xf>
    <xf numFmtId="0" fontId="18" fillId="0" borderId="0" xfId="0" applyNumberFormat="1" applyFont="1" applyAlignment="1"/>
    <xf numFmtId="0" fontId="2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left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1" fillId="24" borderId="0" xfId="0" applyNumberFormat="1" applyFont="1" applyFill="1" applyAlignment="1"/>
    <xf numFmtId="0" fontId="0" fillId="24" borderId="0" xfId="0" applyFill="1">
      <alignment vertical="top" wrapText="1"/>
    </xf>
    <xf numFmtId="166" fontId="2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2" fillId="0" borderId="19" xfId="0" applyNumberFormat="1" applyFont="1" applyBorder="1" applyAlignment="1">
      <alignment horizontal="left" vertical="center"/>
    </xf>
    <xf numFmtId="0" fontId="17" fillId="0" borderId="19" xfId="0" applyFont="1" applyBorder="1" applyAlignment="1">
      <alignment vertical="center"/>
    </xf>
    <xf numFmtId="166" fontId="10" fillId="2" borderId="26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1" fontId="14" fillId="2" borderId="27" xfId="0" applyNumberFormat="1" applyFont="1" applyFill="1" applyBorder="1" applyAlignment="1">
      <alignment horizontal="left" vertical="center"/>
    </xf>
    <xf numFmtId="1" fontId="2" fillId="2" borderId="27" xfId="0" applyNumberFormat="1" applyFont="1" applyFill="1" applyBorder="1" applyAlignment="1">
      <alignment horizontal="left" vertical="center"/>
    </xf>
    <xf numFmtId="1" fontId="2" fillId="2" borderId="27" xfId="0" applyNumberFormat="1" applyFont="1" applyFill="1" applyBorder="1" applyAlignment="1">
      <alignment horizontal="center" vertical="center"/>
    </xf>
    <xf numFmtId="1" fontId="12" fillId="16" borderId="19" xfId="0" applyNumberFormat="1" applyFont="1" applyFill="1" applyBorder="1" applyAlignment="1">
      <alignment horizontal="center" vertical="center"/>
    </xf>
    <xf numFmtId="1" fontId="12" fillId="15" borderId="19" xfId="0" applyNumberFormat="1" applyFont="1" applyFill="1" applyBorder="1" applyAlignment="1">
      <alignment horizontal="center" vertical="center"/>
    </xf>
    <xf numFmtId="1" fontId="12" fillId="14" borderId="19" xfId="0" applyNumberFormat="1" applyFont="1" applyFill="1" applyBorder="1" applyAlignment="1">
      <alignment horizontal="center" vertical="center"/>
    </xf>
    <xf numFmtId="1" fontId="12" fillId="18" borderId="19" xfId="0" applyNumberFormat="1" applyFont="1" applyFill="1" applyBorder="1" applyAlignment="1">
      <alignment horizontal="center" vertical="center"/>
    </xf>
    <xf numFmtId="1" fontId="12" fillId="20" borderId="19" xfId="0" applyNumberFormat="1" applyFont="1" applyFill="1" applyBorder="1" applyAlignment="1">
      <alignment horizontal="center" vertical="center"/>
    </xf>
    <xf numFmtId="1" fontId="12" fillId="19" borderId="19" xfId="0" applyNumberFormat="1" applyFont="1" applyFill="1" applyBorder="1" applyAlignment="1">
      <alignment horizontal="center" vertical="center"/>
    </xf>
    <xf numFmtId="1" fontId="12" fillId="16" borderId="12" xfId="0" applyNumberFormat="1" applyFont="1" applyFill="1" applyBorder="1" applyAlignment="1">
      <alignment horizontal="center" vertical="center"/>
    </xf>
    <xf numFmtId="1" fontId="12" fillId="15" borderId="12" xfId="0" applyNumberFormat="1" applyFont="1" applyFill="1" applyBorder="1" applyAlignment="1">
      <alignment horizontal="center" vertical="center"/>
    </xf>
    <xf numFmtId="1" fontId="12" fillId="14" borderId="12" xfId="0" applyNumberFormat="1" applyFont="1" applyFill="1" applyBorder="1" applyAlignment="1">
      <alignment horizontal="center" vertical="center"/>
    </xf>
    <xf numFmtId="1" fontId="12" fillId="18" borderId="12" xfId="0" applyNumberFormat="1" applyFont="1" applyFill="1" applyBorder="1" applyAlignment="1">
      <alignment horizontal="center" vertical="center"/>
    </xf>
    <xf numFmtId="1" fontId="12" fillId="20" borderId="12" xfId="0" applyNumberFormat="1" applyFont="1" applyFill="1" applyBorder="1" applyAlignment="1">
      <alignment horizontal="center" vertical="center"/>
    </xf>
    <xf numFmtId="1" fontId="12" fillId="19" borderId="12" xfId="0" applyNumberFormat="1" applyFont="1" applyFill="1" applyBorder="1" applyAlignment="1">
      <alignment horizontal="center" vertical="center"/>
    </xf>
    <xf numFmtId="0" fontId="14" fillId="28" borderId="3" xfId="0" applyNumberFormat="1" applyFont="1" applyFill="1" applyBorder="1" applyAlignment="1">
      <alignment horizontal="center" vertical="center"/>
    </xf>
    <xf numFmtId="0" fontId="14" fillId="29" borderId="3" xfId="0" applyNumberFormat="1" applyFont="1" applyFill="1" applyBorder="1" applyAlignment="1">
      <alignment horizontal="center" vertical="center"/>
    </xf>
    <xf numFmtId="0" fontId="14" fillId="30" borderId="3" xfId="0" applyNumberFormat="1" applyFont="1" applyFill="1" applyBorder="1" applyAlignment="1">
      <alignment horizontal="center" vertical="center"/>
    </xf>
    <xf numFmtId="0" fontId="14" fillId="31" borderId="3" xfId="0" applyNumberFormat="1" applyFont="1" applyFill="1" applyBorder="1" applyAlignment="1">
      <alignment horizontal="center" vertical="center"/>
    </xf>
    <xf numFmtId="0" fontId="14" fillId="32" borderId="3" xfId="0" applyNumberFormat="1" applyFont="1" applyFill="1" applyBorder="1" applyAlignment="1">
      <alignment horizontal="center" vertical="center"/>
    </xf>
    <xf numFmtId="0" fontId="14" fillId="28" borderId="4" xfId="0" applyNumberFormat="1" applyFont="1" applyFill="1" applyBorder="1" applyAlignment="1">
      <alignment horizontal="center" vertical="center"/>
    </xf>
    <xf numFmtId="0" fontId="14" fillId="29" borderId="4" xfId="0" applyNumberFormat="1" applyFont="1" applyFill="1" applyBorder="1" applyAlignment="1">
      <alignment horizontal="center" vertical="center"/>
    </xf>
    <xf numFmtId="0" fontId="14" fillId="30" borderId="4" xfId="0" applyNumberFormat="1" applyFont="1" applyFill="1" applyBorder="1" applyAlignment="1">
      <alignment horizontal="center" vertical="center"/>
    </xf>
    <xf numFmtId="0" fontId="14" fillId="31" borderId="4" xfId="0" applyNumberFormat="1" applyFont="1" applyFill="1" applyBorder="1" applyAlignment="1">
      <alignment horizontal="center" vertical="center"/>
    </xf>
    <xf numFmtId="0" fontId="14" fillId="32" borderId="4" xfId="0" applyNumberFormat="1" applyFont="1" applyFill="1" applyBorder="1" applyAlignment="1">
      <alignment horizontal="center" vertical="center"/>
    </xf>
    <xf numFmtId="0" fontId="14" fillId="28" borderId="7" xfId="0" applyNumberFormat="1" applyFont="1" applyFill="1" applyBorder="1" applyAlignment="1">
      <alignment horizontal="center" vertical="center"/>
    </xf>
    <xf numFmtId="0" fontId="14" fillId="29" borderId="7" xfId="0" applyNumberFormat="1" applyFont="1" applyFill="1" applyBorder="1" applyAlignment="1">
      <alignment horizontal="center" vertical="center"/>
    </xf>
    <xf numFmtId="0" fontId="14" fillId="30" borderId="7" xfId="0" applyNumberFormat="1" applyFont="1" applyFill="1" applyBorder="1" applyAlignment="1">
      <alignment horizontal="center" vertical="center"/>
    </xf>
    <xf numFmtId="0" fontId="14" fillId="31" borderId="7" xfId="0" applyNumberFormat="1" applyFont="1" applyFill="1" applyBorder="1" applyAlignment="1">
      <alignment horizontal="center" vertical="center"/>
    </xf>
    <xf numFmtId="0" fontId="14" fillId="32" borderId="7" xfId="0" applyNumberFormat="1" applyFont="1" applyFill="1" applyBorder="1" applyAlignment="1">
      <alignment horizontal="center" vertical="center"/>
    </xf>
    <xf numFmtId="0" fontId="14" fillId="28" borderId="5" xfId="0" applyNumberFormat="1" applyFont="1" applyFill="1" applyBorder="1" applyAlignment="1">
      <alignment horizontal="center" vertical="center"/>
    </xf>
    <xf numFmtId="0" fontId="14" fillId="29" borderId="5" xfId="0" applyNumberFormat="1" applyFont="1" applyFill="1" applyBorder="1" applyAlignment="1">
      <alignment horizontal="center" vertical="center"/>
    </xf>
    <xf numFmtId="0" fontId="14" fillId="30" borderId="5" xfId="0" applyNumberFormat="1" applyFont="1" applyFill="1" applyBorder="1" applyAlignment="1">
      <alignment horizontal="center" vertical="center"/>
    </xf>
    <xf numFmtId="0" fontId="14" fillId="31" borderId="5" xfId="0" applyNumberFormat="1" applyFont="1" applyFill="1" applyBorder="1" applyAlignment="1">
      <alignment horizontal="center" vertical="center"/>
    </xf>
    <xf numFmtId="0" fontId="14" fillId="32" borderId="5" xfId="0" applyNumberFormat="1" applyFont="1" applyFill="1" applyBorder="1" applyAlignment="1">
      <alignment horizontal="center" vertical="center"/>
    </xf>
    <xf numFmtId="0" fontId="14" fillId="28" borderId="17" xfId="0" applyNumberFormat="1" applyFont="1" applyFill="1" applyBorder="1" applyAlignment="1">
      <alignment horizontal="center" vertical="center"/>
    </xf>
    <xf numFmtId="0" fontId="14" fillId="29" borderId="17" xfId="0" applyNumberFormat="1" applyFont="1" applyFill="1" applyBorder="1" applyAlignment="1">
      <alignment horizontal="center" vertical="center"/>
    </xf>
    <xf numFmtId="0" fontId="14" fillId="30" borderId="17" xfId="0" applyNumberFormat="1" applyFont="1" applyFill="1" applyBorder="1" applyAlignment="1">
      <alignment horizontal="center" vertical="center"/>
    </xf>
    <xf numFmtId="0" fontId="14" fillId="31" borderId="17" xfId="0" applyNumberFormat="1" applyFont="1" applyFill="1" applyBorder="1" applyAlignment="1">
      <alignment horizontal="center" vertical="center"/>
    </xf>
    <xf numFmtId="0" fontId="14" fillId="32" borderId="17" xfId="0" applyNumberFormat="1" applyFont="1" applyFill="1" applyBorder="1" applyAlignment="1">
      <alignment horizontal="center" vertical="center"/>
    </xf>
    <xf numFmtId="0" fontId="14" fillId="28" borderId="1" xfId="0" applyNumberFormat="1" applyFont="1" applyFill="1" applyBorder="1" applyAlignment="1">
      <alignment horizontal="center" vertical="center"/>
    </xf>
    <xf numFmtId="0" fontId="14" fillId="29" borderId="1" xfId="0" applyNumberFormat="1" applyFont="1" applyFill="1" applyBorder="1" applyAlignment="1">
      <alignment horizontal="center" vertical="center"/>
    </xf>
    <xf numFmtId="0" fontId="14" fillId="30" borderId="1" xfId="0" applyNumberFormat="1" applyFont="1" applyFill="1" applyBorder="1" applyAlignment="1">
      <alignment horizontal="center" vertical="center"/>
    </xf>
    <xf numFmtId="0" fontId="14" fillId="31" borderId="1" xfId="0" applyNumberFormat="1" applyFont="1" applyFill="1" applyBorder="1" applyAlignment="1">
      <alignment horizontal="center" vertical="center"/>
    </xf>
    <xf numFmtId="0" fontId="14" fillId="32" borderId="1" xfId="0" applyNumberFormat="1" applyFont="1" applyFill="1" applyBorder="1" applyAlignment="1">
      <alignment horizontal="center" vertical="center"/>
    </xf>
    <xf numFmtId="0" fontId="14" fillId="28" borderId="12" xfId="0" applyNumberFormat="1" applyFont="1" applyFill="1" applyBorder="1" applyAlignment="1">
      <alignment horizontal="center" vertical="center"/>
    </xf>
    <xf numFmtId="0" fontId="14" fillId="29" borderId="12" xfId="0" applyNumberFormat="1" applyFont="1" applyFill="1" applyBorder="1" applyAlignment="1">
      <alignment horizontal="center" vertical="center"/>
    </xf>
    <xf numFmtId="0" fontId="14" fillId="30" borderId="12" xfId="0" applyNumberFormat="1" applyFont="1" applyFill="1" applyBorder="1" applyAlignment="1">
      <alignment horizontal="center" vertical="center"/>
    </xf>
    <xf numFmtId="0" fontId="14" fillId="31" borderId="12" xfId="0" applyNumberFormat="1" applyFont="1" applyFill="1" applyBorder="1" applyAlignment="1">
      <alignment horizontal="center" vertical="center"/>
    </xf>
    <xf numFmtId="0" fontId="14" fillId="32" borderId="12" xfId="0" applyNumberFormat="1" applyFont="1" applyFill="1" applyBorder="1" applyAlignment="1">
      <alignment horizontal="center" vertical="center"/>
    </xf>
    <xf numFmtId="0" fontId="14" fillId="28" borderId="19" xfId="0" applyNumberFormat="1" applyFont="1" applyFill="1" applyBorder="1" applyAlignment="1">
      <alignment horizontal="center" vertical="center"/>
    </xf>
    <xf numFmtId="0" fontId="14" fillId="29" borderId="19" xfId="0" applyNumberFormat="1" applyFont="1" applyFill="1" applyBorder="1" applyAlignment="1">
      <alignment horizontal="center" vertical="center"/>
    </xf>
    <xf numFmtId="0" fontId="14" fillId="30" borderId="19" xfId="0" applyNumberFormat="1" applyFont="1" applyFill="1" applyBorder="1" applyAlignment="1">
      <alignment horizontal="center" vertical="center"/>
    </xf>
    <xf numFmtId="0" fontId="14" fillId="31" borderId="19" xfId="0" applyNumberFormat="1" applyFont="1" applyFill="1" applyBorder="1" applyAlignment="1">
      <alignment horizontal="center" vertical="center"/>
    </xf>
    <xf numFmtId="0" fontId="14" fillId="32" borderId="19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left" vertical="center"/>
    </xf>
    <xf numFmtId="164" fontId="2" fillId="2" borderId="27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left" vertical="center"/>
    </xf>
    <xf numFmtId="3" fontId="2" fillId="0" borderId="17" xfId="0" applyNumberFormat="1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167" fontId="10" fillId="2" borderId="27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4" fillId="24" borderId="29" xfId="0" applyNumberFormat="1" applyFont="1" applyFill="1" applyBorder="1" applyAlignment="1">
      <alignment horizontal="left" vertical="center"/>
    </xf>
    <xf numFmtId="49" fontId="12" fillId="12" borderId="29" xfId="0" applyNumberFormat="1" applyFont="1" applyFill="1" applyBorder="1" applyAlignment="1">
      <alignment horizontal="left" vertical="center"/>
    </xf>
    <xf numFmtId="0" fontId="2" fillId="2" borderId="29" xfId="0" applyNumberFormat="1" applyFont="1" applyFill="1" applyBorder="1" applyAlignment="1">
      <alignment horizontal="center" vertical="center"/>
    </xf>
    <xf numFmtId="1" fontId="12" fillId="16" borderId="29" xfId="0" applyNumberFormat="1" applyFont="1" applyFill="1" applyBorder="1" applyAlignment="1">
      <alignment horizontal="center" vertical="center"/>
    </xf>
    <xf numFmtId="1" fontId="12" fillId="15" borderId="29" xfId="0" applyNumberFormat="1" applyFont="1" applyFill="1" applyBorder="1" applyAlignment="1">
      <alignment horizontal="center" vertical="center"/>
    </xf>
    <xf numFmtId="1" fontId="12" fillId="14" borderId="29" xfId="0" applyNumberFormat="1" applyFont="1" applyFill="1" applyBorder="1" applyAlignment="1">
      <alignment horizontal="center" vertical="center"/>
    </xf>
    <xf numFmtId="1" fontId="12" fillId="18" borderId="29" xfId="0" applyNumberFormat="1" applyFont="1" applyFill="1" applyBorder="1" applyAlignment="1">
      <alignment horizontal="center" vertical="center"/>
    </xf>
    <xf numFmtId="1" fontId="12" fillId="20" borderId="29" xfId="0" applyNumberFormat="1" applyFont="1" applyFill="1" applyBorder="1" applyAlignment="1">
      <alignment horizontal="center" vertical="center"/>
    </xf>
    <xf numFmtId="1" fontId="12" fillId="19" borderId="29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 applyAlignment="1">
      <alignment horizontal="left" vertical="center"/>
    </xf>
    <xf numFmtId="164" fontId="2" fillId="2" borderId="29" xfId="0" applyNumberFormat="1" applyFont="1" applyFill="1" applyBorder="1" applyAlignment="1">
      <alignment horizontal="left" vertical="center"/>
    </xf>
    <xf numFmtId="0" fontId="2" fillId="0" borderId="30" xfId="0" applyNumberFormat="1" applyFont="1" applyBorder="1" applyAlignment="1">
      <alignment horizontal="left" vertical="center"/>
    </xf>
    <xf numFmtId="0" fontId="2" fillId="2" borderId="30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left" vertical="center"/>
    </xf>
    <xf numFmtId="1" fontId="12" fillId="12" borderId="21" xfId="0" applyNumberFormat="1" applyFont="1" applyFill="1" applyBorder="1" applyAlignment="1">
      <alignment horizontal="left" vertical="center"/>
    </xf>
    <xf numFmtId="1" fontId="2" fillId="2" borderId="31" xfId="0" applyNumberFormat="1" applyFont="1" applyFill="1" applyBorder="1" applyAlignment="1">
      <alignment horizontal="left" vertical="center"/>
    </xf>
    <xf numFmtId="1" fontId="7" fillId="2" borderId="32" xfId="0" applyNumberFormat="1" applyFont="1" applyFill="1" applyBorder="1" applyAlignment="1">
      <alignment horizontal="left" vertical="center"/>
    </xf>
    <xf numFmtId="1" fontId="7" fillId="2" borderId="10" xfId="0" applyNumberFormat="1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/>
    <xf numFmtId="166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20" fillId="0" borderId="1" xfId="0" applyNumberFormat="1" applyFont="1" applyBorder="1" applyAlignment="1">
      <alignment vertical="center"/>
    </xf>
    <xf numFmtId="1" fontId="2" fillId="2" borderId="33" xfId="0" applyNumberFormat="1" applyFont="1" applyFill="1" applyBorder="1" applyAlignment="1">
      <alignment horizontal="left" vertical="center"/>
    </xf>
    <xf numFmtId="167" fontId="2" fillId="0" borderId="17" xfId="0" applyNumberFormat="1" applyFont="1" applyBorder="1" applyAlignment="1">
      <alignment horizontal="left" vertical="center"/>
    </xf>
    <xf numFmtId="167" fontId="2" fillId="0" borderId="19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center"/>
    </xf>
    <xf numFmtId="167" fontId="2" fillId="2" borderId="25" xfId="0" applyNumberFormat="1" applyFont="1" applyFill="1" applyBorder="1" applyAlignment="1">
      <alignment horizontal="left" vertical="center"/>
    </xf>
    <xf numFmtId="165" fontId="2" fillId="2" borderId="34" xfId="0" applyNumberFormat="1" applyFont="1" applyFill="1" applyBorder="1" applyAlignment="1">
      <alignment horizontal="left" vertical="center"/>
    </xf>
    <xf numFmtId="164" fontId="2" fillId="2" borderId="34" xfId="0" applyNumberFormat="1" applyFont="1" applyFill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2" fillId="0" borderId="37" xfId="0" applyNumberFormat="1" applyFont="1" applyBorder="1" applyAlignment="1">
      <alignment horizontal="left" vertical="center"/>
    </xf>
    <xf numFmtId="0" fontId="2" fillId="0" borderId="37" xfId="0" applyNumberFormat="1" applyFont="1" applyBorder="1" applyAlignment="1">
      <alignment horizontal="center" vertical="center"/>
    </xf>
    <xf numFmtId="1" fontId="12" fillId="16" borderId="33" xfId="0" applyNumberFormat="1" applyFont="1" applyFill="1" applyBorder="1" applyAlignment="1">
      <alignment horizontal="center" vertical="center"/>
    </xf>
    <xf numFmtId="1" fontId="12" fillId="15" borderId="33" xfId="0" applyNumberFormat="1" applyFont="1" applyFill="1" applyBorder="1" applyAlignment="1">
      <alignment horizontal="center" vertical="center"/>
    </xf>
    <xf numFmtId="1" fontId="12" fillId="14" borderId="33" xfId="0" applyNumberFormat="1" applyFont="1" applyFill="1" applyBorder="1" applyAlignment="1">
      <alignment horizontal="center" vertical="center"/>
    </xf>
    <xf numFmtId="1" fontId="12" fillId="18" borderId="33" xfId="0" applyNumberFormat="1" applyFont="1" applyFill="1" applyBorder="1" applyAlignment="1">
      <alignment horizontal="center" vertical="center"/>
    </xf>
    <xf numFmtId="1" fontId="12" fillId="20" borderId="33" xfId="0" applyNumberFormat="1" applyFont="1" applyFill="1" applyBorder="1" applyAlignment="1">
      <alignment horizontal="center" vertical="center"/>
    </xf>
    <xf numFmtId="1" fontId="12" fillId="19" borderId="33" xfId="0" applyNumberFormat="1" applyFont="1" applyFill="1" applyBorder="1" applyAlignment="1">
      <alignment horizontal="center" vertical="center"/>
    </xf>
    <xf numFmtId="165" fontId="2" fillId="2" borderId="37" xfId="0" applyNumberFormat="1" applyFont="1" applyFill="1" applyBorder="1" applyAlignment="1">
      <alignment horizontal="left" vertical="center"/>
    </xf>
    <xf numFmtId="164" fontId="2" fillId="2" borderId="37" xfId="0" applyNumberFormat="1" applyFont="1" applyFill="1" applyBorder="1" applyAlignment="1">
      <alignment horizontal="left" vertical="center"/>
    </xf>
    <xf numFmtId="165" fontId="2" fillId="2" borderId="35" xfId="0" applyNumberFormat="1" applyFont="1" applyFill="1" applyBorder="1" applyAlignment="1">
      <alignment horizontal="left" vertical="center"/>
    </xf>
    <xf numFmtId="164" fontId="2" fillId="2" borderId="35" xfId="0" applyNumberFormat="1" applyFont="1" applyFill="1" applyBorder="1" applyAlignment="1">
      <alignment horizontal="left" vertical="center"/>
    </xf>
    <xf numFmtId="166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/>
    <xf numFmtId="14" fontId="1" fillId="0" borderId="1" xfId="0" applyNumberFormat="1" applyFont="1" applyBorder="1" applyAlignment="1"/>
    <xf numFmtId="1" fontId="10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>
      <alignment vertical="top" wrapText="1"/>
    </xf>
    <xf numFmtId="14" fontId="8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left" vertical="center"/>
    </xf>
    <xf numFmtId="0" fontId="2" fillId="2" borderId="11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4" xfId="0" applyNumberFormat="1" applyFont="1" applyFill="1" applyBorder="1" applyAlignment="1">
      <alignment horizontal="left" vertical="center"/>
    </xf>
    <xf numFmtId="0" fontId="2" fillId="2" borderId="17" xfId="0" applyNumberFormat="1" applyFont="1" applyFill="1" applyBorder="1" applyAlignment="1">
      <alignment horizontal="left" vertical="center"/>
    </xf>
    <xf numFmtId="0" fontId="2" fillId="2" borderId="33" xfId="0" applyNumberFormat="1" applyFont="1" applyFill="1" applyBorder="1" applyAlignment="1">
      <alignment horizontal="left" vertical="center"/>
    </xf>
    <xf numFmtId="0" fontId="2" fillId="2" borderId="7" xfId="0" applyNumberFormat="1" applyFont="1" applyFill="1" applyBorder="1" applyAlignment="1">
      <alignment horizontal="left" vertical="center"/>
    </xf>
    <xf numFmtId="0" fontId="2" fillId="2" borderId="19" xfId="0" applyNumberFormat="1" applyFont="1" applyFill="1" applyBorder="1" applyAlignment="1">
      <alignment horizontal="left" vertical="center"/>
    </xf>
    <xf numFmtId="0" fontId="2" fillId="0" borderId="1" xfId="0" applyNumberFormat="1" applyFont="1" applyBorder="1">
      <alignment vertical="top" wrapText="1"/>
    </xf>
    <xf numFmtId="0" fontId="5" fillId="11" borderId="39" xfId="0" applyNumberFormat="1" applyFont="1" applyFill="1" applyBorder="1" applyAlignment="1">
      <alignment horizontal="center" vertical="center"/>
    </xf>
    <xf numFmtId="0" fontId="5" fillId="11" borderId="41" xfId="0" applyNumberFormat="1" applyFont="1" applyFill="1" applyBorder="1" applyAlignment="1">
      <alignment horizontal="center" vertical="center"/>
    </xf>
    <xf numFmtId="0" fontId="5" fillId="11" borderId="42" xfId="0" applyNumberFormat="1" applyFont="1" applyFill="1" applyBorder="1" applyAlignment="1">
      <alignment horizontal="center" vertical="center"/>
    </xf>
    <xf numFmtId="0" fontId="5" fillId="11" borderId="44" xfId="0" applyNumberFormat="1" applyFont="1" applyFill="1" applyBorder="1" applyAlignment="1">
      <alignment horizontal="center" vertical="center"/>
    </xf>
    <xf numFmtId="0" fontId="5" fillId="11" borderId="45" xfId="0" applyNumberFormat="1" applyFont="1" applyFill="1" applyBorder="1" applyAlignment="1">
      <alignment horizontal="center" vertical="center"/>
    </xf>
    <xf numFmtId="0" fontId="5" fillId="11" borderId="47" xfId="0" applyNumberFormat="1" applyFont="1" applyFill="1" applyBorder="1" applyAlignment="1">
      <alignment horizontal="center" vertical="center"/>
    </xf>
    <xf numFmtId="0" fontId="5" fillId="11" borderId="48" xfId="0" applyNumberFormat="1" applyFont="1" applyFill="1" applyBorder="1" applyAlignment="1">
      <alignment horizontal="center" vertical="center"/>
    </xf>
    <xf numFmtId="0" fontId="5" fillId="11" borderId="49" xfId="0" applyNumberFormat="1" applyFont="1" applyFill="1" applyBorder="1" applyAlignment="1">
      <alignment horizontal="center" vertical="center"/>
    </xf>
    <xf numFmtId="0" fontId="5" fillId="11" borderId="51" xfId="0" applyNumberFormat="1" applyFont="1" applyFill="1" applyBorder="1" applyAlignment="1">
      <alignment horizontal="center" vertical="center"/>
    </xf>
    <xf numFmtId="0" fontId="5" fillId="11" borderId="57" xfId="0" applyNumberFormat="1" applyFont="1" applyFill="1" applyBorder="1" applyAlignment="1">
      <alignment horizontal="center" vertical="center"/>
    </xf>
    <xf numFmtId="165" fontId="2" fillId="2" borderId="39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5" fontId="2" fillId="2" borderId="58" xfId="0" applyNumberFormat="1" applyFont="1" applyFill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165" fontId="2" fillId="2" borderId="48" xfId="0" applyNumberFormat="1" applyFont="1" applyFill="1" applyBorder="1" applyAlignment="1">
      <alignment horizontal="center" vertical="center"/>
    </xf>
    <xf numFmtId="165" fontId="2" fillId="2" borderId="57" xfId="0" applyNumberFormat="1" applyFont="1" applyFill="1" applyBorder="1" applyAlignment="1">
      <alignment horizontal="center" vertical="center"/>
    </xf>
    <xf numFmtId="166" fontId="12" fillId="12" borderId="59" xfId="0" applyNumberFormat="1" applyFont="1" applyFill="1" applyBorder="1" applyAlignment="1">
      <alignment horizontal="center" vertical="center"/>
    </xf>
    <xf numFmtId="1" fontId="12" fillId="35" borderId="60" xfId="0" applyNumberFormat="1" applyFont="1" applyFill="1" applyBorder="1" applyAlignment="1">
      <alignment horizontal="center" vertical="center"/>
    </xf>
    <xf numFmtId="166" fontId="12" fillId="12" borderId="61" xfId="0" applyNumberFormat="1" applyFont="1" applyFill="1" applyBorder="1" applyAlignment="1">
      <alignment horizontal="center" vertical="center"/>
    </xf>
    <xf numFmtId="1" fontId="12" fillId="35" borderId="62" xfId="0" applyNumberFormat="1" applyFont="1" applyFill="1" applyBorder="1" applyAlignment="1">
      <alignment horizontal="center" vertical="center"/>
    </xf>
    <xf numFmtId="166" fontId="12" fillId="12" borderId="65" xfId="0" applyNumberFormat="1" applyFont="1" applyFill="1" applyBorder="1" applyAlignment="1">
      <alignment horizontal="center" vertical="center"/>
    </xf>
    <xf numFmtId="1" fontId="12" fillId="27" borderId="66" xfId="0" applyNumberFormat="1" applyFont="1" applyFill="1" applyBorder="1" applyAlignment="1">
      <alignment horizontal="center" vertical="center"/>
    </xf>
    <xf numFmtId="1" fontId="12" fillId="27" borderId="67" xfId="0" applyNumberFormat="1" applyFont="1" applyFill="1" applyBorder="1" applyAlignment="1">
      <alignment horizontal="center" vertical="center"/>
    </xf>
    <xf numFmtId="1" fontId="12" fillId="27" borderId="62" xfId="0" applyNumberFormat="1" applyFont="1" applyFill="1" applyBorder="1" applyAlignment="1">
      <alignment horizontal="center" vertical="center"/>
    </xf>
    <xf numFmtId="166" fontId="12" fillId="12" borderId="68" xfId="0" applyNumberFormat="1" applyFont="1" applyFill="1" applyBorder="1" applyAlignment="1">
      <alignment horizontal="center" vertical="center"/>
    </xf>
    <xf numFmtId="1" fontId="12" fillId="27" borderId="64" xfId="0" applyNumberFormat="1" applyFont="1" applyFill="1" applyBorder="1" applyAlignment="1">
      <alignment horizontal="center" vertical="center"/>
    </xf>
    <xf numFmtId="166" fontId="12" fillId="12" borderId="69" xfId="0" applyNumberFormat="1" applyFont="1" applyFill="1" applyBorder="1" applyAlignment="1">
      <alignment horizontal="center" vertical="center"/>
    </xf>
    <xf numFmtId="166" fontId="12" fillId="12" borderId="70" xfId="0" applyNumberFormat="1" applyFont="1" applyFill="1" applyBorder="1" applyAlignment="1">
      <alignment horizontal="center" vertical="center"/>
    </xf>
    <xf numFmtId="166" fontId="2" fillId="24" borderId="65" xfId="0" applyNumberFormat="1" applyFont="1" applyFill="1" applyBorder="1" applyAlignment="1">
      <alignment horizontal="center" vertical="center"/>
    </xf>
    <xf numFmtId="166" fontId="2" fillId="24" borderId="61" xfId="0" applyNumberFormat="1" applyFont="1" applyFill="1" applyBorder="1" applyAlignment="1">
      <alignment horizontal="center" vertical="center"/>
    </xf>
    <xf numFmtId="166" fontId="2" fillId="24" borderId="59" xfId="0" applyNumberFormat="1" applyFont="1" applyFill="1" applyBorder="1" applyAlignment="1">
      <alignment horizontal="center" vertical="center"/>
    </xf>
    <xf numFmtId="166" fontId="13" fillId="13" borderId="65" xfId="0" applyNumberFormat="1" applyFont="1" applyFill="1" applyBorder="1" applyAlignment="1">
      <alignment horizontal="center" vertical="center"/>
    </xf>
    <xf numFmtId="166" fontId="13" fillId="13" borderId="61" xfId="0" applyNumberFormat="1" applyFont="1" applyFill="1" applyBorder="1" applyAlignment="1">
      <alignment horizontal="center" vertical="center"/>
    </xf>
    <xf numFmtId="166" fontId="13" fillId="13" borderId="68" xfId="0" applyNumberFormat="1" applyFont="1" applyFill="1" applyBorder="1" applyAlignment="1">
      <alignment horizontal="center" vertical="center"/>
    </xf>
    <xf numFmtId="166" fontId="13" fillId="13" borderId="69" xfId="0" applyNumberFormat="1" applyFont="1" applyFill="1" applyBorder="1" applyAlignment="1">
      <alignment horizontal="center" vertical="center"/>
    </xf>
    <xf numFmtId="166" fontId="13" fillId="13" borderId="63" xfId="0" applyNumberFormat="1" applyFont="1" applyFill="1" applyBorder="1" applyAlignment="1">
      <alignment horizontal="center" vertical="center"/>
    </xf>
    <xf numFmtId="166" fontId="13" fillId="13" borderId="59" xfId="0" applyNumberFormat="1" applyFont="1" applyFill="1" applyBorder="1" applyAlignment="1">
      <alignment horizontal="center" vertical="center"/>
    </xf>
    <xf numFmtId="1" fontId="12" fillId="27" borderId="71" xfId="0" applyNumberFormat="1" applyFont="1" applyFill="1" applyBorder="1" applyAlignment="1">
      <alignment horizontal="center" vertical="center"/>
    </xf>
    <xf numFmtId="166" fontId="13" fillId="13" borderId="72" xfId="0" applyNumberFormat="1" applyFont="1" applyFill="1" applyBorder="1" applyAlignment="1">
      <alignment horizontal="center" vertical="center"/>
    </xf>
    <xf numFmtId="166" fontId="13" fillId="13" borderId="74" xfId="0" applyNumberFormat="1" applyFont="1" applyFill="1" applyBorder="1" applyAlignment="1">
      <alignment horizontal="center" vertical="center"/>
    </xf>
    <xf numFmtId="166" fontId="2" fillId="2" borderId="72" xfId="0" applyNumberFormat="1" applyFont="1" applyFill="1" applyBorder="1" applyAlignment="1">
      <alignment horizontal="center" vertical="center"/>
    </xf>
    <xf numFmtId="1" fontId="2" fillId="6" borderId="75" xfId="0" applyNumberFormat="1" applyFont="1" applyFill="1" applyBorder="1" applyAlignment="1">
      <alignment horizontal="center" vertical="center"/>
    </xf>
    <xf numFmtId="1" fontId="2" fillId="24" borderId="1" xfId="0" applyNumberFormat="1" applyFont="1" applyFill="1" applyBorder="1" applyAlignment="1">
      <alignment horizontal="left"/>
    </xf>
    <xf numFmtId="1" fontId="3" fillId="24" borderId="1" xfId="0" applyNumberFormat="1" applyFont="1" applyFill="1" applyBorder="1" applyAlignment="1">
      <alignment vertical="center"/>
    </xf>
    <xf numFmtId="0" fontId="1" fillId="24" borderId="1" xfId="0" applyNumberFormat="1" applyFont="1" applyFill="1" applyBorder="1" applyAlignment="1"/>
    <xf numFmtId="3" fontId="12" fillId="12" borderId="36" xfId="0" applyNumberFormat="1" applyFont="1" applyFill="1" applyBorder="1" applyAlignment="1">
      <alignment horizontal="center" vertical="center"/>
    </xf>
    <xf numFmtId="166" fontId="2" fillId="2" borderId="37" xfId="0" applyNumberFormat="1" applyFont="1" applyFill="1" applyBorder="1" applyAlignment="1">
      <alignment horizontal="center" vertical="center"/>
    </xf>
    <xf numFmtId="3" fontId="12" fillId="12" borderId="18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>
      <alignment horizontal="center" vertical="center"/>
    </xf>
    <xf numFmtId="166" fontId="2" fillId="2" borderId="60" xfId="0" applyNumberFormat="1" applyFont="1" applyFill="1" applyBorder="1" applyAlignment="1">
      <alignment horizontal="center" vertical="center"/>
    </xf>
    <xf numFmtId="166" fontId="2" fillId="2" borderId="73" xfId="0" applyNumberFormat="1" applyFont="1" applyFill="1" applyBorder="1" applyAlignment="1">
      <alignment horizontal="center" vertical="center"/>
    </xf>
    <xf numFmtId="0" fontId="2" fillId="2" borderId="59" xfId="0" applyNumberFormat="1" applyFont="1" applyFill="1" applyBorder="1" applyAlignment="1">
      <alignment horizontal="center" vertical="center"/>
    </xf>
    <xf numFmtId="0" fontId="2" fillId="2" borderId="68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>
      <alignment horizontal="left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center" vertical="center"/>
    </xf>
    <xf numFmtId="1" fontId="2" fillId="8" borderId="27" xfId="0" applyNumberFormat="1" applyFont="1" applyFill="1" applyBorder="1" applyAlignment="1">
      <alignment horizontal="center" vertical="center"/>
    </xf>
    <xf numFmtId="1" fontId="2" fillId="10" borderId="27" xfId="0" applyNumberFormat="1" applyFont="1" applyFill="1" applyBorder="1" applyAlignment="1">
      <alignment horizontal="center" vertical="center"/>
    </xf>
    <xf numFmtId="1" fontId="2" fillId="9" borderId="27" xfId="0" applyNumberFormat="1" applyFont="1" applyFill="1" applyBorder="1" applyAlignment="1">
      <alignment horizontal="center" vertical="center"/>
    </xf>
    <xf numFmtId="1" fontId="2" fillId="7" borderId="27" xfId="0" applyNumberFormat="1" applyFont="1" applyFill="1" applyBorder="1" applyAlignment="1">
      <alignment horizontal="center" vertical="center"/>
    </xf>
    <xf numFmtId="1" fontId="22" fillId="0" borderId="1" xfId="0" applyNumberFormat="1" applyFont="1" applyBorder="1" applyAlignment="1" applyProtection="1">
      <alignment horizontal="left" vertical="center"/>
      <protection locked="0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166" fontId="22" fillId="0" borderId="1" xfId="0" applyNumberFormat="1" applyFont="1" applyBorder="1" applyAlignment="1" applyProtection="1">
      <alignment horizontal="left" vertical="center"/>
      <protection locked="0"/>
    </xf>
    <xf numFmtId="1" fontId="22" fillId="0" borderId="77" xfId="0" applyNumberFormat="1" applyFont="1" applyBorder="1" applyAlignment="1" applyProtection="1">
      <alignment vertical="center"/>
      <protection locked="0"/>
    </xf>
    <xf numFmtId="0" fontId="0" fillId="0" borderId="0" xfId="0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Protection="1">
      <alignment vertical="top" wrapText="1"/>
      <protection locked="0"/>
    </xf>
    <xf numFmtId="1" fontId="22" fillId="0" borderId="78" xfId="0" applyNumberFormat="1" applyFont="1" applyBorder="1" applyAlignment="1" applyProtection="1">
      <alignment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66" fontId="12" fillId="0" borderId="1" xfId="0" applyNumberFormat="1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vertical="top"/>
      <protection locked="0"/>
    </xf>
    <xf numFmtId="0" fontId="23" fillId="0" borderId="79" xfId="0" applyFont="1" applyBorder="1" applyAlignment="1" applyProtection="1">
      <alignment vertical="top"/>
      <protection locked="0"/>
    </xf>
    <xf numFmtId="0" fontId="23" fillId="0" borderId="77" xfId="0" applyFont="1" applyBorder="1" applyAlignment="1" applyProtection="1">
      <alignment vertical="top"/>
      <protection locked="0"/>
    </xf>
    <xf numFmtId="0" fontId="23" fillId="0" borderId="1" xfId="0" applyFont="1" applyBorder="1" applyAlignment="1" applyProtection="1">
      <alignment horizontal="left" vertical="top"/>
      <protection locked="0"/>
    </xf>
    <xf numFmtId="1" fontId="23" fillId="0" borderId="1" xfId="0" applyNumberFormat="1" applyFont="1" applyBorder="1" applyAlignment="1" applyProtection="1">
      <alignment horizontal="left" vertical="top"/>
      <protection locked="0"/>
    </xf>
    <xf numFmtId="0" fontId="24" fillId="12" borderId="18" xfId="0" applyFont="1" applyFill="1" applyBorder="1" applyAlignment="1" applyProtection="1">
      <alignment horizontal="left" vertical="center"/>
      <protection locked="0"/>
    </xf>
    <xf numFmtId="0" fontId="24" fillId="12" borderId="84" xfId="0" applyFont="1" applyFill="1" applyBorder="1" applyAlignment="1" applyProtection="1">
      <alignment horizontal="left" vertical="center"/>
      <protection locked="0"/>
    </xf>
    <xf numFmtId="166" fontId="24" fillId="12" borderId="84" xfId="0" applyNumberFormat="1" applyFont="1" applyFill="1" applyBorder="1" applyAlignment="1" applyProtection="1">
      <alignment horizontal="center" vertical="center"/>
      <protection locked="0"/>
    </xf>
    <xf numFmtId="0" fontId="16" fillId="37" borderId="21" xfId="0" applyFont="1" applyFill="1" applyBorder="1" applyAlignment="1" applyProtection="1">
      <alignment horizontal="center" vertical="center"/>
      <protection locked="0"/>
    </xf>
    <xf numFmtId="1" fontId="24" fillId="12" borderId="83" xfId="0" applyNumberFormat="1" applyFont="1" applyFill="1" applyBorder="1" applyAlignment="1" applyProtection="1">
      <alignment horizontal="center" vertical="center"/>
      <protection locked="0"/>
    </xf>
    <xf numFmtId="166" fontId="24" fillId="12" borderId="84" xfId="0" applyNumberFormat="1" applyFont="1" applyFill="1" applyBorder="1" applyAlignment="1" applyProtection="1">
      <alignment horizontal="left" vertical="center"/>
      <protection locked="0"/>
    </xf>
    <xf numFmtId="0" fontId="12" fillId="12" borderId="29" xfId="0" applyFont="1" applyFill="1" applyBorder="1" applyAlignment="1" applyProtection="1">
      <alignment horizontal="left" vertical="center"/>
      <protection locked="0"/>
    </xf>
    <xf numFmtId="0" fontId="14" fillId="36" borderId="12" xfId="0" applyFont="1" applyFill="1" applyBorder="1" applyAlignment="1" applyProtection="1">
      <alignment horizontal="center" vertical="center"/>
      <protection locked="0"/>
    </xf>
    <xf numFmtId="165" fontId="12" fillId="12" borderId="80" xfId="0" applyNumberFormat="1" applyFont="1" applyFill="1" applyBorder="1" applyAlignment="1" applyProtection="1">
      <alignment horizontal="center" vertical="center"/>
      <protection locked="0"/>
    </xf>
    <xf numFmtId="0" fontId="12" fillId="12" borderId="81" xfId="0" applyFont="1" applyFill="1" applyBorder="1" applyAlignment="1" applyProtection="1">
      <alignment horizontal="left" vertical="center"/>
      <protection locked="0"/>
    </xf>
    <xf numFmtId="0" fontId="14" fillId="12" borderId="1" xfId="0" applyFont="1" applyFill="1" applyBorder="1" applyAlignment="1" applyProtection="1">
      <alignment horizontal="center" vertical="center"/>
      <protection locked="0"/>
    </xf>
    <xf numFmtId="166" fontId="12" fillId="12" borderId="1" xfId="0" applyNumberFormat="1" applyFont="1" applyFill="1" applyBorder="1" applyAlignment="1" applyProtection="1">
      <alignment horizontal="left" vertical="center"/>
      <protection locked="0"/>
    </xf>
    <xf numFmtId="0" fontId="12" fillId="12" borderId="1" xfId="0" applyFont="1" applyFill="1" applyBorder="1" applyAlignment="1" applyProtection="1">
      <alignment horizontal="left" vertical="center"/>
      <protection locked="0"/>
    </xf>
    <xf numFmtId="0" fontId="12" fillId="12" borderId="22" xfId="0" applyFont="1" applyFill="1" applyBorder="1" applyAlignment="1" applyProtection="1">
      <alignment horizontal="left" vertical="center"/>
      <protection locked="0"/>
    </xf>
    <xf numFmtId="0" fontId="25" fillId="12" borderId="1" xfId="0" applyFont="1" applyFill="1" applyBorder="1" applyAlignment="1" applyProtection="1">
      <alignment horizontal="center" vertical="center"/>
      <protection locked="0"/>
    </xf>
    <xf numFmtId="165" fontId="12" fillId="12" borderId="1" xfId="0" applyNumberFormat="1" applyFont="1" applyFill="1" applyBorder="1" applyAlignment="1" applyProtection="1">
      <alignment horizontal="center" vertical="center"/>
      <protection locked="0"/>
    </xf>
    <xf numFmtId="167" fontId="12" fillId="12" borderId="1" xfId="0" applyNumberFormat="1" applyFont="1" applyFill="1" applyBorder="1" applyAlignment="1" applyProtection="1">
      <alignment horizontal="center" vertical="center"/>
      <protection locked="0"/>
    </xf>
    <xf numFmtId="0" fontId="24" fillId="12" borderId="83" xfId="0" applyFont="1" applyFill="1" applyBorder="1" applyAlignment="1" applyProtection="1">
      <alignment horizontal="left" vertical="center"/>
      <protection locked="0"/>
    </xf>
    <xf numFmtId="0" fontId="25" fillId="12" borderId="85" xfId="0" applyFont="1" applyFill="1" applyBorder="1" applyAlignment="1" applyProtection="1">
      <alignment horizontal="center" vertical="center"/>
      <protection locked="0"/>
    </xf>
    <xf numFmtId="0" fontId="14" fillId="12" borderId="85" xfId="0" applyFont="1" applyFill="1" applyBorder="1" applyAlignment="1" applyProtection="1">
      <alignment horizontal="center" vertical="center"/>
      <protection locked="0"/>
    </xf>
    <xf numFmtId="0" fontId="14" fillId="12" borderId="18" xfId="0" applyFont="1" applyFill="1" applyBorder="1" applyAlignment="1" applyProtection="1">
      <alignment horizontal="center" vertical="center"/>
      <protection locked="0"/>
    </xf>
    <xf numFmtId="165" fontId="12" fillId="12" borderId="18" xfId="0" applyNumberFormat="1" applyFont="1" applyFill="1" applyBorder="1" applyAlignment="1" applyProtection="1">
      <alignment horizontal="center" vertical="center"/>
      <protection locked="0"/>
    </xf>
    <xf numFmtId="166" fontId="12" fillId="12" borderId="85" xfId="0" applyNumberFormat="1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Protection="1">
      <alignment vertical="top" wrapText="1"/>
      <protection locked="0"/>
    </xf>
    <xf numFmtId="0" fontId="12" fillId="12" borderId="95" xfId="0" applyFont="1" applyFill="1" applyBorder="1" applyAlignment="1" applyProtection="1">
      <alignment horizontal="left" vertical="center"/>
      <protection locked="0"/>
    </xf>
    <xf numFmtId="0" fontId="12" fillId="12" borderId="91" xfId="0" applyFont="1" applyFill="1" applyBorder="1" applyAlignment="1" applyProtection="1">
      <alignment horizontal="left" vertical="center"/>
      <protection locked="0"/>
    </xf>
    <xf numFmtId="0" fontId="12" fillId="12" borderId="87" xfId="0" applyFont="1" applyFill="1" applyBorder="1" applyAlignment="1" applyProtection="1">
      <alignment horizontal="left" vertical="center"/>
      <protection locked="0"/>
    </xf>
    <xf numFmtId="166" fontId="12" fillId="12" borderId="15" xfId="0" applyNumberFormat="1" applyFont="1" applyFill="1" applyBorder="1" applyAlignment="1" applyProtection="1">
      <alignment horizontal="left" vertical="center"/>
      <protection locked="0"/>
    </xf>
    <xf numFmtId="1" fontId="26" fillId="12" borderId="1" xfId="0" applyNumberFormat="1" applyFont="1" applyFill="1" applyBorder="1" applyAlignment="1" applyProtection="1">
      <alignment horizontal="left" vertical="center"/>
      <protection locked="0"/>
    </xf>
    <xf numFmtId="0" fontId="12" fillId="12" borderId="92" xfId="0" applyFont="1" applyFill="1" applyBorder="1" applyAlignment="1" applyProtection="1">
      <alignment horizontal="left" vertical="center"/>
      <protection locked="0"/>
    </xf>
    <xf numFmtId="0" fontId="12" fillId="12" borderId="89" xfId="0" applyFont="1" applyFill="1" applyBorder="1" applyAlignment="1" applyProtection="1">
      <alignment horizontal="left" vertical="center"/>
      <protection locked="0"/>
    </xf>
    <xf numFmtId="0" fontId="14" fillId="36" borderId="88" xfId="0" applyFont="1" applyFill="1" applyBorder="1" applyAlignment="1" applyProtection="1">
      <alignment horizontal="center" vertical="center"/>
      <protection locked="0"/>
    </xf>
    <xf numFmtId="166" fontId="12" fillId="12" borderId="88" xfId="0" applyNumberFormat="1" applyFont="1" applyFill="1" applyBorder="1" applyAlignment="1" applyProtection="1">
      <alignment horizontal="left" vertical="center"/>
      <protection locked="0"/>
    </xf>
    <xf numFmtId="0" fontId="12" fillId="12" borderId="18" xfId="0" applyFont="1" applyFill="1" applyBorder="1" applyAlignment="1" applyProtection="1">
      <alignment horizontal="left" vertical="center"/>
      <protection locked="0"/>
    </xf>
    <xf numFmtId="167" fontId="12" fillId="12" borderId="85" xfId="0" applyNumberFormat="1" applyFont="1" applyFill="1" applyBorder="1" applyAlignment="1" applyProtection="1">
      <alignment horizontal="center" vertical="center"/>
      <protection locked="0"/>
    </xf>
    <xf numFmtId="0" fontId="12" fillId="12" borderId="33" xfId="0" applyFont="1" applyFill="1" applyBorder="1" applyAlignment="1" applyProtection="1">
      <alignment horizontal="left" vertical="center"/>
      <protection locked="0"/>
    </xf>
    <xf numFmtId="0" fontId="12" fillId="12" borderId="80" xfId="0" applyFont="1" applyFill="1" applyBorder="1" applyAlignment="1" applyProtection="1">
      <alignment horizontal="left" vertical="center"/>
      <protection locked="0"/>
    </xf>
    <xf numFmtId="0" fontId="21" fillId="12" borderId="1" xfId="0" applyFont="1" applyFill="1" applyBorder="1" applyProtection="1">
      <alignment vertical="top" wrapText="1"/>
      <protection locked="0"/>
    </xf>
    <xf numFmtId="0" fontId="12" fillId="12" borderId="93" xfId="0" applyFont="1" applyFill="1" applyBorder="1" applyAlignment="1" applyProtection="1">
      <alignment horizontal="left" vertical="center"/>
      <protection locked="0"/>
    </xf>
    <xf numFmtId="0" fontId="12" fillId="12" borderId="94" xfId="0" applyFont="1" applyFill="1" applyBorder="1" applyAlignment="1" applyProtection="1">
      <alignment horizontal="left" vertical="center"/>
      <protection locked="0"/>
    </xf>
    <xf numFmtId="0" fontId="12" fillId="12" borderId="82" xfId="0" applyFont="1" applyFill="1" applyBorder="1" applyAlignment="1" applyProtection="1">
      <alignment horizontal="left" vertical="center"/>
      <protection locked="0"/>
    </xf>
    <xf numFmtId="0" fontId="14" fillId="36" borderId="13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25" fillId="12" borderId="18" xfId="0" applyFont="1" applyFill="1" applyBorder="1" applyAlignment="1" applyProtection="1">
      <alignment horizontal="center" vertical="center"/>
      <protection locked="0"/>
    </xf>
    <xf numFmtId="166" fontId="12" fillId="12" borderId="18" xfId="0" applyNumberFormat="1" applyFont="1" applyFill="1" applyBorder="1" applyAlignment="1" applyProtection="1">
      <alignment horizontal="left" vertical="center"/>
      <protection locked="0"/>
    </xf>
    <xf numFmtId="0" fontId="12" fillId="12" borderId="86" xfId="0" applyFont="1" applyFill="1" applyBorder="1" applyAlignment="1" applyProtection="1">
      <alignment horizontal="left" vertical="center"/>
      <protection locked="0"/>
    </xf>
    <xf numFmtId="0" fontId="14" fillId="36" borderId="29" xfId="0" applyFont="1" applyFill="1" applyBorder="1" applyAlignment="1" applyProtection="1">
      <alignment horizontal="center" vertical="center"/>
      <protection locked="0"/>
    </xf>
    <xf numFmtId="0" fontId="12" fillId="12" borderId="13" xfId="0" applyFont="1" applyFill="1" applyBorder="1" applyAlignment="1" applyProtection="1">
      <alignment horizontal="left" vertical="center"/>
      <protection locked="0"/>
    </xf>
    <xf numFmtId="0" fontId="14" fillId="38" borderId="13" xfId="0" applyFont="1" applyFill="1" applyBorder="1" applyAlignment="1" applyProtection="1">
      <alignment horizontal="center" vertical="center"/>
      <protection locked="0"/>
    </xf>
    <xf numFmtId="0" fontId="14" fillId="12" borderId="13" xfId="0" applyFont="1" applyFill="1" applyBorder="1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66" fontId="2" fillId="2" borderId="18" xfId="0" applyNumberFormat="1" applyFont="1" applyFill="1" applyBorder="1" applyAlignment="1" applyProtection="1">
      <alignment horizontal="left" vertical="center"/>
      <protection locked="0"/>
    </xf>
    <xf numFmtId="0" fontId="12" fillId="12" borderId="90" xfId="0" applyFont="1" applyFill="1" applyBorder="1" applyAlignment="1" applyProtection="1">
      <alignment horizontal="left" vertical="center"/>
      <protection locked="0"/>
    </xf>
    <xf numFmtId="0" fontId="14" fillId="12" borderId="90" xfId="0" applyFont="1" applyFill="1" applyBorder="1" applyAlignment="1" applyProtection="1">
      <alignment horizontal="center" vertical="center"/>
    </xf>
    <xf numFmtId="0" fontId="29" fillId="39" borderId="21" xfId="0" applyFont="1" applyFill="1" applyBorder="1" applyAlignment="1" applyProtection="1">
      <alignment horizontal="center" vertical="center"/>
      <protection locked="0"/>
    </xf>
    <xf numFmtId="0" fontId="14" fillId="13" borderId="13" xfId="0" applyFont="1" applyFill="1" applyBorder="1" applyAlignment="1" applyProtection="1">
      <alignment horizontal="center" vertical="center"/>
      <protection locked="0"/>
    </xf>
    <xf numFmtId="0" fontId="14" fillId="13" borderId="90" xfId="0" applyFont="1" applyFill="1" applyBorder="1" applyAlignment="1" applyProtection="1">
      <alignment horizontal="center" vertical="center"/>
      <protection locked="0"/>
    </xf>
    <xf numFmtId="0" fontId="25" fillId="0" borderId="29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88" xfId="0" applyFont="1" applyFill="1" applyBorder="1" applyAlignment="1" applyProtection="1">
      <alignment horizontal="center" vertical="center"/>
      <protection locked="0"/>
    </xf>
    <xf numFmtId="0" fontId="30" fillId="12" borderId="85" xfId="0" applyFont="1" applyFill="1" applyBorder="1" applyAlignment="1" applyProtection="1">
      <alignment horizontal="center" vertical="center"/>
      <protection locked="0"/>
    </xf>
    <xf numFmtId="0" fontId="14" fillId="40" borderId="15" xfId="0" applyFont="1" applyFill="1" applyBorder="1" applyAlignment="1" applyProtection="1">
      <alignment horizontal="center" vertical="center"/>
      <protection locked="0"/>
    </xf>
    <xf numFmtId="0" fontId="13" fillId="14" borderId="15" xfId="0" applyFont="1" applyFill="1" applyBorder="1" applyAlignment="1" applyProtection="1">
      <alignment horizontal="center" vertical="center"/>
      <protection locked="0"/>
    </xf>
    <xf numFmtId="0" fontId="13" fillId="14" borderId="88" xfId="0" applyFont="1" applyFill="1" applyBorder="1" applyAlignment="1" applyProtection="1">
      <alignment horizontal="center" vertical="center"/>
      <protection locked="0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0" fontId="13" fillId="12" borderId="85" xfId="0" applyFont="1" applyFill="1" applyBorder="1" applyAlignment="1" applyProtection="1">
      <alignment horizontal="center" vertical="center"/>
      <protection locked="0"/>
    </xf>
    <xf numFmtId="0" fontId="13" fillId="12" borderId="18" xfId="0" applyFont="1" applyFill="1" applyBorder="1" applyAlignment="1" applyProtection="1">
      <alignment horizontal="center" vertical="center"/>
      <protection locked="0"/>
    </xf>
    <xf numFmtId="0" fontId="13" fillId="41" borderId="88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67" fontId="12" fillId="0" borderId="15" xfId="0" applyNumberFormat="1" applyFont="1" applyFill="1" applyBorder="1" applyAlignment="1" applyProtection="1">
      <alignment horizontal="center" vertical="center"/>
      <protection locked="0"/>
    </xf>
    <xf numFmtId="167" fontId="12" fillId="0" borderId="88" xfId="0" applyNumberFormat="1" applyFont="1" applyFill="1" applyBorder="1" applyAlignment="1" applyProtection="1">
      <alignment horizontal="center" vertical="center"/>
      <protection locked="0"/>
    </xf>
    <xf numFmtId="167" fontId="12" fillId="0" borderId="12" xfId="0" applyNumberFormat="1" applyFont="1" applyFill="1" applyBorder="1" applyAlignment="1" applyProtection="1">
      <alignment horizontal="center" vertical="center"/>
      <protection locked="0"/>
    </xf>
    <xf numFmtId="167" fontId="12" fillId="0" borderId="13" xfId="0" applyNumberFormat="1" applyFont="1" applyFill="1" applyBorder="1" applyAlignment="1" applyProtection="1">
      <alignment horizontal="center" vertical="center"/>
      <protection locked="0"/>
    </xf>
    <xf numFmtId="167" fontId="12" fillId="0" borderId="29" xfId="0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 applyAlignment="1"/>
    <xf numFmtId="167" fontId="12" fillId="0" borderId="9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top" wrapText="1"/>
      <protection locked="0"/>
    </xf>
    <xf numFmtId="0" fontId="28" fillId="0" borderId="0" xfId="0" quotePrefix="1" applyFont="1" applyFill="1" applyAlignment="1" applyProtection="1">
      <alignment vertical="top"/>
      <protection locked="0"/>
    </xf>
    <xf numFmtId="0" fontId="12" fillId="0" borderId="82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 applyAlignment="1"/>
    <xf numFmtId="168" fontId="1" fillId="0" borderId="1" xfId="0" applyNumberFormat="1" applyFont="1" applyBorder="1" applyAlignment="1">
      <alignment vertical="center"/>
    </xf>
    <xf numFmtId="0" fontId="10" fillId="2" borderId="85" xfId="0" applyNumberFormat="1" applyFont="1" applyFill="1" applyBorder="1" applyAlignment="1">
      <alignment horizontal="left" vertical="center"/>
    </xf>
    <xf numFmtId="0" fontId="16" fillId="2" borderId="85" xfId="0" applyNumberFormat="1" applyFont="1" applyFill="1" applyBorder="1" applyAlignment="1">
      <alignment horizontal="left" vertical="center"/>
    </xf>
    <xf numFmtId="0" fontId="10" fillId="2" borderId="85" xfId="0" applyNumberFormat="1" applyFont="1" applyFill="1" applyBorder="1" applyAlignment="1">
      <alignment horizontal="center" vertical="center"/>
    </xf>
    <xf numFmtId="166" fontId="10" fillId="2" borderId="85" xfId="0" applyNumberFormat="1" applyFont="1" applyFill="1" applyBorder="1" applyAlignment="1">
      <alignment horizontal="center" vertical="center"/>
    </xf>
    <xf numFmtId="0" fontId="14" fillId="24" borderId="90" xfId="0" applyNumberFormat="1" applyFont="1" applyFill="1" applyBorder="1" applyAlignment="1">
      <alignment horizontal="left" vertical="center"/>
    </xf>
    <xf numFmtId="49" fontId="12" fillId="12" borderId="90" xfId="0" applyNumberFormat="1" applyFont="1" applyFill="1" applyBorder="1" applyAlignment="1">
      <alignment horizontal="left" vertical="center"/>
    </xf>
    <xf numFmtId="0" fontId="2" fillId="2" borderId="90" xfId="0" applyNumberFormat="1" applyFont="1" applyFill="1" applyBorder="1" applyAlignment="1">
      <alignment horizontal="center" vertical="center"/>
    </xf>
    <xf numFmtId="1" fontId="12" fillId="16" borderId="90" xfId="0" applyNumberFormat="1" applyFont="1" applyFill="1" applyBorder="1" applyAlignment="1">
      <alignment horizontal="center" vertical="center"/>
    </xf>
    <xf numFmtId="1" fontId="12" fillId="15" borderId="90" xfId="0" applyNumberFormat="1" applyFont="1" applyFill="1" applyBorder="1" applyAlignment="1">
      <alignment horizontal="center" vertical="center"/>
    </xf>
    <xf numFmtId="1" fontId="12" fillId="14" borderId="90" xfId="0" applyNumberFormat="1" applyFont="1" applyFill="1" applyBorder="1" applyAlignment="1">
      <alignment horizontal="center" vertical="center"/>
    </xf>
    <xf numFmtId="1" fontId="12" fillId="18" borderId="90" xfId="0" applyNumberFormat="1" applyFont="1" applyFill="1" applyBorder="1" applyAlignment="1">
      <alignment horizontal="center" vertical="center"/>
    </xf>
    <xf numFmtId="1" fontId="12" fillId="20" borderId="90" xfId="0" applyNumberFormat="1" applyFont="1" applyFill="1" applyBorder="1" applyAlignment="1">
      <alignment horizontal="center" vertical="center"/>
    </xf>
    <xf numFmtId="1" fontId="12" fillId="19" borderId="90" xfId="0" applyNumberFormat="1" applyFont="1" applyFill="1" applyBorder="1" applyAlignment="1">
      <alignment horizontal="center" vertical="center"/>
    </xf>
    <xf numFmtId="165" fontId="2" fillId="2" borderId="90" xfId="0" applyNumberFormat="1" applyFont="1" applyFill="1" applyBorder="1" applyAlignment="1">
      <alignment horizontal="left" vertical="center"/>
    </xf>
    <xf numFmtId="164" fontId="2" fillId="2" borderId="90" xfId="0" applyNumberFormat="1" applyFont="1" applyFill="1" applyBorder="1" applyAlignment="1">
      <alignment horizontal="left" vertical="center"/>
    </xf>
    <xf numFmtId="0" fontId="2" fillId="2" borderId="85" xfId="0" applyNumberFormat="1" applyFont="1" applyFill="1" applyBorder="1" applyAlignment="1">
      <alignment horizontal="left" vertical="center"/>
    </xf>
    <xf numFmtId="0" fontId="14" fillId="24" borderId="85" xfId="0" applyNumberFormat="1" applyFont="1" applyFill="1" applyBorder="1" applyAlignment="1">
      <alignment horizontal="left" vertical="center"/>
    </xf>
    <xf numFmtId="49" fontId="12" fillId="12" borderId="85" xfId="0" applyNumberFormat="1" applyFont="1" applyFill="1" applyBorder="1" applyAlignment="1">
      <alignment horizontal="left" vertical="center"/>
    </xf>
    <xf numFmtId="0" fontId="2" fillId="2" borderId="85" xfId="0" applyNumberFormat="1" applyFont="1" applyFill="1" applyBorder="1" applyAlignment="1">
      <alignment horizontal="center" vertical="center"/>
    </xf>
    <xf numFmtId="165" fontId="2" fillId="2" borderId="85" xfId="0" applyNumberFormat="1" applyFont="1" applyFill="1" applyBorder="1" applyAlignment="1">
      <alignment horizontal="left" vertical="center"/>
    </xf>
    <xf numFmtId="164" fontId="2" fillId="2" borderId="85" xfId="0" applyNumberFormat="1" applyFont="1" applyFill="1" applyBorder="1" applyAlignment="1">
      <alignment horizontal="left" vertical="center"/>
    </xf>
    <xf numFmtId="0" fontId="12" fillId="12" borderId="90" xfId="0" applyFont="1" applyFill="1" applyBorder="1" applyAlignment="1">
      <alignment horizontal="center" vertical="center"/>
    </xf>
    <xf numFmtId="0" fontId="12" fillId="12" borderId="85" xfId="0" applyFont="1" applyFill="1" applyBorder="1" applyAlignment="1">
      <alignment horizontal="center" vertical="center"/>
    </xf>
    <xf numFmtId="49" fontId="2" fillId="24" borderId="90" xfId="0" applyNumberFormat="1" applyFont="1" applyFill="1" applyBorder="1" applyAlignment="1">
      <alignment horizontal="left" vertical="center"/>
    </xf>
    <xf numFmtId="0" fontId="2" fillId="24" borderId="90" xfId="0" applyNumberFormat="1" applyFont="1" applyFill="1" applyBorder="1" applyAlignment="1">
      <alignment horizontal="center" vertical="center"/>
    </xf>
    <xf numFmtId="49" fontId="2" fillId="24" borderId="29" xfId="0" applyNumberFormat="1" applyFont="1" applyFill="1" applyBorder="1" applyAlignment="1">
      <alignment horizontal="left" vertical="center"/>
    </xf>
    <xf numFmtId="0" fontId="2" fillId="24" borderId="29" xfId="0" applyNumberFormat="1" applyFont="1" applyFill="1" applyBorder="1" applyAlignment="1">
      <alignment horizontal="center" vertical="center"/>
    </xf>
    <xf numFmtId="1" fontId="12" fillId="27" borderId="6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/>
    </xf>
    <xf numFmtId="49" fontId="2" fillId="0" borderId="90" xfId="0" applyNumberFormat="1" applyFont="1" applyBorder="1" applyAlignment="1">
      <alignment horizontal="left" vertical="center"/>
    </xf>
    <xf numFmtId="0" fontId="2" fillId="0" borderId="90" xfId="0" applyNumberFormat="1" applyFont="1" applyBorder="1" applyAlignment="1">
      <alignment horizontal="center" vertical="center"/>
    </xf>
    <xf numFmtId="0" fontId="2" fillId="0" borderId="85" xfId="0" applyNumberFormat="1" applyFont="1" applyBorder="1" applyAlignment="1">
      <alignment horizontal="left" vertical="center"/>
    </xf>
    <xf numFmtId="0" fontId="14" fillId="0" borderId="85" xfId="0" applyFont="1" applyBorder="1" applyAlignment="1">
      <alignment horizontal="left" vertical="center"/>
    </xf>
    <xf numFmtId="49" fontId="2" fillId="0" borderId="85" xfId="0" applyNumberFormat="1" applyFont="1" applyBorder="1" applyAlignment="1">
      <alignment horizontal="left" vertical="center"/>
    </xf>
    <xf numFmtId="0" fontId="2" fillId="0" borderId="85" xfId="0" applyNumberFormat="1" applyFont="1" applyBorder="1" applyAlignment="1">
      <alignment horizontal="center" vertical="center"/>
    </xf>
    <xf numFmtId="1" fontId="2" fillId="0" borderId="85" xfId="0" applyNumberFormat="1" applyFont="1" applyBorder="1" applyAlignment="1">
      <alignment horizontal="left" vertical="center"/>
    </xf>
    <xf numFmtId="1" fontId="2" fillId="0" borderId="96" xfId="0" applyNumberFormat="1" applyFont="1" applyBorder="1" applyAlignment="1">
      <alignment horizontal="left" vertical="center"/>
    </xf>
    <xf numFmtId="1" fontId="7" fillId="2" borderId="96" xfId="0" applyNumberFormat="1" applyFont="1" applyFill="1" applyBorder="1" applyAlignment="1">
      <alignment horizontal="left" vertical="center"/>
    </xf>
    <xf numFmtId="1" fontId="12" fillId="27" borderId="97" xfId="0" applyNumberFormat="1" applyFont="1" applyFill="1" applyBorder="1" applyAlignment="1">
      <alignment horizontal="center" vertical="center"/>
    </xf>
    <xf numFmtId="1" fontId="12" fillId="16" borderId="98" xfId="0" applyNumberFormat="1" applyFont="1" applyFill="1" applyBorder="1" applyAlignment="1">
      <alignment horizontal="center" vertical="center"/>
    </xf>
    <xf numFmtId="1" fontId="12" fillId="15" borderId="98" xfId="0" applyNumberFormat="1" applyFont="1" applyFill="1" applyBorder="1" applyAlignment="1">
      <alignment horizontal="center" vertical="center"/>
    </xf>
    <xf numFmtId="1" fontId="12" fillId="14" borderId="98" xfId="0" applyNumberFormat="1" applyFont="1" applyFill="1" applyBorder="1" applyAlignment="1">
      <alignment horizontal="center" vertical="center"/>
    </xf>
    <xf numFmtId="1" fontId="12" fillId="18" borderId="98" xfId="0" applyNumberFormat="1" applyFont="1" applyFill="1" applyBorder="1" applyAlignment="1">
      <alignment horizontal="center" vertical="center"/>
    </xf>
    <xf numFmtId="1" fontId="12" fillId="20" borderId="98" xfId="0" applyNumberFormat="1" applyFont="1" applyFill="1" applyBorder="1" applyAlignment="1">
      <alignment horizontal="center" vertical="center"/>
    </xf>
    <xf numFmtId="1" fontId="12" fillId="19" borderId="98" xfId="0" applyNumberFormat="1" applyFont="1" applyFill="1" applyBorder="1" applyAlignment="1">
      <alignment horizontal="center" vertical="center"/>
    </xf>
    <xf numFmtId="0" fontId="2" fillId="2" borderId="96" xfId="0" applyNumberFormat="1" applyFont="1" applyFill="1" applyBorder="1" applyAlignment="1">
      <alignment horizontal="center" vertical="center"/>
    </xf>
    <xf numFmtId="166" fontId="13" fillId="13" borderId="99" xfId="0" applyNumberFormat="1" applyFont="1" applyFill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166" fontId="14" fillId="12" borderId="99" xfId="0" applyNumberFormat="1" applyFont="1" applyFill="1" applyBorder="1" applyAlignment="1">
      <alignment horizontal="center" vertical="center"/>
    </xf>
    <xf numFmtId="0" fontId="2" fillId="0" borderId="98" xfId="0" applyNumberFormat="1" applyFont="1" applyBorder="1" applyAlignment="1">
      <alignment horizontal="left" vertical="center"/>
    </xf>
    <xf numFmtId="0" fontId="17" fillId="0" borderId="98" xfId="0" applyFont="1" applyBorder="1" applyAlignment="1">
      <alignment vertical="center"/>
    </xf>
    <xf numFmtId="167" fontId="2" fillId="0" borderId="98" xfId="0" applyNumberFormat="1" applyFont="1" applyBorder="1" applyAlignment="1">
      <alignment horizontal="left" vertical="center"/>
    </xf>
    <xf numFmtId="168" fontId="3" fillId="0" borderId="1" xfId="0" applyNumberFormat="1" applyFont="1" applyBorder="1" applyAlignment="1">
      <alignment vertical="center"/>
    </xf>
    <xf numFmtId="0" fontId="10" fillId="2" borderId="96" xfId="0" applyNumberFormat="1" applyFont="1" applyFill="1" applyBorder="1" applyAlignment="1">
      <alignment horizontal="left" vertical="center"/>
    </xf>
    <xf numFmtId="166" fontId="10" fillId="2" borderId="96" xfId="0" applyNumberFormat="1" applyFont="1" applyFill="1" applyBorder="1" applyAlignment="1">
      <alignment horizontal="center" vertical="center"/>
    </xf>
    <xf numFmtId="0" fontId="19" fillId="3" borderId="96" xfId="0" applyFont="1" applyFill="1" applyBorder="1" applyAlignment="1">
      <alignment horizontal="center" vertical="center"/>
    </xf>
    <xf numFmtId="0" fontId="16" fillId="21" borderId="96" xfId="0" applyFont="1" applyFill="1" applyBorder="1" applyAlignment="1">
      <alignment horizontal="center" vertical="center"/>
    </xf>
    <xf numFmtId="0" fontId="16" fillId="22" borderId="96" xfId="0" applyFont="1" applyFill="1" applyBorder="1" applyAlignment="1">
      <alignment horizontal="center" vertical="center"/>
    </xf>
    <xf numFmtId="0" fontId="16" fillId="23" borderId="96" xfId="0" applyNumberFormat="1" applyFont="1" applyFill="1" applyBorder="1" applyAlignment="1">
      <alignment horizontal="center" vertical="center"/>
    </xf>
    <xf numFmtId="0" fontId="16" fillId="25" borderId="96" xfId="0" applyFont="1" applyFill="1" applyBorder="1" applyAlignment="1">
      <alignment horizontal="center" vertical="center"/>
    </xf>
    <xf numFmtId="0" fontId="16" fillId="26" borderId="96" xfId="0" applyNumberFormat="1" applyFont="1" applyFill="1" applyBorder="1" applyAlignment="1">
      <alignment horizontal="center" vertical="center"/>
    </xf>
    <xf numFmtId="1" fontId="10" fillId="2" borderId="96" xfId="0" applyNumberFormat="1" applyFont="1" applyFill="1" applyBorder="1" applyAlignment="1">
      <alignment horizontal="center" vertical="center"/>
    </xf>
    <xf numFmtId="166" fontId="10" fillId="2" borderId="96" xfId="0" applyNumberFormat="1" applyFont="1" applyFill="1" applyBorder="1" applyAlignment="1">
      <alignment horizontal="left" vertical="center"/>
    </xf>
    <xf numFmtId="1" fontId="31" fillId="2" borderId="1" xfId="0" applyNumberFormat="1" applyFont="1" applyFill="1" applyBorder="1" applyAlignment="1">
      <alignment horizontal="left" vertical="center"/>
    </xf>
    <xf numFmtId="166" fontId="2" fillId="2" borderId="90" xfId="0" applyNumberFormat="1" applyFont="1" applyFill="1" applyBorder="1" applyAlignment="1">
      <alignment horizontal="left" vertical="center"/>
    </xf>
    <xf numFmtId="0" fontId="2" fillId="2" borderId="90" xfId="0" applyNumberFormat="1" applyFont="1" applyFill="1" applyBorder="1" applyAlignment="1">
      <alignment horizontal="left" vertical="center"/>
    </xf>
    <xf numFmtId="1" fontId="6" fillId="2" borderId="96" xfId="0" applyNumberFormat="1" applyFont="1" applyFill="1" applyBorder="1" applyAlignment="1">
      <alignment horizontal="left" vertical="center"/>
    </xf>
    <xf numFmtId="0" fontId="14" fillId="28" borderId="90" xfId="0" applyNumberFormat="1" applyFont="1" applyFill="1" applyBorder="1" applyAlignment="1">
      <alignment horizontal="center" vertical="center"/>
    </xf>
    <xf numFmtId="0" fontId="14" fillId="29" borderId="90" xfId="0" applyNumberFormat="1" applyFont="1" applyFill="1" applyBorder="1" applyAlignment="1">
      <alignment horizontal="center" vertical="center"/>
    </xf>
    <xf numFmtId="0" fontId="14" fillId="30" borderId="90" xfId="0" applyNumberFormat="1" applyFont="1" applyFill="1" applyBorder="1" applyAlignment="1">
      <alignment horizontal="center" vertical="center"/>
    </xf>
    <xf numFmtId="0" fontId="14" fillId="31" borderId="90" xfId="0" applyNumberFormat="1" applyFont="1" applyFill="1" applyBorder="1" applyAlignment="1">
      <alignment horizontal="center" vertical="center"/>
    </xf>
    <xf numFmtId="0" fontId="14" fillId="32" borderId="90" xfId="0" applyNumberFormat="1" applyFont="1" applyFill="1" applyBorder="1" applyAlignment="1">
      <alignment horizontal="center" vertical="center"/>
    </xf>
    <xf numFmtId="166" fontId="2" fillId="2" borderId="98" xfId="0" applyNumberFormat="1" applyFont="1" applyFill="1" applyBorder="1" applyAlignment="1">
      <alignment horizontal="left" vertical="center"/>
    </xf>
    <xf numFmtId="0" fontId="2" fillId="2" borderId="98" xfId="0" applyNumberFormat="1" applyFont="1" applyFill="1" applyBorder="1" applyAlignment="1">
      <alignment horizontal="left" vertical="center"/>
    </xf>
    <xf numFmtId="0" fontId="5" fillId="11" borderId="101" xfId="0" applyNumberFormat="1" applyFont="1" applyFill="1" applyBorder="1" applyAlignment="1">
      <alignment horizontal="center" vertical="center"/>
    </xf>
    <xf numFmtId="0" fontId="14" fillId="28" borderId="98" xfId="0" applyNumberFormat="1" applyFont="1" applyFill="1" applyBorder="1" applyAlignment="1">
      <alignment horizontal="center" vertical="center"/>
    </xf>
    <xf numFmtId="0" fontId="14" fillId="29" borderId="98" xfId="0" applyNumberFormat="1" applyFont="1" applyFill="1" applyBorder="1" applyAlignment="1">
      <alignment horizontal="center" vertical="center"/>
    </xf>
    <xf numFmtId="0" fontId="14" fillId="30" borderId="98" xfId="0" applyNumberFormat="1" applyFont="1" applyFill="1" applyBorder="1" applyAlignment="1">
      <alignment horizontal="center" vertical="center"/>
    </xf>
    <xf numFmtId="0" fontId="14" fillId="31" borderId="98" xfId="0" applyNumberFormat="1" applyFont="1" applyFill="1" applyBorder="1" applyAlignment="1">
      <alignment horizontal="center" vertical="center"/>
    </xf>
    <xf numFmtId="0" fontId="14" fillId="32" borderId="98" xfId="0" applyNumberFormat="1" applyFont="1" applyFill="1" applyBorder="1" applyAlignment="1">
      <alignment horizontal="center" vertical="center"/>
    </xf>
    <xf numFmtId="1" fontId="6" fillId="2" borderId="98" xfId="0" applyNumberFormat="1" applyFont="1" applyFill="1" applyBorder="1" applyAlignment="1">
      <alignment horizontal="left" vertical="center"/>
    </xf>
    <xf numFmtId="0" fontId="5" fillId="42" borderId="1" xfId="0" applyNumberFormat="1" applyFont="1" applyFill="1" applyBorder="1" applyAlignment="1">
      <alignment horizontal="center" vertical="center"/>
    </xf>
    <xf numFmtId="0" fontId="14" fillId="24" borderId="1" xfId="0" applyNumberFormat="1" applyFont="1" applyFill="1" applyBorder="1" applyAlignment="1">
      <alignment horizontal="center" vertical="center"/>
    </xf>
    <xf numFmtId="165" fontId="2" fillId="42" borderId="1" xfId="0" applyNumberFormat="1" applyFont="1" applyFill="1" applyBorder="1" applyAlignment="1">
      <alignment horizontal="center" vertical="center"/>
    </xf>
    <xf numFmtId="166" fontId="2" fillId="42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left" vertical="center"/>
    </xf>
    <xf numFmtId="1" fontId="31" fillId="2" borderId="98" xfId="0" applyNumberFormat="1" applyFont="1" applyFill="1" applyBorder="1" applyAlignment="1">
      <alignment horizontal="left" vertical="center"/>
    </xf>
    <xf numFmtId="0" fontId="2" fillId="0" borderId="98" xfId="0" applyNumberFormat="1" applyFont="1" applyFill="1" applyBorder="1" applyAlignment="1">
      <alignment horizontal="left" vertical="center"/>
    </xf>
    <xf numFmtId="0" fontId="5" fillId="0" borderId="98" xfId="0" applyNumberFormat="1" applyFont="1" applyFill="1" applyBorder="1" applyAlignment="1">
      <alignment horizontal="center" vertical="center"/>
    </xf>
    <xf numFmtId="0" fontId="14" fillId="0" borderId="98" xfId="0" applyNumberFormat="1" applyFont="1" applyFill="1" applyBorder="1" applyAlignment="1">
      <alignment horizontal="center" vertical="center"/>
    </xf>
    <xf numFmtId="165" fontId="2" fillId="0" borderId="98" xfId="0" applyNumberFormat="1" applyFont="1" applyFill="1" applyBorder="1" applyAlignment="1">
      <alignment horizontal="center" vertical="center"/>
    </xf>
    <xf numFmtId="166" fontId="2" fillId="0" borderId="98" xfId="0" applyNumberFormat="1" applyFont="1" applyFill="1" applyBorder="1" applyAlignment="1">
      <alignment horizontal="left" vertical="center"/>
    </xf>
    <xf numFmtId="0" fontId="2" fillId="2" borderId="98" xfId="0" applyNumberFormat="1" applyFont="1" applyFill="1" applyBorder="1" applyAlignment="1">
      <alignment vertical="center"/>
    </xf>
    <xf numFmtId="1" fontId="2" fillId="2" borderId="98" xfId="0" applyNumberFormat="1" applyFont="1" applyFill="1" applyBorder="1" applyAlignment="1">
      <alignment horizontal="center" vertical="center"/>
    </xf>
    <xf numFmtId="0" fontId="12" fillId="12" borderId="102" xfId="0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2" fillId="12" borderId="103" xfId="0" applyFont="1" applyFill="1" applyBorder="1" applyAlignment="1" applyProtection="1">
      <alignment horizontal="left" vertical="center"/>
      <protection locked="0"/>
    </xf>
    <xf numFmtId="0" fontId="13" fillId="14" borderId="104" xfId="0" applyFont="1" applyFill="1" applyBorder="1" applyAlignment="1" applyProtection="1">
      <alignment horizontal="center" vertical="center"/>
      <protection locked="0"/>
    </xf>
    <xf numFmtId="165" fontId="12" fillId="12" borderId="103" xfId="0" applyNumberFormat="1" applyFont="1" applyFill="1" applyBorder="1" applyAlignment="1" applyProtection="1">
      <alignment horizontal="center" vertical="center"/>
      <protection locked="0"/>
    </xf>
    <xf numFmtId="166" fontId="12" fillId="12" borderId="104" xfId="0" applyNumberFormat="1" applyFont="1" applyFill="1" applyBorder="1" applyAlignment="1" applyProtection="1">
      <alignment horizontal="left" vertical="center"/>
      <protection locked="0"/>
    </xf>
    <xf numFmtId="0" fontId="12" fillId="12" borderId="105" xfId="0" applyFont="1" applyFill="1" applyBorder="1" applyAlignment="1" applyProtection="1">
      <alignment horizontal="left" vertical="center"/>
      <protection locked="0"/>
    </xf>
    <xf numFmtId="0" fontId="25" fillId="0" borderId="105" xfId="0" applyFont="1" applyFill="1" applyBorder="1" applyAlignment="1" applyProtection="1">
      <alignment horizontal="center" vertical="center"/>
      <protection locked="0"/>
    </xf>
    <xf numFmtId="165" fontId="12" fillId="12" borderId="105" xfId="0" applyNumberFormat="1" applyFont="1" applyFill="1" applyBorder="1" applyAlignment="1" applyProtection="1">
      <alignment horizontal="center" vertical="center"/>
      <protection locked="0"/>
    </xf>
    <xf numFmtId="166" fontId="12" fillId="12" borderId="105" xfId="0" applyNumberFormat="1" applyFont="1" applyFill="1" applyBorder="1" applyAlignment="1" applyProtection="1">
      <alignment horizontal="left" vertical="center"/>
      <protection locked="0"/>
    </xf>
    <xf numFmtId="0" fontId="13" fillId="13" borderId="105" xfId="0" applyFont="1" applyFill="1" applyBorder="1" applyAlignment="1" applyProtection="1">
      <alignment horizontal="center" vertical="center"/>
      <protection locked="0"/>
    </xf>
    <xf numFmtId="167" fontId="28" fillId="0" borderId="0" xfId="0" applyNumberFormat="1" applyFont="1" applyAlignment="1"/>
    <xf numFmtId="0" fontId="12" fillId="12" borderId="20" xfId="0" applyFont="1" applyFill="1" applyBorder="1" applyAlignment="1" applyProtection="1">
      <alignment horizontal="left" vertical="center"/>
      <protection locked="0"/>
    </xf>
    <xf numFmtId="0" fontId="2" fillId="0" borderId="29" xfId="0" applyNumberFormat="1" applyFont="1" applyBorder="1" applyAlignment="1">
      <alignment horizontal="left" vertical="center"/>
    </xf>
    <xf numFmtId="0" fontId="17" fillId="0" borderId="29" xfId="0" applyFont="1" applyBorder="1" applyAlignment="1">
      <alignment vertical="center"/>
    </xf>
    <xf numFmtId="167" fontId="2" fillId="0" borderId="29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left"/>
    </xf>
    <xf numFmtId="166" fontId="12" fillId="12" borderId="38" xfId="0" applyNumberFormat="1" applyFont="1" applyFill="1" applyBorder="1" applyAlignment="1">
      <alignment horizontal="center" vertical="center"/>
    </xf>
    <xf numFmtId="166" fontId="12" fillId="12" borderId="40" xfId="0" applyNumberFormat="1" applyFont="1" applyFill="1" applyBorder="1" applyAlignment="1">
      <alignment horizontal="center" vertical="center"/>
    </xf>
    <xf numFmtId="166" fontId="12" fillId="12" borderId="43" xfId="0" applyNumberFormat="1" applyFont="1" applyFill="1" applyBorder="1" applyAlignment="1">
      <alignment horizontal="center" vertical="center"/>
    </xf>
    <xf numFmtId="166" fontId="12" fillId="12" borderId="100" xfId="0" applyNumberFormat="1" applyFont="1" applyFill="1" applyBorder="1" applyAlignment="1">
      <alignment horizontal="center" vertical="center"/>
    </xf>
    <xf numFmtId="166" fontId="12" fillId="12" borderId="46" xfId="0" applyNumberFormat="1" applyFont="1" applyFill="1" applyBorder="1" applyAlignment="1">
      <alignment horizontal="center" vertical="center"/>
    </xf>
    <xf numFmtId="166" fontId="12" fillId="12" borderId="50" xfId="0" applyNumberFormat="1" applyFont="1" applyFill="1" applyBorder="1" applyAlignment="1">
      <alignment horizontal="center" vertical="center"/>
    </xf>
    <xf numFmtId="166" fontId="12" fillId="12" borderId="52" xfId="0" applyNumberFormat="1" applyFont="1" applyFill="1" applyBorder="1" applyAlignment="1">
      <alignment horizontal="center" vertical="center"/>
    </xf>
    <xf numFmtId="166" fontId="12" fillId="12" borderId="53" xfId="0" applyNumberFormat="1" applyFont="1" applyFill="1" applyBorder="1" applyAlignment="1">
      <alignment horizontal="center" vertical="center"/>
    </xf>
    <xf numFmtId="166" fontId="12" fillId="12" borderId="54" xfId="0" applyNumberFormat="1" applyFont="1" applyFill="1" applyBorder="1" applyAlignment="1">
      <alignment horizontal="center" vertical="center"/>
    </xf>
    <xf numFmtId="166" fontId="12" fillId="12" borderId="55" xfId="0" applyNumberFormat="1" applyFont="1" applyFill="1" applyBorder="1" applyAlignment="1">
      <alignment horizontal="center" vertical="center"/>
    </xf>
    <xf numFmtId="166" fontId="12" fillId="12" borderId="56" xfId="0" applyNumberFormat="1" applyFont="1" applyFill="1" applyBorder="1" applyAlignment="1">
      <alignment horizontal="center" vertical="center"/>
    </xf>
    <xf numFmtId="166" fontId="12" fillId="13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166" fontId="12" fillId="0" borderId="98" xfId="0" applyNumberFormat="1" applyFont="1" applyFill="1" applyBorder="1" applyAlignment="1">
      <alignment horizontal="center" vertical="center"/>
    </xf>
    <xf numFmtId="166" fontId="12" fillId="0" borderId="15" xfId="0" applyNumberFormat="1" applyFont="1" applyFill="1" applyBorder="1" applyAlignment="1" applyProtection="1">
      <alignment horizontal="center" vertical="center"/>
      <protection locked="0"/>
    </xf>
    <xf numFmtId="166" fontId="12" fillId="0" borderId="88" xfId="0" applyNumberFormat="1" applyFont="1" applyFill="1" applyBorder="1" applyAlignment="1" applyProtection="1">
      <alignment horizontal="center" vertical="center"/>
      <protection locked="0"/>
    </xf>
    <xf numFmtId="166" fontId="12" fillId="12" borderId="1" xfId="0" applyNumberFormat="1" applyFont="1" applyFill="1" applyBorder="1" applyAlignment="1" applyProtection="1">
      <alignment horizontal="center" vertical="center"/>
      <protection locked="0"/>
    </xf>
    <xf numFmtId="166" fontId="14" fillId="12" borderId="1" xfId="0" applyNumberFormat="1" applyFont="1" applyFill="1" applyBorder="1" applyAlignment="1" applyProtection="1">
      <alignment horizontal="center" vertical="center"/>
      <protection locked="0"/>
    </xf>
    <xf numFmtId="166" fontId="12" fillId="12" borderId="85" xfId="0" applyNumberFormat="1" applyFont="1" applyFill="1" applyBorder="1" applyAlignment="1" applyProtection="1">
      <alignment horizontal="center" vertical="center"/>
      <protection locked="0"/>
    </xf>
    <xf numFmtId="166" fontId="12" fillId="0" borderId="12" xfId="0" applyNumberFormat="1" applyFont="1" applyFill="1" applyBorder="1" applyAlignment="1" applyProtection="1">
      <alignment horizontal="center" vertical="center"/>
      <protection locked="0"/>
    </xf>
    <xf numFmtId="166" fontId="12" fillId="0" borderId="13" xfId="0" applyNumberFormat="1" applyFont="1" applyFill="1" applyBorder="1" applyAlignment="1" applyProtection="1">
      <alignment horizontal="center" vertical="center"/>
      <protection locked="0"/>
    </xf>
    <xf numFmtId="166" fontId="12" fillId="0" borderId="29" xfId="0" applyNumberFormat="1" applyFont="1" applyFill="1" applyBorder="1" applyAlignment="1" applyProtection="1">
      <alignment horizontal="center" vertical="center"/>
      <protection locked="0"/>
    </xf>
    <xf numFmtId="166" fontId="12" fillId="12" borderId="105" xfId="0" applyNumberFormat="1" applyFont="1" applyFill="1" applyBorder="1" applyAlignment="1" applyProtection="1">
      <alignment horizontal="center" vertical="center"/>
      <protection locked="0"/>
    </xf>
    <xf numFmtId="166" fontId="12" fillId="0" borderId="90" xfId="0" applyNumberFormat="1" applyFont="1" applyFill="1" applyBorder="1" applyAlignment="1" applyProtection="1">
      <alignment horizontal="center" vertical="center"/>
      <protection locked="0"/>
    </xf>
    <xf numFmtId="0" fontId="24" fillId="12" borderId="1" xfId="0" applyFont="1" applyFill="1" applyBorder="1" applyAlignment="1" applyProtection="1">
      <alignment horizontal="center" vertical="center"/>
      <protection locked="0"/>
    </xf>
    <xf numFmtId="165" fontId="24" fillId="12" borderId="18" xfId="0" applyNumberFormat="1" applyFont="1" applyFill="1" applyBorder="1" applyAlignment="1" applyProtection="1">
      <alignment horizontal="center" vertical="center"/>
      <protection locked="0"/>
    </xf>
    <xf numFmtId="166" fontId="24" fillId="12" borderId="85" xfId="0" applyNumberFormat="1" applyFont="1" applyFill="1" applyBorder="1" applyAlignment="1" applyProtection="1">
      <alignment horizontal="left" vertical="center"/>
      <protection locked="0"/>
    </xf>
    <xf numFmtId="0" fontId="30" fillId="12" borderId="18" xfId="0" applyFont="1" applyFill="1" applyBorder="1" applyAlignment="1" applyProtection="1">
      <alignment horizontal="center" vertical="center"/>
      <protection locked="0"/>
    </xf>
    <xf numFmtId="0" fontId="5" fillId="0" borderId="47" xfId="0" applyNumberFormat="1" applyFont="1" applyFill="1" applyBorder="1" applyAlignment="1">
      <alignment horizontal="center" vertical="center"/>
    </xf>
    <xf numFmtId="0" fontId="5" fillId="0" borderId="48" xfId="0" applyNumberFormat="1" applyFont="1" applyFill="1" applyBorder="1" applyAlignment="1">
      <alignment horizontal="center" vertical="center"/>
    </xf>
    <xf numFmtId="0" fontId="14" fillId="0" borderId="90" xfId="0" applyNumberFormat="1" applyFont="1" applyFill="1" applyBorder="1" applyAlignment="1">
      <alignment horizontal="center" vertical="center"/>
    </xf>
    <xf numFmtId="0" fontId="2" fillId="2" borderId="105" xfId="0" applyNumberFormat="1" applyFont="1" applyFill="1" applyBorder="1" applyAlignment="1">
      <alignment horizontal="left" vertical="center"/>
    </xf>
    <xf numFmtId="0" fontId="14" fillId="28" borderId="105" xfId="0" applyNumberFormat="1" applyFont="1" applyFill="1" applyBorder="1" applyAlignment="1">
      <alignment horizontal="center" vertical="center"/>
    </xf>
    <xf numFmtId="0" fontId="14" fillId="29" borderId="105" xfId="0" applyNumberFormat="1" applyFont="1" applyFill="1" applyBorder="1" applyAlignment="1">
      <alignment horizontal="center" vertical="center"/>
    </xf>
    <xf numFmtId="0" fontId="14" fillId="30" borderId="105" xfId="0" applyNumberFormat="1" applyFont="1" applyFill="1" applyBorder="1" applyAlignment="1">
      <alignment horizontal="center" vertical="center"/>
    </xf>
    <xf numFmtId="0" fontId="14" fillId="31" borderId="105" xfId="0" applyNumberFormat="1" applyFont="1" applyFill="1" applyBorder="1" applyAlignment="1">
      <alignment horizontal="center" vertical="center"/>
    </xf>
    <xf numFmtId="0" fontId="14" fillId="32" borderId="105" xfId="0" applyNumberFormat="1" applyFont="1" applyFill="1" applyBorder="1" applyAlignment="1">
      <alignment horizontal="center" vertical="center"/>
    </xf>
    <xf numFmtId="165" fontId="2" fillId="2" borderId="42" xfId="0" applyNumberFormat="1" applyFont="1" applyFill="1" applyBorder="1" applyAlignment="1">
      <alignment horizontal="center" vertical="center"/>
    </xf>
    <xf numFmtId="166" fontId="2" fillId="2" borderId="105" xfId="0" applyNumberFormat="1" applyFont="1" applyFill="1" applyBorder="1" applyAlignment="1">
      <alignment horizontal="left" vertical="center"/>
    </xf>
    <xf numFmtId="166" fontId="12" fillId="1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0" borderId="57" xfId="0" applyNumberFormat="1" applyFont="1" applyFill="1" applyBorder="1" applyAlignment="1">
      <alignment horizontal="center" vertical="center"/>
    </xf>
    <xf numFmtId="0" fontId="14" fillId="0" borderId="105" xfId="0" applyNumberFormat="1" applyFont="1" applyFill="1" applyBorder="1" applyAlignment="1">
      <alignment horizontal="center" vertical="center"/>
    </xf>
    <xf numFmtId="0" fontId="16" fillId="0" borderId="98" xfId="0" applyNumberFormat="1" applyFont="1" applyFill="1" applyBorder="1" applyAlignment="1">
      <alignment horizontal="center" vertical="center"/>
    </xf>
    <xf numFmtId="0" fontId="14" fillId="34" borderId="3" xfId="0" applyNumberFormat="1" applyFont="1" applyFill="1" applyBorder="1" applyAlignment="1">
      <alignment horizontal="center" vertical="center"/>
    </xf>
    <xf numFmtId="0" fontId="14" fillId="34" borderId="106" xfId="0" applyNumberFormat="1" applyFont="1" applyFill="1" applyBorder="1" applyAlignment="1">
      <alignment horizontal="center" vertical="center"/>
    </xf>
    <xf numFmtId="0" fontId="14" fillId="34" borderId="107" xfId="0" applyNumberFormat="1" applyFont="1" applyFill="1" applyBorder="1" applyAlignment="1">
      <alignment horizontal="center" vertical="center"/>
    </xf>
    <xf numFmtId="0" fontId="14" fillId="34" borderId="14" xfId="0" applyNumberFormat="1" applyFont="1" applyFill="1" applyBorder="1" applyAlignment="1">
      <alignment horizontal="center" vertical="center"/>
    </xf>
    <xf numFmtId="0" fontId="14" fillId="34" borderId="108" xfId="0" applyNumberFormat="1" applyFont="1" applyFill="1" applyBorder="1" applyAlignment="1">
      <alignment horizontal="center" vertical="center"/>
    </xf>
    <xf numFmtId="0" fontId="14" fillId="34" borderId="1" xfId="0" applyNumberFormat="1" applyFont="1" applyFill="1" applyBorder="1" applyAlignment="1">
      <alignment horizontal="center" vertical="center"/>
    </xf>
    <xf numFmtId="0" fontId="14" fillId="34" borderId="98" xfId="0" applyNumberFormat="1" applyFont="1" applyFill="1" applyBorder="1" applyAlignment="1">
      <alignment horizontal="center" vertical="center"/>
    </xf>
    <xf numFmtId="0" fontId="14" fillId="34" borderId="109" xfId="0" applyNumberFormat="1" applyFont="1" applyFill="1" applyBorder="1" applyAlignment="1">
      <alignment horizontal="center" vertical="center"/>
    </xf>
    <xf numFmtId="0" fontId="14" fillId="34" borderId="110" xfId="0" applyNumberFormat="1" applyFont="1" applyFill="1" applyBorder="1" applyAlignment="1">
      <alignment horizontal="center" vertical="center"/>
    </xf>
    <xf numFmtId="0" fontId="14" fillId="34" borderId="111" xfId="0" applyNumberFormat="1" applyFont="1" applyFill="1" applyBorder="1" applyAlignment="1">
      <alignment horizontal="center" vertical="center"/>
    </xf>
    <xf numFmtId="0" fontId="14" fillId="34" borderId="12" xfId="0" applyNumberFormat="1" applyFont="1" applyFill="1" applyBorder="1" applyAlignment="1">
      <alignment horizontal="center" vertical="center"/>
    </xf>
    <xf numFmtId="0" fontId="14" fillId="34" borderId="112" xfId="0" applyNumberFormat="1" applyFont="1" applyFill="1" applyBorder="1" applyAlignment="1">
      <alignment horizontal="center" vertical="center"/>
    </xf>
    <xf numFmtId="0" fontId="16" fillId="0" borderId="98" xfId="0" applyNumberFormat="1" applyFont="1" applyFill="1" applyBorder="1" applyAlignment="1">
      <alignment horizontal="right" vertical="center"/>
    </xf>
    <xf numFmtId="0" fontId="16" fillId="33" borderId="96" xfId="0" applyNumberFormat="1" applyFont="1" applyFill="1" applyBorder="1" applyAlignment="1">
      <alignment horizontal="right" vertical="center"/>
    </xf>
    <xf numFmtId="0" fontId="2" fillId="0" borderId="109" xfId="0" applyNumberFormat="1" applyFont="1" applyBorder="1" applyAlignment="1">
      <alignment horizontal="left" vertical="center"/>
    </xf>
    <xf numFmtId="0" fontId="17" fillId="0" borderId="109" xfId="0" applyFont="1" applyBorder="1" applyAlignment="1">
      <alignment vertical="center"/>
    </xf>
    <xf numFmtId="3" fontId="2" fillId="0" borderId="109" xfId="0" applyNumberFormat="1" applyFont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98" xfId="0" applyNumberFormat="1" applyFont="1" applyFill="1" applyBorder="1" applyAlignment="1">
      <alignment horizontal="center" vertical="center"/>
    </xf>
    <xf numFmtId="0" fontId="2" fillId="2" borderId="105" xfId="0" applyNumberFormat="1" applyFont="1" applyFill="1" applyBorder="1" applyAlignment="1">
      <alignment horizontal="center" vertical="center"/>
    </xf>
    <xf numFmtId="165" fontId="2" fillId="2" borderId="98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90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/>
    <xf numFmtId="165" fontId="2" fillId="0" borderId="98" xfId="0" applyNumberFormat="1" applyFont="1" applyFill="1" applyBorder="1" applyAlignment="1">
      <alignment horizontal="left" vertical="center"/>
    </xf>
    <xf numFmtId="165" fontId="2" fillId="2" borderId="105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>
      <alignment vertical="center"/>
    </xf>
    <xf numFmtId="1" fontId="2" fillId="2" borderId="29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/>
    </xf>
    <xf numFmtId="1" fontId="22" fillId="0" borderId="1" xfId="0" applyNumberFormat="1" applyFont="1" applyBorder="1" applyAlignment="1" applyProtection="1">
      <alignment vertical="center"/>
      <protection locked="0"/>
    </xf>
    <xf numFmtId="0" fontId="12" fillId="12" borderId="109" xfId="0" applyFont="1" applyFill="1" applyBorder="1" applyAlignment="1" applyProtection="1">
      <alignment horizontal="left" vertical="center"/>
      <protection locked="0"/>
    </xf>
    <xf numFmtId="0" fontId="29" fillId="43" borderId="96" xfId="0" applyNumberFormat="1" applyFont="1" applyFill="1" applyBorder="1" applyAlignment="1">
      <alignment horizontal="left" vertical="center"/>
    </xf>
    <xf numFmtId="0" fontId="14" fillId="44" borderId="1" xfId="0" applyNumberFormat="1" applyFont="1" applyFill="1" applyBorder="1" applyAlignment="1">
      <alignment horizontal="center" vertical="center"/>
    </xf>
    <xf numFmtId="0" fontId="14" fillId="44" borderId="109" xfId="0" applyNumberFormat="1" applyFont="1" applyFill="1" applyBorder="1" applyAlignment="1">
      <alignment horizontal="center" vertical="center"/>
    </xf>
    <xf numFmtId="0" fontId="14" fillId="44" borderId="110" xfId="0" applyNumberFormat="1" applyFont="1" applyFill="1" applyBorder="1" applyAlignment="1">
      <alignment horizontal="center" vertical="center"/>
    </xf>
    <xf numFmtId="0" fontId="14" fillId="0" borderId="109" xfId="0" applyNumberFormat="1" applyFont="1" applyFill="1" applyBorder="1" applyAlignment="1">
      <alignment horizontal="center" vertical="center"/>
    </xf>
    <xf numFmtId="0" fontId="14" fillId="0" borderId="110" xfId="0" applyNumberFormat="1" applyFont="1" applyFill="1" applyBorder="1" applyAlignment="1">
      <alignment horizontal="center" vertical="center"/>
    </xf>
    <xf numFmtId="0" fontId="2" fillId="2" borderId="110" xfId="0" applyNumberFormat="1" applyFont="1" applyFill="1" applyBorder="1" applyAlignment="1">
      <alignment horizontal="left" vertical="center"/>
    </xf>
    <xf numFmtId="0" fontId="2" fillId="2" borderId="110" xfId="0" applyNumberFormat="1" applyFont="1" applyFill="1" applyBorder="1" applyAlignment="1">
      <alignment horizontal="center" vertical="center"/>
    </xf>
    <xf numFmtId="0" fontId="14" fillId="28" borderId="110" xfId="0" applyNumberFormat="1" applyFont="1" applyFill="1" applyBorder="1" applyAlignment="1">
      <alignment horizontal="center" vertical="center"/>
    </xf>
    <xf numFmtId="0" fontId="14" fillId="29" borderId="110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/>
    <xf numFmtId="1" fontId="12" fillId="17" borderId="29" xfId="0" applyNumberFormat="1" applyFont="1" applyFill="1" applyBorder="1" applyAlignment="1">
      <alignment horizontal="center" vertical="center"/>
    </xf>
    <xf numFmtId="1" fontId="12" fillId="17" borderId="109" xfId="0" applyNumberFormat="1" applyFont="1" applyFill="1" applyBorder="1" applyAlignment="1">
      <alignment horizontal="center" vertical="center"/>
    </xf>
    <xf numFmtId="1" fontId="12" fillId="17" borderId="112" xfId="0" applyNumberFormat="1" applyFont="1" applyFill="1" applyBorder="1" applyAlignment="1">
      <alignment horizontal="center" vertical="center"/>
    </xf>
    <xf numFmtId="1" fontId="12" fillId="17" borderId="1" xfId="0" applyNumberFormat="1" applyFont="1" applyFill="1" applyBorder="1" applyAlignment="1">
      <alignment horizontal="center" vertical="center"/>
    </xf>
    <xf numFmtId="1" fontId="12" fillId="17" borderId="33" xfId="0" applyNumberFormat="1" applyFont="1" applyFill="1" applyBorder="1" applyAlignment="1">
      <alignment horizontal="center" vertical="center"/>
    </xf>
    <xf numFmtId="1" fontId="12" fillId="17" borderId="81" xfId="0" applyNumberFormat="1" applyFont="1" applyFill="1" applyBorder="1" applyAlignment="1">
      <alignment horizontal="center" vertical="center"/>
    </xf>
    <xf numFmtId="1" fontId="12" fillId="17" borderId="8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12" fillId="45" borderId="59" xfId="0" applyNumberFormat="1" applyFont="1" applyFill="1" applyBorder="1" applyAlignment="1">
      <alignment horizontal="center" vertical="center"/>
    </xf>
    <xf numFmtId="1" fontId="12" fillId="45" borderId="65" xfId="0" applyNumberFormat="1" applyFont="1" applyFill="1" applyBorder="1" applyAlignment="1">
      <alignment horizontal="center" vertical="center"/>
    </xf>
    <xf numFmtId="1" fontId="12" fillId="45" borderId="76" xfId="0" applyNumberFormat="1" applyFont="1" applyFill="1" applyBorder="1" applyAlignment="1">
      <alignment horizontal="center" vertical="center"/>
    </xf>
    <xf numFmtId="165" fontId="2" fillId="2" borderId="109" xfId="0" applyNumberFormat="1" applyFont="1" applyFill="1" applyBorder="1" applyAlignment="1">
      <alignment horizontal="left" vertical="center"/>
    </xf>
    <xf numFmtId="165" fontId="2" fillId="2" borderId="112" xfId="0" applyNumberFormat="1" applyFont="1" applyFill="1" applyBorder="1" applyAlignment="1">
      <alignment horizontal="left" vertical="center"/>
    </xf>
    <xf numFmtId="165" fontId="2" fillId="2" borderId="81" xfId="0" applyNumberFormat="1" applyFont="1" applyFill="1" applyBorder="1" applyAlignment="1">
      <alignment horizontal="left" vertical="center"/>
    </xf>
    <xf numFmtId="1" fontId="12" fillId="45" borderId="113" xfId="0" applyNumberFormat="1" applyFont="1" applyFill="1" applyBorder="1" applyAlignment="1">
      <alignment horizontal="center" vertical="center"/>
    </xf>
    <xf numFmtId="1" fontId="12" fillId="45" borderId="114" xfId="0" applyNumberFormat="1" applyFont="1" applyFill="1" applyBorder="1" applyAlignment="1">
      <alignment horizontal="center" vertical="center"/>
    </xf>
    <xf numFmtId="1" fontId="12" fillId="45" borderId="115" xfId="0" applyNumberFormat="1" applyFont="1" applyFill="1" applyBorder="1" applyAlignment="1">
      <alignment horizontal="center" vertical="center"/>
    </xf>
    <xf numFmtId="1" fontId="12" fillId="45" borderId="68" xfId="0" applyNumberFormat="1" applyFont="1" applyFill="1" applyBorder="1" applyAlignment="1">
      <alignment horizontal="center" vertical="center"/>
    </xf>
    <xf numFmtId="1" fontId="2" fillId="46" borderId="72" xfId="0" applyNumberFormat="1" applyFont="1" applyFill="1" applyBorder="1" applyAlignment="1">
      <alignment horizontal="center" vertical="center"/>
    </xf>
    <xf numFmtId="0" fontId="14" fillId="0" borderId="85" xfId="0" applyNumberFormat="1" applyFont="1" applyFill="1" applyBorder="1" applyAlignment="1">
      <alignment horizontal="center" vertical="center"/>
    </xf>
    <xf numFmtId="0" fontId="16" fillId="47" borderId="116" xfId="0" applyNumberFormat="1" applyFont="1" applyFill="1" applyBorder="1" applyAlignment="1">
      <alignment horizontal="center" vertical="center"/>
    </xf>
    <xf numFmtId="0" fontId="14" fillId="47" borderId="3" xfId="0" applyNumberFormat="1" applyFont="1" applyFill="1" applyBorder="1" applyAlignment="1">
      <alignment horizontal="center" vertical="center"/>
    </xf>
    <xf numFmtId="0" fontId="14" fillId="47" borderId="106" xfId="0" applyNumberFormat="1" applyFont="1" applyFill="1" applyBorder="1" applyAlignment="1">
      <alignment horizontal="center" vertical="center"/>
    </xf>
    <xf numFmtId="0" fontId="14" fillId="47" borderId="107" xfId="0" applyNumberFormat="1" applyFont="1" applyFill="1" applyBorder="1" applyAlignment="1">
      <alignment horizontal="center" vertical="center"/>
    </xf>
    <xf numFmtId="0" fontId="14" fillId="47" borderId="111" xfId="0" applyNumberFormat="1" applyFont="1" applyFill="1" applyBorder="1" applyAlignment="1">
      <alignment horizontal="center" vertical="center"/>
    </xf>
    <xf numFmtId="0" fontId="14" fillId="47" borderId="108" xfId="0" applyNumberFormat="1" applyFont="1" applyFill="1" applyBorder="1" applyAlignment="1">
      <alignment horizontal="center" vertical="center"/>
    </xf>
    <xf numFmtId="0" fontId="14" fillId="47" borderId="1" xfId="0" applyNumberFormat="1" applyFont="1" applyFill="1" applyBorder="1" applyAlignment="1">
      <alignment horizontal="center" vertical="center"/>
    </xf>
    <xf numFmtId="0" fontId="14" fillId="47" borderId="109" xfId="0" applyNumberFormat="1" applyFont="1" applyFill="1" applyBorder="1" applyAlignment="1">
      <alignment horizontal="center" vertical="center"/>
    </xf>
    <xf numFmtId="0" fontId="14" fillId="47" borderId="81" xfId="0" applyNumberFormat="1" applyFont="1" applyFill="1" applyBorder="1" applyAlignment="1">
      <alignment horizontal="center" vertical="center"/>
    </xf>
    <xf numFmtId="0" fontId="14" fillId="47" borderId="112" xfId="0" applyNumberFormat="1" applyFont="1" applyFill="1" applyBorder="1" applyAlignment="1">
      <alignment horizontal="center" vertical="center"/>
    </xf>
    <xf numFmtId="0" fontId="14" fillId="47" borderId="85" xfId="0" applyNumberFormat="1" applyFont="1" applyFill="1" applyBorder="1" applyAlignment="1">
      <alignment horizontal="center" vertical="center"/>
    </xf>
    <xf numFmtId="0" fontId="14" fillId="47" borderId="110" xfId="0" applyNumberFormat="1" applyFont="1" applyFill="1" applyBorder="1" applyAlignment="1">
      <alignment horizontal="center" vertical="center"/>
    </xf>
    <xf numFmtId="165" fontId="2" fillId="2" borderId="117" xfId="0" applyNumberFormat="1" applyFont="1" applyFill="1" applyBorder="1" applyAlignment="1">
      <alignment horizontal="center" vertical="center"/>
    </xf>
    <xf numFmtId="0" fontId="14" fillId="24" borderId="110" xfId="0" applyNumberFormat="1" applyFont="1" applyFill="1" applyBorder="1" applyAlignment="1">
      <alignment horizontal="left" vertical="center"/>
    </xf>
    <xf numFmtId="49" fontId="12" fillId="12" borderId="110" xfId="0" applyNumberFormat="1" applyFont="1" applyFill="1" applyBorder="1" applyAlignment="1">
      <alignment horizontal="left" vertical="center"/>
    </xf>
    <xf numFmtId="166" fontId="12" fillId="12" borderId="118" xfId="0" applyNumberFormat="1" applyFont="1" applyFill="1" applyBorder="1" applyAlignment="1">
      <alignment horizontal="center" vertical="center"/>
    </xf>
    <xf numFmtId="1" fontId="12" fillId="35" borderId="119" xfId="0" applyNumberFormat="1" applyFont="1" applyFill="1" applyBorder="1" applyAlignment="1">
      <alignment horizontal="center" vertical="center"/>
    </xf>
    <xf numFmtId="1" fontId="12" fillId="16" borderId="110" xfId="0" applyNumberFormat="1" applyFont="1" applyFill="1" applyBorder="1" applyAlignment="1">
      <alignment horizontal="center" vertical="center"/>
    </xf>
    <xf numFmtId="1" fontId="12" fillId="15" borderId="110" xfId="0" applyNumberFormat="1" applyFont="1" applyFill="1" applyBorder="1" applyAlignment="1">
      <alignment horizontal="center" vertical="center"/>
    </xf>
    <xf numFmtId="1" fontId="12" fillId="14" borderId="110" xfId="0" applyNumberFormat="1" applyFont="1" applyFill="1" applyBorder="1" applyAlignment="1">
      <alignment horizontal="center" vertical="center"/>
    </xf>
    <xf numFmtId="1" fontId="12" fillId="18" borderId="110" xfId="0" applyNumberFormat="1" applyFont="1" applyFill="1" applyBorder="1" applyAlignment="1">
      <alignment horizontal="center" vertical="center"/>
    </xf>
    <xf numFmtId="1" fontId="12" fillId="20" borderId="110" xfId="0" applyNumberFormat="1" applyFont="1" applyFill="1" applyBorder="1" applyAlignment="1">
      <alignment horizontal="center" vertical="center"/>
    </xf>
    <xf numFmtId="1" fontId="12" fillId="19" borderId="110" xfId="0" applyNumberFormat="1" applyFont="1" applyFill="1" applyBorder="1" applyAlignment="1">
      <alignment horizontal="center" vertical="center"/>
    </xf>
    <xf numFmtId="1" fontId="12" fillId="17" borderId="110" xfId="0" applyNumberFormat="1" applyFont="1" applyFill="1" applyBorder="1" applyAlignment="1">
      <alignment horizontal="center" vertical="center"/>
    </xf>
    <xf numFmtId="1" fontId="12" fillId="45" borderId="118" xfId="0" applyNumberFormat="1" applyFont="1" applyFill="1" applyBorder="1" applyAlignment="1">
      <alignment horizontal="center" vertical="center"/>
    </xf>
    <xf numFmtId="0" fontId="33" fillId="47" borderId="85" xfId="0" applyNumberFormat="1" applyFont="1" applyFill="1" applyBorder="1" applyAlignment="1">
      <alignment horizontal="center" vertical="center"/>
    </xf>
    <xf numFmtId="0" fontId="33" fillId="6" borderId="85" xfId="0" applyNumberFormat="1" applyFont="1" applyFill="1" applyBorder="1" applyAlignment="1">
      <alignment horizontal="center" vertical="center"/>
    </xf>
    <xf numFmtId="0" fontId="33" fillId="5" borderId="85" xfId="0" applyNumberFormat="1" applyFont="1" applyFill="1" applyBorder="1" applyAlignment="1">
      <alignment horizontal="center" vertical="center"/>
    </xf>
    <xf numFmtId="0" fontId="34" fillId="4" borderId="85" xfId="0" applyNumberFormat="1" applyFont="1" applyFill="1" applyBorder="1" applyAlignment="1">
      <alignment horizontal="center" vertical="center"/>
    </xf>
    <xf numFmtId="0" fontId="34" fillId="3" borderId="85" xfId="0" applyNumberFormat="1" applyFont="1" applyFill="1" applyBorder="1" applyAlignment="1">
      <alignment horizontal="center" vertical="center"/>
    </xf>
    <xf numFmtId="0" fontId="33" fillId="8" borderId="85" xfId="0" applyNumberFormat="1" applyFont="1" applyFill="1" applyBorder="1" applyAlignment="1">
      <alignment horizontal="center" vertical="center"/>
    </xf>
    <xf numFmtId="0" fontId="33" fillId="10" borderId="85" xfId="0" applyNumberFormat="1" applyFont="1" applyFill="1" applyBorder="1" applyAlignment="1">
      <alignment horizontal="center" vertical="center"/>
    </xf>
    <xf numFmtId="0" fontId="33" fillId="9" borderId="85" xfId="0" applyNumberFormat="1" applyFont="1" applyFill="1" applyBorder="1" applyAlignment="1">
      <alignment horizontal="center" vertical="center"/>
    </xf>
    <xf numFmtId="0" fontId="33" fillId="7" borderId="85" xfId="0" applyNumberFormat="1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left" vertical="center"/>
    </xf>
    <xf numFmtId="0" fontId="14" fillId="24" borderId="109" xfId="0" applyNumberFormat="1" applyFont="1" applyFill="1" applyBorder="1" applyAlignment="1">
      <alignment horizontal="left" vertical="center"/>
    </xf>
    <xf numFmtId="49" fontId="12" fillId="12" borderId="109" xfId="0" applyNumberFormat="1" applyFont="1" applyFill="1" applyBorder="1" applyAlignment="1">
      <alignment horizontal="left" vertical="center"/>
    </xf>
    <xf numFmtId="0" fontId="2" fillId="2" borderId="109" xfId="0" applyNumberFormat="1" applyFont="1" applyFill="1" applyBorder="1" applyAlignment="1">
      <alignment horizontal="center" vertical="center"/>
    </xf>
    <xf numFmtId="166" fontId="12" fillId="12" borderId="113" xfId="0" applyNumberFormat="1" applyFont="1" applyFill="1" applyBorder="1" applyAlignment="1">
      <alignment horizontal="center" vertical="center"/>
    </xf>
    <xf numFmtId="1" fontId="12" fillId="35" borderId="120" xfId="0" applyNumberFormat="1" applyFont="1" applyFill="1" applyBorder="1" applyAlignment="1">
      <alignment horizontal="center" vertical="center"/>
    </xf>
    <xf numFmtId="1" fontId="12" fillId="16" borderId="109" xfId="0" applyNumberFormat="1" applyFont="1" applyFill="1" applyBorder="1" applyAlignment="1">
      <alignment horizontal="center" vertical="center"/>
    </xf>
    <xf numFmtId="1" fontId="12" fillId="15" borderId="109" xfId="0" applyNumberFormat="1" applyFont="1" applyFill="1" applyBorder="1" applyAlignment="1">
      <alignment horizontal="center" vertical="center"/>
    </xf>
    <xf numFmtId="1" fontId="12" fillId="14" borderId="109" xfId="0" applyNumberFormat="1" applyFont="1" applyFill="1" applyBorder="1" applyAlignment="1">
      <alignment horizontal="center" vertical="center"/>
    </xf>
    <xf numFmtId="1" fontId="12" fillId="18" borderId="109" xfId="0" applyNumberFormat="1" applyFont="1" applyFill="1" applyBorder="1" applyAlignment="1">
      <alignment horizontal="center" vertical="center"/>
    </xf>
    <xf numFmtId="1" fontId="12" fillId="20" borderId="109" xfId="0" applyNumberFormat="1" applyFont="1" applyFill="1" applyBorder="1" applyAlignment="1">
      <alignment horizontal="center" vertical="center"/>
    </xf>
    <xf numFmtId="1" fontId="12" fillId="19" borderId="109" xfId="0" applyNumberFormat="1" applyFont="1" applyFill="1" applyBorder="1" applyAlignment="1">
      <alignment horizontal="center" vertical="center"/>
    </xf>
    <xf numFmtId="164" fontId="2" fillId="2" borderId="109" xfId="0" applyNumberFormat="1" applyFont="1" applyFill="1" applyBorder="1" applyAlignment="1">
      <alignment horizontal="left" vertical="center"/>
    </xf>
    <xf numFmtId="0" fontId="2" fillId="2" borderId="81" xfId="0" applyNumberFormat="1" applyFont="1" applyFill="1" applyBorder="1" applyAlignment="1">
      <alignment horizontal="left" vertical="center"/>
    </xf>
    <xf numFmtId="1" fontId="12" fillId="14" borderId="81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0" fontId="2" fillId="2" borderId="109" xfId="0" applyNumberFormat="1" applyFont="1" applyFill="1" applyBorder="1" applyAlignment="1">
      <alignment horizontal="left" vertical="center"/>
    </xf>
    <xf numFmtId="0" fontId="14" fillId="28" borderId="109" xfId="0" applyNumberFormat="1" applyFont="1" applyFill="1" applyBorder="1" applyAlignment="1">
      <alignment horizontal="center" vertical="center"/>
    </xf>
    <xf numFmtId="0" fontId="14" fillId="29" borderId="109" xfId="0" applyNumberFormat="1" applyFont="1" applyFill="1" applyBorder="1" applyAlignment="1">
      <alignment horizontal="center" vertical="center"/>
    </xf>
    <xf numFmtId="0" fontId="14" fillId="30" borderId="113" xfId="0" applyNumberFormat="1" applyFont="1" applyFill="1" applyBorder="1" applyAlignment="1">
      <alignment horizontal="center" vertical="center"/>
    </xf>
    <xf numFmtId="0" fontId="14" fillId="47" borderId="120" xfId="0" applyNumberFormat="1" applyFont="1" applyFill="1" applyBorder="1" applyAlignment="1">
      <alignment horizontal="center" vertical="center"/>
    </xf>
    <xf numFmtId="165" fontId="2" fillId="2" borderId="109" xfId="0" applyNumberFormat="1" applyFont="1" applyFill="1" applyBorder="1" applyAlignment="1">
      <alignment horizontal="center" vertical="center"/>
    </xf>
    <xf numFmtId="166" fontId="2" fillId="2" borderId="109" xfId="0" applyNumberFormat="1" applyFont="1" applyFill="1" applyBorder="1" applyAlignment="1">
      <alignment horizontal="left" vertical="center"/>
    </xf>
    <xf numFmtId="0" fontId="14" fillId="30" borderId="65" xfId="0" applyNumberFormat="1" applyFont="1" applyFill="1" applyBorder="1" applyAlignment="1">
      <alignment horizontal="center" vertical="center"/>
    </xf>
    <xf numFmtId="0" fontId="14" fillId="47" borderId="121" xfId="0" applyNumberFormat="1" applyFont="1" applyFill="1" applyBorder="1" applyAlignment="1">
      <alignment horizontal="center" vertical="center"/>
    </xf>
    <xf numFmtId="0" fontId="14" fillId="30" borderId="118" xfId="0" applyNumberFormat="1" applyFont="1" applyFill="1" applyBorder="1" applyAlignment="1">
      <alignment horizontal="center" vertical="center"/>
    </xf>
    <xf numFmtId="0" fontId="14" fillId="47" borderId="119" xfId="0" applyNumberFormat="1" applyFont="1" applyFill="1" applyBorder="1" applyAlignment="1">
      <alignment horizontal="center" vertical="center"/>
    </xf>
    <xf numFmtId="165" fontId="2" fillId="2" borderId="122" xfId="0" applyNumberFormat="1" applyFont="1" applyFill="1" applyBorder="1" applyAlignment="1">
      <alignment horizontal="center" vertical="center"/>
    </xf>
    <xf numFmtId="0" fontId="14" fillId="47" borderId="67" xfId="0" applyNumberFormat="1" applyFont="1" applyFill="1" applyBorder="1" applyAlignment="1">
      <alignment horizontal="center" vertical="center"/>
    </xf>
    <xf numFmtId="1" fontId="6" fillId="2" borderId="85" xfId="0" applyNumberFormat="1" applyFont="1" applyFill="1" applyBorder="1" applyAlignment="1">
      <alignment horizontal="left" vertical="center"/>
    </xf>
    <xf numFmtId="0" fontId="14" fillId="47" borderId="19" xfId="0" applyNumberFormat="1" applyFont="1" applyFill="1" applyBorder="1" applyAlignment="1">
      <alignment horizontal="center" vertical="center"/>
    </xf>
    <xf numFmtId="0" fontId="14" fillId="34" borderId="19" xfId="0" applyNumberFormat="1" applyFont="1" applyFill="1" applyBorder="1" applyAlignment="1">
      <alignment horizontal="center" vertical="center"/>
    </xf>
    <xf numFmtId="0" fontId="14" fillId="34" borderId="123" xfId="0" applyNumberFormat="1" applyFont="1" applyFill="1" applyBorder="1" applyAlignment="1">
      <alignment horizontal="center" vertical="center"/>
    </xf>
    <xf numFmtId="165" fontId="2" fillId="2" borderId="124" xfId="0" applyNumberFormat="1" applyFont="1" applyFill="1" applyBorder="1" applyAlignment="1">
      <alignment horizontal="center" vertical="center"/>
    </xf>
    <xf numFmtId="0" fontId="14" fillId="24" borderId="112" xfId="0" applyNumberFormat="1" applyFont="1" applyFill="1" applyBorder="1" applyAlignment="1">
      <alignment horizontal="left" vertical="center"/>
    </xf>
    <xf numFmtId="49" fontId="12" fillId="12" borderId="112" xfId="0" applyNumberFormat="1" applyFont="1" applyFill="1" applyBorder="1" applyAlignment="1">
      <alignment horizontal="left" vertical="center"/>
    </xf>
    <xf numFmtId="0" fontId="2" fillId="2" borderId="112" xfId="0" applyNumberFormat="1" applyFont="1" applyFill="1" applyBorder="1" applyAlignment="1">
      <alignment horizontal="center" vertical="center"/>
    </xf>
    <xf numFmtId="166" fontId="12" fillId="12" borderId="114" xfId="0" applyNumberFormat="1" applyFont="1" applyFill="1" applyBorder="1" applyAlignment="1">
      <alignment horizontal="center" vertical="center"/>
    </xf>
    <xf numFmtId="1" fontId="12" fillId="35" borderId="125" xfId="0" applyNumberFormat="1" applyFont="1" applyFill="1" applyBorder="1" applyAlignment="1">
      <alignment horizontal="center" vertical="center"/>
    </xf>
    <xf numFmtId="1" fontId="12" fillId="16" borderId="112" xfId="0" applyNumberFormat="1" applyFont="1" applyFill="1" applyBorder="1" applyAlignment="1">
      <alignment horizontal="center" vertical="center"/>
    </xf>
    <xf numFmtId="1" fontId="12" fillId="15" borderId="112" xfId="0" applyNumberFormat="1" applyFont="1" applyFill="1" applyBorder="1" applyAlignment="1">
      <alignment horizontal="center" vertical="center"/>
    </xf>
    <xf numFmtId="1" fontId="12" fillId="14" borderId="112" xfId="0" applyNumberFormat="1" applyFont="1" applyFill="1" applyBorder="1" applyAlignment="1">
      <alignment horizontal="center" vertical="center"/>
    </xf>
    <xf numFmtId="1" fontId="12" fillId="18" borderId="112" xfId="0" applyNumberFormat="1" applyFont="1" applyFill="1" applyBorder="1" applyAlignment="1">
      <alignment horizontal="center" vertical="center"/>
    </xf>
    <xf numFmtId="1" fontId="12" fillId="20" borderId="112" xfId="0" applyNumberFormat="1" applyFont="1" applyFill="1" applyBorder="1" applyAlignment="1">
      <alignment horizontal="center" vertical="center"/>
    </xf>
    <xf numFmtId="1" fontId="12" fillId="19" borderId="112" xfId="0" applyNumberFormat="1" applyFont="1" applyFill="1" applyBorder="1" applyAlignment="1">
      <alignment horizontal="center" vertical="center"/>
    </xf>
    <xf numFmtId="164" fontId="2" fillId="2" borderId="112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NumberFormat="1" applyFont="1" applyBorder="1" applyAlignment="1" applyProtection="1">
      <alignment horizontal="left" vertical="center" wrapText="1"/>
      <protection locked="0"/>
    </xf>
  </cellXfs>
  <cellStyles count="89"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87" builtinId="9" hidden="1"/>
    <cellStyle name="Followed Hyperlink" xfId="85" builtinId="9" hidden="1"/>
    <cellStyle name="Followed Hyperlink" xfId="83" builtinId="9" hidden="1"/>
    <cellStyle name="Followed Hyperlink" xfId="81" builtinId="9" hidden="1"/>
    <cellStyle name="Followed Hyperlink" xfId="79" builtinId="9" hidden="1"/>
    <cellStyle name="Followed Hyperlink" xfId="77" builtinId="9" hidden="1"/>
    <cellStyle name="Followed Hyperlink" xfId="75" builtinId="9" hidden="1"/>
    <cellStyle name="Followed Hyperlink" xfId="73" builtinId="9" hidden="1"/>
    <cellStyle name="Followed Hyperlink" xfId="71" builtinId="9" hidden="1"/>
    <cellStyle name="Followed Hyperlink" xfId="69" builtinId="9" hidden="1"/>
    <cellStyle name="Followed Hyperlink" xfId="67" builtinId="9" hidden="1"/>
    <cellStyle name="Followed Hyperlink" xfId="65" builtinId="9" hidden="1"/>
    <cellStyle name="Followed Hyperlink" xfId="63" builtinId="9" hidden="1"/>
    <cellStyle name="Followed Hyperlink" xfId="61" builtinId="9" hidden="1"/>
    <cellStyle name="Followed Hyperlink" xfId="59" builtinId="9" hidden="1"/>
    <cellStyle name="Followed Hyperlink" xfId="57" builtinId="9" hidden="1"/>
    <cellStyle name="Followed Hyperlink" xfId="55" builtinId="9" hidden="1"/>
    <cellStyle name="Followed Hyperlink" xfId="53" builtinId="9" hidden="1"/>
    <cellStyle name="Followed Hyperlink" xfId="51" builtinId="9" hidden="1"/>
    <cellStyle name="Followed Hyperlink" xfId="49" builtinId="9" hidden="1"/>
    <cellStyle name="Followed Hyperlink" xfId="47" builtinId="9" hidden="1"/>
    <cellStyle name="Followed Hyperlink" xfId="45" builtinId="9" hidden="1"/>
    <cellStyle name="Followed Hyperlink" xfId="43" builtinId="9" hidden="1"/>
    <cellStyle name="Followed Hyperlink" xfId="41" builtinId="9" hidden="1"/>
    <cellStyle name="Followed Hyperlink" xfId="39" builtinId="9" hidden="1"/>
    <cellStyle name="Followed Hyperlink" xfId="37" builtinId="9" hidden="1"/>
    <cellStyle name="Followed Hyperlink" xfId="35" builtinId="9" hidden="1"/>
    <cellStyle name="Followed Hyperlink" xfId="33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9" builtinId="9" hidden="1"/>
    <cellStyle name="Followed Hyperlink" xfId="15" builtinId="9" hidden="1"/>
    <cellStyle name="Followed Hyperlink" xfId="11" builtinId="9" hidden="1"/>
    <cellStyle name="Followed Hyperlink" xfId="5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7" builtinId="9" hidden="1"/>
    <cellStyle name="Followed Hyperlink" xfId="3" builtinId="9" hidden="1"/>
    <cellStyle name="Followed Hyperlink" xfId="4" builtinId="9" hidden="1"/>
    <cellStyle name="Followed Hyperlink" xfId="2" builtinId="9" hidden="1"/>
    <cellStyle name="Followed Hyperlink" xfId="1" builtinId="9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3F3F3"/>
      <rgbColor rgb="FFADACAC"/>
      <rgbColor rgb="FF1B2FF5"/>
      <rgbColor rgb="FFC00000"/>
      <rgbColor rgb="FFFFFF00"/>
      <rgbColor rgb="FFFF8100"/>
      <rgbColor rgb="FF27D91B"/>
      <rgbColor rgb="FFA73CC4"/>
      <rgbColor rgb="FFF74A07"/>
      <rgbColor rgb="FFFF0DBD"/>
      <rgbColor rgb="FF00FF00"/>
      <rgbColor rgb="FFA47D5C"/>
      <rgbColor rgb="FF2B6F34"/>
      <rgbColor rgb="FF5EFFEB"/>
      <rgbColor rgb="FFD8D8D8"/>
      <rgbColor rgb="FFBFBFBF"/>
      <rgbColor rgb="FFDEEAF6"/>
      <rgbColor rgb="FFFFCAC1"/>
      <rgbColor rgb="FFFFF2CB"/>
      <rgbColor rgb="FFFCD9C4"/>
      <rgbColor rgb="FFAAEFAE"/>
      <rgbColor rgb="FFFFCDFF"/>
      <rgbColor rgb="FFFBE4D5"/>
      <rgbColor rgb="FFFCE0FA"/>
      <rgbColor rgb="FFD0EFCD"/>
      <rgbColor rgb="FFF0D6B6"/>
      <rgbColor rgb="FFE2EEDA"/>
      <rgbColor rgb="FFABEFE2"/>
      <rgbColor rgb="FFDD0806"/>
      <rgbColor rgb="FF0563C1"/>
      <rgbColor rgb="FF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29307</xdr:colOff>
      <xdr:row>1</xdr:row>
      <xdr:rowOff>0</xdr:rowOff>
    </xdr:from>
    <xdr:to>
      <xdr:col>6</xdr:col>
      <xdr:colOff>186395</xdr:colOff>
      <xdr:row>1</xdr:row>
      <xdr:rowOff>787400</xdr:rowOff>
    </xdr:to>
    <xdr:pic>
      <xdr:nvPicPr>
        <xdr:cNvPr id="2" name="image1.pdf" descr="FLAT-logo-titre.eps">
          <a:extLst>
            <a:ext uri="{FF2B5EF4-FFF2-40B4-BE49-F238E27FC236}">
              <a16:creationId xmlns:a16="http://schemas.microsoft.com/office/drawing/2014/main" id="{9AB656D3-DF6F-A547-B646-55BD9C72C08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9307" y="203200"/>
          <a:ext cx="3408288" cy="7874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299477</xdr:colOff>
      <xdr:row>1</xdr:row>
      <xdr:rowOff>787400</xdr:rowOff>
    </xdr:to>
    <xdr:pic>
      <xdr:nvPicPr>
        <xdr:cNvPr id="3" name="image1.pdf" descr="FLAT-logo-titre.eps">
          <a:extLst>
            <a:ext uri="{FF2B5EF4-FFF2-40B4-BE49-F238E27FC236}">
              <a16:creationId xmlns:a16="http://schemas.microsoft.com/office/drawing/2014/main" id="{169E1B63-2034-0F40-866B-392767296A5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52132"/>
          <a:ext cx="3418448" cy="7874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101600</xdr:colOff>
      <xdr:row>74</xdr:row>
      <xdr:rowOff>81280</xdr:rowOff>
    </xdr:from>
    <xdr:to>
      <xdr:col>12</xdr:col>
      <xdr:colOff>589280</xdr:colOff>
      <xdr:row>74</xdr:row>
      <xdr:rowOff>91440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5D64ACD-A668-7E7C-968F-1D7B5587712C}"/>
            </a:ext>
          </a:extLst>
        </xdr:cNvPr>
        <xdr:cNvCxnSpPr/>
      </xdr:nvCxnSpPr>
      <xdr:spPr>
        <a:xfrm flipV="1">
          <a:off x="2489200" y="11216640"/>
          <a:ext cx="4937760" cy="10160"/>
        </a:xfrm>
        <a:prstGeom prst="straightConnector1">
          <a:avLst/>
        </a:prstGeom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111760</xdr:colOff>
      <xdr:row>75</xdr:row>
      <xdr:rowOff>71120</xdr:rowOff>
    </xdr:from>
    <xdr:to>
      <xdr:col>12</xdr:col>
      <xdr:colOff>599440</xdr:colOff>
      <xdr:row>75</xdr:row>
      <xdr:rowOff>81280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26C932EF-F4A3-23DF-705C-205B6AEF162D}"/>
            </a:ext>
          </a:extLst>
        </xdr:cNvPr>
        <xdr:cNvCxnSpPr/>
      </xdr:nvCxnSpPr>
      <xdr:spPr>
        <a:xfrm flipV="1">
          <a:off x="2499360" y="11369040"/>
          <a:ext cx="4937760" cy="10160"/>
        </a:xfrm>
        <a:prstGeom prst="straightConnector1">
          <a:avLst/>
        </a:prstGeom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101600</xdr:colOff>
      <xdr:row>76</xdr:row>
      <xdr:rowOff>81280</xdr:rowOff>
    </xdr:from>
    <xdr:to>
      <xdr:col>12</xdr:col>
      <xdr:colOff>599440</xdr:colOff>
      <xdr:row>76</xdr:row>
      <xdr:rowOff>91440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2B1ABE9F-A194-B3E7-EDE9-B15F2FFCF3F6}"/>
            </a:ext>
          </a:extLst>
        </xdr:cNvPr>
        <xdr:cNvCxnSpPr/>
      </xdr:nvCxnSpPr>
      <xdr:spPr>
        <a:xfrm>
          <a:off x="2225040" y="11541760"/>
          <a:ext cx="4897120" cy="10160"/>
        </a:xfrm>
        <a:prstGeom prst="straightConnector1">
          <a:avLst/>
        </a:prstGeom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387995</xdr:colOff>
      <xdr:row>1</xdr:row>
      <xdr:rowOff>482600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1C77352-FD86-6C45-B2DC-59081B4F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2440315" cy="482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12702</xdr:colOff>
      <xdr:row>1</xdr:row>
      <xdr:rowOff>76200</xdr:rowOff>
    </xdr:from>
    <xdr:to>
      <xdr:col>3</xdr:col>
      <xdr:colOff>313268</xdr:colOff>
      <xdr:row>1</xdr:row>
      <xdr:rowOff>997185</xdr:rowOff>
    </xdr:to>
    <xdr:pic>
      <xdr:nvPicPr>
        <xdr:cNvPr id="2" name="image1.pdf" descr="FLAT-logo-titre.eps">
          <a:extLst>
            <a:ext uri="{FF2B5EF4-FFF2-40B4-BE49-F238E27FC236}">
              <a16:creationId xmlns:a16="http://schemas.microsoft.com/office/drawing/2014/main" id="{3BF81565-284E-474E-A7C6-0828E78C0E6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2702" y="279400"/>
          <a:ext cx="4237566" cy="92098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1177272</xdr:colOff>
      <xdr:row>1</xdr:row>
      <xdr:rowOff>787400</xdr:rowOff>
    </xdr:to>
    <xdr:pic>
      <xdr:nvPicPr>
        <xdr:cNvPr id="2" name="image1.pdf" descr="FLAT-logo-titre.eps">
          <a:extLst>
            <a:ext uri="{FF2B5EF4-FFF2-40B4-BE49-F238E27FC236}">
              <a16:creationId xmlns:a16="http://schemas.microsoft.com/office/drawing/2014/main" id="{E75B11D5-A6B2-074B-A2FA-1D9386ADD52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02773"/>
          <a:ext cx="3418448" cy="7874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332"/>
  <sheetViews>
    <sheetView showGridLines="0" tabSelected="1" showRuler="0" zoomScale="125" zoomScaleNormal="125" zoomScaleSheetLayoutView="125" zoomScalePageLayoutView="125" workbookViewId="0">
      <pane xSplit="5" ySplit="4" topLeftCell="F68" activePane="bottomRight" state="frozen"/>
      <selection pane="topRight" activeCell="F1" sqref="F1"/>
      <selection pane="bottomLeft" activeCell="A5" sqref="A5"/>
      <selection pane="bottomRight" activeCell="F75" sqref="F75"/>
    </sheetView>
  </sheetViews>
  <sheetFormatPr baseColWidth="10" defaultColWidth="7.75" defaultRowHeight="20" customHeight="1" x14ac:dyDescent="0.15"/>
  <cols>
    <col min="1" max="1" width="8.5" style="1" customWidth="1"/>
    <col min="2" max="2" width="3.75" style="98" customWidth="1"/>
    <col min="3" max="3" width="3.75" style="1" customWidth="1"/>
    <col min="4" max="4" width="4.5" style="1" customWidth="1"/>
    <col min="5" max="5" width="5.5" style="36" customWidth="1"/>
    <col min="6" max="14" width="5.25" style="1" customWidth="1"/>
    <col min="15" max="15" width="3.5" style="1" customWidth="1"/>
    <col min="16" max="16" width="4.375" style="1" customWidth="1"/>
    <col min="17" max="17" width="6" style="186" customWidth="1"/>
    <col min="18" max="18" width="1.75" style="1" customWidth="1"/>
    <col min="19" max="19" width="8.75" style="1" bestFit="1" customWidth="1"/>
    <col min="20" max="26" width="7.75" style="209" customWidth="1"/>
    <col min="27" max="248" width="7.75" style="1" customWidth="1"/>
  </cols>
  <sheetData>
    <row r="1" spans="1:23" ht="16" customHeight="1" x14ac:dyDescent="0.15">
      <c r="A1" s="418" t="s">
        <v>564</v>
      </c>
      <c r="B1" s="188"/>
      <c r="C1" s="3"/>
      <c r="D1" s="3"/>
      <c r="E1" s="1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89"/>
      <c r="R1" s="3"/>
      <c r="S1" s="3"/>
      <c r="T1" s="3"/>
      <c r="U1" s="3"/>
      <c r="V1" s="3"/>
      <c r="W1" s="3"/>
    </row>
    <row r="2" spans="1:23" ht="119" customHeight="1" x14ac:dyDescent="0.15">
      <c r="A2" s="2"/>
      <c r="B2" s="85"/>
      <c r="C2" s="2"/>
      <c r="D2" s="2"/>
      <c r="E2" s="109"/>
      <c r="F2" s="2"/>
      <c r="G2" s="2"/>
      <c r="H2" s="2"/>
      <c r="I2" s="2"/>
      <c r="J2" s="2"/>
      <c r="K2" s="2"/>
      <c r="L2" s="3"/>
      <c r="M2" s="3"/>
      <c r="N2" s="3"/>
      <c r="O2" s="738" t="s">
        <v>454</v>
      </c>
      <c r="P2" s="739"/>
      <c r="Q2" s="739"/>
      <c r="R2" s="4"/>
      <c r="S2" s="4"/>
      <c r="T2" s="4"/>
      <c r="U2" s="4"/>
      <c r="V2" s="4"/>
      <c r="W2" s="4"/>
    </row>
    <row r="3" spans="1:23" ht="39.75" customHeight="1" x14ac:dyDescent="0.15">
      <c r="A3" s="736" t="s">
        <v>563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4"/>
      <c r="S3" s="4"/>
      <c r="T3" s="4"/>
      <c r="U3" s="4"/>
      <c r="V3" s="4"/>
      <c r="W3" s="4"/>
    </row>
    <row r="4" spans="1:23" ht="12" customHeight="1" thickBot="1" x14ac:dyDescent="0.2">
      <c r="A4" s="419" t="s">
        <v>0</v>
      </c>
      <c r="B4" s="420" t="s">
        <v>1</v>
      </c>
      <c r="C4" s="419" t="s">
        <v>2</v>
      </c>
      <c r="D4" s="421" t="s">
        <v>3</v>
      </c>
      <c r="E4" s="422" t="s">
        <v>4</v>
      </c>
      <c r="F4" s="681" t="s">
        <v>284</v>
      </c>
      <c r="G4" s="682" t="s">
        <v>287</v>
      </c>
      <c r="H4" s="683" t="s">
        <v>278</v>
      </c>
      <c r="I4" s="684" t="s">
        <v>279</v>
      </c>
      <c r="J4" s="685" t="s">
        <v>280</v>
      </c>
      <c r="K4" s="686" t="s">
        <v>281</v>
      </c>
      <c r="L4" s="687" t="s">
        <v>282</v>
      </c>
      <c r="M4" s="688" t="s">
        <v>286</v>
      </c>
      <c r="N4" s="680" t="s">
        <v>501</v>
      </c>
      <c r="O4" s="419" t="s">
        <v>5</v>
      </c>
      <c r="P4" s="419" t="s">
        <v>6</v>
      </c>
      <c r="Q4" s="419" t="s">
        <v>7</v>
      </c>
      <c r="R4" s="5"/>
      <c r="S4" s="5"/>
      <c r="T4" s="5"/>
      <c r="U4" s="5"/>
      <c r="V4" s="5"/>
      <c r="W4" s="5"/>
    </row>
    <row r="5" spans="1:23" ht="14" customHeight="1" x14ac:dyDescent="0.15">
      <c r="A5" s="61" t="s">
        <v>502</v>
      </c>
      <c r="B5" s="190" t="s">
        <v>39</v>
      </c>
      <c r="C5" s="191" t="s">
        <v>503</v>
      </c>
      <c r="D5" s="192">
        <v>2</v>
      </c>
      <c r="E5" s="275">
        <v>140</v>
      </c>
      <c r="F5" s="276"/>
      <c r="G5" s="193"/>
      <c r="H5" s="194"/>
      <c r="I5" s="195"/>
      <c r="J5" s="196"/>
      <c r="K5" s="197"/>
      <c r="L5" s="198"/>
      <c r="M5" s="635"/>
      <c r="N5" s="643"/>
      <c r="O5" s="199">
        <f t="shared" ref="O5:O29" si="0">SUM(F5:N5)</f>
        <v>0</v>
      </c>
      <c r="P5" s="199">
        <f t="shared" ref="P5:P29" si="1">O5*D5</f>
        <v>0</v>
      </c>
      <c r="Q5" s="200">
        <f t="shared" ref="Q5:Q29" si="2">O5*E5</f>
        <v>0</v>
      </c>
      <c r="R5" s="5"/>
      <c r="S5" s="5"/>
      <c r="T5" s="5"/>
      <c r="U5" s="5"/>
      <c r="V5" s="5"/>
      <c r="W5" s="5"/>
    </row>
    <row r="6" spans="1:23" ht="12" customHeight="1" x14ac:dyDescent="0.15">
      <c r="A6" s="61"/>
      <c r="B6" s="690" t="s">
        <v>39</v>
      </c>
      <c r="C6" s="691" t="s">
        <v>504</v>
      </c>
      <c r="D6" s="692">
        <v>2</v>
      </c>
      <c r="E6" s="693">
        <v>135</v>
      </c>
      <c r="F6" s="694"/>
      <c r="G6" s="695"/>
      <c r="H6" s="696"/>
      <c r="I6" s="697"/>
      <c r="J6" s="698"/>
      <c r="K6" s="699"/>
      <c r="L6" s="700"/>
      <c r="M6" s="636"/>
      <c r="N6" s="649"/>
      <c r="O6" s="646">
        <f t="shared" si="0"/>
        <v>0</v>
      </c>
      <c r="P6" s="646">
        <f t="shared" si="1"/>
        <v>0</v>
      </c>
      <c r="Q6" s="701">
        <f t="shared" si="2"/>
        <v>0</v>
      </c>
      <c r="R6" s="5"/>
      <c r="S6" s="5"/>
      <c r="T6" s="5"/>
      <c r="U6" s="5"/>
      <c r="V6" s="5"/>
      <c r="W6" s="5"/>
    </row>
    <row r="7" spans="1:23" ht="12" customHeight="1" x14ac:dyDescent="0.15">
      <c r="A7" s="61"/>
      <c r="B7" s="690" t="s">
        <v>39</v>
      </c>
      <c r="C7" s="691" t="s">
        <v>505</v>
      </c>
      <c r="D7" s="692">
        <v>3</v>
      </c>
      <c r="E7" s="693">
        <v>150</v>
      </c>
      <c r="F7" s="694"/>
      <c r="G7" s="695"/>
      <c r="H7" s="696"/>
      <c r="I7" s="697"/>
      <c r="J7" s="698"/>
      <c r="K7" s="699"/>
      <c r="L7" s="700"/>
      <c r="M7" s="636"/>
      <c r="N7" s="649"/>
      <c r="O7" s="646">
        <f t="shared" si="0"/>
        <v>0</v>
      </c>
      <c r="P7" s="646">
        <f t="shared" si="1"/>
        <v>0</v>
      </c>
      <c r="Q7" s="701">
        <f t="shared" si="2"/>
        <v>0</v>
      </c>
      <c r="R7" s="5"/>
      <c r="S7" s="5"/>
      <c r="T7" s="5"/>
      <c r="U7" s="5"/>
      <c r="V7" s="5"/>
      <c r="W7" s="5"/>
    </row>
    <row r="8" spans="1:23" ht="12" customHeight="1" x14ac:dyDescent="0.15">
      <c r="A8" s="61"/>
      <c r="B8" s="690" t="s">
        <v>39</v>
      </c>
      <c r="C8" s="691" t="s">
        <v>506</v>
      </c>
      <c r="D8" s="692">
        <v>3</v>
      </c>
      <c r="E8" s="693">
        <v>150</v>
      </c>
      <c r="F8" s="694"/>
      <c r="G8" s="695"/>
      <c r="H8" s="696"/>
      <c r="I8" s="697"/>
      <c r="J8" s="698"/>
      <c r="K8" s="699"/>
      <c r="L8" s="700"/>
      <c r="M8" s="636"/>
      <c r="N8" s="649"/>
      <c r="O8" s="646">
        <f t="shared" si="0"/>
        <v>0</v>
      </c>
      <c r="P8" s="646">
        <f t="shared" si="1"/>
        <v>0</v>
      </c>
      <c r="Q8" s="701">
        <f t="shared" si="2"/>
        <v>0</v>
      </c>
      <c r="R8" s="5"/>
      <c r="S8" s="5"/>
      <c r="T8" s="5"/>
      <c r="U8" s="5"/>
      <c r="V8" s="5"/>
      <c r="W8" s="5"/>
    </row>
    <row r="9" spans="1:23" ht="12" customHeight="1" x14ac:dyDescent="0.15">
      <c r="A9" s="61"/>
      <c r="B9" s="690" t="s">
        <v>11</v>
      </c>
      <c r="C9" s="691" t="s">
        <v>507</v>
      </c>
      <c r="D9" s="692">
        <v>6</v>
      </c>
      <c r="E9" s="693">
        <v>198</v>
      </c>
      <c r="F9" s="694"/>
      <c r="G9" s="695"/>
      <c r="H9" s="696"/>
      <c r="I9" s="697"/>
      <c r="J9" s="698"/>
      <c r="K9" s="699"/>
      <c r="L9" s="700"/>
      <c r="M9" s="636"/>
      <c r="N9" s="649"/>
      <c r="O9" s="646">
        <f t="shared" si="0"/>
        <v>0</v>
      </c>
      <c r="P9" s="646">
        <f t="shared" si="1"/>
        <v>0</v>
      </c>
      <c r="Q9" s="701">
        <f t="shared" si="2"/>
        <v>0</v>
      </c>
      <c r="R9" s="5"/>
      <c r="S9" s="5"/>
      <c r="T9" s="5"/>
      <c r="U9" s="5"/>
      <c r="V9" s="5"/>
      <c r="W9" s="5"/>
    </row>
    <row r="10" spans="1:23" ht="12" customHeight="1" x14ac:dyDescent="0.15">
      <c r="A10" s="61"/>
      <c r="B10" s="690" t="s">
        <v>33</v>
      </c>
      <c r="C10" s="691" t="s">
        <v>508</v>
      </c>
      <c r="D10" s="692">
        <v>2</v>
      </c>
      <c r="E10" s="693">
        <v>123</v>
      </c>
      <c r="F10" s="694"/>
      <c r="G10" s="695"/>
      <c r="H10" s="696"/>
      <c r="I10" s="697"/>
      <c r="J10" s="698"/>
      <c r="K10" s="699"/>
      <c r="L10" s="700"/>
      <c r="M10" s="636"/>
      <c r="N10" s="649"/>
      <c r="O10" s="646">
        <f t="shared" si="0"/>
        <v>0</v>
      </c>
      <c r="P10" s="646">
        <f t="shared" si="1"/>
        <v>0</v>
      </c>
      <c r="Q10" s="701">
        <f t="shared" si="2"/>
        <v>0</v>
      </c>
      <c r="R10" s="5"/>
      <c r="S10" s="5"/>
      <c r="T10" s="5"/>
      <c r="U10" s="5"/>
      <c r="V10" s="5"/>
      <c r="W10" s="5"/>
    </row>
    <row r="11" spans="1:23" ht="12" customHeight="1" x14ac:dyDescent="0.15">
      <c r="A11" s="61"/>
      <c r="B11" s="690" t="s">
        <v>33</v>
      </c>
      <c r="C11" s="691" t="s">
        <v>509</v>
      </c>
      <c r="D11" s="692">
        <v>3</v>
      </c>
      <c r="E11" s="693">
        <v>161</v>
      </c>
      <c r="F11" s="694"/>
      <c r="G11" s="695"/>
      <c r="H11" s="696"/>
      <c r="I11" s="697"/>
      <c r="J11" s="698"/>
      <c r="K11" s="699"/>
      <c r="L11" s="700"/>
      <c r="M11" s="636"/>
      <c r="N11" s="649"/>
      <c r="O11" s="646">
        <f t="shared" si="0"/>
        <v>0</v>
      </c>
      <c r="P11" s="646">
        <f t="shared" si="1"/>
        <v>0</v>
      </c>
      <c r="Q11" s="701">
        <f t="shared" si="2"/>
        <v>0</v>
      </c>
      <c r="R11" s="5"/>
      <c r="S11" s="5"/>
      <c r="T11" s="5"/>
      <c r="U11" s="5"/>
      <c r="V11" s="5"/>
      <c r="W11" s="5"/>
    </row>
    <row r="12" spans="1:23" ht="12" customHeight="1" x14ac:dyDescent="0.15">
      <c r="A12" s="61"/>
      <c r="B12" s="690" t="s">
        <v>10</v>
      </c>
      <c r="C12" s="691" t="s">
        <v>510</v>
      </c>
      <c r="D12" s="692">
        <v>5</v>
      </c>
      <c r="E12" s="693">
        <v>140</v>
      </c>
      <c r="F12" s="694"/>
      <c r="G12" s="695"/>
      <c r="H12" s="696"/>
      <c r="I12" s="697"/>
      <c r="J12" s="698"/>
      <c r="K12" s="699"/>
      <c r="L12" s="700"/>
      <c r="M12" s="636"/>
      <c r="N12" s="649"/>
      <c r="O12" s="646">
        <f t="shared" si="0"/>
        <v>0</v>
      </c>
      <c r="P12" s="646">
        <f t="shared" si="1"/>
        <v>0</v>
      </c>
      <c r="Q12" s="701">
        <f t="shared" si="2"/>
        <v>0</v>
      </c>
      <c r="R12" s="5"/>
      <c r="S12" s="5"/>
      <c r="T12" s="5"/>
      <c r="U12" s="5"/>
      <c r="V12" s="5"/>
      <c r="W12" s="5"/>
    </row>
    <row r="13" spans="1:23" ht="12" customHeight="1" x14ac:dyDescent="0.15">
      <c r="A13" s="61"/>
      <c r="B13" s="690" t="s">
        <v>10</v>
      </c>
      <c r="C13" s="691" t="s">
        <v>511</v>
      </c>
      <c r="D13" s="692">
        <v>5</v>
      </c>
      <c r="E13" s="693">
        <v>140</v>
      </c>
      <c r="F13" s="694"/>
      <c r="G13" s="695"/>
      <c r="H13" s="696"/>
      <c r="I13" s="697"/>
      <c r="J13" s="698"/>
      <c r="K13" s="699"/>
      <c r="L13" s="700"/>
      <c r="M13" s="636"/>
      <c r="N13" s="649"/>
      <c r="O13" s="646">
        <f t="shared" si="0"/>
        <v>0</v>
      </c>
      <c r="P13" s="646">
        <f t="shared" si="1"/>
        <v>0</v>
      </c>
      <c r="Q13" s="701">
        <f t="shared" si="2"/>
        <v>0</v>
      </c>
      <c r="R13" s="5"/>
      <c r="S13" s="5"/>
      <c r="T13" s="5"/>
      <c r="U13" s="5"/>
      <c r="V13" s="5"/>
      <c r="W13" s="5"/>
    </row>
    <row r="14" spans="1:23" ht="12" customHeight="1" x14ac:dyDescent="0.15">
      <c r="A14" s="61"/>
      <c r="B14" s="690" t="s">
        <v>10</v>
      </c>
      <c r="C14" s="691" t="s">
        <v>512</v>
      </c>
      <c r="D14" s="692">
        <v>10</v>
      </c>
      <c r="E14" s="693">
        <v>173</v>
      </c>
      <c r="F14" s="694"/>
      <c r="G14" s="695"/>
      <c r="H14" s="696"/>
      <c r="I14" s="697"/>
      <c r="J14" s="698"/>
      <c r="K14" s="699"/>
      <c r="L14" s="700"/>
      <c r="M14" s="636"/>
      <c r="N14" s="649"/>
      <c r="O14" s="646">
        <f t="shared" si="0"/>
        <v>0</v>
      </c>
      <c r="P14" s="646">
        <f t="shared" si="1"/>
        <v>0</v>
      </c>
      <c r="Q14" s="701">
        <f t="shared" si="2"/>
        <v>0</v>
      </c>
      <c r="R14" s="5"/>
      <c r="S14" s="5"/>
      <c r="T14" s="5"/>
      <c r="U14" s="5"/>
      <c r="V14" s="5"/>
      <c r="W14" s="5"/>
    </row>
    <row r="15" spans="1:23" ht="12" customHeight="1" x14ac:dyDescent="0.15">
      <c r="A15" s="61"/>
      <c r="B15" s="690" t="s">
        <v>13</v>
      </c>
      <c r="C15" s="691" t="s">
        <v>513</v>
      </c>
      <c r="D15" s="692">
        <v>10</v>
      </c>
      <c r="E15" s="693">
        <v>90</v>
      </c>
      <c r="F15" s="694"/>
      <c r="G15" s="695"/>
      <c r="H15" s="696"/>
      <c r="I15" s="697"/>
      <c r="J15" s="698"/>
      <c r="K15" s="699"/>
      <c r="L15" s="700"/>
      <c r="M15" s="636"/>
      <c r="N15" s="649"/>
      <c r="O15" s="646">
        <f t="shared" si="0"/>
        <v>0</v>
      </c>
      <c r="P15" s="646">
        <f t="shared" si="1"/>
        <v>0</v>
      </c>
      <c r="Q15" s="701">
        <f t="shared" si="2"/>
        <v>0</v>
      </c>
      <c r="R15" s="5"/>
      <c r="S15" s="5"/>
      <c r="T15" s="5"/>
      <c r="U15" s="5"/>
      <c r="V15" s="5"/>
      <c r="W15" s="5"/>
    </row>
    <row r="16" spans="1:23" ht="12" customHeight="1" x14ac:dyDescent="0.15">
      <c r="A16" s="61"/>
      <c r="B16" s="690" t="s">
        <v>13</v>
      </c>
      <c r="C16" s="691" t="s">
        <v>514</v>
      </c>
      <c r="D16" s="692">
        <v>10</v>
      </c>
      <c r="E16" s="693">
        <v>81</v>
      </c>
      <c r="F16" s="694"/>
      <c r="G16" s="695"/>
      <c r="H16" s="696"/>
      <c r="I16" s="697"/>
      <c r="J16" s="698"/>
      <c r="K16" s="699"/>
      <c r="L16" s="700"/>
      <c r="M16" s="636"/>
      <c r="N16" s="649"/>
      <c r="O16" s="646">
        <f t="shared" si="0"/>
        <v>0</v>
      </c>
      <c r="P16" s="646">
        <f t="shared" si="1"/>
        <v>0</v>
      </c>
      <c r="Q16" s="701">
        <f t="shared" si="2"/>
        <v>0</v>
      </c>
      <c r="R16" s="5"/>
      <c r="S16" s="5"/>
      <c r="T16" s="5"/>
      <c r="U16" s="5"/>
      <c r="V16" s="5"/>
      <c r="W16" s="5"/>
    </row>
    <row r="17" spans="1:23" ht="12" customHeight="1" x14ac:dyDescent="0.15">
      <c r="A17" s="61"/>
      <c r="B17" s="690" t="s">
        <v>12</v>
      </c>
      <c r="C17" s="691" t="s">
        <v>515</v>
      </c>
      <c r="D17" s="692">
        <v>11</v>
      </c>
      <c r="E17" s="693">
        <v>72</v>
      </c>
      <c r="F17" s="694"/>
      <c r="G17" s="695"/>
      <c r="H17" s="696"/>
      <c r="I17" s="697"/>
      <c r="J17" s="698"/>
      <c r="K17" s="699"/>
      <c r="L17" s="700"/>
      <c r="M17" s="636"/>
      <c r="N17" s="649"/>
      <c r="O17" s="646">
        <f t="shared" si="0"/>
        <v>0</v>
      </c>
      <c r="P17" s="646">
        <f t="shared" si="1"/>
        <v>0</v>
      </c>
      <c r="Q17" s="701">
        <f t="shared" si="2"/>
        <v>0</v>
      </c>
      <c r="R17" s="5"/>
      <c r="S17" s="5"/>
      <c r="T17" s="5"/>
      <c r="U17" s="5"/>
      <c r="V17" s="5"/>
      <c r="W17" s="5"/>
    </row>
    <row r="18" spans="1:23" ht="12" customHeight="1" x14ac:dyDescent="0.15">
      <c r="A18" s="61"/>
      <c r="B18" s="668" t="s">
        <v>10</v>
      </c>
      <c r="C18" s="669" t="s">
        <v>516</v>
      </c>
      <c r="D18" s="631">
        <v>10</v>
      </c>
      <c r="E18" s="670">
        <v>132</v>
      </c>
      <c r="F18" s="671"/>
      <c r="G18" s="672"/>
      <c r="H18" s="673"/>
      <c r="I18" s="674"/>
      <c r="J18" s="675"/>
      <c r="K18" s="676"/>
      <c r="L18" s="677"/>
      <c r="M18" s="678"/>
      <c r="N18" s="679"/>
      <c r="O18" s="646">
        <f t="shared" si="0"/>
        <v>0</v>
      </c>
      <c r="P18" s="646">
        <f t="shared" si="1"/>
        <v>0</v>
      </c>
      <c r="Q18" s="701">
        <f t="shared" si="2"/>
        <v>0</v>
      </c>
      <c r="R18" s="5"/>
      <c r="S18" s="5"/>
      <c r="T18" s="5"/>
      <c r="U18" s="5"/>
      <c r="V18" s="5"/>
      <c r="W18" s="5"/>
    </row>
    <row r="19" spans="1:23" ht="12" customHeight="1" x14ac:dyDescent="0.15">
      <c r="A19" s="61"/>
      <c r="B19" s="668" t="s">
        <v>12</v>
      </c>
      <c r="C19" s="669" t="s">
        <v>517</v>
      </c>
      <c r="D19" s="631">
        <v>12</v>
      </c>
      <c r="E19" s="670">
        <v>122</v>
      </c>
      <c r="F19" s="671"/>
      <c r="G19" s="672"/>
      <c r="H19" s="673"/>
      <c r="I19" s="674"/>
      <c r="J19" s="675"/>
      <c r="K19" s="676"/>
      <c r="L19" s="677"/>
      <c r="M19" s="678"/>
      <c r="N19" s="679"/>
      <c r="O19" s="646">
        <f t="shared" si="0"/>
        <v>0</v>
      </c>
      <c r="P19" s="646">
        <f t="shared" si="1"/>
        <v>0</v>
      </c>
      <c r="Q19" s="701">
        <f t="shared" si="2"/>
        <v>0</v>
      </c>
      <c r="R19" s="5"/>
      <c r="S19" s="5"/>
      <c r="T19" s="5"/>
      <c r="U19" s="5"/>
      <c r="V19" s="5"/>
      <c r="W19" s="5"/>
    </row>
    <row r="20" spans="1:23" ht="12" customHeight="1" x14ac:dyDescent="0.15">
      <c r="A20" s="61"/>
      <c r="B20" s="668" t="s">
        <v>12</v>
      </c>
      <c r="C20" s="669" t="s">
        <v>518</v>
      </c>
      <c r="D20" s="631">
        <v>11</v>
      </c>
      <c r="E20" s="670">
        <v>74</v>
      </c>
      <c r="F20" s="671"/>
      <c r="G20" s="672"/>
      <c r="H20" s="673"/>
      <c r="I20" s="674"/>
      <c r="J20" s="675"/>
      <c r="K20" s="676"/>
      <c r="L20" s="677"/>
      <c r="M20" s="678"/>
      <c r="N20" s="679"/>
      <c r="O20" s="646">
        <f t="shared" si="0"/>
        <v>0</v>
      </c>
      <c r="P20" s="646">
        <f t="shared" si="1"/>
        <v>0</v>
      </c>
      <c r="Q20" s="701">
        <f t="shared" si="2"/>
        <v>0</v>
      </c>
      <c r="R20" s="5"/>
      <c r="S20" s="5"/>
      <c r="T20" s="5"/>
      <c r="U20" s="5"/>
      <c r="V20" s="5"/>
      <c r="W20" s="5"/>
    </row>
    <row r="21" spans="1:23" ht="12" customHeight="1" x14ac:dyDescent="0.15">
      <c r="A21" s="61"/>
      <c r="B21" s="668" t="s">
        <v>13</v>
      </c>
      <c r="C21" s="669" t="s">
        <v>519</v>
      </c>
      <c r="D21" s="631">
        <v>5</v>
      </c>
      <c r="E21" s="670">
        <v>40</v>
      </c>
      <c r="F21" s="671"/>
      <c r="G21" s="672"/>
      <c r="H21" s="673"/>
      <c r="I21" s="674"/>
      <c r="J21" s="675"/>
      <c r="K21" s="676"/>
      <c r="L21" s="677"/>
      <c r="M21" s="678"/>
      <c r="N21" s="679"/>
      <c r="O21" s="646">
        <f t="shared" si="0"/>
        <v>0</v>
      </c>
      <c r="P21" s="646">
        <f t="shared" si="1"/>
        <v>0</v>
      </c>
      <c r="Q21" s="701">
        <f t="shared" si="2"/>
        <v>0</v>
      </c>
      <c r="R21" s="5"/>
      <c r="S21" s="5"/>
      <c r="T21" s="5"/>
      <c r="U21" s="5"/>
      <c r="V21" s="5"/>
      <c r="W21" s="5"/>
    </row>
    <row r="22" spans="1:23" ht="12" customHeight="1" x14ac:dyDescent="0.15">
      <c r="A22" s="61"/>
      <c r="B22" s="668" t="s">
        <v>12</v>
      </c>
      <c r="C22" s="669" t="s">
        <v>520</v>
      </c>
      <c r="D22" s="631">
        <v>6</v>
      </c>
      <c r="E22" s="670">
        <v>41</v>
      </c>
      <c r="F22" s="671"/>
      <c r="G22" s="672"/>
      <c r="H22" s="673"/>
      <c r="I22" s="674"/>
      <c r="J22" s="675"/>
      <c r="K22" s="676"/>
      <c r="L22" s="677"/>
      <c r="M22" s="678"/>
      <c r="N22" s="679"/>
      <c r="O22" s="646">
        <f t="shared" si="0"/>
        <v>0</v>
      </c>
      <c r="P22" s="646">
        <f t="shared" si="1"/>
        <v>0</v>
      </c>
      <c r="Q22" s="701">
        <f t="shared" si="2"/>
        <v>0</v>
      </c>
      <c r="R22" s="5"/>
      <c r="S22" s="5"/>
      <c r="T22" s="5"/>
      <c r="U22" s="5"/>
      <c r="V22" s="5"/>
      <c r="W22" s="5"/>
    </row>
    <row r="23" spans="1:23" ht="12" customHeight="1" x14ac:dyDescent="0.15">
      <c r="A23" s="61"/>
      <c r="B23" s="668" t="s">
        <v>18</v>
      </c>
      <c r="C23" s="669" t="s">
        <v>521</v>
      </c>
      <c r="D23" s="631">
        <v>10</v>
      </c>
      <c r="E23" s="670">
        <v>57</v>
      </c>
      <c r="F23" s="671"/>
      <c r="G23" s="672"/>
      <c r="H23" s="673"/>
      <c r="I23" s="674"/>
      <c r="J23" s="675"/>
      <c r="K23" s="676"/>
      <c r="L23" s="677"/>
      <c r="M23" s="678"/>
      <c r="N23" s="679"/>
      <c r="O23" s="646">
        <f t="shared" si="0"/>
        <v>0</v>
      </c>
      <c r="P23" s="646">
        <f t="shared" si="1"/>
        <v>0</v>
      </c>
      <c r="Q23" s="701">
        <f t="shared" si="2"/>
        <v>0</v>
      </c>
      <c r="R23" s="5"/>
      <c r="S23" s="5"/>
      <c r="T23" s="5"/>
      <c r="U23" s="5"/>
      <c r="V23" s="5"/>
      <c r="W23" s="5"/>
    </row>
    <row r="24" spans="1:23" ht="12" customHeight="1" x14ac:dyDescent="0.15">
      <c r="A24" s="61"/>
      <c r="B24" s="668" t="s">
        <v>18</v>
      </c>
      <c r="C24" s="669" t="s">
        <v>522</v>
      </c>
      <c r="D24" s="631">
        <v>11</v>
      </c>
      <c r="E24" s="670">
        <v>60</v>
      </c>
      <c r="F24" s="671"/>
      <c r="G24" s="672"/>
      <c r="H24" s="673"/>
      <c r="I24" s="674"/>
      <c r="J24" s="675"/>
      <c r="K24" s="676"/>
      <c r="L24" s="677"/>
      <c r="M24" s="678"/>
      <c r="N24" s="679"/>
      <c r="O24" s="646">
        <f t="shared" si="0"/>
        <v>0</v>
      </c>
      <c r="P24" s="646">
        <f t="shared" si="1"/>
        <v>0</v>
      </c>
      <c r="Q24" s="701">
        <f t="shared" si="2"/>
        <v>0</v>
      </c>
      <c r="R24" s="5"/>
      <c r="S24" s="5"/>
      <c r="T24" s="5"/>
      <c r="U24" s="5"/>
      <c r="V24" s="5"/>
      <c r="W24" s="5"/>
    </row>
    <row r="25" spans="1:23" ht="12" customHeight="1" x14ac:dyDescent="0.15">
      <c r="A25" s="61"/>
      <c r="B25" s="668" t="s">
        <v>14</v>
      </c>
      <c r="C25" s="669" t="s">
        <v>523</v>
      </c>
      <c r="D25" s="631">
        <v>10</v>
      </c>
      <c r="E25" s="670">
        <v>62</v>
      </c>
      <c r="F25" s="671"/>
      <c r="G25" s="672"/>
      <c r="H25" s="673"/>
      <c r="I25" s="674"/>
      <c r="J25" s="675"/>
      <c r="K25" s="676"/>
      <c r="L25" s="677"/>
      <c r="M25" s="678"/>
      <c r="N25" s="679"/>
      <c r="O25" s="646">
        <f t="shared" si="0"/>
        <v>0</v>
      </c>
      <c r="P25" s="646">
        <f t="shared" si="1"/>
        <v>0</v>
      </c>
      <c r="Q25" s="701">
        <f t="shared" si="2"/>
        <v>0</v>
      </c>
      <c r="R25" s="5"/>
      <c r="S25" s="5"/>
      <c r="T25" s="5"/>
      <c r="U25" s="5"/>
      <c r="V25" s="5"/>
      <c r="W25" s="5"/>
    </row>
    <row r="26" spans="1:23" ht="12" customHeight="1" x14ac:dyDescent="0.15">
      <c r="A26" s="61"/>
      <c r="B26" s="668" t="s">
        <v>14</v>
      </c>
      <c r="C26" s="669" t="s">
        <v>524</v>
      </c>
      <c r="D26" s="631">
        <v>13</v>
      </c>
      <c r="E26" s="670">
        <v>68</v>
      </c>
      <c r="F26" s="671"/>
      <c r="G26" s="672"/>
      <c r="H26" s="673"/>
      <c r="I26" s="674"/>
      <c r="J26" s="675"/>
      <c r="K26" s="676"/>
      <c r="L26" s="677"/>
      <c r="M26" s="678"/>
      <c r="N26" s="679"/>
      <c r="O26" s="646">
        <f t="shared" si="0"/>
        <v>0</v>
      </c>
      <c r="P26" s="646">
        <f t="shared" si="1"/>
        <v>0</v>
      </c>
      <c r="Q26" s="701">
        <f t="shared" si="2"/>
        <v>0</v>
      </c>
      <c r="R26" s="5"/>
      <c r="S26" s="5"/>
      <c r="T26" s="5"/>
      <c r="U26" s="5"/>
      <c r="V26" s="5"/>
      <c r="W26" s="5"/>
    </row>
    <row r="27" spans="1:23" ht="12" customHeight="1" x14ac:dyDescent="0.15">
      <c r="A27" s="61"/>
      <c r="B27" s="668" t="s">
        <v>15</v>
      </c>
      <c r="C27" s="669" t="s">
        <v>525</v>
      </c>
      <c r="D27" s="631">
        <v>14</v>
      </c>
      <c r="E27" s="670">
        <v>58</v>
      </c>
      <c r="F27" s="671"/>
      <c r="G27" s="672"/>
      <c r="H27" s="673"/>
      <c r="I27" s="674"/>
      <c r="J27" s="675"/>
      <c r="K27" s="676"/>
      <c r="L27" s="677"/>
      <c r="M27" s="678"/>
      <c r="N27" s="679"/>
      <c r="O27" s="646">
        <f t="shared" si="0"/>
        <v>0</v>
      </c>
      <c r="P27" s="646">
        <f t="shared" si="1"/>
        <v>0</v>
      </c>
      <c r="Q27" s="701">
        <f t="shared" si="2"/>
        <v>0</v>
      </c>
      <c r="R27" s="5"/>
      <c r="S27" s="5"/>
      <c r="T27" s="5"/>
      <c r="U27" s="5"/>
      <c r="V27" s="5"/>
      <c r="W27" s="5"/>
    </row>
    <row r="28" spans="1:23" ht="12" customHeight="1" x14ac:dyDescent="0.15">
      <c r="A28" s="61"/>
      <c r="B28" s="668" t="s">
        <v>15</v>
      </c>
      <c r="C28" s="669" t="s">
        <v>526</v>
      </c>
      <c r="D28" s="631">
        <v>16</v>
      </c>
      <c r="E28" s="670">
        <v>64</v>
      </c>
      <c r="F28" s="671"/>
      <c r="G28" s="672"/>
      <c r="H28" s="673"/>
      <c r="I28" s="674"/>
      <c r="J28" s="675"/>
      <c r="K28" s="676"/>
      <c r="L28" s="677"/>
      <c r="M28" s="678"/>
      <c r="N28" s="679"/>
      <c r="O28" s="646">
        <f t="shared" si="0"/>
        <v>0</v>
      </c>
      <c r="P28" s="646">
        <f t="shared" si="1"/>
        <v>0</v>
      </c>
      <c r="Q28" s="701">
        <f t="shared" si="2"/>
        <v>0</v>
      </c>
      <c r="R28" s="5"/>
      <c r="S28" s="5"/>
      <c r="T28" s="5"/>
      <c r="U28" s="5"/>
      <c r="V28" s="5"/>
      <c r="W28" s="5"/>
    </row>
    <row r="29" spans="1:23" ht="12" customHeight="1" thickBot="1" x14ac:dyDescent="0.2">
      <c r="A29" s="434"/>
      <c r="B29" s="668" t="s">
        <v>15</v>
      </c>
      <c r="C29" s="669" t="s">
        <v>527</v>
      </c>
      <c r="D29" s="631">
        <v>15</v>
      </c>
      <c r="E29" s="670">
        <v>59</v>
      </c>
      <c r="F29" s="671"/>
      <c r="G29" s="672"/>
      <c r="H29" s="673"/>
      <c r="I29" s="674"/>
      <c r="J29" s="675"/>
      <c r="K29" s="676"/>
      <c r="L29" s="677"/>
      <c r="M29" s="678"/>
      <c r="N29" s="679"/>
      <c r="O29" s="646">
        <f t="shared" si="0"/>
        <v>0</v>
      </c>
      <c r="P29" s="646">
        <f t="shared" si="1"/>
        <v>0</v>
      </c>
      <c r="Q29" s="701">
        <f t="shared" si="2"/>
        <v>0</v>
      </c>
      <c r="R29" s="5"/>
      <c r="S29" s="5"/>
      <c r="T29" s="5"/>
      <c r="U29" s="5"/>
      <c r="V29" s="5"/>
      <c r="W29" s="5"/>
    </row>
    <row r="30" spans="1:23" ht="14" customHeight="1" x14ac:dyDescent="0.15">
      <c r="A30" s="61" t="s">
        <v>312</v>
      </c>
      <c r="B30" s="190" t="s">
        <v>106</v>
      </c>
      <c r="C30" s="191" t="s">
        <v>313</v>
      </c>
      <c r="D30" s="192">
        <v>1</v>
      </c>
      <c r="E30" s="275">
        <v>177</v>
      </c>
      <c r="F30" s="276"/>
      <c r="G30" s="193"/>
      <c r="H30" s="194"/>
      <c r="I30" s="195"/>
      <c r="J30" s="196"/>
      <c r="K30" s="197"/>
      <c r="L30" s="198"/>
      <c r="M30" s="635"/>
      <c r="N30" s="643"/>
      <c r="O30" s="199">
        <f>SUM(F30:N30)</f>
        <v>0</v>
      </c>
      <c r="P30" s="199">
        <f>O30*D30</f>
        <v>0</v>
      </c>
      <c r="Q30" s="200">
        <f>O30*E30</f>
        <v>0</v>
      </c>
      <c r="R30" s="3"/>
      <c r="S30" s="689"/>
      <c r="T30" s="5"/>
      <c r="U30" s="5"/>
      <c r="V30" s="5"/>
      <c r="W30" s="5"/>
    </row>
    <row r="31" spans="1:23" ht="12" customHeight="1" x14ac:dyDescent="0.15">
      <c r="A31" s="61"/>
      <c r="B31" s="423" t="s">
        <v>106</v>
      </c>
      <c r="C31" s="424" t="s">
        <v>314</v>
      </c>
      <c r="D31" s="425">
        <v>1</v>
      </c>
      <c r="E31" s="277">
        <v>177</v>
      </c>
      <c r="F31" s="278"/>
      <c r="G31" s="426"/>
      <c r="H31" s="427"/>
      <c r="I31" s="428"/>
      <c r="J31" s="429"/>
      <c r="K31" s="430"/>
      <c r="L31" s="431"/>
      <c r="M31" s="636"/>
      <c r="N31" s="649"/>
      <c r="O31" s="646">
        <f t="shared" ref="O31:O139" si="3">SUM(F31:N31)</f>
        <v>0</v>
      </c>
      <c r="P31" s="432">
        <f t="shared" ref="P31:P119" si="4">O31*D31</f>
        <v>0</v>
      </c>
      <c r="Q31" s="433">
        <f t="shared" ref="Q31:Q118" si="5">O31*E31</f>
        <v>0</v>
      </c>
      <c r="R31" s="3"/>
      <c r="S31" s="689"/>
      <c r="T31" s="5"/>
      <c r="U31" s="5"/>
      <c r="V31" s="5"/>
      <c r="W31" s="5"/>
    </row>
    <row r="32" spans="1:23" ht="12" customHeight="1" x14ac:dyDescent="0.15">
      <c r="A32" s="61"/>
      <c r="B32" s="423" t="s">
        <v>133</v>
      </c>
      <c r="C32" s="424" t="s">
        <v>315</v>
      </c>
      <c r="D32" s="425">
        <v>1</v>
      </c>
      <c r="E32" s="277">
        <v>177</v>
      </c>
      <c r="F32" s="278"/>
      <c r="G32" s="426"/>
      <c r="H32" s="427"/>
      <c r="I32" s="428"/>
      <c r="J32" s="429"/>
      <c r="K32" s="430"/>
      <c r="L32" s="431"/>
      <c r="M32" s="636"/>
      <c r="N32" s="649"/>
      <c r="O32" s="646">
        <f t="shared" si="3"/>
        <v>0</v>
      </c>
      <c r="P32" s="432">
        <f t="shared" si="4"/>
        <v>0</v>
      </c>
      <c r="Q32" s="433">
        <f t="shared" si="5"/>
        <v>0</v>
      </c>
      <c r="R32" s="3"/>
      <c r="S32" s="689"/>
      <c r="T32" s="5"/>
      <c r="U32" s="5"/>
      <c r="V32" s="5"/>
      <c r="W32" s="5"/>
    </row>
    <row r="33" spans="1:23" ht="12" customHeight="1" x14ac:dyDescent="0.15">
      <c r="A33" s="61"/>
      <c r="B33" s="423" t="s">
        <v>38</v>
      </c>
      <c r="C33" s="424" t="s">
        <v>316</v>
      </c>
      <c r="D33" s="425">
        <v>1</v>
      </c>
      <c r="E33" s="277">
        <v>90</v>
      </c>
      <c r="F33" s="278"/>
      <c r="G33" s="426"/>
      <c r="H33" s="427"/>
      <c r="I33" s="428"/>
      <c r="J33" s="429"/>
      <c r="K33" s="430"/>
      <c r="L33" s="431"/>
      <c r="M33" s="636"/>
      <c r="N33" s="649"/>
      <c r="O33" s="646">
        <f>SUM(F33:N33)</f>
        <v>0</v>
      </c>
      <c r="P33" s="432">
        <f t="shared" si="4"/>
        <v>0</v>
      </c>
      <c r="Q33" s="433">
        <f t="shared" si="5"/>
        <v>0</v>
      </c>
      <c r="R33" s="3"/>
      <c r="S33" s="689"/>
      <c r="T33" s="5"/>
      <c r="U33" s="5"/>
      <c r="V33" s="5"/>
      <c r="W33" s="5"/>
    </row>
    <row r="34" spans="1:23" ht="12" customHeight="1" x14ac:dyDescent="0.15">
      <c r="A34" s="61"/>
      <c r="B34" s="423" t="s">
        <v>33</v>
      </c>
      <c r="C34" s="424" t="s">
        <v>324</v>
      </c>
      <c r="D34" s="425">
        <v>3</v>
      </c>
      <c r="E34" s="277">
        <v>216</v>
      </c>
      <c r="F34" s="278"/>
      <c r="G34" s="426"/>
      <c r="H34" s="427"/>
      <c r="I34" s="428"/>
      <c r="J34" s="429"/>
      <c r="K34" s="430"/>
      <c r="L34" s="431"/>
      <c r="M34" s="636"/>
      <c r="N34" s="649"/>
      <c r="O34" s="646">
        <f t="shared" si="3"/>
        <v>0</v>
      </c>
      <c r="P34" s="432">
        <f t="shared" si="4"/>
        <v>0</v>
      </c>
      <c r="Q34" s="433">
        <f t="shared" si="5"/>
        <v>0</v>
      </c>
      <c r="R34" s="3"/>
      <c r="S34" s="689"/>
      <c r="T34" s="5"/>
      <c r="U34" s="5"/>
      <c r="V34" s="5"/>
      <c r="W34" s="5"/>
    </row>
    <row r="35" spans="1:23" ht="12" customHeight="1" x14ac:dyDescent="0.15">
      <c r="A35" s="61"/>
      <c r="B35" s="423" t="s">
        <v>33</v>
      </c>
      <c r="C35" s="424" t="s">
        <v>325</v>
      </c>
      <c r="D35" s="425">
        <v>3</v>
      </c>
      <c r="E35" s="277">
        <v>150</v>
      </c>
      <c r="F35" s="278"/>
      <c r="G35" s="426"/>
      <c r="H35" s="427"/>
      <c r="I35" s="428"/>
      <c r="J35" s="429"/>
      <c r="K35" s="430"/>
      <c r="L35" s="431"/>
      <c r="M35" s="636"/>
      <c r="N35" s="649"/>
      <c r="O35" s="646">
        <f t="shared" si="3"/>
        <v>0</v>
      </c>
      <c r="P35" s="432">
        <f t="shared" si="4"/>
        <v>0</v>
      </c>
      <c r="Q35" s="433">
        <f t="shared" si="5"/>
        <v>0</v>
      </c>
      <c r="R35" s="3"/>
      <c r="S35" s="689"/>
      <c r="T35" s="5"/>
      <c r="U35" s="5"/>
      <c r="V35" s="5"/>
      <c r="W35" s="5"/>
    </row>
    <row r="36" spans="1:23" ht="12" customHeight="1" x14ac:dyDescent="0.15">
      <c r="A36" s="61"/>
      <c r="B36" s="423" t="s">
        <v>10</v>
      </c>
      <c r="C36" s="424" t="s">
        <v>317</v>
      </c>
      <c r="D36" s="425">
        <v>5</v>
      </c>
      <c r="E36" s="277">
        <v>53</v>
      </c>
      <c r="F36" s="278"/>
      <c r="G36" s="426"/>
      <c r="H36" s="427"/>
      <c r="I36" s="428"/>
      <c r="J36" s="429"/>
      <c r="K36" s="430"/>
      <c r="L36" s="431"/>
      <c r="M36" s="636"/>
      <c r="N36" s="649"/>
      <c r="O36" s="646">
        <f t="shared" si="3"/>
        <v>0</v>
      </c>
      <c r="P36" s="432">
        <f t="shared" si="4"/>
        <v>0</v>
      </c>
      <c r="Q36" s="433">
        <f>O36*E36</f>
        <v>0</v>
      </c>
      <c r="R36" s="3"/>
      <c r="S36" s="689"/>
      <c r="T36" s="5"/>
      <c r="U36" s="5"/>
      <c r="V36" s="5"/>
      <c r="W36" s="5"/>
    </row>
    <row r="37" spans="1:23" ht="12" customHeight="1" x14ac:dyDescent="0.15">
      <c r="A37" s="61"/>
      <c r="B37" s="423" t="s">
        <v>13</v>
      </c>
      <c r="C37" s="424" t="s">
        <v>322</v>
      </c>
      <c r="D37" s="425">
        <v>5</v>
      </c>
      <c r="E37" s="277">
        <v>34</v>
      </c>
      <c r="F37" s="278"/>
      <c r="G37" s="426"/>
      <c r="H37" s="427"/>
      <c r="I37" s="428"/>
      <c r="J37" s="429"/>
      <c r="K37" s="430"/>
      <c r="L37" s="431"/>
      <c r="M37" s="636"/>
      <c r="N37" s="649"/>
      <c r="O37" s="646">
        <f t="shared" si="3"/>
        <v>0</v>
      </c>
      <c r="P37" s="432">
        <f t="shared" si="4"/>
        <v>0</v>
      </c>
      <c r="Q37" s="433">
        <f t="shared" si="5"/>
        <v>0</v>
      </c>
      <c r="R37" s="3"/>
      <c r="S37" s="689"/>
      <c r="T37" s="5"/>
      <c r="U37" s="5"/>
      <c r="V37" s="5"/>
      <c r="W37" s="5"/>
    </row>
    <row r="38" spans="1:23" ht="12" customHeight="1" x14ac:dyDescent="0.15">
      <c r="A38" s="61"/>
      <c r="B38" s="423" t="s">
        <v>12</v>
      </c>
      <c r="C38" s="424" t="s">
        <v>318</v>
      </c>
      <c r="D38" s="425">
        <v>6</v>
      </c>
      <c r="E38" s="277">
        <v>44</v>
      </c>
      <c r="F38" s="278"/>
      <c r="G38" s="426"/>
      <c r="H38" s="427"/>
      <c r="I38" s="428"/>
      <c r="J38" s="429"/>
      <c r="K38" s="430"/>
      <c r="L38" s="431"/>
      <c r="M38" s="636"/>
      <c r="N38" s="649"/>
      <c r="O38" s="646">
        <f t="shared" si="3"/>
        <v>0</v>
      </c>
      <c r="P38" s="432">
        <f t="shared" si="4"/>
        <v>0</v>
      </c>
      <c r="Q38" s="433">
        <f t="shared" si="5"/>
        <v>0</v>
      </c>
      <c r="R38" s="3"/>
      <c r="S38" s="689"/>
      <c r="T38" s="5"/>
      <c r="U38" s="5"/>
      <c r="V38" s="5"/>
      <c r="W38" s="5"/>
    </row>
    <row r="39" spans="1:23" ht="12" customHeight="1" x14ac:dyDescent="0.15">
      <c r="A39" s="61"/>
      <c r="B39" s="423" t="s">
        <v>12</v>
      </c>
      <c r="C39" s="424" t="s">
        <v>319</v>
      </c>
      <c r="D39" s="425">
        <v>5</v>
      </c>
      <c r="E39" s="277">
        <v>30</v>
      </c>
      <c r="F39" s="278"/>
      <c r="G39" s="426"/>
      <c r="H39" s="427"/>
      <c r="I39" s="428"/>
      <c r="J39" s="429"/>
      <c r="K39" s="430"/>
      <c r="L39" s="431"/>
      <c r="M39" s="636"/>
      <c r="N39" s="649"/>
      <c r="O39" s="646">
        <f t="shared" si="3"/>
        <v>0</v>
      </c>
      <c r="P39" s="432">
        <f t="shared" si="4"/>
        <v>0</v>
      </c>
      <c r="Q39" s="433">
        <f t="shared" si="5"/>
        <v>0</v>
      </c>
      <c r="R39" s="3"/>
      <c r="S39" s="689"/>
      <c r="T39" s="5"/>
      <c r="U39" s="5"/>
      <c r="V39" s="5"/>
      <c r="W39" s="5"/>
    </row>
    <row r="40" spans="1:23" ht="12" customHeight="1" x14ac:dyDescent="0.15">
      <c r="A40" s="61"/>
      <c r="B40" s="423" t="s">
        <v>17</v>
      </c>
      <c r="C40" s="424" t="s">
        <v>320</v>
      </c>
      <c r="D40" s="425">
        <v>5</v>
      </c>
      <c r="E40" s="277">
        <v>37</v>
      </c>
      <c r="F40" s="278"/>
      <c r="G40" s="426"/>
      <c r="H40" s="427"/>
      <c r="I40" s="428"/>
      <c r="J40" s="429"/>
      <c r="K40" s="430"/>
      <c r="L40" s="431"/>
      <c r="M40" s="636"/>
      <c r="N40" s="649"/>
      <c r="O40" s="646">
        <f t="shared" si="3"/>
        <v>0</v>
      </c>
      <c r="P40" s="432">
        <f t="shared" si="4"/>
        <v>0</v>
      </c>
      <c r="Q40" s="433">
        <f t="shared" si="5"/>
        <v>0</v>
      </c>
      <c r="R40" s="3"/>
      <c r="S40" s="689"/>
      <c r="T40" s="5"/>
      <c r="U40" s="5"/>
      <c r="V40" s="5"/>
      <c r="W40" s="5"/>
    </row>
    <row r="41" spans="1:23" ht="12" customHeight="1" x14ac:dyDescent="0.15">
      <c r="A41" s="61"/>
      <c r="B41" s="668" t="s">
        <v>17</v>
      </c>
      <c r="C41" s="669" t="s">
        <v>321</v>
      </c>
      <c r="D41" s="631">
        <v>5</v>
      </c>
      <c r="E41" s="670">
        <v>29</v>
      </c>
      <c r="F41" s="671"/>
      <c r="G41" s="672"/>
      <c r="H41" s="673"/>
      <c r="I41" s="674"/>
      <c r="J41" s="675"/>
      <c r="K41" s="676"/>
      <c r="L41" s="677"/>
      <c r="M41" s="678"/>
      <c r="N41" s="679"/>
      <c r="O41" s="646">
        <f t="shared" ref="O41:O73" si="6">SUM(F41:N41)</f>
        <v>0</v>
      </c>
      <c r="P41" s="432">
        <f t="shared" ref="P41:P73" si="7">O41*D41</f>
        <v>0</v>
      </c>
      <c r="Q41" s="433">
        <f t="shared" ref="Q41:Q73" si="8">O41*E41</f>
        <v>0</v>
      </c>
      <c r="R41" s="3"/>
      <c r="S41" s="689"/>
      <c r="T41" s="5"/>
      <c r="U41" s="5"/>
      <c r="V41" s="5"/>
      <c r="W41" s="5"/>
    </row>
    <row r="42" spans="1:23" ht="12" customHeight="1" x14ac:dyDescent="0.15">
      <c r="A42" s="61"/>
      <c r="B42" s="668" t="s">
        <v>106</v>
      </c>
      <c r="C42" s="669" t="s">
        <v>468</v>
      </c>
      <c r="D42" s="631">
        <v>1</v>
      </c>
      <c r="E42" s="670">
        <v>204</v>
      </c>
      <c r="F42" s="671"/>
      <c r="G42" s="672"/>
      <c r="H42" s="673"/>
      <c r="I42" s="674"/>
      <c r="J42" s="675"/>
      <c r="K42" s="676"/>
      <c r="L42" s="677"/>
      <c r="M42" s="678"/>
      <c r="N42" s="679"/>
      <c r="O42" s="646">
        <f t="shared" si="6"/>
        <v>0</v>
      </c>
      <c r="P42" s="432">
        <f t="shared" si="7"/>
        <v>0</v>
      </c>
      <c r="Q42" s="433">
        <f t="shared" si="8"/>
        <v>0</v>
      </c>
      <c r="R42" s="3"/>
      <c r="S42" s="689"/>
      <c r="T42" s="5"/>
      <c r="U42" s="5"/>
      <c r="V42" s="5"/>
      <c r="W42" s="5"/>
    </row>
    <row r="43" spans="1:23" ht="12" customHeight="1" x14ac:dyDescent="0.15">
      <c r="A43" s="61"/>
      <c r="B43" s="668" t="s">
        <v>106</v>
      </c>
      <c r="C43" s="669" t="s">
        <v>469</v>
      </c>
      <c r="D43" s="631">
        <v>1</v>
      </c>
      <c r="E43" s="670">
        <v>160</v>
      </c>
      <c r="F43" s="671"/>
      <c r="G43" s="672"/>
      <c r="H43" s="673"/>
      <c r="I43" s="674"/>
      <c r="J43" s="675"/>
      <c r="K43" s="676"/>
      <c r="L43" s="677"/>
      <c r="M43" s="678"/>
      <c r="N43" s="679"/>
      <c r="O43" s="646">
        <f t="shared" si="6"/>
        <v>0</v>
      </c>
      <c r="P43" s="432">
        <f t="shared" si="7"/>
        <v>0</v>
      </c>
      <c r="Q43" s="433">
        <f t="shared" si="8"/>
        <v>0</v>
      </c>
      <c r="R43" s="3"/>
      <c r="S43" s="689"/>
      <c r="T43" s="5"/>
      <c r="U43" s="5"/>
      <c r="V43" s="5"/>
      <c r="W43" s="5"/>
    </row>
    <row r="44" spans="1:23" ht="12" customHeight="1" x14ac:dyDescent="0.15">
      <c r="A44" s="61"/>
      <c r="B44" s="668" t="s">
        <v>31</v>
      </c>
      <c r="C44" s="669" t="s">
        <v>470</v>
      </c>
      <c r="D44" s="631">
        <v>1</v>
      </c>
      <c r="E44" s="670">
        <v>116</v>
      </c>
      <c r="F44" s="671"/>
      <c r="G44" s="672"/>
      <c r="H44" s="673"/>
      <c r="I44" s="674"/>
      <c r="J44" s="675"/>
      <c r="K44" s="676"/>
      <c r="L44" s="677"/>
      <c r="M44" s="678"/>
      <c r="N44" s="679"/>
      <c r="O44" s="646">
        <f t="shared" si="6"/>
        <v>0</v>
      </c>
      <c r="P44" s="432">
        <f t="shared" si="7"/>
        <v>0</v>
      </c>
      <c r="Q44" s="433">
        <f t="shared" si="8"/>
        <v>0</v>
      </c>
      <c r="R44" s="3"/>
      <c r="S44" s="689"/>
      <c r="T44" s="5"/>
      <c r="U44" s="5"/>
      <c r="V44" s="5"/>
      <c r="W44" s="5"/>
    </row>
    <row r="45" spans="1:23" ht="12" customHeight="1" x14ac:dyDescent="0.15">
      <c r="A45" s="61"/>
      <c r="B45" s="668" t="s">
        <v>39</v>
      </c>
      <c r="C45" s="669" t="s">
        <v>471</v>
      </c>
      <c r="D45" s="631">
        <v>3</v>
      </c>
      <c r="E45" s="670">
        <v>274</v>
      </c>
      <c r="F45" s="671"/>
      <c r="G45" s="672"/>
      <c r="H45" s="673"/>
      <c r="I45" s="674"/>
      <c r="J45" s="675"/>
      <c r="K45" s="676"/>
      <c r="L45" s="677"/>
      <c r="M45" s="678"/>
      <c r="N45" s="679"/>
      <c r="O45" s="646">
        <f t="shared" si="6"/>
        <v>0</v>
      </c>
      <c r="P45" s="432">
        <f t="shared" si="7"/>
        <v>0</v>
      </c>
      <c r="Q45" s="433">
        <f t="shared" si="8"/>
        <v>0</v>
      </c>
      <c r="R45" s="3"/>
      <c r="S45" s="689"/>
      <c r="T45" s="5"/>
      <c r="U45" s="5"/>
      <c r="V45" s="5"/>
      <c r="W45" s="5"/>
    </row>
    <row r="46" spans="1:23" ht="12" customHeight="1" x14ac:dyDescent="0.15">
      <c r="A46" s="61"/>
      <c r="B46" s="668" t="s">
        <v>39</v>
      </c>
      <c r="C46" s="669" t="s">
        <v>472</v>
      </c>
      <c r="D46" s="631">
        <v>3</v>
      </c>
      <c r="E46" s="670">
        <v>220</v>
      </c>
      <c r="F46" s="671"/>
      <c r="G46" s="672"/>
      <c r="H46" s="673"/>
      <c r="I46" s="674"/>
      <c r="J46" s="675"/>
      <c r="K46" s="676"/>
      <c r="L46" s="677"/>
      <c r="M46" s="678"/>
      <c r="N46" s="679"/>
      <c r="O46" s="646">
        <f t="shared" si="6"/>
        <v>0</v>
      </c>
      <c r="P46" s="432">
        <f t="shared" si="7"/>
        <v>0</v>
      </c>
      <c r="Q46" s="433">
        <f t="shared" si="8"/>
        <v>0</v>
      </c>
      <c r="R46" s="3"/>
      <c r="S46" s="689"/>
      <c r="T46" s="5"/>
      <c r="U46" s="5"/>
      <c r="V46" s="5"/>
      <c r="W46" s="5"/>
    </row>
    <row r="47" spans="1:23" ht="12" customHeight="1" x14ac:dyDescent="0.15">
      <c r="A47" s="61"/>
      <c r="B47" s="668" t="s">
        <v>39</v>
      </c>
      <c r="C47" s="669" t="s">
        <v>473</v>
      </c>
      <c r="D47" s="631">
        <v>3</v>
      </c>
      <c r="E47" s="670">
        <v>169</v>
      </c>
      <c r="F47" s="671"/>
      <c r="G47" s="672"/>
      <c r="H47" s="673"/>
      <c r="I47" s="674"/>
      <c r="J47" s="675"/>
      <c r="K47" s="676"/>
      <c r="L47" s="677"/>
      <c r="M47" s="678"/>
      <c r="N47" s="679"/>
      <c r="O47" s="646">
        <f t="shared" si="6"/>
        <v>0</v>
      </c>
      <c r="P47" s="432">
        <f t="shared" si="7"/>
        <v>0</v>
      </c>
      <c r="Q47" s="433">
        <f t="shared" si="8"/>
        <v>0</v>
      </c>
      <c r="R47" s="3"/>
      <c r="S47" s="689"/>
      <c r="T47" s="5"/>
      <c r="U47" s="5"/>
      <c r="V47" s="5"/>
      <c r="W47" s="5"/>
    </row>
    <row r="48" spans="1:23" ht="12" customHeight="1" x14ac:dyDescent="0.15">
      <c r="A48" s="61"/>
      <c r="B48" s="668" t="s">
        <v>11</v>
      </c>
      <c r="C48" s="669" t="s">
        <v>474</v>
      </c>
      <c r="D48" s="631">
        <v>5</v>
      </c>
      <c r="E48" s="670">
        <v>113</v>
      </c>
      <c r="F48" s="671"/>
      <c r="G48" s="672"/>
      <c r="H48" s="673"/>
      <c r="I48" s="674"/>
      <c r="J48" s="675"/>
      <c r="K48" s="676"/>
      <c r="L48" s="677"/>
      <c r="M48" s="678"/>
      <c r="N48" s="679"/>
      <c r="O48" s="646">
        <f t="shared" si="6"/>
        <v>0</v>
      </c>
      <c r="P48" s="432">
        <f t="shared" si="7"/>
        <v>0</v>
      </c>
      <c r="Q48" s="433">
        <f t="shared" si="8"/>
        <v>0</v>
      </c>
      <c r="R48" s="3"/>
      <c r="S48" s="689"/>
      <c r="T48" s="5"/>
      <c r="U48" s="5"/>
      <c r="V48" s="5"/>
      <c r="W48" s="5"/>
    </row>
    <row r="49" spans="1:23" ht="12" customHeight="1" x14ac:dyDescent="0.15">
      <c r="A49" s="61"/>
      <c r="B49" s="668" t="s">
        <v>12</v>
      </c>
      <c r="C49" s="669" t="s">
        <v>475</v>
      </c>
      <c r="D49" s="631">
        <v>5</v>
      </c>
      <c r="E49" s="670">
        <v>73</v>
      </c>
      <c r="F49" s="671"/>
      <c r="G49" s="672"/>
      <c r="H49" s="673"/>
      <c r="I49" s="674"/>
      <c r="J49" s="675"/>
      <c r="K49" s="676"/>
      <c r="L49" s="677"/>
      <c r="M49" s="678"/>
      <c r="N49" s="679"/>
      <c r="O49" s="646">
        <f t="shared" si="6"/>
        <v>0</v>
      </c>
      <c r="P49" s="432">
        <f t="shared" si="7"/>
        <v>0</v>
      </c>
      <c r="Q49" s="433">
        <f t="shared" si="8"/>
        <v>0</v>
      </c>
      <c r="R49" s="3"/>
      <c r="S49" s="689"/>
      <c r="T49" s="5"/>
      <c r="U49" s="5"/>
      <c r="V49" s="5"/>
      <c r="W49" s="5"/>
    </row>
    <row r="50" spans="1:23" ht="12" customHeight="1" x14ac:dyDescent="0.15">
      <c r="A50" s="61"/>
      <c r="B50" s="668" t="s">
        <v>12</v>
      </c>
      <c r="C50" s="669" t="s">
        <v>476</v>
      </c>
      <c r="D50" s="631">
        <v>5</v>
      </c>
      <c r="E50" s="670">
        <v>66</v>
      </c>
      <c r="F50" s="671"/>
      <c r="G50" s="672"/>
      <c r="H50" s="673"/>
      <c r="I50" s="674"/>
      <c r="J50" s="675"/>
      <c r="K50" s="676"/>
      <c r="L50" s="677"/>
      <c r="M50" s="678"/>
      <c r="N50" s="679"/>
      <c r="O50" s="646">
        <f t="shared" si="6"/>
        <v>0</v>
      </c>
      <c r="P50" s="432">
        <f t="shared" si="7"/>
        <v>0</v>
      </c>
      <c r="Q50" s="433">
        <f t="shared" si="8"/>
        <v>0</v>
      </c>
      <c r="R50" s="3"/>
      <c r="S50" s="689"/>
      <c r="T50" s="5"/>
      <c r="U50" s="5"/>
      <c r="V50" s="5"/>
      <c r="W50" s="5"/>
    </row>
    <row r="51" spans="1:23" ht="12" customHeight="1" x14ac:dyDescent="0.15">
      <c r="B51" s="668" t="s">
        <v>17</v>
      </c>
      <c r="C51" s="669" t="s">
        <v>477</v>
      </c>
      <c r="D51" s="631">
        <v>5</v>
      </c>
      <c r="E51" s="670">
        <v>49</v>
      </c>
      <c r="F51" s="671"/>
      <c r="G51" s="672"/>
      <c r="H51" s="673"/>
      <c r="I51" s="674"/>
      <c r="J51" s="675"/>
      <c r="K51" s="676"/>
      <c r="L51" s="677"/>
      <c r="M51" s="678"/>
      <c r="N51" s="679"/>
      <c r="O51" s="646">
        <f t="shared" si="6"/>
        <v>0</v>
      </c>
      <c r="P51" s="432">
        <f t="shared" si="7"/>
        <v>0</v>
      </c>
      <c r="Q51" s="433">
        <f t="shared" si="8"/>
        <v>0</v>
      </c>
      <c r="R51" s="3"/>
      <c r="S51" s="689"/>
      <c r="T51" s="5"/>
      <c r="U51" s="5"/>
      <c r="V51" s="5"/>
      <c r="W51" s="5"/>
    </row>
    <row r="52" spans="1:23" ht="12" customHeight="1" x14ac:dyDescent="0.15">
      <c r="A52" s="61"/>
      <c r="B52" s="668" t="s">
        <v>14</v>
      </c>
      <c r="C52" s="669" t="s">
        <v>478</v>
      </c>
      <c r="D52" s="631">
        <v>5</v>
      </c>
      <c r="E52" s="670">
        <v>40</v>
      </c>
      <c r="F52" s="671"/>
      <c r="G52" s="672"/>
      <c r="H52" s="673"/>
      <c r="I52" s="674"/>
      <c r="J52" s="675"/>
      <c r="K52" s="676"/>
      <c r="L52" s="677"/>
      <c r="M52" s="678"/>
      <c r="N52" s="679"/>
      <c r="O52" s="646">
        <f t="shared" si="6"/>
        <v>0</v>
      </c>
      <c r="P52" s="432">
        <f t="shared" si="7"/>
        <v>0</v>
      </c>
      <c r="Q52" s="433">
        <f t="shared" si="8"/>
        <v>0</v>
      </c>
      <c r="R52" s="3"/>
      <c r="S52" s="689"/>
      <c r="T52" s="5"/>
      <c r="U52" s="5"/>
      <c r="V52" s="5"/>
      <c r="W52" s="5"/>
    </row>
    <row r="53" spans="1:23" ht="12" customHeight="1" x14ac:dyDescent="0.15">
      <c r="A53" s="61"/>
      <c r="B53" s="668" t="s">
        <v>17</v>
      </c>
      <c r="C53" s="669" t="s">
        <v>479</v>
      </c>
      <c r="D53" s="631">
        <v>6</v>
      </c>
      <c r="E53" s="670">
        <v>71</v>
      </c>
      <c r="F53" s="671"/>
      <c r="G53" s="672"/>
      <c r="H53" s="673"/>
      <c r="I53" s="674"/>
      <c r="J53" s="675"/>
      <c r="K53" s="676"/>
      <c r="L53" s="677"/>
      <c r="M53" s="678"/>
      <c r="N53" s="679"/>
      <c r="O53" s="646">
        <f t="shared" si="6"/>
        <v>0</v>
      </c>
      <c r="P53" s="432">
        <f t="shared" si="7"/>
        <v>0</v>
      </c>
      <c r="Q53" s="433">
        <f t="shared" si="8"/>
        <v>0</v>
      </c>
      <c r="R53" s="3"/>
      <c r="S53" s="689"/>
      <c r="T53" s="5"/>
      <c r="U53" s="5"/>
      <c r="V53" s="5"/>
      <c r="W53" s="5"/>
    </row>
    <row r="54" spans="1:23" ht="12" customHeight="1" x14ac:dyDescent="0.15">
      <c r="A54" s="61"/>
      <c r="B54" s="668" t="s">
        <v>17</v>
      </c>
      <c r="C54" s="669" t="s">
        <v>480</v>
      </c>
      <c r="D54" s="631">
        <v>6</v>
      </c>
      <c r="E54" s="670">
        <v>57</v>
      </c>
      <c r="F54" s="671"/>
      <c r="G54" s="672"/>
      <c r="H54" s="673"/>
      <c r="I54" s="674"/>
      <c r="J54" s="675"/>
      <c r="K54" s="676"/>
      <c r="L54" s="677"/>
      <c r="M54" s="678"/>
      <c r="N54" s="679"/>
      <c r="O54" s="646">
        <f t="shared" si="6"/>
        <v>0</v>
      </c>
      <c r="P54" s="432">
        <f t="shared" si="7"/>
        <v>0</v>
      </c>
      <c r="Q54" s="433">
        <f t="shared" si="8"/>
        <v>0</v>
      </c>
      <c r="R54" s="3"/>
      <c r="S54" s="689"/>
      <c r="T54" s="5"/>
      <c r="U54" s="5"/>
      <c r="V54" s="5"/>
      <c r="W54" s="5"/>
    </row>
    <row r="55" spans="1:23" ht="12" customHeight="1" x14ac:dyDescent="0.15">
      <c r="A55" s="61"/>
      <c r="B55" s="668" t="s">
        <v>17</v>
      </c>
      <c r="C55" s="669" t="s">
        <v>481</v>
      </c>
      <c r="D55" s="631">
        <v>6</v>
      </c>
      <c r="E55" s="670">
        <v>56</v>
      </c>
      <c r="F55" s="671"/>
      <c r="G55" s="672"/>
      <c r="H55" s="673"/>
      <c r="I55" s="674"/>
      <c r="J55" s="675"/>
      <c r="K55" s="676"/>
      <c r="L55" s="677"/>
      <c r="M55" s="678"/>
      <c r="N55" s="679"/>
      <c r="O55" s="646">
        <f t="shared" si="6"/>
        <v>0</v>
      </c>
      <c r="P55" s="432">
        <f t="shared" si="7"/>
        <v>0</v>
      </c>
      <c r="Q55" s="433">
        <f t="shared" si="8"/>
        <v>0</v>
      </c>
      <c r="R55" s="3"/>
      <c r="S55" s="689"/>
      <c r="T55" s="5"/>
      <c r="U55" s="5"/>
      <c r="V55" s="5"/>
      <c r="W55" s="5"/>
    </row>
    <row r="56" spans="1:23" ht="12" customHeight="1" x14ac:dyDescent="0.15">
      <c r="A56" s="61"/>
      <c r="B56" s="668" t="s">
        <v>14</v>
      </c>
      <c r="C56" s="669" t="s">
        <v>482</v>
      </c>
      <c r="D56" s="631">
        <v>6</v>
      </c>
      <c r="E56" s="670">
        <v>43</v>
      </c>
      <c r="F56" s="671"/>
      <c r="G56" s="672"/>
      <c r="H56" s="673"/>
      <c r="I56" s="674"/>
      <c r="J56" s="675"/>
      <c r="K56" s="676"/>
      <c r="L56" s="677"/>
      <c r="M56" s="678"/>
      <c r="N56" s="679"/>
      <c r="O56" s="646">
        <f t="shared" si="6"/>
        <v>0</v>
      </c>
      <c r="P56" s="432">
        <f t="shared" si="7"/>
        <v>0</v>
      </c>
      <c r="Q56" s="433">
        <f t="shared" si="8"/>
        <v>0</v>
      </c>
      <c r="R56" s="3"/>
      <c r="S56" s="689"/>
      <c r="T56" s="5"/>
      <c r="U56" s="5"/>
      <c r="V56" s="5"/>
      <c r="W56" s="5"/>
    </row>
    <row r="57" spans="1:23" ht="12" customHeight="1" x14ac:dyDescent="0.15">
      <c r="A57" s="61"/>
      <c r="B57" s="668" t="s">
        <v>14</v>
      </c>
      <c r="C57" s="669" t="s">
        <v>483</v>
      </c>
      <c r="D57" s="631">
        <v>9</v>
      </c>
      <c r="E57" s="670">
        <v>80</v>
      </c>
      <c r="F57" s="671"/>
      <c r="G57" s="672"/>
      <c r="H57" s="673"/>
      <c r="I57" s="674"/>
      <c r="J57" s="675"/>
      <c r="K57" s="676"/>
      <c r="L57" s="677"/>
      <c r="M57" s="678"/>
      <c r="N57" s="679"/>
      <c r="O57" s="646">
        <f t="shared" si="6"/>
        <v>0</v>
      </c>
      <c r="P57" s="432">
        <f t="shared" si="7"/>
        <v>0</v>
      </c>
      <c r="Q57" s="433">
        <f t="shared" si="8"/>
        <v>0</v>
      </c>
      <c r="R57" s="3"/>
      <c r="S57" s="689"/>
      <c r="T57" s="5"/>
      <c r="U57" s="5"/>
      <c r="V57" s="5"/>
      <c r="W57" s="5"/>
    </row>
    <row r="58" spans="1:23" ht="12" customHeight="1" x14ac:dyDescent="0.15">
      <c r="A58" s="61"/>
      <c r="B58" s="668" t="s">
        <v>15</v>
      </c>
      <c r="C58" s="669" t="s">
        <v>484</v>
      </c>
      <c r="D58" s="631">
        <v>10</v>
      </c>
      <c r="E58" s="670">
        <v>40</v>
      </c>
      <c r="F58" s="671"/>
      <c r="G58" s="672"/>
      <c r="H58" s="673"/>
      <c r="I58" s="674"/>
      <c r="J58" s="675"/>
      <c r="K58" s="676"/>
      <c r="L58" s="677"/>
      <c r="M58" s="678"/>
      <c r="N58" s="679"/>
      <c r="O58" s="646">
        <f t="shared" si="6"/>
        <v>0</v>
      </c>
      <c r="P58" s="432">
        <f t="shared" si="7"/>
        <v>0</v>
      </c>
      <c r="Q58" s="433">
        <f t="shared" si="8"/>
        <v>0</v>
      </c>
      <c r="R58" s="3"/>
      <c r="S58" s="689"/>
      <c r="T58" s="5"/>
      <c r="U58" s="5"/>
      <c r="V58" s="5"/>
      <c r="W58" s="5"/>
    </row>
    <row r="59" spans="1:23" ht="12" customHeight="1" x14ac:dyDescent="0.15">
      <c r="B59" s="668" t="s">
        <v>14</v>
      </c>
      <c r="C59" s="669" t="s">
        <v>485</v>
      </c>
      <c r="D59" s="631">
        <v>6</v>
      </c>
      <c r="E59" s="670">
        <v>34</v>
      </c>
      <c r="F59" s="671"/>
      <c r="G59" s="672"/>
      <c r="H59" s="673"/>
      <c r="I59" s="674"/>
      <c r="J59" s="675"/>
      <c r="K59" s="676"/>
      <c r="L59" s="677"/>
      <c r="M59" s="678"/>
      <c r="N59" s="679"/>
      <c r="O59" s="646">
        <f t="shared" si="6"/>
        <v>0</v>
      </c>
      <c r="P59" s="432">
        <f t="shared" si="7"/>
        <v>0</v>
      </c>
      <c r="Q59" s="433">
        <f t="shared" si="8"/>
        <v>0</v>
      </c>
      <c r="R59" s="3"/>
      <c r="S59" s="689"/>
      <c r="T59" s="5"/>
      <c r="U59" s="5"/>
      <c r="V59" s="5"/>
      <c r="W59" s="5"/>
    </row>
    <row r="60" spans="1:23" ht="12" customHeight="1" x14ac:dyDescent="0.15">
      <c r="A60" s="61"/>
      <c r="B60" s="668" t="s">
        <v>14</v>
      </c>
      <c r="C60" s="669" t="s">
        <v>486</v>
      </c>
      <c r="D60" s="631">
        <v>6</v>
      </c>
      <c r="E60" s="670">
        <v>34</v>
      </c>
      <c r="F60" s="671"/>
      <c r="G60" s="672"/>
      <c r="H60" s="673"/>
      <c r="I60" s="674"/>
      <c r="J60" s="675"/>
      <c r="K60" s="676"/>
      <c r="L60" s="677"/>
      <c r="M60" s="678"/>
      <c r="N60" s="679"/>
      <c r="O60" s="646">
        <f t="shared" si="6"/>
        <v>0</v>
      </c>
      <c r="P60" s="432">
        <f t="shared" si="7"/>
        <v>0</v>
      </c>
      <c r="Q60" s="433">
        <f t="shared" si="8"/>
        <v>0</v>
      </c>
      <c r="R60" s="3"/>
      <c r="S60" s="689"/>
      <c r="T60" s="5"/>
      <c r="U60" s="5"/>
      <c r="V60" s="5"/>
      <c r="W60" s="5"/>
    </row>
    <row r="61" spans="1:23" ht="12" customHeight="1" x14ac:dyDescent="0.15">
      <c r="A61" s="61"/>
      <c r="B61" s="668" t="s">
        <v>14</v>
      </c>
      <c r="C61" s="669" t="s">
        <v>487</v>
      </c>
      <c r="D61" s="631">
        <v>6</v>
      </c>
      <c r="E61" s="670">
        <v>36</v>
      </c>
      <c r="F61" s="671"/>
      <c r="G61" s="672"/>
      <c r="H61" s="673"/>
      <c r="I61" s="674"/>
      <c r="J61" s="675"/>
      <c r="K61" s="676"/>
      <c r="L61" s="677"/>
      <c r="M61" s="678"/>
      <c r="N61" s="679"/>
      <c r="O61" s="646">
        <f t="shared" si="6"/>
        <v>0</v>
      </c>
      <c r="P61" s="432">
        <f t="shared" si="7"/>
        <v>0</v>
      </c>
      <c r="Q61" s="433">
        <f t="shared" si="8"/>
        <v>0</v>
      </c>
      <c r="R61" s="3"/>
      <c r="S61" s="689"/>
      <c r="T61" s="5"/>
      <c r="U61" s="5"/>
      <c r="V61" s="5"/>
      <c r="W61" s="5"/>
    </row>
    <row r="62" spans="1:23" ht="12" customHeight="1" x14ac:dyDescent="0.15">
      <c r="A62" s="61"/>
      <c r="B62" s="668" t="s">
        <v>14</v>
      </c>
      <c r="C62" s="669" t="s">
        <v>488</v>
      </c>
      <c r="D62" s="631">
        <v>6</v>
      </c>
      <c r="E62" s="670">
        <v>34</v>
      </c>
      <c r="F62" s="671"/>
      <c r="G62" s="672"/>
      <c r="H62" s="673"/>
      <c r="I62" s="674"/>
      <c r="J62" s="675"/>
      <c r="K62" s="676"/>
      <c r="L62" s="677"/>
      <c r="M62" s="678"/>
      <c r="N62" s="679"/>
      <c r="O62" s="646">
        <f t="shared" si="6"/>
        <v>0</v>
      </c>
      <c r="P62" s="432">
        <f t="shared" si="7"/>
        <v>0</v>
      </c>
      <c r="Q62" s="433">
        <f t="shared" si="8"/>
        <v>0</v>
      </c>
      <c r="R62" s="3"/>
      <c r="S62" s="689"/>
      <c r="T62" s="5"/>
      <c r="U62" s="5"/>
      <c r="V62" s="5"/>
      <c r="W62" s="5"/>
    </row>
    <row r="63" spans="1:23" ht="12" customHeight="1" x14ac:dyDescent="0.15">
      <c r="A63" s="61"/>
      <c r="B63" s="668" t="s">
        <v>8</v>
      </c>
      <c r="C63" s="669" t="s">
        <v>489</v>
      </c>
      <c r="D63" s="631">
        <v>2</v>
      </c>
      <c r="E63" s="670">
        <v>243</v>
      </c>
      <c r="F63" s="671"/>
      <c r="G63" s="672"/>
      <c r="H63" s="673"/>
      <c r="I63" s="674"/>
      <c r="J63" s="675"/>
      <c r="K63" s="676"/>
      <c r="L63" s="677"/>
      <c r="M63" s="678"/>
      <c r="N63" s="679"/>
      <c r="O63" s="646">
        <f t="shared" si="6"/>
        <v>0</v>
      </c>
      <c r="P63" s="432">
        <f t="shared" si="7"/>
        <v>0</v>
      </c>
      <c r="Q63" s="433">
        <f t="shared" si="8"/>
        <v>0</v>
      </c>
      <c r="R63" s="3"/>
      <c r="S63" s="689"/>
      <c r="T63" s="5"/>
      <c r="U63" s="5"/>
      <c r="V63" s="5"/>
      <c r="W63" s="5"/>
    </row>
    <row r="64" spans="1:23" ht="12" customHeight="1" x14ac:dyDescent="0.15">
      <c r="A64" s="61"/>
      <c r="B64" s="668" t="s">
        <v>33</v>
      </c>
      <c r="C64" s="669" t="s">
        <v>490</v>
      </c>
      <c r="D64" s="631">
        <v>2</v>
      </c>
      <c r="E64" s="670">
        <v>169</v>
      </c>
      <c r="F64" s="671"/>
      <c r="G64" s="672"/>
      <c r="H64" s="673"/>
      <c r="I64" s="674"/>
      <c r="J64" s="675"/>
      <c r="K64" s="676"/>
      <c r="L64" s="677"/>
      <c r="M64" s="678"/>
      <c r="N64" s="679"/>
      <c r="O64" s="646">
        <f t="shared" si="6"/>
        <v>0</v>
      </c>
      <c r="P64" s="432">
        <f t="shared" si="7"/>
        <v>0</v>
      </c>
      <c r="Q64" s="433">
        <f t="shared" si="8"/>
        <v>0</v>
      </c>
      <c r="R64" s="3"/>
      <c r="S64" s="689"/>
      <c r="T64" s="5"/>
      <c r="U64" s="5"/>
      <c r="V64" s="5"/>
      <c r="W64" s="5"/>
    </row>
    <row r="65" spans="1:23" ht="12" customHeight="1" x14ac:dyDescent="0.15">
      <c r="A65" s="61"/>
      <c r="B65" s="668" t="s">
        <v>33</v>
      </c>
      <c r="C65" s="669" t="s">
        <v>491</v>
      </c>
      <c r="D65" s="631">
        <v>3</v>
      </c>
      <c r="E65" s="670">
        <v>269</v>
      </c>
      <c r="F65" s="671"/>
      <c r="G65" s="672"/>
      <c r="H65" s="673"/>
      <c r="I65" s="674"/>
      <c r="J65" s="675"/>
      <c r="K65" s="676"/>
      <c r="L65" s="677"/>
      <c r="M65" s="678"/>
      <c r="N65" s="679"/>
      <c r="O65" s="646">
        <f t="shared" si="6"/>
        <v>0</v>
      </c>
      <c r="P65" s="432">
        <f t="shared" si="7"/>
        <v>0</v>
      </c>
      <c r="Q65" s="433">
        <f t="shared" si="8"/>
        <v>0</v>
      </c>
      <c r="R65" s="3"/>
      <c r="S65" s="689"/>
      <c r="T65" s="5"/>
      <c r="U65" s="5"/>
      <c r="V65" s="5"/>
      <c r="W65" s="5"/>
    </row>
    <row r="66" spans="1:23" ht="12" customHeight="1" x14ac:dyDescent="0.15">
      <c r="A66" s="61"/>
      <c r="B66" s="668" t="s">
        <v>33</v>
      </c>
      <c r="C66" s="669" t="s">
        <v>492</v>
      </c>
      <c r="D66" s="631">
        <v>3</v>
      </c>
      <c r="E66" s="670">
        <v>180</v>
      </c>
      <c r="F66" s="671"/>
      <c r="G66" s="672"/>
      <c r="H66" s="673"/>
      <c r="I66" s="674"/>
      <c r="J66" s="675"/>
      <c r="K66" s="676"/>
      <c r="L66" s="677"/>
      <c r="M66" s="678"/>
      <c r="N66" s="679"/>
      <c r="O66" s="646">
        <f t="shared" si="6"/>
        <v>0</v>
      </c>
      <c r="P66" s="432">
        <f t="shared" si="7"/>
        <v>0</v>
      </c>
      <c r="Q66" s="433">
        <f t="shared" si="8"/>
        <v>0</v>
      </c>
      <c r="R66" s="3"/>
      <c r="S66" s="689"/>
      <c r="T66" s="5"/>
      <c r="U66" s="5"/>
      <c r="V66" s="5"/>
      <c r="W66" s="5"/>
    </row>
    <row r="67" spans="1:23" ht="12" customHeight="1" x14ac:dyDescent="0.15">
      <c r="A67" s="61"/>
      <c r="B67" s="668" t="s">
        <v>39</v>
      </c>
      <c r="C67" s="669" t="s">
        <v>493</v>
      </c>
      <c r="D67" s="631">
        <v>3</v>
      </c>
      <c r="E67" s="670">
        <v>174</v>
      </c>
      <c r="F67" s="671"/>
      <c r="G67" s="672"/>
      <c r="H67" s="673"/>
      <c r="I67" s="674"/>
      <c r="J67" s="675"/>
      <c r="K67" s="676"/>
      <c r="L67" s="677"/>
      <c r="M67" s="678"/>
      <c r="N67" s="679"/>
      <c r="O67" s="646">
        <f t="shared" si="6"/>
        <v>0</v>
      </c>
      <c r="P67" s="432">
        <f t="shared" si="7"/>
        <v>0</v>
      </c>
      <c r="Q67" s="433">
        <f t="shared" si="8"/>
        <v>0</v>
      </c>
      <c r="R67" s="3"/>
      <c r="S67" s="689"/>
      <c r="T67" s="5"/>
      <c r="U67" s="5"/>
      <c r="V67" s="5"/>
      <c r="W67" s="5"/>
    </row>
    <row r="68" spans="1:23" ht="12" customHeight="1" x14ac:dyDescent="0.15">
      <c r="A68" s="61"/>
      <c r="B68" s="668" t="s">
        <v>33</v>
      </c>
      <c r="C68" s="669" t="s">
        <v>494</v>
      </c>
      <c r="D68" s="631">
        <v>3</v>
      </c>
      <c r="E68" s="670">
        <v>231</v>
      </c>
      <c r="F68" s="671"/>
      <c r="G68" s="672"/>
      <c r="H68" s="673"/>
      <c r="I68" s="674"/>
      <c r="J68" s="675"/>
      <c r="K68" s="676"/>
      <c r="L68" s="677"/>
      <c r="M68" s="678"/>
      <c r="N68" s="679"/>
      <c r="O68" s="646">
        <f t="shared" si="6"/>
        <v>0</v>
      </c>
      <c r="P68" s="432">
        <f t="shared" si="7"/>
        <v>0</v>
      </c>
      <c r="Q68" s="433">
        <f t="shared" si="8"/>
        <v>0</v>
      </c>
      <c r="R68" s="3"/>
      <c r="S68" s="689"/>
      <c r="T68" s="5"/>
      <c r="U68" s="5"/>
      <c r="V68" s="5"/>
      <c r="W68" s="5"/>
    </row>
    <row r="69" spans="1:23" ht="12" customHeight="1" x14ac:dyDescent="0.15">
      <c r="A69" s="61"/>
      <c r="B69" s="668" t="s">
        <v>39</v>
      </c>
      <c r="C69" s="669" t="s">
        <v>495</v>
      </c>
      <c r="D69" s="631">
        <v>3</v>
      </c>
      <c r="E69" s="670">
        <v>147</v>
      </c>
      <c r="F69" s="671"/>
      <c r="G69" s="672"/>
      <c r="H69" s="673"/>
      <c r="I69" s="674"/>
      <c r="J69" s="675"/>
      <c r="K69" s="676"/>
      <c r="L69" s="677"/>
      <c r="M69" s="678"/>
      <c r="N69" s="679"/>
      <c r="O69" s="646">
        <f t="shared" si="6"/>
        <v>0</v>
      </c>
      <c r="P69" s="432">
        <f t="shared" si="7"/>
        <v>0</v>
      </c>
      <c r="Q69" s="433">
        <f t="shared" si="8"/>
        <v>0</v>
      </c>
      <c r="R69" s="3"/>
      <c r="S69" s="689"/>
      <c r="T69" s="5"/>
      <c r="U69" s="5"/>
      <c r="V69" s="5"/>
      <c r="W69" s="5"/>
    </row>
    <row r="70" spans="1:23" ht="12" customHeight="1" x14ac:dyDescent="0.15">
      <c r="A70" s="61"/>
      <c r="B70" s="668" t="s">
        <v>33</v>
      </c>
      <c r="C70" s="669" t="s">
        <v>496</v>
      </c>
      <c r="D70" s="631">
        <v>4</v>
      </c>
      <c r="E70" s="670">
        <v>243</v>
      </c>
      <c r="F70" s="671"/>
      <c r="G70" s="672"/>
      <c r="H70" s="673"/>
      <c r="I70" s="674"/>
      <c r="J70" s="675"/>
      <c r="K70" s="676"/>
      <c r="L70" s="677"/>
      <c r="M70" s="678"/>
      <c r="N70" s="679"/>
      <c r="O70" s="646">
        <f t="shared" si="6"/>
        <v>0</v>
      </c>
      <c r="P70" s="432">
        <f t="shared" si="7"/>
        <v>0</v>
      </c>
      <c r="Q70" s="433">
        <f t="shared" si="8"/>
        <v>0</v>
      </c>
      <c r="R70" s="3"/>
      <c r="S70" s="689"/>
      <c r="T70" s="5"/>
      <c r="U70" s="5"/>
      <c r="V70" s="5"/>
      <c r="W70" s="5"/>
    </row>
    <row r="71" spans="1:23" ht="12" customHeight="1" x14ac:dyDescent="0.15">
      <c r="A71" s="61"/>
      <c r="B71" s="668" t="s">
        <v>39</v>
      </c>
      <c r="C71" s="669" t="s">
        <v>497</v>
      </c>
      <c r="D71" s="631">
        <v>4</v>
      </c>
      <c r="E71" s="670">
        <v>201</v>
      </c>
      <c r="F71" s="671"/>
      <c r="G71" s="672"/>
      <c r="H71" s="673"/>
      <c r="I71" s="674"/>
      <c r="J71" s="675"/>
      <c r="K71" s="676"/>
      <c r="L71" s="677"/>
      <c r="M71" s="678"/>
      <c r="N71" s="679"/>
      <c r="O71" s="646">
        <f t="shared" si="6"/>
        <v>0</v>
      </c>
      <c r="P71" s="432">
        <f t="shared" si="7"/>
        <v>0</v>
      </c>
      <c r="Q71" s="433">
        <f t="shared" si="8"/>
        <v>0</v>
      </c>
      <c r="R71" s="3"/>
      <c r="S71" s="689"/>
      <c r="T71" s="5"/>
      <c r="U71" s="5"/>
      <c r="V71" s="5"/>
      <c r="W71" s="5"/>
    </row>
    <row r="72" spans="1:23" ht="12" customHeight="1" x14ac:dyDescent="0.15">
      <c r="A72" s="61"/>
      <c r="B72" s="668" t="s">
        <v>10</v>
      </c>
      <c r="C72" s="669" t="s">
        <v>498</v>
      </c>
      <c r="D72" s="631">
        <v>5</v>
      </c>
      <c r="E72" s="670">
        <v>241</v>
      </c>
      <c r="F72" s="671"/>
      <c r="G72" s="672"/>
      <c r="H72" s="673"/>
      <c r="I72" s="674"/>
      <c r="J72" s="675"/>
      <c r="K72" s="676"/>
      <c r="L72" s="677"/>
      <c r="M72" s="678"/>
      <c r="N72" s="679"/>
      <c r="O72" s="646">
        <f t="shared" si="6"/>
        <v>0</v>
      </c>
      <c r="P72" s="432">
        <f t="shared" si="7"/>
        <v>0</v>
      </c>
      <c r="Q72" s="433">
        <f t="shared" si="8"/>
        <v>0</v>
      </c>
      <c r="R72" s="3"/>
      <c r="S72" s="689"/>
      <c r="T72" s="5"/>
      <c r="U72" s="5"/>
      <c r="V72" s="5"/>
      <c r="W72" s="5"/>
    </row>
    <row r="73" spans="1:23" ht="12" customHeight="1" x14ac:dyDescent="0.15">
      <c r="A73" s="61"/>
      <c r="B73" s="668" t="s">
        <v>10</v>
      </c>
      <c r="C73" s="669" t="s">
        <v>499</v>
      </c>
      <c r="D73" s="631">
        <v>5</v>
      </c>
      <c r="E73" s="670">
        <v>210</v>
      </c>
      <c r="F73" s="671"/>
      <c r="G73" s="672"/>
      <c r="H73" s="673"/>
      <c r="I73" s="674"/>
      <c r="J73" s="675"/>
      <c r="K73" s="676"/>
      <c r="L73" s="677"/>
      <c r="M73" s="678"/>
      <c r="N73" s="679"/>
      <c r="O73" s="646">
        <f t="shared" si="6"/>
        <v>0</v>
      </c>
      <c r="P73" s="432">
        <f t="shared" si="7"/>
        <v>0</v>
      </c>
      <c r="Q73" s="433">
        <f t="shared" si="8"/>
        <v>0</v>
      </c>
      <c r="R73" s="3"/>
      <c r="S73" s="689"/>
      <c r="T73" s="5"/>
      <c r="U73" s="5"/>
      <c r="V73" s="5"/>
      <c r="W73" s="5"/>
    </row>
    <row r="74" spans="1:23" ht="12" customHeight="1" x14ac:dyDescent="0.15">
      <c r="A74" s="61"/>
      <c r="B74" s="668" t="s">
        <v>10</v>
      </c>
      <c r="C74" s="669" t="s">
        <v>500</v>
      </c>
      <c r="D74" s="631">
        <v>5</v>
      </c>
      <c r="E74" s="670">
        <v>159</v>
      </c>
      <c r="F74" s="671"/>
      <c r="G74" s="672"/>
      <c r="H74" s="673"/>
      <c r="I74" s="674"/>
      <c r="J74" s="675"/>
      <c r="K74" s="676"/>
      <c r="L74" s="677"/>
      <c r="M74" s="678"/>
      <c r="N74" s="679"/>
      <c r="O74" s="646">
        <f t="shared" ref="O74:O85" si="9">SUM(F74:N74)</f>
        <v>0</v>
      </c>
      <c r="P74" s="432">
        <f t="shared" ref="P74:P85" si="10">O74*D74</f>
        <v>0</v>
      </c>
      <c r="Q74" s="433">
        <f t="shared" ref="Q74:Q85" si="11">O74*E74</f>
        <v>0</v>
      </c>
      <c r="R74" s="3"/>
      <c r="S74" s="689"/>
      <c r="T74" s="5"/>
      <c r="U74" s="5"/>
      <c r="V74" s="5"/>
      <c r="W74" s="5"/>
    </row>
    <row r="75" spans="1:23" ht="12" customHeight="1" x14ac:dyDescent="0.15">
      <c r="A75" s="61" t="s">
        <v>540</v>
      </c>
      <c r="B75" s="668" t="s">
        <v>541</v>
      </c>
      <c r="C75" s="669" t="s">
        <v>542</v>
      </c>
      <c r="D75" s="631">
        <v>1</v>
      </c>
      <c r="E75" s="670">
        <v>180</v>
      </c>
      <c r="F75" s="671"/>
      <c r="G75" s="672"/>
      <c r="H75" s="673"/>
      <c r="I75" s="674"/>
      <c r="J75" s="675"/>
      <c r="K75" s="676"/>
      <c r="L75" s="677"/>
      <c r="M75" s="678"/>
      <c r="N75" s="679"/>
      <c r="O75" s="646">
        <f t="shared" si="9"/>
        <v>0</v>
      </c>
      <c r="P75" s="432">
        <f t="shared" si="10"/>
        <v>0</v>
      </c>
      <c r="Q75" s="433">
        <f t="shared" si="11"/>
        <v>0</v>
      </c>
      <c r="R75" s="3"/>
      <c r="S75" s="689"/>
      <c r="T75" s="5"/>
      <c r="U75" s="5"/>
      <c r="V75" s="5"/>
      <c r="W75" s="5"/>
    </row>
    <row r="76" spans="1:23" ht="12" customHeight="1" x14ac:dyDescent="0.15">
      <c r="A76" s="61" t="s">
        <v>562</v>
      </c>
      <c r="B76" s="668" t="s">
        <v>543</v>
      </c>
      <c r="C76" s="669" t="s">
        <v>544</v>
      </c>
      <c r="D76" s="631">
        <v>1</v>
      </c>
      <c r="E76" s="670">
        <v>140</v>
      </c>
      <c r="F76" s="671"/>
      <c r="G76" s="672"/>
      <c r="H76" s="673"/>
      <c r="I76" s="674"/>
      <c r="J76" s="675"/>
      <c r="K76" s="676"/>
      <c r="L76" s="677"/>
      <c r="M76" s="678"/>
      <c r="N76" s="679"/>
      <c r="O76" s="646">
        <f t="shared" si="9"/>
        <v>0</v>
      </c>
      <c r="P76" s="432">
        <f t="shared" si="10"/>
        <v>0</v>
      </c>
      <c r="Q76" s="433">
        <f t="shared" si="11"/>
        <v>0</v>
      </c>
      <c r="R76" s="3"/>
      <c r="S76" s="689"/>
      <c r="T76" s="5"/>
      <c r="U76" s="5"/>
      <c r="V76" s="5"/>
      <c r="W76" s="5"/>
    </row>
    <row r="77" spans="1:23" ht="12" customHeight="1" x14ac:dyDescent="0.15">
      <c r="A77" s="61"/>
      <c r="B77" s="668" t="s">
        <v>545</v>
      </c>
      <c r="C77" s="669" t="s">
        <v>546</v>
      </c>
      <c r="D77" s="631">
        <v>1</v>
      </c>
      <c r="E77" s="670">
        <v>130</v>
      </c>
      <c r="F77" s="671"/>
      <c r="G77" s="672"/>
      <c r="H77" s="673"/>
      <c r="I77" s="674"/>
      <c r="J77" s="675"/>
      <c r="K77" s="676"/>
      <c r="L77" s="677"/>
      <c r="M77" s="678"/>
      <c r="N77" s="679"/>
      <c r="O77" s="646">
        <f t="shared" si="9"/>
        <v>0</v>
      </c>
      <c r="P77" s="432">
        <f t="shared" si="10"/>
        <v>0</v>
      </c>
      <c r="Q77" s="433">
        <f t="shared" si="11"/>
        <v>0</v>
      </c>
      <c r="R77" s="3"/>
      <c r="S77" s="689"/>
      <c r="T77" s="5"/>
      <c r="U77" s="5"/>
      <c r="V77" s="5"/>
      <c r="W77" s="5"/>
    </row>
    <row r="78" spans="1:23" ht="12" customHeight="1" x14ac:dyDescent="0.15">
      <c r="A78" s="61"/>
      <c r="B78" s="668" t="s">
        <v>545</v>
      </c>
      <c r="C78" s="669" t="s">
        <v>547</v>
      </c>
      <c r="D78" s="631">
        <v>1</v>
      </c>
      <c r="E78" s="670">
        <v>130</v>
      </c>
      <c r="F78" s="671"/>
      <c r="G78" s="672"/>
      <c r="H78" s="673"/>
      <c r="I78" s="674"/>
      <c r="J78" s="675"/>
      <c r="K78" s="676"/>
      <c r="L78" s="677"/>
      <c r="M78" s="678"/>
      <c r="N78" s="679"/>
      <c r="O78" s="646">
        <f t="shared" si="9"/>
        <v>0</v>
      </c>
      <c r="P78" s="432">
        <f t="shared" si="10"/>
        <v>0</v>
      </c>
      <c r="Q78" s="433">
        <f t="shared" si="11"/>
        <v>0</v>
      </c>
      <c r="R78" s="3"/>
      <c r="S78" s="689"/>
      <c r="T78" s="5"/>
      <c r="U78" s="5"/>
      <c r="V78" s="5"/>
      <c r="W78" s="5"/>
    </row>
    <row r="79" spans="1:23" ht="12" customHeight="1" x14ac:dyDescent="0.15">
      <c r="A79" s="61"/>
      <c r="B79" s="668" t="s">
        <v>548</v>
      </c>
      <c r="C79" s="669" t="s">
        <v>549</v>
      </c>
      <c r="D79" s="631">
        <v>1</v>
      </c>
      <c r="E79" s="670">
        <v>130</v>
      </c>
      <c r="F79" s="671"/>
      <c r="G79" s="672"/>
      <c r="H79" s="673"/>
      <c r="I79" s="674"/>
      <c r="J79" s="675"/>
      <c r="K79" s="676"/>
      <c r="L79" s="677"/>
      <c r="M79" s="678"/>
      <c r="N79" s="679"/>
      <c r="O79" s="646">
        <f t="shared" si="9"/>
        <v>0</v>
      </c>
      <c r="P79" s="432">
        <f t="shared" si="10"/>
        <v>0</v>
      </c>
      <c r="Q79" s="433">
        <f t="shared" si="11"/>
        <v>0</v>
      </c>
      <c r="R79" s="3"/>
      <c r="S79" s="689"/>
      <c r="T79" s="5"/>
      <c r="U79" s="5"/>
      <c r="V79" s="5"/>
      <c r="W79" s="5"/>
    </row>
    <row r="80" spans="1:23" ht="12" customHeight="1" x14ac:dyDescent="0.15">
      <c r="A80" s="61"/>
      <c r="B80" s="668" t="s">
        <v>550</v>
      </c>
      <c r="C80" s="669" t="s">
        <v>551</v>
      </c>
      <c r="D80" s="631">
        <v>5</v>
      </c>
      <c r="E80" s="670">
        <v>235</v>
      </c>
      <c r="F80" s="671"/>
      <c r="G80" s="672"/>
      <c r="H80" s="673"/>
      <c r="I80" s="674"/>
      <c r="J80" s="675"/>
      <c r="K80" s="676"/>
      <c r="L80" s="677"/>
      <c r="M80" s="678"/>
      <c r="N80" s="679"/>
      <c r="O80" s="646">
        <f t="shared" si="9"/>
        <v>0</v>
      </c>
      <c r="P80" s="432">
        <f t="shared" si="10"/>
        <v>0</v>
      </c>
      <c r="Q80" s="433">
        <f t="shared" si="11"/>
        <v>0</v>
      </c>
      <c r="R80" s="3"/>
      <c r="S80" s="689"/>
      <c r="T80" s="5"/>
      <c r="U80" s="5"/>
      <c r="V80" s="5"/>
      <c r="W80" s="5"/>
    </row>
    <row r="81" spans="1:23" ht="12" customHeight="1" x14ac:dyDescent="0.15">
      <c r="A81" s="61"/>
      <c r="B81" s="668" t="s">
        <v>552</v>
      </c>
      <c r="C81" s="669" t="s">
        <v>553</v>
      </c>
      <c r="D81" s="631">
        <v>5</v>
      </c>
      <c r="E81" s="670">
        <v>195</v>
      </c>
      <c r="F81" s="671"/>
      <c r="G81" s="672"/>
      <c r="H81" s="673"/>
      <c r="I81" s="674"/>
      <c r="J81" s="675"/>
      <c r="K81" s="676"/>
      <c r="L81" s="677"/>
      <c r="M81" s="678"/>
      <c r="N81" s="679"/>
      <c r="O81" s="646">
        <f t="shared" si="9"/>
        <v>0</v>
      </c>
      <c r="P81" s="432">
        <f t="shared" si="10"/>
        <v>0</v>
      </c>
      <c r="Q81" s="433">
        <f t="shared" si="11"/>
        <v>0</v>
      </c>
      <c r="R81" s="3"/>
      <c r="S81" s="689"/>
      <c r="T81" s="5"/>
      <c r="U81" s="5"/>
      <c r="V81" s="5"/>
      <c r="W81" s="5"/>
    </row>
    <row r="82" spans="1:23" ht="12" customHeight="1" x14ac:dyDescent="0.15">
      <c r="A82" s="61"/>
      <c r="B82" s="668" t="s">
        <v>552</v>
      </c>
      <c r="C82" s="669" t="s">
        <v>554</v>
      </c>
      <c r="D82" s="631">
        <v>7</v>
      </c>
      <c r="E82" s="670">
        <v>160</v>
      </c>
      <c r="F82" s="671"/>
      <c r="G82" s="672"/>
      <c r="H82" s="673"/>
      <c r="I82" s="674"/>
      <c r="J82" s="675"/>
      <c r="K82" s="676"/>
      <c r="L82" s="677"/>
      <c r="M82" s="678"/>
      <c r="N82" s="679"/>
      <c r="O82" s="646">
        <f t="shared" si="9"/>
        <v>0</v>
      </c>
      <c r="P82" s="432">
        <f t="shared" si="10"/>
        <v>0</v>
      </c>
      <c r="Q82" s="433">
        <f t="shared" si="11"/>
        <v>0</v>
      </c>
      <c r="R82" s="3"/>
      <c r="S82" s="689"/>
      <c r="T82" s="5"/>
      <c r="U82" s="5"/>
      <c r="V82" s="5"/>
      <c r="W82" s="5"/>
    </row>
    <row r="83" spans="1:23" ht="12" customHeight="1" x14ac:dyDescent="0.15">
      <c r="A83" s="61"/>
      <c r="B83" s="668" t="s">
        <v>555</v>
      </c>
      <c r="C83" s="669" t="s">
        <v>556</v>
      </c>
      <c r="D83" s="631">
        <v>7</v>
      </c>
      <c r="E83" s="670">
        <v>135</v>
      </c>
      <c r="F83" s="671"/>
      <c r="G83" s="672"/>
      <c r="H83" s="673"/>
      <c r="I83" s="674"/>
      <c r="J83" s="675"/>
      <c r="K83" s="676"/>
      <c r="L83" s="677"/>
      <c r="M83" s="678"/>
      <c r="N83" s="679"/>
      <c r="O83" s="646">
        <f t="shared" si="9"/>
        <v>0</v>
      </c>
      <c r="P83" s="432">
        <f t="shared" si="10"/>
        <v>0</v>
      </c>
      <c r="Q83" s="433">
        <f t="shared" si="11"/>
        <v>0</v>
      </c>
      <c r="R83" s="3"/>
      <c r="S83" s="689"/>
      <c r="T83" s="5"/>
      <c r="U83" s="5"/>
      <c r="V83" s="5"/>
      <c r="W83" s="5"/>
    </row>
    <row r="84" spans="1:23" ht="12" customHeight="1" x14ac:dyDescent="0.15">
      <c r="A84" s="61"/>
      <c r="B84" s="668" t="s">
        <v>557</v>
      </c>
      <c r="C84" s="669" t="s">
        <v>558</v>
      </c>
      <c r="D84" s="631">
        <v>5</v>
      </c>
      <c r="E84" s="670">
        <v>60</v>
      </c>
      <c r="F84" s="671"/>
      <c r="G84" s="672"/>
      <c r="H84" s="673"/>
      <c r="I84" s="674"/>
      <c r="J84" s="675"/>
      <c r="K84" s="676"/>
      <c r="L84" s="677"/>
      <c r="M84" s="678"/>
      <c r="N84" s="679"/>
      <c r="O84" s="646">
        <f t="shared" si="9"/>
        <v>0</v>
      </c>
      <c r="P84" s="432">
        <f t="shared" si="10"/>
        <v>0</v>
      </c>
      <c r="Q84" s="433">
        <f t="shared" si="11"/>
        <v>0</v>
      </c>
      <c r="R84" s="3"/>
      <c r="S84" s="689"/>
      <c r="T84" s="5"/>
      <c r="U84" s="5"/>
      <c r="V84" s="5"/>
      <c r="W84" s="5"/>
    </row>
    <row r="85" spans="1:23" ht="12" customHeight="1" x14ac:dyDescent="0.15">
      <c r="A85" s="61"/>
      <c r="B85" s="668" t="s">
        <v>557</v>
      </c>
      <c r="C85" s="669" t="s">
        <v>559</v>
      </c>
      <c r="D85" s="631">
        <v>6</v>
      </c>
      <c r="E85" s="670">
        <v>50</v>
      </c>
      <c r="F85" s="671"/>
      <c r="G85" s="672"/>
      <c r="H85" s="673"/>
      <c r="I85" s="674"/>
      <c r="J85" s="675"/>
      <c r="K85" s="676"/>
      <c r="L85" s="677"/>
      <c r="M85" s="678"/>
      <c r="N85" s="679"/>
      <c r="O85" s="646">
        <f t="shared" si="9"/>
        <v>0</v>
      </c>
      <c r="P85" s="432">
        <f t="shared" si="10"/>
        <v>0</v>
      </c>
      <c r="Q85" s="433">
        <f t="shared" si="11"/>
        <v>0</v>
      </c>
      <c r="R85" s="3"/>
      <c r="S85" s="689"/>
      <c r="T85" s="5"/>
      <c r="U85" s="5"/>
      <c r="V85" s="5"/>
      <c r="W85" s="5"/>
    </row>
    <row r="86" spans="1:23" ht="12" customHeight="1" thickBot="1" x14ac:dyDescent="0.2">
      <c r="A86" s="434"/>
      <c r="B86" s="724" t="s">
        <v>560</v>
      </c>
      <c r="C86" s="725" t="s">
        <v>561</v>
      </c>
      <c r="D86" s="726">
        <v>6</v>
      </c>
      <c r="E86" s="727">
        <v>45</v>
      </c>
      <c r="F86" s="728"/>
      <c r="G86" s="729"/>
      <c r="H86" s="730"/>
      <c r="I86" s="731"/>
      <c r="J86" s="732"/>
      <c r="K86" s="733"/>
      <c r="L86" s="734"/>
      <c r="M86" s="637"/>
      <c r="N86" s="650"/>
      <c r="O86" s="647">
        <f t="shared" ref="O86" si="12">SUM(F86:N86)</f>
        <v>0</v>
      </c>
      <c r="P86" s="647">
        <f t="shared" ref="P86" si="13">O86*D86</f>
        <v>0</v>
      </c>
      <c r="Q86" s="735">
        <f t="shared" ref="Q86" si="14">O86*E86</f>
        <v>0</v>
      </c>
      <c r="R86" s="3"/>
      <c r="S86" s="689"/>
      <c r="T86" s="5"/>
      <c r="U86" s="5"/>
      <c r="V86" s="5"/>
      <c r="W86" s="5"/>
    </row>
    <row r="87" spans="1:23" ht="12" customHeight="1" x14ac:dyDescent="0.15">
      <c r="A87" s="61" t="s">
        <v>276</v>
      </c>
      <c r="B87" s="69" t="s">
        <v>131</v>
      </c>
      <c r="C87" s="64" t="s">
        <v>220</v>
      </c>
      <c r="D87" s="104">
        <v>1</v>
      </c>
      <c r="E87" s="279">
        <v>284</v>
      </c>
      <c r="F87" s="280"/>
      <c r="G87" s="130"/>
      <c r="H87" s="131"/>
      <c r="I87" s="132"/>
      <c r="J87" s="133"/>
      <c r="K87" s="134"/>
      <c r="L87" s="135"/>
      <c r="M87" s="640"/>
      <c r="N87" s="651"/>
      <c r="O87" s="105">
        <f t="shared" si="3"/>
        <v>0</v>
      </c>
      <c r="P87" s="105">
        <f t="shared" si="4"/>
        <v>0</v>
      </c>
      <c r="Q87" s="25">
        <f t="shared" si="5"/>
        <v>0</v>
      </c>
      <c r="R87" s="3"/>
      <c r="S87" s="689"/>
      <c r="T87" s="5"/>
      <c r="U87" s="5"/>
      <c r="V87" s="5"/>
      <c r="W87" s="5"/>
    </row>
    <row r="88" spans="1:23" ht="12" customHeight="1" x14ac:dyDescent="0.15">
      <c r="A88" s="61"/>
      <c r="B88" s="423" t="s">
        <v>131</v>
      </c>
      <c r="C88" s="424" t="s">
        <v>285</v>
      </c>
      <c r="D88" s="425">
        <v>1</v>
      </c>
      <c r="E88" s="277">
        <v>236</v>
      </c>
      <c r="F88" s="281"/>
      <c r="G88" s="40"/>
      <c r="H88" s="39"/>
      <c r="I88" s="38"/>
      <c r="J88" s="41"/>
      <c r="K88" s="43"/>
      <c r="L88" s="42"/>
      <c r="M88" s="638"/>
      <c r="N88" s="644"/>
      <c r="O88" s="646">
        <f t="shared" si="3"/>
        <v>0</v>
      </c>
      <c r="P88" s="432">
        <f t="shared" si="4"/>
        <v>0</v>
      </c>
      <c r="Q88" s="433">
        <f t="shared" si="5"/>
        <v>0</v>
      </c>
      <c r="R88" s="3"/>
      <c r="S88" s="689"/>
      <c r="T88" s="5"/>
      <c r="U88" s="5"/>
      <c r="V88" s="5"/>
      <c r="W88" s="5"/>
    </row>
    <row r="89" spans="1:23" ht="12" customHeight="1" x14ac:dyDescent="0.15">
      <c r="A89" s="61"/>
      <c r="B89" s="69" t="s">
        <v>131</v>
      </c>
      <c r="C89" s="64" t="s">
        <v>221</v>
      </c>
      <c r="D89" s="104">
        <v>1</v>
      </c>
      <c r="E89" s="279">
        <v>236</v>
      </c>
      <c r="F89" s="282"/>
      <c r="G89" s="426"/>
      <c r="H89" s="427"/>
      <c r="I89" s="428"/>
      <c r="J89" s="429"/>
      <c r="K89" s="430"/>
      <c r="L89" s="431"/>
      <c r="M89" s="636"/>
      <c r="N89" s="649"/>
      <c r="O89" s="646">
        <f t="shared" si="3"/>
        <v>0</v>
      </c>
      <c r="P89" s="432">
        <f t="shared" si="4"/>
        <v>0</v>
      </c>
      <c r="Q89" s="433">
        <f t="shared" si="5"/>
        <v>0</v>
      </c>
      <c r="R89" s="3"/>
      <c r="S89" s="689"/>
      <c r="T89" s="5"/>
      <c r="U89" s="5"/>
      <c r="V89" s="5"/>
      <c r="W89" s="5"/>
    </row>
    <row r="90" spans="1:23" ht="12" customHeight="1" x14ac:dyDescent="0.15">
      <c r="A90" s="61"/>
      <c r="B90" s="423" t="s">
        <v>131</v>
      </c>
      <c r="C90" s="424" t="s">
        <v>222</v>
      </c>
      <c r="D90" s="425">
        <v>1</v>
      </c>
      <c r="E90" s="277">
        <v>193</v>
      </c>
      <c r="F90" s="281"/>
      <c r="G90" s="40"/>
      <c r="H90" s="39"/>
      <c r="I90" s="38"/>
      <c r="J90" s="41"/>
      <c r="K90" s="43"/>
      <c r="L90" s="42"/>
      <c r="M90" s="638"/>
      <c r="N90" s="644"/>
      <c r="O90" s="105">
        <f t="shared" si="3"/>
        <v>0</v>
      </c>
      <c r="P90" s="105">
        <f t="shared" si="4"/>
        <v>0</v>
      </c>
      <c r="Q90" s="25">
        <f t="shared" si="5"/>
        <v>0</v>
      </c>
      <c r="R90" s="3"/>
      <c r="S90" s="689"/>
      <c r="T90" s="5"/>
      <c r="U90" s="5"/>
      <c r="V90" s="5"/>
      <c r="W90" s="5"/>
    </row>
    <row r="91" spans="1:23" ht="12" customHeight="1" x14ac:dyDescent="0.15">
      <c r="A91" s="61"/>
      <c r="B91" s="423" t="s">
        <v>131</v>
      </c>
      <c r="C91" s="64" t="s">
        <v>223</v>
      </c>
      <c r="D91" s="104">
        <v>1</v>
      </c>
      <c r="E91" s="279">
        <v>193</v>
      </c>
      <c r="F91" s="282"/>
      <c r="G91" s="426"/>
      <c r="H91" s="427"/>
      <c r="I91" s="428"/>
      <c r="J91" s="429"/>
      <c r="K91" s="430"/>
      <c r="L91" s="431"/>
      <c r="M91" s="636"/>
      <c r="N91" s="649"/>
      <c r="O91" s="646">
        <f t="shared" si="3"/>
        <v>0</v>
      </c>
      <c r="P91" s="432">
        <f t="shared" si="4"/>
        <v>0</v>
      </c>
      <c r="Q91" s="433">
        <f t="shared" si="5"/>
        <v>0</v>
      </c>
      <c r="R91" s="3"/>
      <c r="S91" s="689"/>
      <c r="T91" s="5"/>
      <c r="U91" s="5"/>
      <c r="V91" s="5"/>
      <c r="W91" s="5"/>
    </row>
    <row r="92" spans="1:23" ht="12" customHeight="1" x14ac:dyDescent="0.15">
      <c r="A92" s="61"/>
      <c r="B92" s="423" t="s">
        <v>8</v>
      </c>
      <c r="C92" s="424" t="s">
        <v>224</v>
      </c>
      <c r="D92" s="425">
        <v>3</v>
      </c>
      <c r="E92" s="277">
        <v>249</v>
      </c>
      <c r="F92" s="282"/>
      <c r="G92" s="426"/>
      <c r="H92" s="427"/>
      <c r="I92" s="428"/>
      <c r="J92" s="429"/>
      <c r="K92" s="430"/>
      <c r="L92" s="431"/>
      <c r="M92" s="636"/>
      <c r="N92" s="649"/>
      <c r="O92" s="105">
        <f t="shared" si="3"/>
        <v>0</v>
      </c>
      <c r="P92" s="105">
        <f t="shared" si="4"/>
        <v>0</v>
      </c>
      <c r="Q92" s="25">
        <f t="shared" si="5"/>
        <v>0</v>
      </c>
      <c r="R92" s="3"/>
      <c r="S92" s="689"/>
      <c r="T92" s="5"/>
      <c r="U92" s="5"/>
      <c r="V92" s="5"/>
      <c r="W92" s="5"/>
    </row>
    <row r="93" spans="1:23" ht="12" customHeight="1" x14ac:dyDescent="0.15">
      <c r="A93" s="61"/>
      <c r="B93" s="69" t="s">
        <v>31</v>
      </c>
      <c r="C93" s="64" t="s">
        <v>225</v>
      </c>
      <c r="D93" s="104">
        <v>3</v>
      </c>
      <c r="E93" s="279">
        <v>249</v>
      </c>
      <c r="F93" s="281"/>
      <c r="G93" s="40"/>
      <c r="H93" s="39"/>
      <c r="I93" s="38"/>
      <c r="J93" s="41"/>
      <c r="K93" s="43"/>
      <c r="L93" s="42"/>
      <c r="M93" s="638"/>
      <c r="N93" s="644"/>
      <c r="O93" s="646">
        <f t="shared" si="3"/>
        <v>0</v>
      </c>
      <c r="P93" s="432">
        <f t="shared" si="4"/>
        <v>0</v>
      </c>
      <c r="Q93" s="433">
        <f t="shared" si="5"/>
        <v>0</v>
      </c>
      <c r="R93" s="3"/>
      <c r="S93" s="689"/>
      <c r="T93" s="5"/>
      <c r="U93" s="5"/>
      <c r="V93" s="5"/>
      <c r="W93" s="5"/>
    </row>
    <row r="94" spans="1:23" ht="12" customHeight="1" x14ac:dyDescent="0.15">
      <c r="A94" s="61"/>
      <c r="B94" s="423" t="s">
        <v>33</v>
      </c>
      <c r="C94" s="424" t="s">
        <v>226</v>
      </c>
      <c r="D94" s="425">
        <v>3</v>
      </c>
      <c r="E94" s="277">
        <v>209</v>
      </c>
      <c r="F94" s="282"/>
      <c r="G94" s="426"/>
      <c r="H94" s="427"/>
      <c r="I94" s="428"/>
      <c r="J94" s="429"/>
      <c r="K94" s="430"/>
      <c r="L94" s="431"/>
      <c r="M94" s="636"/>
      <c r="N94" s="649"/>
      <c r="O94" s="105">
        <f t="shared" si="3"/>
        <v>0</v>
      </c>
      <c r="P94" s="105">
        <f t="shared" si="4"/>
        <v>0</v>
      </c>
      <c r="Q94" s="25">
        <f t="shared" si="5"/>
        <v>0</v>
      </c>
      <c r="R94" s="3"/>
      <c r="S94" s="689"/>
      <c r="T94" s="5"/>
      <c r="U94" s="5"/>
      <c r="V94" s="5"/>
      <c r="W94" s="5"/>
    </row>
    <row r="95" spans="1:23" ht="12" customHeight="1" x14ac:dyDescent="0.15">
      <c r="A95" s="61"/>
      <c r="B95" s="69" t="s">
        <v>39</v>
      </c>
      <c r="C95" s="64" t="s">
        <v>227</v>
      </c>
      <c r="D95" s="104">
        <v>5</v>
      </c>
      <c r="E95" s="279">
        <v>161</v>
      </c>
      <c r="F95" s="281"/>
      <c r="G95" s="40"/>
      <c r="H95" s="39"/>
      <c r="I95" s="38"/>
      <c r="J95" s="41"/>
      <c r="K95" s="43"/>
      <c r="L95" s="42"/>
      <c r="M95" s="638"/>
      <c r="N95" s="644"/>
      <c r="O95" s="646">
        <f t="shared" si="3"/>
        <v>0</v>
      </c>
      <c r="P95" s="432">
        <f t="shared" si="4"/>
        <v>0</v>
      </c>
      <c r="Q95" s="433">
        <f t="shared" si="5"/>
        <v>0</v>
      </c>
      <c r="R95" s="3"/>
      <c r="S95" s="689"/>
      <c r="T95" s="5"/>
      <c r="U95" s="5"/>
      <c r="V95" s="5"/>
      <c r="W95" s="5"/>
    </row>
    <row r="96" spans="1:23" ht="12" customHeight="1" x14ac:dyDescent="0.15">
      <c r="A96" s="61"/>
      <c r="B96" s="423" t="s">
        <v>11</v>
      </c>
      <c r="C96" s="424" t="s">
        <v>242</v>
      </c>
      <c r="D96" s="425">
        <v>5</v>
      </c>
      <c r="E96" s="277">
        <v>107</v>
      </c>
      <c r="F96" s="282"/>
      <c r="G96" s="426"/>
      <c r="H96" s="427"/>
      <c r="I96" s="428"/>
      <c r="J96" s="429"/>
      <c r="K96" s="430"/>
      <c r="L96" s="431"/>
      <c r="M96" s="636"/>
      <c r="N96" s="649"/>
      <c r="O96" s="105">
        <f t="shared" si="3"/>
        <v>0</v>
      </c>
      <c r="P96" s="105">
        <f t="shared" si="4"/>
        <v>0</v>
      </c>
      <c r="Q96" s="25">
        <f t="shared" si="5"/>
        <v>0</v>
      </c>
      <c r="R96" s="3"/>
      <c r="S96" s="689"/>
      <c r="T96" s="5"/>
      <c r="U96" s="5"/>
      <c r="V96" s="5"/>
      <c r="W96" s="5"/>
    </row>
    <row r="97" spans="1:23" ht="12" customHeight="1" x14ac:dyDescent="0.15">
      <c r="A97" s="61"/>
      <c r="B97" s="69" t="s">
        <v>17</v>
      </c>
      <c r="C97" s="64" t="s">
        <v>243</v>
      </c>
      <c r="D97" s="104">
        <v>5</v>
      </c>
      <c r="E97" s="279">
        <v>60</v>
      </c>
      <c r="F97" s="282"/>
      <c r="G97" s="426"/>
      <c r="H97" s="427"/>
      <c r="I97" s="428"/>
      <c r="J97" s="429"/>
      <c r="K97" s="430"/>
      <c r="L97" s="431"/>
      <c r="M97" s="636"/>
      <c r="N97" s="649"/>
      <c r="O97" s="646">
        <f t="shared" si="3"/>
        <v>0</v>
      </c>
      <c r="P97" s="432">
        <f t="shared" si="4"/>
        <v>0</v>
      </c>
      <c r="Q97" s="433">
        <f t="shared" si="5"/>
        <v>0</v>
      </c>
      <c r="R97" s="3"/>
      <c r="S97" s="689"/>
      <c r="T97" s="5"/>
      <c r="U97" s="5"/>
      <c r="V97" s="5"/>
      <c r="W97" s="5"/>
    </row>
    <row r="98" spans="1:23" ht="12" customHeight="1" x14ac:dyDescent="0.15">
      <c r="A98" s="61"/>
      <c r="B98" s="423" t="s">
        <v>17</v>
      </c>
      <c r="C98" s="424" t="s">
        <v>244</v>
      </c>
      <c r="D98" s="425">
        <v>5</v>
      </c>
      <c r="E98" s="277">
        <v>44</v>
      </c>
      <c r="F98" s="281"/>
      <c r="G98" s="40"/>
      <c r="H98" s="39"/>
      <c r="I98" s="38"/>
      <c r="J98" s="41"/>
      <c r="K98" s="43"/>
      <c r="L98" s="42"/>
      <c r="M98" s="638"/>
      <c r="N98" s="644"/>
      <c r="O98" s="105">
        <f t="shared" si="3"/>
        <v>0</v>
      </c>
      <c r="P98" s="105">
        <f t="shared" si="4"/>
        <v>0</v>
      </c>
      <c r="Q98" s="25">
        <f t="shared" si="5"/>
        <v>0</v>
      </c>
      <c r="R98" s="3"/>
      <c r="S98" s="689"/>
      <c r="T98" s="5"/>
      <c r="U98" s="5"/>
      <c r="V98" s="5"/>
      <c r="W98" s="5"/>
    </row>
    <row r="99" spans="1:23" ht="12" customHeight="1" x14ac:dyDescent="0.15">
      <c r="A99" s="61"/>
      <c r="B99" s="69" t="s">
        <v>39</v>
      </c>
      <c r="C99" s="64" t="s">
        <v>245</v>
      </c>
      <c r="D99" s="104">
        <v>5</v>
      </c>
      <c r="E99" s="279">
        <v>139</v>
      </c>
      <c r="F99" s="282"/>
      <c r="G99" s="426"/>
      <c r="H99" s="427"/>
      <c r="I99" s="428"/>
      <c r="J99" s="429"/>
      <c r="K99" s="430"/>
      <c r="L99" s="431"/>
      <c r="M99" s="636"/>
      <c r="N99" s="649"/>
      <c r="O99" s="646">
        <f t="shared" si="3"/>
        <v>0</v>
      </c>
      <c r="P99" s="432">
        <f t="shared" si="4"/>
        <v>0</v>
      </c>
      <c r="Q99" s="433">
        <f t="shared" si="5"/>
        <v>0</v>
      </c>
      <c r="R99" s="3"/>
      <c r="S99" s="689"/>
      <c r="T99" s="5"/>
      <c r="U99" s="5"/>
      <c r="V99" s="5"/>
      <c r="W99" s="5"/>
    </row>
    <row r="100" spans="1:23" ht="12" customHeight="1" x14ac:dyDescent="0.15">
      <c r="A100" s="61"/>
      <c r="B100" s="423" t="s">
        <v>39</v>
      </c>
      <c r="C100" s="424" t="s">
        <v>246</v>
      </c>
      <c r="D100" s="425">
        <v>5</v>
      </c>
      <c r="E100" s="277">
        <v>156</v>
      </c>
      <c r="F100" s="281"/>
      <c r="G100" s="40"/>
      <c r="H100" s="39"/>
      <c r="I100" s="38"/>
      <c r="J100" s="41"/>
      <c r="K100" s="43"/>
      <c r="L100" s="42"/>
      <c r="M100" s="638"/>
      <c r="N100" s="644"/>
      <c r="O100" s="105">
        <f t="shared" si="3"/>
        <v>0</v>
      </c>
      <c r="P100" s="105">
        <f t="shared" si="4"/>
        <v>0</v>
      </c>
      <c r="Q100" s="25">
        <f t="shared" si="5"/>
        <v>0</v>
      </c>
      <c r="R100" s="3"/>
      <c r="S100" s="689"/>
      <c r="T100" s="5"/>
      <c r="U100" s="5"/>
      <c r="V100" s="5"/>
      <c r="W100" s="5"/>
    </row>
    <row r="101" spans="1:23" ht="12" customHeight="1" x14ac:dyDescent="0.15">
      <c r="A101" s="61"/>
      <c r="B101" s="69" t="s">
        <v>11</v>
      </c>
      <c r="C101" s="64" t="s">
        <v>247</v>
      </c>
      <c r="D101" s="104">
        <v>5</v>
      </c>
      <c r="E101" s="279">
        <v>107</v>
      </c>
      <c r="F101" s="282"/>
      <c r="G101" s="426"/>
      <c r="H101" s="427"/>
      <c r="I101" s="428"/>
      <c r="J101" s="429"/>
      <c r="K101" s="430"/>
      <c r="L101" s="431"/>
      <c r="M101" s="636"/>
      <c r="N101" s="649"/>
      <c r="O101" s="646">
        <f t="shared" si="3"/>
        <v>0</v>
      </c>
      <c r="P101" s="432">
        <f t="shared" si="4"/>
        <v>0</v>
      </c>
      <c r="Q101" s="433">
        <f t="shared" si="5"/>
        <v>0</v>
      </c>
      <c r="R101" s="3"/>
      <c r="S101" s="689"/>
      <c r="T101" s="5"/>
      <c r="U101" s="5"/>
      <c r="V101" s="5"/>
      <c r="W101" s="5"/>
    </row>
    <row r="102" spans="1:23" ht="12" customHeight="1" x14ac:dyDescent="0.15">
      <c r="A102" s="61"/>
      <c r="B102" s="423" t="s">
        <v>12</v>
      </c>
      <c r="C102" s="424" t="s">
        <v>248</v>
      </c>
      <c r="D102" s="425">
        <v>5</v>
      </c>
      <c r="E102" s="277">
        <v>53</v>
      </c>
      <c r="F102" s="282"/>
      <c r="G102" s="426"/>
      <c r="H102" s="427"/>
      <c r="I102" s="428"/>
      <c r="J102" s="429"/>
      <c r="K102" s="430"/>
      <c r="L102" s="431"/>
      <c r="M102" s="636"/>
      <c r="N102" s="649"/>
      <c r="O102" s="105">
        <f t="shared" si="3"/>
        <v>0</v>
      </c>
      <c r="P102" s="105">
        <f t="shared" si="4"/>
        <v>0</v>
      </c>
      <c r="Q102" s="25">
        <f t="shared" si="5"/>
        <v>0</v>
      </c>
      <c r="R102" s="3"/>
      <c r="S102" s="689"/>
      <c r="T102" s="5"/>
      <c r="U102" s="5"/>
      <c r="V102" s="5"/>
      <c r="W102" s="5"/>
    </row>
    <row r="103" spans="1:23" ht="12" customHeight="1" x14ac:dyDescent="0.15">
      <c r="A103" s="61"/>
      <c r="B103" s="69" t="s">
        <v>17</v>
      </c>
      <c r="C103" s="64" t="s">
        <v>249</v>
      </c>
      <c r="D103" s="104">
        <v>5</v>
      </c>
      <c r="E103" s="279">
        <v>33</v>
      </c>
      <c r="F103" s="281"/>
      <c r="G103" s="40"/>
      <c r="H103" s="39"/>
      <c r="I103" s="38"/>
      <c r="J103" s="41"/>
      <c r="K103" s="43"/>
      <c r="L103" s="42"/>
      <c r="M103" s="638"/>
      <c r="N103" s="644"/>
      <c r="O103" s="646">
        <f t="shared" si="3"/>
        <v>0</v>
      </c>
      <c r="P103" s="432">
        <f t="shared" si="4"/>
        <v>0</v>
      </c>
      <c r="Q103" s="433">
        <f t="shared" si="5"/>
        <v>0</v>
      </c>
      <c r="R103" s="3"/>
      <c r="S103" s="689"/>
      <c r="T103" s="5"/>
      <c r="U103" s="5"/>
      <c r="V103" s="5"/>
      <c r="W103" s="5"/>
    </row>
    <row r="104" spans="1:23" ht="12" customHeight="1" x14ac:dyDescent="0.15">
      <c r="A104" s="61"/>
      <c r="B104" s="423" t="s">
        <v>17</v>
      </c>
      <c r="C104" s="424" t="s">
        <v>228</v>
      </c>
      <c r="D104" s="425">
        <v>5</v>
      </c>
      <c r="E104" s="277">
        <v>34</v>
      </c>
      <c r="F104" s="282"/>
      <c r="G104" s="426"/>
      <c r="H104" s="427"/>
      <c r="I104" s="428"/>
      <c r="J104" s="429"/>
      <c r="K104" s="430"/>
      <c r="L104" s="431"/>
      <c r="M104" s="636"/>
      <c r="N104" s="649"/>
      <c r="O104" s="105">
        <f t="shared" si="3"/>
        <v>0</v>
      </c>
      <c r="P104" s="105">
        <f t="shared" si="4"/>
        <v>0</v>
      </c>
      <c r="Q104" s="25">
        <f t="shared" si="5"/>
        <v>0</v>
      </c>
      <c r="R104" s="3"/>
      <c r="S104" s="689"/>
      <c r="T104" s="5"/>
      <c r="U104" s="5"/>
      <c r="V104" s="5"/>
      <c r="W104" s="5"/>
    </row>
    <row r="105" spans="1:23" ht="12" customHeight="1" x14ac:dyDescent="0.15">
      <c r="A105" s="61"/>
      <c r="B105" s="69" t="s">
        <v>14</v>
      </c>
      <c r="C105" s="64" t="s">
        <v>229</v>
      </c>
      <c r="D105" s="104">
        <v>5</v>
      </c>
      <c r="E105" s="279">
        <v>24</v>
      </c>
      <c r="F105" s="281"/>
      <c r="G105" s="40"/>
      <c r="H105" s="39"/>
      <c r="I105" s="38"/>
      <c r="J105" s="41"/>
      <c r="K105" s="43"/>
      <c r="L105" s="42"/>
      <c r="M105" s="638"/>
      <c r="N105" s="644"/>
      <c r="O105" s="646">
        <f t="shared" si="3"/>
        <v>0</v>
      </c>
      <c r="P105" s="432">
        <f t="shared" si="4"/>
        <v>0</v>
      </c>
      <c r="Q105" s="433">
        <f t="shared" si="5"/>
        <v>0</v>
      </c>
      <c r="R105" s="3"/>
      <c r="S105" s="689"/>
      <c r="T105" s="5"/>
      <c r="U105" s="5"/>
      <c r="V105" s="5"/>
      <c r="W105" s="5"/>
    </row>
    <row r="106" spans="1:23" ht="12" customHeight="1" x14ac:dyDescent="0.15">
      <c r="A106" s="61"/>
      <c r="B106" s="423" t="s">
        <v>133</v>
      </c>
      <c r="C106" s="424" t="s">
        <v>230</v>
      </c>
      <c r="D106" s="425">
        <v>1</v>
      </c>
      <c r="E106" s="277">
        <v>186</v>
      </c>
      <c r="F106" s="282"/>
      <c r="G106" s="426"/>
      <c r="H106" s="427"/>
      <c r="I106" s="428"/>
      <c r="J106" s="429"/>
      <c r="K106" s="430"/>
      <c r="L106" s="431"/>
      <c r="M106" s="636"/>
      <c r="N106" s="649"/>
      <c r="O106" s="105">
        <f t="shared" si="3"/>
        <v>0</v>
      </c>
      <c r="P106" s="105">
        <f t="shared" si="4"/>
        <v>0</v>
      </c>
      <c r="Q106" s="25">
        <f t="shared" si="5"/>
        <v>0</v>
      </c>
      <c r="R106" s="3"/>
      <c r="S106" s="689"/>
      <c r="T106" s="5"/>
      <c r="U106" s="5"/>
      <c r="V106" s="5"/>
      <c r="W106" s="5"/>
    </row>
    <row r="107" spans="1:23" ht="12" customHeight="1" x14ac:dyDescent="0.15">
      <c r="B107" s="69" t="s">
        <v>133</v>
      </c>
      <c r="C107" s="64" t="s">
        <v>231</v>
      </c>
      <c r="D107" s="104">
        <v>1</v>
      </c>
      <c r="E107" s="279">
        <v>189</v>
      </c>
      <c r="F107" s="282"/>
      <c r="G107" s="426"/>
      <c r="H107" s="427"/>
      <c r="I107" s="428"/>
      <c r="J107" s="429"/>
      <c r="K107" s="430"/>
      <c r="L107" s="431"/>
      <c r="M107" s="636"/>
      <c r="N107" s="649"/>
      <c r="O107" s="646">
        <f t="shared" si="3"/>
        <v>0</v>
      </c>
      <c r="P107" s="432">
        <f t="shared" si="4"/>
        <v>0</v>
      </c>
      <c r="Q107" s="433">
        <f t="shared" si="5"/>
        <v>0</v>
      </c>
      <c r="R107" s="3"/>
      <c r="S107" s="689"/>
      <c r="T107" s="5"/>
      <c r="U107" s="5"/>
      <c r="V107" s="5"/>
      <c r="W107" s="5"/>
    </row>
    <row r="108" spans="1:23" ht="12" customHeight="1" x14ac:dyDescent="0.15">
      <c r="A108" s="61"/>
      <c r="B108" s="423" t="s">
        <v>133</v>
      </c>
      <c r="C108" s="424" t="s">
        <v>232</v>
      </c>
      <c r="D108" s="425">
        <v>1</v>
      </c>
      <c r="E108" s="277">
        <v>187</v>
      </c>
      <c r="F108" s="281"/>
      <c r="G108" s="40"/>
      <c r="H108" s="39"/>
      <c r="I108" s="38"/>
      <c r="J108" s="41"/>
      <c r="K108" s="43"/>
      <c r="L108" s="42"/>
      <c r="M108" s="638"/>
      <c r="N108" s="644"/>
      <c r="O108" s="105">
        <f t="shared" si="3"/>
        <v>0</v>
      </c>
      <c r="P108" s="105">
        <f t="shared" si="4"/>
        <v>0</v>
      </c>
      <c r="Q108" s="25">
        <f t="shared" si="5"/>
        <v>0</v>
      </c>
      <c r="R108" s="3"/>
      <c r="S108" s="689"/>
      <c r="T108" s="5"/>
      <c r="U108" s="5"/>
      <c r="V108" s="5"/>
      <c r="W108" s="5"/>
    </row>
    <row r="109" spans="1:23" ht="12" customHeight="1" x14ac:dyDescent="0.15">
      <c r="A109" s="61"/>
      <c r="B109" s="69" t="s">
        <v>133</v>
      </c>
      <c r="C109" s="64" t="s">
        <v>250</v>
      </c>
      <c r="D109" s="104">
        <v>1</v>
      </c>
      <c r="E109" s="279">
        <v>176</v>
      </c>
      <c r="F109" s="282"/>
      <c r="G109" s="426"/>
      <c r="H109" s="427"/>
      <c r="I109" s="428"/>
      <c r="J109" s="429"/>
      <c r="K109" s="430"/>
      <c r="L109" s="431"/>
      <c r="M109" s="636"/>
      <c r="N109" s="649"/>
      <c r="O109" s="646">
        <f t="shared" si="3"/>
        <v>0</v>
      </c>
      <c r="P109" s="432">
        <f t="shared" si="4"/>
        <v>0</v>
      </c>
      <c r="Q109" s="433">
        <f t="shared" si="5"/>
        <v>0</v>
      </c>
      <c r="R109" s="3"/>
      <c r="S109" s="689"/>
      <c r="T109" s="5"/>
      <c r="U109" s="5"/>
      <c r="V109" s="5"/>
      <c r="W109" s="5"/>
    </row>
    <row r="110" spans="1:23" ht="12" customHeight="1" x14ac:dyDescent="0.15">
      <c r="A110" s="61"/>
      <c r="B110" s="423" t="s">
        <v>38</v>
      </c>
      <c r="C110" s="424" t="s">
        <v>233</v>
      </c>
      <c r="D110" s="425">
        <v>1</v>
      </c>
      <c r="E110" s="277">
        <v>101</v>
      </c>
      <c r="F110" s="281"/>
      <c r="G110" s="40"/>
      <c r="H110" s="39"/>
      <c r="I110" s="38"/>
      <c r="J110" s="41"/>
      <c r="K110" s="43"/>
      <c r="L110" s="42"/>
      <c r="M110" s="638"/>
      <c r="N110" s="644"/>
      <c r="O110" s="105">
        <f t="shared" si="3"/>
        <v>0</v>
      </c>
      <c r="P110" s="105">
        <f t="shared" si="4"/>
        <v>0</v>
      </c>
      <c r="Q110" s="25">
        <f t="shared" si="5"/>
        <v>0</v>
      </c>
      <c r="R110" s="3"/>
      <c r="S110" s="689"/>
      <c r="T110" s="5"/>
      <c r="U110" s="5"/>
      <c r="V110" s="5"/>
      <c r="W110" s="5"/>
    </row>
    <row r="111" spans="1:23" ht="12" customHeight="1" x14ac:dyDescent="0.15">
      <c r="B111" s="69" t="s">
        <v>38</v>
      </c>
      <c r="C111" s="64" t="s">
        <v>234</v>
      </c>
      <c r="D111" s="104">
        <v>1</v>
      </c>
      <c r="E111" s="279">
        <v>120</v>
      </c>
      <c r="F111" s="282"/>
      <c r="G111" s="426"/>
      <c r="H111" s="427"/>
      <c r="I111" s="428"/>
      <c r="J111" s="429"/>
      <c r="K111" s="430"/>
      <c r="L111" s="431"/>
      <c r="M111" s="636"/>
      <c r="N111" s="649"/>
      <c r="O111" s="646">
        <f t="shared" si="3"/>
        <v>0</v>
      </c>
      <c r="P111" s="432">
        <f t="shared" si="4"/>
        <v>0</v>
      </c>
      <c r="Q111" s="433">
        <f t="shared" si="5"/>
        <v>0</v>
      </c>
      <c r="R111" s="3"/>
      <c r="S111" s="689"/>
      <c r="T111" s="5"/>
      <c r="U111" s="5"/>
      <c r="V111" s="5"/>
      <c r="W111" s="5"/>
    </row>
    <row r="112" spans="1:23" ht="12" customHeight="1" x14ac:dyDescent="0.15">
      <c r="A112" s="61"/>
      <c r="B112" s="423" t="s">
        <v>8</v>
      </c>
      <c r="C112" s="424" t="s">
        <v>235</v>
      </c>
      <c r="D112" s="425">
        <v>1</v>
      </c>
      <c r="E112" s="277">
        <v>119</v>
      </c>
      <c r="F112" s="282"/>
      <c r="G112" s="426"/>
      <c r="H112" s="427"/>
      <c r="I112" s="428"/>
      <c r="J112" s="429"/>
      <c r="K112" s="430"/>
      <c r="L112" s="431"/>
      <c r="M112" s="636"/>
      <c r="N112" s="649"/>
      <c r="O112" s="105">
        <f t="shared" si="3"/>
        <v>0</v>
      </c>
      <c r="P112" s="105">
        <f t="shared" si="4"/>
        <v>0</v>
      </c>
      <c r="Q112" s="25">
        <f t="shared" si="5"/>
        <v>0</v>
      </c>
      <c r="R112" s="3"/>
      <c r="S112" s="689"/>
      <c r="T112" s="5"/>
      <c r="U112" s="5"/>
      <c r="V112" s="5"/>
      <c r="W112" s="5"/>
    </row>
    <row r="113" spans="1:23" ht="12" customHeight="1" x14ac:dyDescent="0.15">
      <c r="A113" s="61"/>
      <c r="B113" s="69" t="s">
        <v>31</v>
      </c>
      <c r="C113" s="64" t="s">
        <v>236</v>
      </c>
      <c r="D113" s="104">
        <v>1</v>
      </c>
      <c r="E113" s="279">
        <v>119</v>
      </c>
      <c r="F113" s="281"/>
      <c r="G113" s="40"/>
      <c r="H113" s="39"/>
      <c r="I113" s="38"/>
      <c r="J113" s="41"/>
      <c r="K113" s="43"/>
      <c r="L113" s="42"/>
      <c r="M113" s="638"/>
      <c r="N113" s="644"/>
      <c r="O113" s="646">
        <f t="shared" si="3"/>
        <v>0</v>
      </c>
      <c r="P113" s="432">
        <f t="shared" si="4"/>
        <v>0</v>
      </c>
      <c r="Q113" s="433">
        <f t="shared" si="5"/>
        <v>0</v>
      </c>
      <c r="R113" s="3"/>
      <c r="S113" s="689"/>
      <c r="T113" s="5"/>
      <c r="U113" s="5"/>
      <c r="V113" s="5"/>
      <c r="W113" s="5"/>
    </row>
    <row r="114" spans="1:23" ht="12" customHeight="1" x14ac:dyDescent="0.15">
      <c r="A114" s="61"/>
      <c r="B114" s="423" t="s">
        <v>8</v>
      </c>
      <c r="C114" s="424" t="s">
        <v>251</v>
      </c>
      <c r="D114" s="425">
        <v>1</v>
      </c>
      <c r="E114" s="277">
        <v>120</v>
      </c>
      <c r="F114" s="282"/>
      <c r="G114" s="426"/>
      <c r="H114" s="427"/>
      <c r="I114" s="428"/>
      <c r="J114" s="429"/>
      <c r="K114" s="430"/>
      <c r="L114" s="431"/>
      <c r="M114" s="636"/>
      <c r="N114" s="649"/>
      <c r="O114" s="105">
        <f t="shared" si="3"/>
        <v>0</v>
      </c>
      <c r="P114" s="105">
        <f t="shared" si="4"/>
        <v>0</v>
      </c>
      <c r="Q114" s="25">
        <f t="shared" si="5"/>
        <v>0</v>
      </c>
      <c r="R114" s="3"/>
      <c r="S114" s="689"/>
      <c r="T114" s="5"/>
      <c r="U114" s="5"/>
      <c r="V114" s="5"/>
      <c r="W114" s="5"/>
    </row>
    <row r="115" spans="1:23" ht="12" customHeight="1" x14ac:dyDescent="0.15">
      <c r="A115" s="61"/>
      <c r="B115" s="69" t="s">
        <v>38</v>
      </c>
      <c r="C115" s="64" t="s">
        <v>252</v>
      </c>
      <c r="D115" s="104">
        <v>1</v>
      </c>
      <c r="E115" s="279">
        <v>119</v>
      </c>
      <c r="F115" s="281"/>
      <c r="G115" s="40"/>
      <c r="H115" s="39"/>
      <c r="I115" s="38"/>
      <c r="J115" s="41"/>
      <c r="K115" s="43"/>
      <c r="L115" s="42"/>
      <c r="M115" s="638"/>
      <c r="N115" s="644"/>
      <c r="O115" s="646">
        <f t="shared" si="3"/>
        <v>0</v>
      </c>
      <c r="P115" s="432">
        <f t="shared" si="4"/>
        <v>0</v>
      </c>
      <c r="Q115" s="433">
        <f t="shared" si="5"/>
        <v>0</v>
      </c>
      <c r="R115" s="3"/>
      <c r="S115" s="689"/>
      <c r="T115" s="5"/>
      <c r="U115" s="5"/>
      <c r="V115" s="5"/>
      <c r="W115" s="5"/>
    </row>
    <row r="116" spans="1:23" ht="12" customHeight="1" x14ac:dyDescent="0.15">
      <c r="A116" s="61"/>
      <c r="B116" s="423" t="s">
        <v>8</v>
      </c>
      <c r="C116" s="424" t="s">
        <v>253</v>
      </c>
      <c r="D116" s="425">
        <v>1</v>
      </c>
      <c r="E116" s="277">
        <v>120</v>
      </c>
      <c r="F116" s="282"/>
      <c r="G116" s="426"/>
      <c r="H116" s="427"/>
      <c r="I116" s="428"/>
      <c r="J116" s="429"/>
      <c r="K116" s="430"/>
      <c r="L116" s="431"/>
      <c r="M116" s="636"/>
      <c r="N116" s="649"/>
      <c r="O116" s="105">
        <f t="shared" si="3"/>
        <v>0</v>
      </c>
      <c r="P116" s="105">
        <f t="shared" si="4"/>
        <v>0</v>
      </c>
      <c r="Q116" s="25">
        <f t="shared" si="5"/>
        <v>0</v>
      </c>
      <c r="R116" s="3"/>
      <c r="S116" s="689"/>
      <c r="T116" s="5"/>
      <c r="U116" s="5"/>
      <c r="V116" s="5"/>
      <c r="W116" s="5"/>
    </row>
    <row r="117" spans="1:23" ht="12" customHeight="1" x14ac:dyDescent="0.15">
      <c r="B117" s="69" t="s">
        <v>31</v>
      </c>
      <c r="C117" s="64" t="s">
        <v>254</v>
      </c>
      <c r="D117" s="104">
        <v>1</v>
      </c>
      <c r="E117" s="279">
        <v>120</v>
      </c>
      <c r="F117" s="282"/>
      <c r="G117" s="426"/>
      <c r="H117" s="427"/>
      <c r="I117" s="428"/>
      <c r="J117" s="429"/>
      <c r="K117" s="430"/>
      <c r="L117" s="431"/>
      <c r="M117" s="636"/>
      <c r="N117" s="649"/>
      <c r="O117" s="646">
        <f t="shared" si="3"/>
        <v>0</v>
      </c>
      <c r="P117" s="432">
        <f t="shared" si="4"/>
        <v>0</v>
      </c>
      <c r="Q117" s="433">
        <f t="shared" si="5"/>
        <v>0</v>
      </c>
      <c r="R117" s="3"/>
      <c r="S117" s="689"/>
      <c r="T117" s="5"/>
      <c r="U117" s="5"/>
      <c r="V117" s="5"/>
      <c r="W117" s="5"/>
    </row>
    <row r="118" spans="1:23" ht="12" customHeight="1" x14ac:dyDescent="0.15">
      <c r="A118" s="61"/>
      <c r="B118" s="423" t="s">
        <v>38</v>
      </c>
      <c r="C118" s="424" t="s">
        <v>255</v>
      </c>
      <c r="D118" s="425">
        <v>1</v>
      </c>
      <c r="E118" s="277">
        <v>110</v>
      </c>
      <c r="F118" s="281"/>
      <c r="G118" s="40"/>
      <c r="H118" s="39"/>
      <c r="I118" s="38"/>
      <c r="J118" s="41"/>
      <c r="K118" s="43"/>
      <c r="L118" s="42"/>
      <c r="M118" s="638"/>
      <c r="N118" s="644"/>
      <c r="O118" s="646">
        <f t="shared" si="3"/>
        <v>0</v>
      </c>
      <c r="P118" s="432">
        <f t="shared" si="4"/>
        <v>0</v>
      </c>
      <c r="Q118" s="433">
        <f t="shared" si="5"/>
        <v>0</v>
      </c>
      <c r="R118" s="3"/>
      <c r="S118" s="689"/>
      <c r="T118" s="5"/>
      <c r="U118" s="5"/>
      <c r="V118" s="5"/>
      <c r="W118" s="5"/>
    </row>
    <row r="119" spans="1:23" ht="12" customHeight="1" x14ac:dyDescent="0.15">
      <c r="A119" s="61"/>
      <c r="B119" s="69" t="s">
        <v>38</v>
      </c>
      <c r="C119" s="64" t="s">
        <v>256</v>
      </c>
      <c r="D119" s="104">
        <v>1</v>
      </c>
      <c r="E119" s="279">
        <v>110</v>
      </c>
      <c r="F119" s="282"/>
      <c r="G119" s="426"/>
      <c r="H119" s="427"/>
      <c r="I119" s="428"/>
      <c r="J119" s="429"/>
      <c r="K119" s="430"/>
      <c r="L119" s="431"/>
      <c r="M119" s="636"/>
      <c r="N119" s="649"/>
      <c r="O119" s="105">
        <f t="shared" si="3"/>
        <v>0</v>
      </c>
      <c r="P119" s="105">
        <f t="shared" si="4"/>
        <v>0</v>
      </c>
      <c r="Q119" s="25">
        <f>O119*E119</f>
        <v>0</v>
      </c>
      <c r="R119" s="3"/>
      <c r="S119" s="689"/>
      <c r="T119" s="5"/>
      <c r="U119" s="5"/>
      <c r="V119" s="5"/>
      <c r="W119" s="5"/>
    </row>
    <row r="120" spans="1:23" ht="12" customHeight="1" x14ac:dyDescent="0.15">
      <c r="A120" s="61"/>
      <c r="B120" s="423" t="s">
        <v>38</v>
      </c>
      <c r="C120" s="424" t="s">
        <v>257</v>
      </c>
      <c r="D120" s="425">
        <v>1</v>
      </c>
      <c r="E120" s="277">
        <v>110</v>
      </c>
      <c r="F120" s="281"/>
      <c r="G120" s="40"/>
      <c r="H120" s="39"/>
      <c r="I120" s="38"/>
      <c r="J120" s="41"/>
      <c r="K120" s="43"/>
      <c r="L120" s="42"/>
      <c r="M120" s="638"/>
      <c r="N120" s="644"/>
      <c r="O120" s="646">
        <f t="shared" si="3"/>
        <v>0</v>
      </c>
      <c r="P120" s="432">
        <f>O120*D120</f>
        <v>0</v>
      </c>
      <c r="Q120" s="433">
        <f>O120*E120</f>
        <v>0</v>
      </c>
      <c r="R120" s="3"/>
      <c r="S120" s="689"/>
      <c r="T120" s="5"/>
      <c r="U120" s="5"/>
      <c r="V120" s="5"/>
      <c r="W120" s="5"/>
    </row>
    <row r="121" spans="1:23" ht="12" customHeight="1" x14ac:dyDescent="0.15">
      <c r="A121" s="61"/>
      <c r="B121" s="69" t="s">
        <v>9</v>
      </c>
      <c r="C121" s="64" t="s">
        <v>258</v>
      </c>
      <c r="D121" s="104">
        <v>3</v>
      </c>
      <c r="E121" s="279">
        <v>74</v>
      </c>
      <c r="F121" s="282"/>
      <c r="G121" s="426"/>
      <c r="H121" s="427"/>
      <c r="I121" s="428"/>
      <c r="J121" s="429"/>
      <c r="K121" s="430"/>
      <c r="L121" s="431"/>
      <c r="M121" s="636"/>
      <c r="N121" s="649"/>
      <c r="O121" s="105">
        <f t="shared" si="3"/>
        <v>0</v>
      </c>
      <c r="P121" s="105">
        <f t="shared" ref="P121:P127" si="15">O121*D121</f>
        <v>0</v>
      </c>
      <c r="Q121" s="25">
        <f t="shared" ref="Q121:Q127" si="16">O121*E121</f>
        <v>0</v>
      </c>
      <c r="R121" s="3"/>
      <c r="S121" s="689"/>
      <c r="T121" s="5"/>
      <c r="U121" s="5"/>
      <c r="V121" s="5"/>
      <c r="W121" s="5"/>
    </row>
    <row r="122" spans="1:23" ht="12" customHeight="1" x14ac:dyDescent="0.15">
      <c r="A122" s="61"/>
      <c r="B122" s="423" t="s">
        <v>9</v>
      </c>
      <c r="C122" s="424" t="s">
        <v>259</v>
      </c>
      <c r="D122" s="425">
        <v>3</v>
      </c>
      <c r="E122" s="277">
        <v>63</v>
      </c>
      <c r="F122" s="282"/>
      <c r="G122" s="426"/>
      <c r="H122" s="427"/>
      <c r="I122" s="428"/>
      <c r="J122" s="429"/>
      <c r="K122" s="430"/>
      <c r="L122" s="431"/>
      <c r="M122" s="636"/>
      <c r="N122" s="649"/>
      <c r="O122" s="646">
        <f t="shared" si="3"/>
        <v>0</v>
      </c>
      <c r="P122" s="432">
        <f t="shared" si="15"/>
        <v>0</v>
      </c>
      <c r="Q122" s="433">
        <f t="shared" si="16"/>
        <v>0</v>
      </c>
      <c r="R122" s="3"/>
      <c r="S122" s="689"/>
      <c r="T122" s="5"/>
      <c r="U122" s="5"/>
      <c r="V122" s="5"/>
      <c r="W122" s="5"/>
    </row>
    <row r="123" spans="1:23" ht="12" customHeight="1" x14ac:dyDescent="0.15">
      <c r="A123" s="61"/>
      <c r="B123" s="69" t="s">
        <v>17</v>
      </c>
      <c r="C123" s="64" t="s">
        <v>260</v>
      </c>
      <c r="D123" s="104">
        <v>3</v>
      </c>
      <c r="E123" s="279">
        <v>33</v>
      </c>
      <c r="F123" s="281"/>
      <c r="G123" s="40"/>
      <c r="H123" s="39"/>
      <c r="I123" s="38"/>
      <c r="J123" s="41"/>
      <c r="K123" s="43"/>
      <c r="L123" s="42"/>
      <c r="M123" s="638"/>
      <c r="N123" s="644"/>
      <c r="O123" s="105">
        <f t="shared" si="3"/>
        <v>0</v>
      </c>
      <c r="P123" s="105">
        <f t="shared" si="15"/>
        <v>0</v>
      </c>
      <c r="Q123" s="25">
        <f t="shared" si="16"/>
        <v>0</v>
      </c>
      <c r="R123" s="3"/>
      <c r="S123" s="689"/>
      <c r="T123" s="5"/>
      <c r="U123" s="5"/>
      <c r="V123" s="5"/>
      <c r="W123" s="5"/>
    </row>
    <row r="124" spans="1:23" ht="12" customHeight="1" x14ac:dyDescent="0.15">
      <c r="A124" s="61" t="s">
        <v>276</v>
      </c>
      <c r="B124" s="423" t="s">
        <v>17</v>
      </c>
      <c r="C124" s="424" t="s">
        <v>261</v>
      </c>
      <c r="D124" s="425">
        <v>3</v>
      </c>
      <c r="E124" s="277">
        <v>24</v>
      </c>
      <c r="F124" s="282"/>
      <c r="G124" s="426"/>
      <c r="H124" s="427"/>
      <c r="I124" s="428"/>
      <c r="J124" s="429"/>
      <c r="K124" s="430"/>
      <c r="L124" s="431"/>
      <c r="M124" s="636"/>
      <c r="N124" s="649"/>
      <c r="O124" s="646">
        <f t="shared" si="3"/>
        <v>0</v>
      </c>
      <c r="P124" s="432">
        <f t="shared" si="15"/>
        <v>0</v>
      </c>
      <c r="Q124" s="433">
        <f t="shared" si="16"/>
        <v>0</v>
      </c>
      <c r="R124" s="3"/>
      <c r="S124" s="689"/>
      <c r="T124" s="5"/>
      <c r="U124" s="5"/>
      <c r="V124" s="5"/>
      <c r="W124" s="5"/>
    </row>
    <row r="125" spans="1:23" ht="12" customHeight="1" x14ac:dyDescent="0.15">
      <c r="A125" s="61"/>
      <c r="B125" s="69" t="s">
        <v>17</v>
      </c>
      <c r="C125" s="64" t="s">
        <v>262</v>
      </c>
      <c r="D125" s="104">
        <v>3</v>
      </c>
      <c r="E125" s="279">
        <v>31</v>
      </c>
      <c r="F125" s="281"/>
      <c r="G125" s="40"/>
      <c r="H125" s="39"/>
      <c r="I125" s="38"/>
      <c r="J125" s="41"/>
      <c r="K125" s="43"/>
      <c r="L125" s="42"/>
      <c r="M125" s="638"/>
      <c r="N125" s="644"/>
      <c r="O125" s="105">
        <f t="shared" si="3"/>
        <v>0</v>
      </c>
      <c r="P125" s="105">
        <f t="shared" si="15"/>
        <v>0</v>
      </c>
      <c r="Q125" s="25">
        <f t="shared" si="16"/>
        <v>0</v>
      </c>
      <c r="R125" s="3"/>
      <c r="S125" s="689"/>
      <c r="T125" s="5"/>
      <c r="U125" s="5"/>
      <c r="V125" s="5"/>
      <c r="W125" s="5"/>
    </row>
    <row r="126" spans="1:23" ht="12" customHeight="1" x14ac:dyDescent="0.15">
      <c r="A126" s="61"/>
      <c r="B126" s="423" t="s">
        <v>14</v>
      </c>
      <c r="C126" s="424" t="s">
        <v>263</v>
      </c>
      <c r="D126" s="425">
        <v>3</v>
      </c>
      <c r="E126" s="277">
        <v>20</v>
      </c>
      <c r="F126" s="282"/>
      <c r="G126" s="426"/>
      <c r="H126" s="427"/>
      <c r="I126" s="428"/>
      <c r="J126" s="429"/>
      <c r="K126" s="430"/>
      <c r="L126" s="431"/>
      <c r="M126" s="636"/>
      <c r="N126" s="649"/>
      <c r="O126" s="646">
        <f t="shared" si="3"/>
        <v>0</v>
      </c>
      <c r="P126" s="432">
        <f t="shared" si="15"/>
        <v>0</v>
      </c>
      <c r="Q126" s="433">
        <f t="shared" si="16"/>
        <v>0</v>
      </c>
      <c r="R126" s="3"/>
      <c r="S126" s="689"/>
      <c r="T126" s="5"/>
      <c r="U126" s="5"/>
      <c r="V126" s="5"/>
      <c r="W126" s="5"/>
    </row>
    <row r="127" spans="1:23" ht="12" customHeight="1" thickBot="1" x14ac:dyDescent="0.2">
      <c r="A127" s="434"/>
      <c r="B127" s="435" t="s">
        <v>14</v>
      </c>
      <c r="C127" s="436" t="s">
        <v>264</v>
      </c>
      <c r="D127" s="437">
        <v>3</v>
      </c>
      <c r="E127" s="283">
        <v>17</v>
      </c>
      <c r="F127" s="284"/>
      <c r="G127" s="124"/>
      <c r="H127" s="125"/>
      <c r="I127" s="126"/>
      <c r="J127" s="127"/>
      <c r="K127" s="128"/>
      <c r="L127" s="129"/>
      <c r="M127" s="637"/>
      <c r="N127" s="650"/>
      <c r="O127" s="647">
        <f t="shared" si="3"/>
        <v>0</v>
      </c>
      <c r="P127" s="438">
        <f t="shared" si="15"/>
        <v>0</v>
      </c>
      <c r="Q127" s="439">
        <f t="shared" si="16"/>
        <v>0</v>
      </c>
      <c r="R127" s="3"/>
      <c r="S127" s="689"/>
      <c r="T127" s="5"/>
      <c r="U127" s="5"/>
      <c r="V127" s="5"/>
      <c r="W127" s="5"/>
    </row>
    <row r="128" spans="1:23" ht="12" customHeight="1" x14ac:dyDescent="0.15">
      <c r="A128" s="66" t="s">
        <v>204</v>
      </c>
      <c r="B128" s="69" t="s">
        <v>38</v>
      </c>
      <c r="C128" s="64" t="s">
        <v>160</v>
      </c>
      <c r="D128" s="65">
        <v>1</v>
      </c>
      <c r="E128" s="279">
        <v>90</v>
      </c>
      <c r="F128" s="281"/>
      <c r="G128" s="40"/>
      <c r="H128" s="39"/>
      <c r="I128" s="38"/>
      <c r="J128" s="41"/>
      <c r="K128" s="43"/>
      <c r="L128" s="42"/>
      <c r="M128" s="638"/>
      <c r="N128" s="644"/>
      <c r="O128" s="648">
        <f t="shared" si="3"/>
        <v>0</v>
      </c>
      <c r="P128" s="77">
        <f>O128*D128</f>
        <v>0</v>
      </c>
      <c r="Q128" s="177">
        <f>O128*E128</f>
        <v>0</v>
      </c>
      <c r="R128" s="3"/>
      <c r="S128" s="689"/>
      <c r="T128" s="5"/>
      <c r="U128" s="5"/>
      <c r="V128" s="5"/>
      <c r="W128" s="5"/>
    </row>
    <row r="129" spans="1:23" ht="12" customHeight="1" x14ac:dyDescent="0.15">
      <c r="A129" s="66"/>
      <c r="B129" s="423" t="s">
        <v>38</v>
      </c>
      <c r="C129" s="424" t="s">
        <v>161</v>
      </c>
      <c r="D129" s="440">
        <v>1</v>
      </c>
      <c r="E129" s="277">
        <v>79</v>
      </c>
      <c r="F129" s="282"/>
      <c r="G129" s="426"/>
      <c r="H129" s="427"/>
      <c r="I129" s="428"/>
      <c r="J129" s="429"/>
      <c r="K129" s="430"/>
      <c r="L129" s="431"/>
      <c r="M129" s="636"/>
      <c r="N129" s="649"/>
      <c r="O129" s="646">
        <f t="shared" si="3"/>
        <v>0</v>
      </c>
      <c r="P129" s="10">
        <f t="shared" ref="P129:P192" si="17">O129*D129</f>
        <v>0</v>
      </c>
      <c r="Q129" s="178">
        <f t="shared" ref="Q129:Q192" si="18">O129*E129</f>
        <v>0</v>
      </c>
      <c r="R129" s="3"/>
      <c r="S129" s="689"/>
      <c r="T129" s="5"/>
      <c r="U129" s="5"/>
      <c r="V129" s="5"/>
      <c r="W129" s="5"/>
    </row>
    <row r="130" spans="1:23" ht="12" customHeight="1" x14ac:dyDescent="0.15">
      <c r="A130" s="66"/>
      <c r="B130" s="69" t="s">
        <v>38</v>
      </c>
      <c r="C130" s="64" t="s">
        <v>162</v>
      </c>
      <c r="D130" s="65">
        <v>2</v>
      </c>
      <c r="E130" s="279">
        <v>114</v>
      </c>
      <c r="F130" s="281"/>
      <c r="G130" s="40"/>
      <c r="H130" s="39"/>
      <c r="I130" s="38"/>
      <c r="J130" s="41"/>
      <c r="K130" s="43"/>
      <c r="L130" s="42"/>
      <c r="M130" s="638"/>
      <c r="N130" s="644"/>
      <c r="O130" s="646">
        <f t="shared" si="3"/>
        <v>0</v>
      </c>
      <c r="P130" s="10">
        <f t="shared" si="17"/>
        <v>0</v>
      </c>
      <c r="Q130" s="178">
        <f t="shared" si="18"/>
        <v>0</v>
      </c>
      <c r="R130" s="3"/>
      <c r="S130" s="689"/>
      <c r="T130" s="5"/>
      <c r="U130" s="5"/>
      <c r="V130" s="5"/>
      <c r="W130" s="5"/>
    </row>
    <row r="131" spans="1:23" ht="12" customHeight="1" x14ac:dyDescent="0.15">
      <c r="A131" s="66"/>
      <c r="B131" s="423" t="s">
        <v>38</v>
      </c>
      <c r="C131" s="424" t="s">
        <v>163</v>
      </c>
      <c r="D131" s="440">
        <v>2</v>
      </c>
      <c r="E131" s="277">
        <v>114</v>
      </c>
      <c r="F131" s="282"/>
      <c r="G131" s="426"/>
      <c r="H131" s="427"/>
      <c r="I131" s="428"/>
      <c r="J131" s="429"/>
      <c r="K131" s="430"/>
      <c r="L131" s="431"/>
      <c r="M131" s="636"/>
      <c r="N131" s="649"/>
      <c r="O131" s="646">
        <f t="shared" si="3"/>
        <v>0</v>
      </c>
      <c r="P131" s="10">
        <f t="shared" si="17"/>
        <v>0</v>
      </c>
      <c r="Q131" s="178">
        <f t="shared" si="18"/>
        <v>0</v>
      </c>
      <c r="R131" s="3"/>
      <c r="S131" s="689"/>
      <c r="T131" s="5"/>
      <c r="U131" s="5"/>
      <c r="V131" s="5"/>
      <c r="W131" s="5"/>
    </row>
    <row r="132" spans="1:23" ht="12" customHeight="1" x14ac:dyDescent="0.15">
      <c r="A132" s="66"/>
      <c r="B132" s="69" t="s">
        <v>20</v>
      </c>
      <c r="C132" s="64" t="s">
        <v>164</v>
      </c>
      <c r="D132" s="65">
        <v>5</v>
      </c>
      <c r="E132" s="279">
        <v>149</v>
      </c>
      <c r="F132" s="282"/>
      <c r="G132" s="426"/>
      <c r="H132" s="427"/>
      <c r="I132" s="428"/>
      <c r="J132" s="429"/>
      <c r="K132" s="430"/>
      <c r="L132" s="431"/>
      <c r="M132" s="636"/>
      <c r="N132" s="649"/>
      <c r="O132" s="646">
        <f t="shared" si="3"/>
        <v>0</v>
      </c>
      <c r="P132" s="10">
        <f t="shared" si="17"/>
        <v>0</v>
      </c>
      <c r="Q132" s="178">
        <f t="shared" si="18"/>
        <v>0</v>
      </c>
      <c r="R132" s="3"/>
      <c r="S132" s="689"/>
      <c r="T132" s="5"/>
      <c r="U132" s="5"/>
      <c r="V132" s="5"/>
      <c r="W132" s="5"/>
    </row>
    <row r="133" spans="1:23" ht="12" customHeight="1" x14ac:dyDescent="0.15">
      <c r="A133" s="66"/>
      <c r="B133" s="423" t="s">
        <v>9</v>
      </c>
      <c r="C133" s="424" t="s">
        <v>165</v>
      </c>
      <c r="D133" s="440">
        <v>5</v>
      </c>
      <c r="E133" s="277">
        <v>81</v>
      </c>
      <c r="F133" s="281"/>
      <c r="G133" s="40"/>
      <c r="H133" s="39"/>
      <c r="I133" s="38"/>
      <c r="J133" s="41"/>
      <c r="K133" s="43"/>
      <c r="L133" s="42"/>
      <c r="M133" s="638"/>
      <c r="N133" s="644"/>
      <c r="O133" s="646">
        <f t="shared" si="3"/>
        <v>0</v>
      </c>
      <c r="P133" s="10">
        <f t="shared" si="17"/>
        <v>0</v>
      </c>
      <c r="Q133" s="178">
        <f t="shared" si="18"/>
        <v>0</v>
      </c>
      <c r="R133" s="3"/>
      <c r="S133" s="689"/>
      <c r="T133" s="5"/>
      <c r="U133" s="5"/>
      <c r="V133" s="5"/>
      <c r="W133" s="5"/>
    </row>
    <row r="134" spans="1:23" ht="12" customHeight="1" x14ac:dyDescent="0.15">
      <c r="A134" s="66"/>
      <c r="B134" s="69" t="s">
        <v>17</v>
      </c>
      <c r="C134" s="64" t="s">
        <v>166</v>
      </c>
      <c r="D134" s="65">
        <v>5</v>
      </c>
      <c r="E134" s="279">
        <v>44</v>
      </c>
      <c r="F134" s="282"/>
      <c r="G134" s="426"/>
      <c r="H134" s="427"/>
      <c r="I134" s="428"/>
      <c r="J134" s="429"/>
      <c r="K134" s="430"/>
      <c r="L134" s="431"/>
      <c r="M134" s="636"/>
      <c r="N134" s="649"/>
      <c r="O134" s="646">
        <f t="shared" si="3"/>
        <v>0</v>
      </c>
      <c r="P134" s="10">
        <f t="shared" si="17"/>
        <v>0</v>
      </c>
      <c r="Q134" s="178">
        <f t="shared" si="18"/>
        <v>0</v>
      </c>
      <c r="R134" s="3"/>
      <c r="S134" s="689"/>
      <c r="T134" s="5"/>
      <c r="U134" s="5"/>
      <c r="V134" s="5"/>
      <c r="W134" s="5"/>
    </row>
    <row r="135" spans="1:23" ht="12" customHeight="1" x14ac:dyDescent="0.15">
      <c r="A135" s="66"/>
      <c r="B135" s="423" t="s">
        <v>8</v>
      </c>
      <c r="C135" s="424" t="s">
        <v>167</v>
      </c>
      <c r="D135" s="440">
        <v>1</v>
      </c>
      <c r="E135" s="277">
        <v>66</v>
      </c>
      <c r="F135" s="281"/>
      <c r="G135" s="40"/>
      <c r="H135" s="39"/>
      <c r="I135" s="38"/>
      <c r="J135" s="41"/>
      <c r="K135" s="43"/>
      <c r="L135" s="42"/>
      <c r="M135" s="638"/>
      <c r="N135" s="644"/>
      <c r="O135" s="646">
        <f t="shared" si="3"/>
        <v>0</v>
      </c>
      <c r="P135" s="10">
        <f>O135*D135</f>
        <v>0</v>
      </c>
      <c r="Q135" s="178">
        <f>O135*E135</f>
        <v>0</v>
      </c>
      <c r="R135" s="3"/>
      <c r="S135" s="689"/>
      <c r="T135" s="5"/>
      <c r="U135" s="5"/>
      <c r="V135" s="5"/>
      <c r="W135" s="5"/>
    </row>
    <row r="136" spans="1:23" ht="12" customHeight="1" x14ac:dyDescent="0.15">
      <c r="A136" s="66"/>
      <c r="B136" s="69" t="s">
        <v>8</v>
      </c>
      <c r="C136" s="64" t="s">
        <v>168</v>
      </c>
      <c r="D136" s="65">
        <v>1</v>
      </c>
      <c r="E136" s="279">
        <v>66</v>
      </c>
      <c r="F136" s="282"/>
      <c r="G136" s="426"/>
      <c r="H136" s="427"/>
      <c r="I136" s="428"/>
      <c r="J136" s="429"/>
      <c r="K136" s="430"/>
      <c r="L136" s="431"/>
      <c r="M136" s="636"/>
      <c r="N136" s="649"/>
      <c r="O136" s="646">
        <f t="shared" si="3"/>
        <v>0</v>
      </c>
      <c r="P136" s="10">
        <f t="shared" si="17"/>
        <v>0</v>
      </c>
      <c r="Q136" s="178">
        <f t="shared" si="18"/>
        <v>0</v>
      </c>
      <c r="R136" s="3"/>
      <c r="S136" s="689"/>
      <c r="T136" s="5"/>
      <c r="U136" s="5"/>
      <c r="V136" s="5"/>
      <c r="W136" s="5"/>
    </row>
    <row r="137" spans="1:23" ht="12" customHeight="1" x14ac:dyDescent="0.15">
      <c r="A137" s="66"/>
      <c r="B137" s="423" t="s">
        <v>39</v>
      </c>
      <c r="C137" s="424" t="s">
        <v>169</v>
      </c>
      <c r="D137" s="440">
        <v>1</v>
      </c>
      <c r="E137" s="277">
        <v>44</v>
      </c>
      <c r="F137" s="282"/>
      <c r="G137" s="426"/>
      <c r="H137" s="427"/>
      <c r="I137" s="428"/>
      <c r="J137" s="429"/>
      <c r="K137" s="430"/>
      <c r="L137" s="431"/>
      <c r="M137" s="636"/>
      <c r="N137" s="649"/>
      <c r="O137" s="646">
        <f t="shared" si="3"/>
        <v>0</v>
      </c>
      <c r="P137" s="10">
        <f t="shared" si="17"/>
        <v>0</v>
      </c>
      <c r="Q137" s="178">
        <f t="shared" si="18"/>
        <v>0</v>
      </c>
      <c r="R137" s="3"/>
      <c r="S137" s="689"/>
      <c r="T137" s="5"/>
      <c r="U137" s="5"/>
      <c r="V137" s="5"/>
      <c r="W137" s="5"/>
    </row>
    <row r="138" spans="1:23" ht="12" customHeight="1" x14ac:dyDescent="0.15">
      <c r="A138" s="66"/>
      <c r="B138" s="69" t="s">
        <v>20</v>
      </c>
      <c r="C138" s="64" t="s">
        <v>170</v>
      </c>
      <c r="D138" s="65">
        <v>4</v>
      </c>
      <c r="E138" s="279">
        <v>116</v>
      </c>
      <c r="F138" s="281"/>
      <c r="G138" s="40"/>
      <c r="H138" s="39"/>
      <c r="I138" s="38"/>
      <c r="J138" s="41"/>
      <c r="K138" s="43"/>
      <c r="L138" s="42"/>
      <c r="M138" s="638"/>
      <c r="N138" s="644"/>
      <c r="O138" s="646">
        <f t="shared" si="3"/>
        <v>0</v>
      </c>
      <c r="P138" s="10">
        <f t="shared" si="17"/>
        <v>0</v>
      </c>
      <c r="Q138" s="178">
        <f t="shared" si="18"/>
        <v>0</v>
      </c>
      <c r="R138" s="3"/>
      <c r="S138" s="689"/>
      <c r="T138" s="5"/>
      <c r="U138" s="5"/>
      <c r="V138" s="5"/>
      <c r="W138" s="5"/>
    </row>
    <row r="139" spans="1:23" ht="12" customHeight="1" x14ac:dyDescent="0.15">
      <c r="A139" s="66"/>
      <c r="B139" s="423" t="s">
        <v>11</v>
      </c>
      <c r="C139" s="424" t="s">
        <v>171</v>
      </c>
      <c r="D139" s="440">
        <v>4</v>
      </c>
      <c r="E139" s="277">
        <v>99</v>
      </c>
      <c r="F139" s="282"/>
      <c r="G139" s="426"/>
      <c r="H139" s="427"/>
      <c r="I139" s="428"/>
      <c r="J139" s="429"/>
      <c r="K139" s="430"/>
      <c r="L139" s="431"/>
      <c r="M139" s="636"/>
      <c r="N139" s="649"/>
      <c r="O139" s="646">
        <f t="shared" si="3"/>
        <v>0</v>
      </c>
      <c r="P139" s="10">
        <f t="shared" si="17"/>
        <v>0</v>
      </c>
      <c r="Q139" s="178">
        <f t="shared" si="18"/>
        <v>0</v>
      </c>
      <c r="R139" s="3"/>
      <c r="S139" s="689"/>
      <c r="T139" s="5"/>
      <c r="U139" s="5"/>
      <c r="V139" s="5"/>
      <c r="W139" s="5"/>
    </row>
    <row r="140" spans="1:23" ht="12" customHeight="1" x14ac:dyDescent="0.15">
      <c r="A140" s="66"/>
      <c r="B140" s="423" t="s">
        <v>11</v>
      </c>
      <c r="C140" s="64" t="s">
        <v>172</v>
      </c>
      <c r="D140" s="65">
        <v>5</v>
      </c>
      <c r="E140" s="279">
        <v>70</v>
      </c>
      <c r="F140" s="281"/>
      <c r="G140" s="40"/>
      <c r="H140" s="39"/>
      <c r="I140" s="38"/>
      <c r="J140" s="41"/>
      <c r="K140" s="43"/>
      <c r="L140" s="42"/>
      <c r="M140" s="638"/>
      <c r="N140" s="644"/>
      <c r="O140" s="646">
        <f t="shared" ref="O140:O203" si="19">SUM(F140:N140)</f>
        <v>0</v>
      </c>
      <c r="P140" s="10">
        <f t="shared" si="17"/>
        <v>0</v>
      </c>
      <c r="Q140" s="178">
        <f t="shared" si="18"/>
        <v>0</v>
      </c>
      <c r="R140" s="3"/>
      <c r="S140" s="689"/>
      <c r="T140" s="5"/>
      <c r="U140" s="5"/>
      <c r="V140" s="5"/>
      <c r="W140" s="5"/>
    </row>
    <row r="141" spans="1:23" ht="12" customHeight="1" x14ac:dyDescent="0.15">
      <c r="A141" s="66"/>
      <c r="B141" s="423" t="s">
        <v>11</v>
      </c>
      <c r="C141" s="424" t="s">
        <v>173</v>
      </c>
      <c r="D141" s="440">
        <v>5</v>
      </c>
      <c r="E141" s="277">
        <v>63</v>
      </c>
      <c r="F141" s="282"/>
      <c r="G141" s="426"/>
      <c r="H141" s="427"/>
      <c r="I141" s="428"/>
      <c r="J141" s="429"/>
      <c r="K141" s="430"/>
      <c r="L141" s="431"/>
      <c r="M141" s="636"/>
      <c r="N141" s="649"/>
      <c r="O141" s="646">
        <f t="shared" si="19"/>
        <v>0</v>
      </c>
      <c r="P141" s="222">
        <f t="shared" si="17"/>
        <v>0</v>
      </c>
      <c r="Q141" s="223">
        <f t="shared" si="18"/>
        <v>0</v>
      </c>
      <c r="R141" s="3"/>
      <c r="S141" s="689"/>
      <c r="T141" s="5"/>
      <c r="U141" s="5"/>
      <c r="V141" s="5"/>
      <c r="W141" s="5"/>
    </row>
    <row r="142" spans="1:23" ht="12" customHeight="1" x14ac:dyDescent="0.15">
      <c r="A142" s="66"/>
      <c r="B142" s="423" t="s">
        <v>11</v>
      </c>
      <c r="C142" s="424" t="s">
        <v>174</v>
      </c>
      <c r="D142" s="440">
        <v>5</v>
      </c>
      <c r="E142" s="277">
        <v>54</v>
      </c>
      <c r="F142" s="282"/>
      <c r="G142" s="426"/>
      <c r="H142" s="427"/>
      <c r="I142" s="428"/>
      <c r="J142" s="429"/>
      <c r="K142" s="430"/>
      <c r="L142" s="431"/>
      <c r="M142" s="636"/>
      <c r="N142" s="649"/>
      <c r="O142" s="646">
        <f t="shared" si="19"/>
        <v>0</v>
      </c>
      <c r="P142" s="236">
        <f t="shared" si="17"/>
        <v>0</v>
      </c>
      <c r="Q142" s="237">
        <f t="shared" si="18"/>
        <v>0</v>
      </c>
      <c r="R142" s="3"/>
      <c r="S142" s="689"/>
      <c r="T142" s="5"/>
      <c r="U142" s="5"/>
      <c r="V142" s="5"/>
      <c r="W142" s="5"/>
    </row>
    <row r="143" spans="1:23" ht="12" customHeight="1" x14ac:dyDescent="0.15">
      <c r="A143" s="66"/>
      <c r="B143" s="423" t="s">
        <v>12</v>
      </c>
      <c r="C143" s="67" t="s">
        <v>175</v>
      </c>
      <c r="D143" s="68">
        <v>5</v>
      </c>
      <c r="E143" s="285">
        <v>60</v>
      </c>
      <c r="F143" s="281"/>
      <c r="G143" s="40"/>
      <c r="H143" s="39"/>
      <c r="I143" s="38"/>
      <c r="J143" s="41"/>
      <c r="K143" s="43"/>
      <c r="L143" s="42"/>
      <c r="M143" s="638"/>
      <c r="N143" s="644"/>
      <c r="O143" s="646">
        <f t="shared" si="19"/>
        <v>0</v>
      </c>
      <c r="P143" s="10">
        <f t="shared" si="17"/>
        <v>0</v>
      </c>
      <c r="Q143" s="178">
        <f t="shared" si="18"/>
        <v>0</v>
      </c>
      <c r="R143" s="3"/>
      <c r="S143" s="689"/>
      <c r="T143" s="5"/>
      <c r="U143" s="5"/>
      <c r="V143" s="5"/>
      <c r="W143" s="5"/>
    </row>
    <row r="144" spans="1:23" ht="12" customHeight="1" x14ac:dyDescent="0.15">
      <c r="A144" s="66"/>
      <c r="B144" s="423" t="s">
        <v>12</v>
      </c>
      <c r="C144" s="67" t="s">
        <v>176</v>
      </c>
      <c r="D144" s="68">
        <v>5</v>
      </c>
      <c r="E144" s="285">
        <v>53</v>
      </c>
      <c r="F144" s="282"/>
      <c r="G144" s="426"/>
      <c r="H144" s="427"/>
      <c r="I144" s="428"/>
      <c r="J144" s="429"/>
      <c r="K144" s="430"/>
      <c r="L144" s="431"/>
      <c r="M144" s="636"/>
      <c r="N144" s="649"/>
      <c r="O144" s="646">
        <f t="shared" si="19"/>
        <v>0</v>
      </c>
      <c r="P144" s="10">
        <f t="shared" si="17"/>
        <v>0</v>
      </c>
      <c r="Q144" s="178">
        <f t="shared" si="18"/>
        <v>0</v>
      </c>
      <c r="R144" s="3"/>
      <c r="S144" s="689"/>
      <c r="T144" s="5"/>
      <c r="U144" s="5"/>
      <c r="V144" s="5"/>
      <c r="W144" s="5"/>
    </row>
    <row r="145" spans="1:23" ht="12" customHeight="1" x14ac:dyDescent="0.15">
      <c r="A145" s="66"/>
      <c r="B145" s="423" t="s">
        <v>12</v>
      </c>
      <c r="C145" s="67" t="s">
        <v>177</v>
      </c>
      <c r="D145" s="68">
        <v>5</v>
      </c>
      <c r="E145" s="285">
        <v>34</v>
      </c>
      <c r="F145" s="281"/>
      <c r="G145" s="40"/>
      <c r="H145" s="39"/>
      <c r="I145" s="38"/>
      <c r="J145" s="41"/>
      <c r="K145" s="43"/>
      <c r="L145" s="42"/>
      <c r="M145" s="638"/>
      <c r="N145" s="644"/>
      <c r="O145" s="646">
        <f t="shared" si="19"/>
        <v>0</v>
      </c>
      <c r="P145" s="10">
        <f t="shared" si="17"/>
        <v>0</v>
      </c>
      <c r="Q145" s="178">
        <f t="shared" si="18"/>
        <v>0</v>
      </c>
      <c r="R145" s="3"/>
      <c r="S145" s="689"/>
      <c r="T145" s="5"/>
      <c r="U145" s="5"/>
      <c r="V145" s="5"/>
      <c r="W145" s="5"/>
    </row>
    <row r="146" spans="1:23" ht="12" customHeight="1" x14ac:dyDescent="0.15">
      <c r="A146" s="66"/>
      <c r="B146" s="69" t="s">
        <v>17</v>
      </c>
      <c r="C146" s="64" t="s">
        <v>178</v>
      </c>
      <c r="D146" s="65">
        <v>5</v>
      </c>
      <c r="E146" s="279">
        <v>34</v>
      </c>
      <c r="F146" s="282"/>
      <c r="G146" s="426"/>
      <c r="H146" s="427"/>
      <c r="I146" s="428"/>
      <c r="J146" s="429"/>
      <c r="K146" s="430"/>
      <c r="L146" s="431"/>
      <c r="M146" s="636"/>
      <c r="N146" s="649"/>
      <c r="O146" s="646">
        <f t="shared" si="19"/>
        <v>0</v>
      </c>
      <c r="P146" s="10">
        <f t="shared" si="17"/>
        <v>0</v>
      </c>
      <c r="Q146" s="178">
        <f t="shared" si="18"/>
        <v>0</v>
      </c>
      <c r="R146" s="3"/>
      <c r="S146" s="689"/>
      <c r="T146" s="5"/>
      <c r="U146" s="5"/>
      <c r="V146" s="5"/>
      <c r="W146" s="5"/>
    </row>
    <row r="147" spans="1:23" ht="12" customHeight="1" x14ac:dyDescent="0.15">
      <c r="B147" s="423" t="s">
        <v>18</v>
      </c>
      <c r="C147" s="424" t="s">
        <v>179</v>
      </c>
      <c r="D147" s="440">
        <v>5</v>
      </c>
      <c r="E147" s="277">
        <v>29</v>
      </c>
      <c r="F147" s="282"/>
      <c r="G147" s="426"/>
      <c r="H147" s="427"/>
      <c r="I147" s="428"/>
      <c r="J147" s="429"/>
      <c r="K147" s="430"/>
      <c r="L147" s="431"/>
      <c r="M147" s="636"/>
      <c r="N147" s="649"/>
      <c r="O147" s="646">
        <f t="shared" si="19"/>
        <v>0</v>
      </c>
      <c r="P147" s="10">
        <f t="shared" si="17"/>
        <v>0</v>
      </c>
      <c r="Q147" s="178">
        <f t="shared" si="18"/>
        <v>0</v>
      </c>
      <c r="R147" s="3"/>
      <c r="S147" s="689"/>
      <c r="T147" s="5"/>
      <c r="U147" s="5"/>
      <c r="V147" s="5"/>
      <c r="W147" s="5"/>
    </row>
    <row r="148" spans="1:23" ht="12" customHeight="1" x14ac:dyDescent="0.15">
      <c r="A148" s="66"/>
      <c r="B148" s="69" t="s">
        <v>18</v>
      </c>
      <c r="C148" s="64" t="s">
        <v>180</v>
      </c>
      <c r="D148" s="65">
        <v>5</v>
      </c>
      <c r="E148" s="279">
        <v>29</v>
      </c>
      <c r="F148" s="281"/>
      <c r="G148" s="40"/>
      <c r="H148" s="39"/>
      <c r="I148" s="38"/>
      <c r="J148" s="41"/>
      <c r="K148" s="43"/>
      <c r="L148" s="42"/>
      <c r="M148" s="638"/>
      <c r="N148" s="644"/>
      <c r="O148" s="646">
        <f t="shared" si="19"/>
        <v>0</v>
      </c>
      <c r="P148" s="10">
        <f t="shared" si="17"/>
        <v>0</v>
      </c>
      <c r="Q148" s="178">
        <f t="shared" si="18"/>
        <v>0</v>
      </c>
      <c r="R148" s="3"/>
      <c r="S148" s="689"/>
      <c r="T148" s="5"/>
      <c r="U148" s="5"/>
      <c r="V148" s="5"/>
      <c r="W148" s="5"/>
    </row>
    <row r="149" spans="1:23" ht="12" customHeight="1" x14ac:dyDescent="0.15">
      <c r="A149" s="66"/>
      <c r="B149" s="423" t="s">
        <v>14</v>
      </c>
      <c r="C149" s="424" t="s">
        <v>181</v>
      </c>
      <c r="D149" s="440">
        <v>5</v>
      </c>
      <c r="E149" s="277">
        <v>29</v>
      </c>
      <c r="F149" s="282"/>
      <c r="G149" s="426"/>
      <c r="H149" s="427"/>
      <c r="I149" s="428"/>
      <c r="J149" s="429"/>
      <c r="K149" s="430"/>
      <c r="L149" s="431"/>
      <c r="M149" s="636"/>
      <c r="N149" s="649"/>
      <c r="O149" s="646">
        <f t="shared" si="19"/>
        <v>0</v>
      </c>
      <c r="P149" s="10">
        <f t="shared" si="17"/>
        <v>0</v>
      </c>
      <c r="Q149" s="178">
        <f t="shared" si="18"/>
        <v>0</v>
      </c>
      <c r="R149" s="3"/>
      <c r="S149" s="689"/>
      <c r="T149" s="5"/>
      <c r="U149" s="5"/>
      <c r="V149" s="5"/>
      <c r="W149" s="5"/>
    </row>
    <row r="150" spans="1:23" ht="12" customHeight="1" x14ac:dyDescent="0.15">
      <c r="A150" s="66"/>
      <c r="B150" s="69" t="s">
        <v>14</v>
      </c>
      <c r="C150" s="67" t="s">
        <v>182</v>
      </c>
      <c r="D150" s="68">
        <v>5</v>
      </c>
      <c r="E150" s="285">
        <v>27</v>
      </c>
      <c r="F150" s="281"/>
      <c r="G150" s="40"/>
      <c r="H150" s="39"/>
      <c r="I150" s="38"/>
      <c r="J150" s="41"/>
      <c r="K150" s="43"/>
      <c r="L150" s="42"/>
      <c r="M150" s="638"/>
      <c r="N150" s="644"/>
      <c r="O150" s="646">
        <f t="shared" si="19"/>
        <v>0</v>
      </c>
      <c r="P150" s="10">
        <f t="shared" si="17"/>
        <v>0</v>
      </c>
      <c r="Q150" s="178">
        <f t="shared" si="18"/>
        <v>0</v>
      </c>
      <c r="R150" s="3"/>
      <c r="S150" s="689"/>
      <c r="T150" s="5"/>
      <c r="U150" s="5"/>
      <c r="V150" s="5"/>
      <c r="W150" s="5"/>
    </row>
    <row r="151" spans="1:23" ht="12" customHeight="1" x14ac:dyDescent="0.15">
      <c r="A151" s="66"/>
      <c r="B151" s="423" t="s">
        <v>8</v>
      </c>
      <c r="C151" s="67" t="s">
        <v>183</v>
      </c>
      <c r="D151" s="68">
        <v>2</v>
      </c>
      <c r="E151" s="285">
        <v>147</v>
      </c>
      <c r="F151" s="282"/>
      <c r="G151" s="426"/>
      <c r="H151" s="427"/>
      <c r="I151" s="428"/>
      <c r="J151" s="429"/>
      <c r="K151" s="430"/>
      <c r="L151" s="431"/>
      <c r="M151" s="636"/>
      <c r="N151" s="649"/>
      <c r="O151" s="646">
        <f t="shared" si="19"/>
        <v>0</v>
      </c>
      <c r="P151" s="10">
        <f t="shared" si="17"/>
        <v>0</v>
      </c>
      <c r="Q151" s="178">
        <f t="shared" si="18"/>
        <v>0</v>
      </c>
      <c r="R151" s="3"/>
      <c r="S151" s="689"/>
      <c r="T151" s="5"/>
      <c r="U151" s="5"/>
      <c r="V151" s="5"/>
      <c r="W151" s="5"/>
    </row>
    <row r="152" spans="1:23" ht="12" customHeight="1" x14ac:dyDescent="0.15">
      <c r="A152" s="66"/>
      <c r="B152" s="423" t="s">
        <v>8</v>
      </c>
      <c r="C152" s="67" t="s">
        <v>184</v>
      </c>
      <c r="D152" s="68">
        <v>3</v>
      </c>
      <c r="E152" s="285">
        <v>186</v>
      </c>
      <c r="F152" s="282"/>
      <c r="G152" s="426"/>
      <c r="H152" s="427"/>
      <c r="I152" s="428"/>
      <c r="J152" s="429"/>
      <c r="K152" s="430"/>
      <c r="L152" s="431"/>
      <c r="M152" s="636"/>
      <c r="N152" s="649"/>
      <c r="O152" s="646">
        <f t="shared" si="19"/>
        <v>0</v>
      </c>
      <c r="P152" s="10">
        <f t="shared" si="17"/>
        <v>0</v>
      </c>
      <c r="Q152" s="178">
        <f t="shared" si="18"/>
        <v>0</v>
      </c>
      <c r="R152" s="3"/>
      <c r="S152" s="689"/>
      <c r="T152" s="5"/>
      <c r="U152" s="5"/>
      <c r="V152" s="5"/>
      <c r="W152" s="5"/>
    </row>
    <row r="153" spans="1:23" ht="12" customHeight="1" x14ac:dyDescent="0.15">
      <c r="A153" s="66"/>
      <c r="B153" s="423" t="s">
        <v>33</v>
      </c>
      <c r="C153" s="67" t="s">
        <v>185</v>
      </c>
      <c r="D153" s="68">
        <v>5</v>
      </c>
      <c r="E153" s="285">
        <v>210</v>
      </c>
      <c r="F153" s="281"/>
      <c r="G153" s="40"/>
      <c r="H153" s="39"/>
      <c r="I153" s="38"/>
      <c r="J153" s="41"/>
      <c r="K153" s="43"/>
      <c r="L153" s="42"/>
      <c r="M153" s="638"/>
      <c r="N153" s="644"/>
      <c r="O153" s="646">
        <f t="shared" si="19"/>
        <v>0</v>
      </c>
      <c r="P153" s="10">
        <f t="shared" si="17"/>
        <v>0</v>
      </c>
      <c r="Q153" s="178">
        <f t="shared" si="18"/>
        <v>0</v>
      </c>
      <c r="R153" s="3"/>
      <c r="S153" s="689"/>
      <c r="T153" s="5"/>
      <c r="U153" s="5"/>
      <c r="V153" s="5"/>
      <c r="W153" s="5"/>
    </row>
    <row r="154" spans="1:23" ht="12" customHeight="1" x14ac:dyDescent="0.15">
      <c r="A154" s="66"/>
      <c r="B154" s="423" t="s">
        <v>33</v>
      </c>
      <c r="C154" s="424" t="s">
        <v>186</v>
      </c>
      <c r="D154" s="440">
        <v>5</v>
      </c>
      <c r="E154" s="277">
        <v>156</v>
      </c>
      <c r="F154" s="282"/>
      <c r="G154" s="426"/>
      <c r="H154" s="427"/>
      <c r="I154" s="428"/>
      <c r="J154" s="429"/>
      <c r="K154" s="430"/>
      <c r="L154" s="431"/>
      <c r="M154" s="636"/>
      <c r="N154" s="649"/>
      <c r="O154" s="646">
        <f t="shared" si="19"/>
        <v>0</v>
      </c>
      <c r="P154" s="10">
        <f t="shared" si="17"/>
        <v>0</v>
      </c>
      <c r="Q154" s="178">
        <f t="shared" si="18"/>
        <v>0</v>
      </c>
      <c r="R154" s="3"/>
      <c r="S154" s="689"/>
      <c r="T154" s="5"/>
      <c r="U154" s="5"/>
      <c r="V154" s="5"/>
      <c r="W154" s="5"/>
    </row>
    <row r="155" spans="1:23" ht="12" customHeight="1" x14ac:dyDescent="0.15">
      <c r="A155" s="61"/>
      <c r="B155" s="423" t="s">
        <v>33</v>
      </c>
      <c r="C155" s="64" t="s">
        <v>187</v>
      </c>
      <c r="D155" s="65">
        <v>5</v>
      </c>
      <c r="E155" s="279">
        <v>154</v>
      </c>
      <c r="F155" s="281"/>
      <c r="G155" s="40"/>
      <c r="H155" s="39"/>
      <c r="I155" s="38"/>
      <c r="J155" s="41"/>
      <c r="K155" s="43"/>
      <c r="L155" s="42"/>
      <c r="M155" s="638"/>
      <c r="N155" s="644"/>
      <c r="O155" s="646">
        <f t="shared" si="19"/>
        <v>0</v>
      </c>
      <c r="P155" s="10">
        <f t="shared" si="17"/>
        <v>0</v>
      </c>
      <c r="Q155" s="178">
        <f t="shared" si="18"/>
        <v>0</v>
      </c>
      <c r="R155" s="3"/>
      <c r="S155" s="689"/>
      <c r="T155" s="5"/>
      <c r="U155" s="5"/>
      <c r="V155" s="5"/>
      <c r="W155" s="5"/>
    </row>
    <row r="156" spans="1:23" ht="12" customHeight="1" x14ac:dyDescent="0.15">
      <c r="A156" s="61"/>
      <c r="B156" s="423" t="s">
        <v>10</v>
      </c>
      <c r="C156" s="424" t="s">
        <v>188</v>
      </c>
      <c r="D156" s="440">
        <v>5</v>
      </c>
      <c r="E156" s="277">
        <v>80</v>
      </c>
      <c r="F156" s="282"/>
      <c r="G156" s="426"/>
      <c r="H156" s="427"/>
      <c r="I156" s="428"/>
      <c r="J156" s="429"/>
      <c r="K156" s="430"/>
      <c r="L156" s="431"/>
      <c r="M156" s="636"/>
      <c r="N156" s="649"/>
      <c r="O156" s="646">
        <f t="shared" si="19"/>
        <v>0</v>
      </c>
      <c r="P156" s="10">
        <f t="shared" si="17"/>
        <v>0</v>
      </c>
      <c r="Q156" s="178">
        <f t="shared" si="18"/>
        <v>0</v>
      </c>
      <c r="R156" s="3"/>
      <c r="S156" s="689"/>
      <c r="T156" s="5"/>
      <c r="U156" s="5"/>
      <c r="V156" s="5"/>
      <c r="W156" s="5"/>
    </row>
    <row r="157" spans="1:23" ht="12" customHeight="1" x14ac:dyDescent="0.15">
      <c r="A157" s="61"/>
      <c r="B157" s="423" t="s">
        <v>10</v>
      </c>
      <c r="C157" s="64" t="s">
        <v>189</v>
      </c>
      <c r="D157" s="65">
        <v>5</v>
      </c>
      <c r="E157" s="279">
        <v>63</v>
      </c>
      <c r="F157" s="282"/>
      <c r="G157" s="426"/>
      <c r="H157" s="427"/>
      <c r="I157" s="428"/>
      <c r="J157" s="429"/>
      <c r="K157" s="430"/>
      <c r="L157" s="431"/>
      <c r="M157" s="636"/>
      <c r="N157" s="649"/>
      <c r="O157" s="646">
        <f t="shared" si="19"/>
        <v>0</v>
      </c>
      <c r="P157" s="10">
        <f t="shared" si="17"/>
        <v>0</v>
      </c>
      <c r="Q157" s="178">
        <f t="shared" si="18"/>
        <v>0</v>
      </c>
      <c r="R157" s="3"/>
      <c r="S157" s="689"/>
      <c r="T157" s="5"/>
      <c r="U157" s="5"/>
      <c r="V157" s="5"/>
      <c r="W157" s="5"/>
    </row>
    <row r="158" spans="1:23" ht="12" customHeight="1" x14ac:dyDescent="0.15">
      <c r="A158" s="61"/>
      <c r="B158" s="69" t="s">
        <v>13</v>
      </c>
      <c r="C158" s="70" t="s">
        <v>190</v>
      </c>
      <c r="D158" s="71">
        <v>5</v>
      </c>
      <c r="E158" s="286">
        <v>54</v>
      </c>
      <c r="F158" s="281"/>
      <c r="G158" s="40"/>
      <c r="H158" s="39"/>
      <c r="I158" s="38"/>
      <c r="J158" s="41"/>
      <c r="K158" s="43"/>
      <c r="L158" s="42"/>
      <c r="M158" s="638"/>
      <c r="N158" s="644"/>
      <c r="O158" s="646">
        <f t="shared" si="19"/>
        <v>0</v>
      </c>
      <c r="P158" s="10">
        <f t="shared" si="17"/>
        <v>0</v>
      </c>
      <c r="Q158" s="178">
        <f t="shared" si="18"/>
        <v>0</v>
      </c>
      <c r="R158" s="3"/>
      <c r="S158" s="689"/>
      <c r="T158" s="5"/>
      <c r="U158" s="5"/>
      <c r="V158" s="5"/>
      <c r="W158" s="5"/>
    </row>
    <row r="159" spans="1:23" ht="12" customHeight="1" x14ac:dyDescent="0.15">
      <c r="A159" s="61"/>
      <c r="B159" s="423" t="s">
        <v>13</v>
      </c>
      <c r="C159" s="424" t="s">
        <v>191</v>
      </c>
      <c r="D159" s="440">
        <v>5</v>
      </c>
      <c r="E159" s="277">
        <v>40</v>
      </c>
      <c r="F159" s="282"/>
      <c r="G159" s="426"/>
      <c r="H159" s="427"/>
      <c r="I159" s="428"/>
      <c r="J159" s="429"/>
      <c r="K159" s="430"/>
      <c r="L159" s="431"/>
      <c r="M159" s="636"/>
      <c r="N159" s="649"/>
      <c r="O159" s="646">
        <f t="shared" si="19"/>
        <v>0</v>
      </c>
      <c r="P159" s="10">
        <f t="shared" si="17"/>
        <v>0</v>
      </c>
      <c r="Q159" s="178">
        <f t="shared" si="18"/>
        <v>0</v>
      </c>
      <c r="R159" s="3"/>
      <c r="S159" s="689"/>
      <c r="T159" s="5"/>
      <c r="U159" s="5"/>
      <c r="V159" s="5"/>
      <c r="W159" s="5"/>
    </row>
    <row r="160" spans="1:23" ht="12" customHeight="1" x14ac:dyDescent="0.15">
      <c r="B160" s="69" t="s">
        <v>12</v>
      </c>
      <c r="C160" s="64" t="s">
        <v>192</v>
      </c>
      <c r="D160" s="65">
        <v>5</v>
      </c>
      <c r="E160" s="279">
        <v>40</v>
      </c>
      <c r="F160" s="281"/>
      <c r="G160" s="40"/>
      <c r="H160" s="39"/>
      <c r="I160" s="38"/>
      <c r="J160" s="41"/>
      <c r="K160" s="43"/>
      <c r="L160" s="42"/>
      <c r="M160" s="638"/>
      <c r="N160" s="644"/>
      <c r="O160" s="646">
        <f t="shared" si="19"/>
        <v>0</v>
      </c>
      <c r="P160" s="10">
        <f t="shared" si="17"/>
        <v>0</v>
      </c>
      <c r="Q160" s="178">
        <f t="shared" si="18"/>
        <v>0</v>
      </c>
      <c r="R160" s="3"/>
      <c r="S160" s="689"/>
      <c r="T160" s="5"/>
      <c r="U160" s="5"/>
      <c r="V160" s="5"/>
      <c r="W160" s="5"/>
    </row>
    <row r="161" spans="1:23" ht="12" customHeight="1" x14ac:dyDescent="0.15">
      <c r="A161" s="61"/>
      <c r="B161" s="423" t="s">
        <v>12</v>
      </c>
      <c r="C161" s="424" t="s">
        <v>193</v>
      </c>
      <c r="D161" s="440">
        <v>5</v>
      </c>
      <c r="E161" s="277">
        <v>41</v>
      </c>
      <c r="F161" s="282"/>
      <c r="G161" s="426"/>
      <c r="H161" s="427"/>
      <c r="I161" s="428"/>
      <c r="J161" s="429"/>
      <c r="K161" s="430"/>
      <c r="L161" s="431"/>
      <c r="M161" s="636"/>
      <c r="N161" s="649"/>
      <c r="O161" s="646">
        <f t="shared" si="19"/>
        <v>0</v>
      </c>
      <c r="P161" s="10">
        <f t="shared" si="17"/>
        <v>0</v>
      </c>
      <c r="Q161" s="178">
        <f t="shared" si="18"/>
        <v>0</v>
      </c>
      <c r="R161" s="3"/>
      <c r="S161" s="689"/>
      <c r="T161" s="5"/>
      <c r="U161" s="5"/>
      <c r="V161" s="5"/>
      <c r="W161" s="5"/>
    </row>
    <row r="162" spans="1:23" ht="12" customHeight="1" x14ac:dyDescent="0.15">
      <c r="A162" s="61"/>
      <c r="B162" s="69" t="s">
        <v>10</v>
      </c>
      <c r="C162" s="67" t="s">
        <v>194</v>
      </c>
      <c r="D162" s="68">
        <v>5</v>
      </c>
      <c r="E162" s="285">
        <v>71</v>
      </c>
      <c r="F162" s="282"/>
      <c r="G162" s="426"/>
      <c r="H162" s="427"/>
      <c r="I162" s="428"/>
      <c r="J162" s="429"/>
      <c r="K162" s="430"/>
      <c r="L162" s="431"/>
      <c r="M162" s="636"/>
      <c r="N162" s="649"/>
      <c r="O162" s="646">
        <f t="shared" si="19"/>
        <v>0</v>
      </c>
      <c r="P162" s="10">
        <f t="shared" si="17"/>
        <v>0</v>
      </c>
      <c r="Q162" s="178">
        <f t="shared" si="18"/>
        <v>0</v>
      </c>
      <c r="R162" s="3"/>
      <c r="S162" s="689"/>
      <c r="T162" s="5"/>
      <c r="U162" s="5"/>
      <c r="V162" s="5"/>
      <c r="W162" s="5"/>
    </row>
    <row r="163" spans="1:23" ht="12" customHeight="1" x14ac:dyDescent="0.15">
      <c r="A163" s="61"/>
      <c r="B163" s="423" t="s">
        <v>13</v>
      </c>
      <c r="C163" s="64" t="s">
        <v>195</v>
      </c>
      <c r="D163" s="65">
        <v>5</v>
      </c>
      <c r="E163" s="279">
        <v>54</v>
      </c>
      <c r="F163" s="281"/>
      <c r="G163" s="40"/>
      <c r="H163" s="39"/>
      <c r="I163" s="38"/>
      <c r="J163" s="41"/>
      <c r="K163" s="43"/>
      <c r="L163" s="42"/>
      <c r="M163" s="638"/>
      <c r="N163" s="644"/>
      <c r="O163" s="646">
        <f t="shared" si="19"/>
        <v>0</v>
      </c>
      <c r="P163" s="10">
        <f t="shared" si="17"/>
        <v>0</v>
      </c>
      <c r="Q163" s="178">
        <f t="shared" si="18"/>
        <v>0</v>
      </c>
      <c r="R163" s="3"/>
      <c r="S163" s="689"/>
      <c r="T163" s="5"/>
      <c r="U163" s="5"/>
      <c r="V163" s="5"/>
      <c r="W163" s="5"/>
    </row>
    <row r="164" spans="1:23" ht="12" customHeight="1" x14ac:dyDescent="0.15">
      <c r="A164" s="66" t="s">
        <v>204</v>
      </c>
      <c r="B164" s="69" t="s">
        <v>13</v>
      </c>
      <c r="C164" s="424" t="s">
        <v>196</v>
      </c>
      <c r="D164" s="440">
        <v>5</v>
      </c>
      <c r="E164" s="277">
        <v>54</v>
      </c>
      <c r="F164" s="282"/>
      <c r="G164" s="426"/>
      <c r="H164" s="427"/>
      <c r="I164" s="428"/>
      <c r="J164" s="429"/>
      <c r="K164" s="430"/>
      <c r="L164" s="431"/>
      <c r="M164" s="636"/>
      <c r="N164" s="649"/>
      <c r="O164" s="646">
        <f t="shared" si="19"/>
        <v>0</v>
      </c>
      <c r="P164" s="10">
        <f t="shared" si="17"/>
        <v>0</v>
      </c>
      <c r="Q164" s="178">
        <f t="shared" si="18"/>
        <v>0</v>
      </c>
      <c r="R164" s="3"/>
      <c r="S164" s="689"/>
      <c r="T164" s="5"/>
      <c r="U164" s="5"/>
      <c r="V164" s="5"/>
      <c r="W164" s="5"/>
    </row>
    <row r="165" spans="1:23" ht="12" customHeight="1" x14ac:dyDescent="0.15">
      <c r="A165" s="61"/>
      <c r="B165" s="423" t="s">
        <v>13</v>
      </c>
      <c r="C165" s="64" t="s">
        <v>197</v>
      </c>
      <c r="D165" s="65">
        <v>5</v>
      </c>
      <c r="E165" s="279">
        <v>51</v>
      </c>
      <c r="F165" s="281"/>
      <c r="G165" s="40"/>
      <c r="H165" s="39"/>
      <c r="I165" s="38"/>
      <c r="J165" s="41"/>
      <c r="K165" s="43"/>
      <c r="L165" s="42"/>
      <c r="M165" s="638"/>
      <c r="N165" s="644"/>
      <c r="O165" s="646">
        <f t="shared" si="19"/>
        <v>0</v>
      </c>
      <c r="P165" s="10">
        <f t="shared" si="17"/>
        <v>0</v>
      </c>
      <c r="Q165" s="178">
        <f t="shared" si="18"/>
        <v>0</v>
      </c>
      <c r="R165" s="3"/>
      <c r="S165" s="689"/>
      <c r="T165" s="5"/>
      <c r="U165" s="5"/>
      <c r="V165" s="5"/>
      <c r="W165" s="5"/>
    </row>
    <row r="166" spans="1:23" ht="12" customHeight="1" x14ac:dyDescent="0.15">
      <c r="B166" s="423" t="s">
        <v>13</v>
      </c>
      <c r="C166" s="424" t="s">
        <v>198</v>
      </c>
      <c r="D166" s="440">
        <v>5</v>
      </c>
      <c r="E166" s="277">
        <v>49</v>
      </c>
      <c r="F166" s="282"/>
      <c r="G166" s="426"/>
      <c r="H166" s="427"/>
      <c r="I166" s="428"/>
      <c r="J166" s="429"/>
      <c r="K166" s="430"/>
      <c r="L166" s="431"/>
      <c r="M166" s="636"/>
      <c r="N166" s="649"/>
      <c r="O166" s="646">
        <f t="shared" si="19"/>
        <v>0</v>
      </c>
      <c r="P166" s="10">
        <f t="shared" si="17"/>
        <v>0</v>
      </c>
      <c r="Q166" s="178">
        <f t="shared" si="18"/>
        <v>0</v>
      </c>
      <c r="R166" s="3"/>
      <c r="S166" s="689"/>
      <c r="T166" s="5"/>
      <c r="U166" s="5"/>
      <c r="V166" s="5"/>
      <c r="W166" s="5"/>
    </row>
    <row r="167" spans="1:23" ht="12" customHeight="1" x14ac:dyDescent="0.15">
      <c r="A167" s="61"/>
      <c r="B167" s="423" t="s">
        <v>44</v>
      </c>
      <c r="C167" s="64" t="s">
        <v>199</v>
      </c>
      <c r="D167" s="65">
        <v>5</v>
      </c>
      <c r="E167" s="279">
        <v>31</v>
      </c>
      <c r="F167" s="282"/>
      <c r="G167" s="426"/>
      <c r="H167" s="427"/>
      <c r="I167" s="428"/>
      <c r="J167" s="429"/>
      <c r="K167" s="430"/>
      <c r="L167" s="431"/>
      <c r="M167" s="636"/>
      <c r="N167" s="649"/>
      <c r="O167" s="646">
        <f t="shared" si="19"/>
        <v>0</v>
      </c>
      <c r="P167" s="10">
        <f t="shared" si="17"/>
        <v>0</v>
      </c>
      <c r="Q167" s="178">
        <f t="shared" si="18"/>
        <v>0</v>
      </c>
      <c r="R167" s="3"/>
      <c r="S167" s="689"/>
      <c r="T167" s="5"/>
      <c r="U167" s="5"/>
      <c r="V167" s="5"/>
      <c r="W167" s="5"/>
    </row>
    <row r="168" spans="1:23" ht="12" customHeight="1" x14ac:dyDescent="0.15">
      <c r="A168" s="61"/>
      <c r="B168" s="423" t="s">
        <v>44</v>
      </c>
      <c r="C168" s="424" t="s">
        <v>200</v>
      </c>
      <c r="D168" s="440">
        <v>5</v>
      </c>
      <c r="E168" s="277">
        <v>29</v>
      </c>
      <c r="F168" s="281"/>
      <c r="G168" s="40"/>
      <c r="H168" s="39"/>
      <c r="I168" s="38"/>
      <c r="J168" s="41"/>
      <c r="K168" s="43"/>
      <c r="L168" s="42"/>
      <c r="M168" s="638"/>
      <c r="N168" s="644"/>
      <c r="O168" s="646">
        <f t="shared" si="19"/>
        <v>0</v>
      </c>
      <c r="P168" s="10">
        <f t="shared" si="17"/>
        <v>0</v>
      </c>
      <c r="Q168" s="178">
        <f t="shared" si="18"/>
        <v>0</v>
      </c>
      <c r="R168" s="3"/>
      <c r="S168" s="689"/>
      <c r="T168" s="5"/>
      <c r="U168" s="5"/>
      <c r="V168" s="5"/>
      <c r="W168" s="5"/>
    </row>
    <row r="169" spans="1:23" ht="12" customHeight="1" thickBot="1" x14ac:dyDescent="0.2">
      <c r="A169" s="434"/>
      <c r="B169" s="86" t="s">
        <v>44</v>
      </c>
      <c r="C169" s="436" t="s">
        <v>201</v>
      </c>
      <c r="D169" s="441">
        <v>5</v>
      </c>
      <c r="E169" s="283">
        <v>29</v>
      </c>
      <c r="F169" s="284"/>
      <c r="G169" s="124"/>
      <c r="H169" s="125"/>
      <c r="I169" s="126"/>
      <c r="J169" s="127"/>
      <c r="K169" s="128"/>
      <c r="L169" s="129"/>
      <c r="M169" s="637"/>
      <c r="N169" s="650"/>
      <c r="O169" s="647">
        <f t="shared" si="19"/>
        <v>0</v>
      </c>
      <c r="P169" s="78">
        <f t="shared" si="17"/>
        <v>0</v>
      </c>
      <c r="Q169" s="179">
        <f t="shared" si="18"/>
        <v>0</v>
      </c>
      <c r="R169" s="3"/>
      <c r="S169" s="689"/>
      <c r="T169" s="5"/>
      <c r="U169" s="5"/>
      <c r="V169" s="5"/>
      <c r="W169" s="5"/>
    </row>
    <row r="170" spans="1:23" ht="12" customHeight="1" x14ac:dyDescent="0.15">
      <c r="A170" s="51" t="s">
        <v>130</v>
      </c>
      <c r="B170" s="69" t="s">
        <v>131</v>
      </c>
      <c r="C170" s="62" t="s">
        <v>132</v>
      </c>
      <c r="D170" s="63">
        <v>1</v>
      </c>
      <c r="E170" s="287">
        <v>143</v>
      </c>
      <c r="F170" s="281"/>
      <c r="G170" s="40"/>
      <c r="H170" s="39"/>
      <c r="I170" s="38"/>
      <c r="J170" s="41"/>
      <c r="K170" s="43"/>
      <c r="L170" s="42"/>
      <c r="M170" s="638"/>
      <c r="N170" s="644"/>
      <c r="O170" s="648">
        <f t="shared" si="19"/>
        <v>0</v>
      </c>
      <c r="P170" s="77">
        <f t="shared" si="17"/>
        <v>0</v>
      </c>
      <c r="Q170" s="177">
        <f t="shared" si="18"/>
        <v>0</v>
      </c>
      <c r="R170" s="3"/>
      <c r="S170" s="689"/>
      <c r="T170" s="5"/>
      <c r="U170" s="5"/>
      <c r="V170" s="5"/>
      <c r="W170" s="5"/>
    </row>
    <row r="171" spans="1:23" ht="12" customHeight="1" x14ac:dyDescent="0.15">
      <c r="A171" s="51"/>
      <c r="B171" s="423" t="s">
        <v>38</v>
      </c>
      <c r="C171" s="442" t="s">
        <v>134</v>
      </c>
      <c r="D171" s="443">
        <v>1</v>
      </c>
      <c r="E171" s="288">
        <v>114</v>
      </c>
      <c r="F171" s="282"/>
      <c r="G171" s="426"/>
      <c r="H171" s="427"/>
      <c r="I171" s="428"/>
      <c r="J171" s="429"/>
      <c r="K171" s="430"/>
      <c r="L171" s="431"/>
      <c r="M171" s="636"/>
      <c r="N171" s="649"/>
      <c r="O171" s="646">
        <f t="shared" si="19"/>
        <v>0</v>
      </c>
      <c r="P171" s="10">
        <f t="shared" si="17"/>
        <v>0</v>
      </c>
      <c r="Q171" s="178">
        <f t="shared" si="18"/>
        <v>0</v>
      </c>
      <c r="R171" s="3"/>
      <c r="S171" s="689"/>
      <c r="T171" s="5"/>
      <c r="U171" s="5"/>
      <c r="V171" s="5"/>
      <c r="W171" s="5"/>
    </row>
    <row r="172" spans="1:23" ht="12" customHeight="1" x14ac:dyDescent="0.15">
      <c r="A172" s="51"/>
      <c r="B172" s="69" t="s">
        <v>8</v>
      </c>
      <c r="C172" s="62" t="s">
        <v>135</v>
      </c>
      <c r="D172" s="63">
        <v>2</v>
      </c>
      <c r="E172" s="287">
        <v>131</v>
      </c>
      <c r="F172" s="282"/>
      <c r="G172" s="426"/>
      <c r="H172" s="427"/>
      <c r="I172" s="428"/>
      <c r="J172" s="429"/>
      <c r="K172" s="430"/>
      <c r="L172" s="431"/>
      <c r="M172" s="636"/>
      <c r="N172" s="649"/>
      <c r="O172" s="646">
        <f t="shared" si="19"/>
        <v>0</v>
      </c>
      <c r="P172" s="10">
        <f t="shared" si="17"/>
        <v>0</v>
      </c>
      <c r="Q172" s="178">
        <f t="shared" si="18"/>
        <v>0</v>
      </c>
      <c r="R172" s="3"/>
      <c r="S172" s="689"/>
      <c r="T172" s="5"/>
      <c r="U172" s="5"/>
      <c r="V172" s="5"/>
      <c r="W172" s="5"/>
    </row>
    <row r="173" spans="1:23" ht="12" customHeight="1" x14ac:dyDescent="0.15">
      <c r="A173" s="51"/>
      <c r="B173" s="423" t="s">
        <v>31</v>
      </c>
      <c r="C173" s="442" t="s">
        <v>136</v>
      </c>
      <c r="D173" s="443">
        <v>2</v>
      </c>
      <c r="E173" s="288">
        <v>129</v>
      </c>
      <c r="F173" s="281"/>
      <c r="G173" s="40"/>
      <c r="H173" s="39"/>
      <c r="I173" s="38"/>
      <c r="J173" s="41"/>
      <c r="K173" s="43"/>
      <c r="L173" s="42"/>
      <c r="M173" s="638"/>
      <c r="N173" s="644"/>
      <c r="O173" s="646">
        <f t="shared" si="19"/>
        <v>0</v>
      </c>
      <c r="P173" s="10">
        <f t="shared" si="17"/>
        <v>0</v>
      </c>
      <c r="Q173" s="178">
        <f t="shared" si="18"/>
        <v>0</v>
      </c>
      <c r="R173" s="3"/>
      <c r="S173" s="689"/>
      <c r="T173" s="5"/>
      <c r="U173" s="5"/>
      <c r="V173" s="5"/>
      <c r="W173" s="5"/>
    </row>
    <row r="174" spans="1:23" ht="12" customHeight="1" x14ac:dyDescent="0.15">
      <c r="A174" s="51"/>
      <c r="B174" s="69" t="s">
        <v>38</v>
      </c>
      <c r="C174" s="62" t="s">
        <v>137</v>
      </c>
      <c r="D174" s="63">
        <v>2</v>
      </c>
      <c r="E174" s="287">
        <v>129</v>
      </c>
      <c r="F174" s="282"/>
      <c r="G174" s="426"/>
      <c r="H174" s="427"/>
      <c r="I174" s="428"/>
      <c r="J174" s="429"/>
      <c r="K174" s="430"/>
      <c r="L174" s="431"/>
      <c r="M174" s="636"/>
      <c r="N174" s="649"/>
      <c r="O174" s="646">
        <f t="shared" si="19"/>
        <v>0</v>
      </c>
      <c r="P174" s="10">
        <f t="shared" si="17"/>
        <v>0</v>
      </c>
      <c r="Q174" s="178">
        <f t="shared" si="18"/>
        <v>0</v>
      </c>
      <c r="R174" s="3"/>
      <c r="S174" s="689"/>
      <c r="T174" s="5"/>
      <c r="U174" s="5"/>
      <c r="V174" s="5"/>
      <c r="W174" s="5"/>
    </row>
    <row r="175" spans="1:23" ht="12" customHeight="1" x14ac:dyDescent="0.15">
      <c r="A175" s="51"/>
      <c r="B175" s="423" t="s">
        <v>39</v>
      </c>
      <c r="C175" s="442" t="s">
        <v>138</v>
      </c>
      <c r="D175" s="443">
        <v>5</v>
      </c>
      <c r="E175" s="288">
        <v>221</v>
      </c>
      <c r="F175" s="281"/>
      <c r="G175" s="40"/>
      <c r="H175" s="39"/>
      <c r="I175" s="38"/>
      <c r="J175" s="41"/>
      <c r="K175" s="43"/>
      <c r="L175" s="42"/>
      <c r="M175" s="638"/>
      <c r="N175" s="644"/>
      <c r="O175" s="646">
        <f t="shared" si="19"/>
        <v>0</v>
      </c>
      <c r="P175" s="10">
        <f t="shared" si="17"/>
        <v>0</v>
      </c>
      <c r="Q175" s="178">
        <f t="shared" si="18"/>
        <v>0</v>
      </c>
      <c r="R175" s="3"/>
      <c r="S175" s="689"/>
      <c r="T175" s="5"/>
      <c r="U175" s="5"/>
      <c r="V175" s="5"/>
      <c r="W175" s="5"/>
    </row>
    <row r="176" spans="1:23" ht="12" customHeight="1" x14ac:dyDescent="0.15">
      <c r="A176" s="51"/>
      <c r="B176" s="69" t="s">
        <v>9</v>
      </c>
      <c r="C176" s="62" t="s">
        <v>139</v>
      </c>
      <c r="D176" s="63">
        <v>3</v>
      </c>
      <c r="E176" s="287">
        <v>96</v>
      </c>
      <c r="F176" s="282"/>
      <c r="G176" s="426"/>
      <c r="H176" s="427"/>
      <c r="I176" s="428"/>
      <c r="J176" s="429"/>
      <c r="K176" s="430"/>
      <c r="L176" s="431"/>
      <c r="M176" s="636"/>
      <c r="N176" s="649"/>
      <c r="O176" s="646">
        <f t="shared" si="19"/>
        <v>0</v>
      </c>
      <c r="P176" s="10">
        <f t="shared" si="17"/>
        <v>0</v>
      </c>
      <c r="Q176" s="178">
        <f t="shared" si="18"/>
        <v>0</v>
      </c>
      <c r="R176" s="3"/>
      <c r="S176" s="689"/>
      <c r="T176" s="5"/>
      <c r="U176" s="5"/>
      <c r="V176" s="5"/>
      <c r="W176" s="5"/>
    </row>
    <row r="177" spans="1:23" ht="12" customHeight="1" x14ac:dyDescent="0.15">
      <c r="A177" s="51"/>
      <c r="B177" s="423" t="s">
        <v>133</v>
      </c>
      <c r="C177" s="442" t="s">
        <v>140</v>
      </c>
      <c r="D177" s="443">
        <v>1</v>
      </c>
      <c r="E177" s="288">
        <v>114</v>
      </c>
      <c r="F177" s="282"/>
      <c r="G177" s="426"/>
      <c r="H177" s="427"/>
      <c r="I177" s="428"/>
      <c r="J177" s="429"/>
      <c r="K177" s="430"/>
      <c r="L177" s="431"/>
      <c r="M177" s="636"/>
      <c r="N177" s="649"/>
      <c r="O177" s="646">
        <f t="shared" si="19"/>
        <v>0</v>
      </c>
      <c r="P177" s="10">
        <f t="shared" si="17"/>
        <v>0</v>
      </c>
      <c r="Q177" s="178">
        <f t="shared" si="18"/>
        <v>0</v>
      </c>
      <c r="R177" s="3"/>
      <c r="S177" s="689"/>
      <c r="T177" s="5"/>
      <c r="U177" s="5"/>
      <c r="V177" s="5"/>
      <c r="W177" s="5"/>
    </row>
    <row r="178" spans="1:23" ht="12" customHeight="1" x14ac:dyDescent="0.15">
      <c r="A178" s="51"/>
      <c r="B178" s="69" t="s">
        <v>31</v>
      </c>
      <c r="C178" s="62" t="s">
        <v>141</v>
      </c>
      <c r="D178" s="63">
        <v>1</v>
      </c>
      <c r="E178" s="287">
        <v>93</v>
      </c>
      <c r="F178" s="281"/>
      <c r="G178" s="40"/>
      <c r="H178" s="39"/>
      <c r="I178" s="38"/>
      <c r="J178" s="41"/>
      <c r="K178" s="43"/>
      <c r="L178" s="42"/>
      <c r="M178" s="638"/>
      <c r="N178" s="644"/>
      <c r="O178" s="646">
        <f t="shared" si="19"/>
        <v>0</v>
      </c>
      <c r="P178" s="10">
        <f t="shared" si="17"/>
        <v>0</v>
      </c>
      <c r="Q178" s="178">
        <f t="shared" si="18"/>
        <v>0</v>
      </c>
      <c r="R178" s="3"/>
      <c r="S178" s="689"/>
      <c r="T178" s="5"/>
      <c r="U178" s="5"/>
      <c r="V178" s="5"/>
      <c r="W178" s="5"/>
    </row>
    <row r="179" spans="1:23" ht="12" customHeight="1" x14ac:dyDescent="0.15">
      <c r="A179" s="51"/>
      <c r="B179" s="423" t="s">
        <v>38</v>
      </c>
      <c r="C179" s="442" t="s">
        <v>142</v>
      </c>
      <c r="D179" s="443">
        <v>3</v>
      </c>
      <c r="E179" s="288">
        <v>164</v>
      </c>
      <c r="F179" s="282"/>
      <c r="G179" s="426"/>
      <c r="H179" s="427"/>
      <c r="I179" s="428"/>
      <c r="J179" s="429"/>
      <c r="K179" s="430"/>
      <c r="L179" s="431"/>
      <c r="M179" s="636"/>
      <c r="N179" s="649"/>
      <c r="O179" s="646">
        <f t="shared" si="19"/>
        <v>0</v>
      </c>
      <c r="P179" s="10">
        <f t="shared" si="17"/>
        <v>0</v>
      </c>
      <c r="Q179" s="178">
        <f t="shared" si="18"/>
        <v>0</v>
      </c>
      <c r="R179" s="3"/>
      <c r="S179" s="689"/>
      <c r="T179" s="5"/>
      <c r="U179" s="5"/>
      <c r="V179" s="5"/>
      <c r="W179" s="5"/>
    </row>
    <row r="180" spans="1:23" ht="12" customHeight="1" x14ac:dyDescent="0.15">
      <c r="A180" s="51"/>
      <c r="B180" s="69" t="s">
        <v>31</v>
      </c>
      <c r="C180" s="62" t="s">
        <v>143</v>
      </c>
      <c r="D180" s="63">
        <v>2</v>
      </c>
      <c r="E180" s="287">
        <v>114</v>
      </c>
      <c r="F180" s="281"/>
      <c r="G180" s="40"/>
      <c r="H180" s="39"/>
      <c r="I180" s="38"/>
      <c r="J180" s="41"/>
      <c r="K180" s="43"/>
      <c r="L180" s="42"/>
      <c r="M180" s="638"/>
      <c r="N180" s="644"/>
      <c r="O180" s="646">
        <f t="shared" si="19"/>
        <v>0</v>
      </c>
      <c r="P180" s="10">
        <f t="shared" si="17"/>
        <v>0</v>
      </c>
      <c r="Q180" s="178">
        <f t="shared" si="18"/>
        <v>0</v>
      </c>
      <c r="R180" s="3"/>
      <c r="S180" s="689"/>
      <c r="T180" s="5"/>
      <c r="U180" s="5"/>
      <c r="V180" s="5"/>
      <c r="W180" s="5"/>
    </row>
    <row r="181" spans="1:23" ht="12" customHeight="1" x14ac:dyDescent="0.15">
      <c r="A181" s="51"/>
      <c r="B181" s="423" t="s">
        <v>38</v>
      </c>
      <c r="C181" s="442" t="s">
        <v>144</v>
      </c>
      <c r="D181" s="443">
        <v>2</v>
      </c>
      <c r="E181" s="288">
        <v>114</v>
      </c>
      <c r="F181" s="282"/>
      <c r="G181" s="426"/>
      <c r="H181" s="427"/>
      <c r="I181" s="428"/>
      <c r="J181" s="429"/>
      <c r="K181" s="430"/>
      <c r="L181" s="431"/>
      <c r="M181" s="636"/>
      <c r="N181" s="649"/>
      <c r="O181" s="646">
        <f t="shared" si="19"/>
        <v>0</v>
      </c>
      <c r="P181" s="10">
        <f t="shared" si="17"/>
        <v>0</v>
      </c>
      <c r="Q181" s="178">
        <f t="shared" si="18"/>
        <v>0</v>
      </c>
      <c r="R181" s="3"/>
      <c r="S181" s="689"/>
      <c r="T181" s="5"/>
      <c r="U181" s="5"/>
      <c r="V181" s="5"/>
      <c r="W181" s="5"/>
    </row>
    <row r="182" spans="1:23" ht="12" customHeight="1" x14ac:dyDescent="0.15">
      <c r="A182" s="51"/>
      <c r="B182" s="69" t="s">
        <v>20</v>
      </c>
      <c r="C182" s="62" t="s">
        <v>145</v>
      </c>
      <c r="D182" s="63">
        <v>2</v>
      </c>
      <c r="E182" s="287">
        <v>84</v>
      </c>
      <c r="F182" s="282"/>
      <c r="G182" s="426"/>
      <c r="H182" s="427"/>
      <c r="I182" s="428"/>
      <c r="J182" s="429"/>
      <c r="K182" s="430"/>
      <c r="L182" s="431"/>
      <c r="M182" s="636"/>
      <c r="N182" s="649"/>
      <c r="O182" s="646">
        <f t="shared" si="19"/>
        <v>0</v>
      </c>
      <c r="P182" s="10">
        <f t="shared" si="17"/>
        <v>0</v>
      </c>
      <c r="Q182" s="178">
        <f t="shared" si="18"/>
        <v>0</v>
      </c>
      <c r="R182" s="3"/>
      <c r="S182" s="689"/>
      <c r="T182" s="5"/>
      <c r="U182" s="5"/>
      <c r="V182" s="5"/>
      <c r="W182" s="5"/>
    </row>
    <row r="183" spans="1:23" ht="12" customHeight="1" x14ac:dyDescent="0.15">
      <c r="A183" s="51"/>
      <c r="B183" s="423" t="s">
        <v>9</v>
      </c>
      <c r="C183" s="442" t="s">
        <v>146</v>
      </c>
      <c r="D183" s="443">
        <v>5</v>
      </c>
      <c r="E183" s="288">
        <v>54</v>
      </c>
      <c r="F183" s="281"/>
      <c r="G183" s="40"/>
      <c r="H183" s="39"/>
      <c r="I183" s="38"/>
      <c r="J183" s="41"/>
      <c r="K183" s="43"/>
      <c r="L183" s="42"/>
      <c r="M183" s="638"/>
      <c r="N183" s="644"/>
      <c r="O183" s="646">
        <f t="shared" si="19"/>
        <v>0</v>
      </c>
      <c r="P183" s="10">
        <f t="shared" si="17"/>
        <v>0</v>
      </c>
      <c r="Q183" s="178">
        <f t="shared" si="18"/>
        <v>0</v>
      </c>
      <c r="R183" s="3"/>
      <c r="S183" s="689"/>
      <c r="T183" s="5"/>
      <c r="U183" s="5"/>
      <c r="V183" s="5"/>
      <c r="W183" s="5"/>
    </row>
    <row r="184" spans="1:23" ht="12" customHeight="1" x14ac:dyDescent="0.15">
      <c r="A184" s="51"/>
      <c r="B184" s="423" t="s">
        <v>17</v>
      </c>
      <c r="C184" s="442" t="s">
        <v>147</v>
      </c>
      <c r="D184" s="443">
        <v>5</v>
      </c>
      <c r="E184" s="288">
        <v>33</v>
      </c>
      <c r="F184" s="282"/>
      <c r="G184" s="426"/>
      <c r="H184" s="427"/>
      <c r="I184" s="428"/>
      <c r="J184" s="429"/>
      <c r="K184" s="430"/>
      <c r="L184" s="431"/>
      <c r="M184" s="636"/>
      <c r="N184" s="649"/>
      <c r="O184" s="646">
        <f t="shared" si="19"/>
        <v>0</v>
      </c>
      <c r="P184" s="10">
        <f t="shared" si="17"/>
        <v>0</v>
      </c>
      <c r="Q184" s="178">
        <f t="shared" si="18"/>
        <v>0</v>
      </c>
      <c r="R184" s="3"/>
      <c r="S184" s="689"/>
      <c r="T184" s="5"/>
      <c r="U184" s="5"/>
      <c r="V184" s="5"/>
      <c r="W184" s="5"/>
    </row>
    <row r="185" spans="1:23" ht="12" customHeight="1" x14ac:dyDescent="0.15">
      <c r="A185" s="51"/>
      <c r="B185" s="423" t="s">
        <v>14</v>
      </c>
      <c r="C185" s="424" t="s">
        <v>148</v>
      </c>
      <c r="D185" s="443">
        <v>5</v>
      </c>
      <c r="E185" s="288">
        <v>24</v>
      </c>
      <c r="F185" s="281"/>
      <c r="G185" s="40"/>
      <c r="H185" s="39"/>
      <c r="I185" s="38"/>
      <c r="J185" s="41"/>
      <c r="K185" s="43"/>
      <c r="L185" s="42"/>
      <c r="M185" s="638"/>
      <c r="N185" s="644"/>
      <c r="O185" s="646">
        <f t="shared" si="19"/>
        <v>0</v>
      </c>
      <c r="P185" s="10">
        <f t="shared" si="17"/>
        <v>0</v>
      </c>
      <c r="Q185" s="178">
        <f t="shared" si="18"/>
        <v>0</v>
      </c>
      <c r="R185" s="3"/>
      <c r="S185" s="689"/>
      <c r="T185" s="5"/>
      <c r="U185" s="5"/>
      <c r="V185" s="5"/>
      <c r="W185" s="5"/>
    </row>
    <row r="186" spans="1:23" ht="12" customHeight="1" x14ac:dyDescent="0.15">
      <c r="A186" s="51"/>
      <c r="B186" s="423" t="s">
        <v>15</v>
      </c>
      <c r="C186" s="424" t="s">
        <v>149</v>
      </c>
      <c r="D186" s="443">
        <v>5</v>
      </c>
      <c r="E186" s="288">
        <v>24</v>
      </c>
      <c r="F186" s="282"/>
      <c r="G186" s="426"/>
      <c r="H186" s="427"/>
      <c r="I186" s="428"/>
      <c r="J186" s="429"/>
      <c r="K186" s="430"/>
      <c r="L186" s="431"/>
      <c r="M186" s="636"/>
      <c r="N186" s="649"/>
      <c r="O186" s="646">
        <f t="shared" si="19"/>
        <v>0</v>
      </c>
      <c r="P186" s="10">
        <f t="shared" si="17"/>
        <v>0</v>
      </c>
      <c r="Q186" s="178">
        <f t="shared" si="18"/>
        <v>0</v>
      </c>
      <c r="R186" s="3"/>
      <c r="S186" s="689"/>
      <c r="T186" s="5"/>
      <c r="U186" s="5"/>
      <c r="V186" s="5"/>
      <c r="W186" s="5"/>
    </row>
    <row r="187" spans="1:23" ht="12" customHeight="1" x14ac:dyDescent="0.15">
      <c r="A187" s="51"/>
      <c r="B187" s="423" t="s">
        <v>14</v>
      </c>
      <c r="C187" s="424" t="s">
        <v>150</v>
      </c>
      <c r="D187" s="443">
        <v>5</v>
      </c>
      <c r="E187" s="288">
        <v>27</v>
      </c>
      <c r="F187" s="282"/>
      <c r="G187" s="426"/>
      <c r="H187" s="427"/>
      <c r="I187" s="428"/>
      <c r="J187" s="429"/>
      <c r="K187" s="430"/>
      <c r="L187" s="431"/>
      <c r="M187" s="636"/>
      <c r="N187" s="649"/>
      <c r="O187" s="646">
        <f t="shared" si="19"/>
        <v>0</v>
      </c>
      <c r="P187" s="10">
        <f t="shared" si="17"/>
        <v>0</v>
      </c>
      <c r="Q187" s="178">
        <f t="shared" si="18"/>
        <v>0</v>
      </c>
      <c r="R187" s="3"/>
      <c r="S187" s="689"/>
      <c r="T187" s="5"/>
      <c r="U187" s="5"/>
      <c r="V187" s="5"/>
      <c r="W187" s="5"/>
    </row>
    <row r="188" spans="1:23" ht="12" customHeight="1" x14ac:dyDescent="0.15">
      <c r="A188" s="51"/>
      <c r="B188" s="423" t="s">
        <v>14</v>
      </c>
      <c r="C188" s="424" t="s">
        <v>151</v>
      </c>
      <c r="D188" s="443">
        <v>5</v>
      </c>
      <c r="E188" s="288">
        <v>27</v>
      </c>
      <c r="F188" s="281"/>
      <c r="G188" s="40"/>
      <c r="H188" s="39"/>
      <c r="I188" s="38"/>
      <c r="J188" s="41"/>
      <c r="K188" s="43"/>
      <c r="L188" s="42"/>
      <c r="M188" s="638"/>
      <c r="N188" s="644"/>
      <c r="O188" s="646">
        <f t="shared" si="19"/>
        <v>0</v>
      </c>
      <c r="P188" s="10">
        <f t="shared" si="17"/>
        <v>0</v>
      </c>
      <c r="Q188" s="178">
        <f t="shared" si="18"/>
        <v>0</v>
      </c>
      <c r="R188" s="3"/>
      <c r="S188" s="689"/>
      <c r="T188" s="5"/>
      <c r="U188" s="5"/>
      <c r="V188" s="5"/>
      <c r="W188" s="5"/>
    </row>
    <row r="189" spans="1:23" ht="12" customHeight="1" x14ac:dyDescent="0.15">
      <c r="A189" s="51"/>
      <c r="B189" s="423" t="s">
        <v>15</v>
      </c>
      <c r="C189" s="424" t="s">
        <v>154</v>
      </c>
      <c r="D189" s="443">
        <v>5</v>
      </c>
      <c r="E189" s="288">
        <v>24</v>
      </c>
      <c r="F189" s="282"/>
      <c r="G189" s="426"/>
      <c r="H189" s="427"/>
      <c r="I189" s="428"/>
      <c r="J189" s="429"/>
      <c r="K189" s="430"/>
      <c r="L189" s="431"/>
      <c r="M189" s="636"/>
      <c r="N189" s="649"/>
      <c r="O189" s="646">
        <f t="shared" si="19"/>
        <v>0</v>
      </c>
      <c r="P189" s="10">
        <f t="shared" si="17"/>
        <v>0</v>
      </c>
      <c r="Q189" s="178">
        <f t="shared" si="18"/>
        <v>0</v>
      </c>
      <c r="R189" s="3"/>
      <c r="S189" s="689"/>
      <c r="T189" s="5"/>
      <c r="U189" s="5"/>
      <c r="V189" s="5"/>
      <c r="W189" s="5"/>
    </row>
    <row r="190" spans="1:23" ht="12" customHeight="1" x14ac:dyDescent="0.15">
      <c r="A190" s="51"/>
      <c r="B190" s="423" t="s">
        <v>15</v>
      </c>
      <c r="C190" s="424" t="s">
        <v>155</v>
      </c>
      <c r="D190" s="443">
        <v>7</v>
      </c>
      <c r="E190" s="288">
        <v>24</v>
      </c>
      <c r="F190" s="281"/>
      <c r="G190" s="40"/>
      <c r="H190" s="39"/>
      <c r="I190" s="38"/>
      <c r="J190" s="41"/>
      <c r="K190" s="43"/>
      <c r="L190" s="42"/>
      <c r="M190" s="638"/>
      <c r="N190" s="644"/>
      <c r="O190" s="646">
        <f t="shared" si="19"/>
        <v>0</v>
      </c>
      <c r="P190" s="10">
        <f t="shared" si="17"/>
        <v>0</v>
      </c>
      <c r="Q190" s="178">
        <f t="shared" si="18"/>
        <v>0</v>
      </c>
      <c r="R190" s="3"/>
      <c r="S190" s="689"/>
      <c r="T190" s="5"/>
      <c r="U190" s="5"/>
      <c r="V190" s="5"/>
      <c r="W190" s="5"/>
    </row>
    <row r="191" spans="1:23" ht="12" customHeight="1" x14ac:dyDescent="0.15">
      <c r="A191" s="51"/>
      <c r="B191" s="423" t="s">
        <v>15</v>
      </c>
      <c r="C191" s="424" t="s">
        <v>156</v>
      </c>
      <c r="D191" s="443">
        <v>7</v>
      </c>
      <c r="E191" s="288">
        <v>24</v>
      </c>
      <c r="F191" s="282"/>
      <c r="G191" s="426"/>
      <c r="H191" s="427"/>
      <c r="I191" s="428"/>
      <c r="J191" s="429"/>
      <c r="K191" s="430"/>
      <c r="L191" s="431"/>
      <c r="M191" s="636"/>
      <c r="N191" s="649"/>
      <c r="O191" s="646">
        <f t="shared" si="19"/>
        <v>0</v>
      </c>
      <c r="P191" s="10">
        <f t="shared" si="17"/>
        <v>0</v>
      </c>
      <c r="Q191" s="178">
        <f t="shared" si="18"/>
        <v>0</v>
      </c>
      <c r="R191" s="3"/>
      <c r="S191" s="689"/>
      <c r="T191" s="5"/>
      <c r="U191" s="5"/>
      <c r="V191" s="5"/>
      <c r="W191" s="5"/>
    </row>
    <row r="192" spans="1:23" ht="12" customHeight="1" x14ac:dyDescent="0.15">
      <c r="A192" s="51"/>
      <c r="B192" s="423" t="s">
        <v>14</v>
      </c>
      <c r="C192" s="424" t="s">
        <v>157</v>
      </c>
      <c r="D192" s="443">
        <v>5</v>
      </c>
      <c r="E192" s="288">
        <v>29</v>
      </c>
      <c r="F192" s="282"/>
      <c r="G192" s="426"/>
      <c r="H192" s="427"/>
      <c r="I192" s="428"/>
      <c r="J192" s="429"/>
      <c r="K192" s="430"/>
      <c r="L192" s="431"/>
      <c r="M192" s="636"/>
      <c r="N192" s="649"/>
      <c r="O192" s="646">
        <f t="shared" si="19"/>
        <v>0</v>
      </c>
      <c r="P192" s="10">
        <f t="shared" si="17"/>
        <v>0</v>
      </c>
      <c r="Q192" s="178">
        <f t="shared" si="18"/>
        <v>0</v>
      </c>
      <c r="R192" s="3"/>
      <c r="S192" s="689"/>
      <c r="T192" s="5"/>
      <c r="U192" s="5"/>
      <c r="V192" s="5"/>
      <c r="W192" s="5"/>
    </row>
    <row r="193" spans="1:23" ht="12" customHeight="1" x14ac:dyDescent="0.15">
      <c r="A193" s="51"/>
      <c r="B193" s="423" t="s">
        <v>15</v>
      </c>
      <c r="C193" s="424" t="s">
        <v>158</v>
      </c>
      <c r="D193" s="443">
        <v>7</v>
      </c>
      <c r="E193" s="288">
        <v>26</v>
      </c>
      <c r="F193" s="281"/>
      <c r="G193" s="40"/>
      <c r="H193" s="39"/>
      <c r="I193" s="38"/>
      <c r="J193" s="41"/>
      <c r="K193" s="43"/>
      <c r="L193" s="42"/>
      <c r="M193" s="638"/>
      <c r="N193" s="644"/>
      <c r="O193" s="646">
        <f t="shared" si="19"/>
        <v>0</v>
      </c>
      <c r="P193" s="10">
        <f t="shared" ref="P193:P293" si="20">O193*D193</f>
        <v>0</v>
      </c>
      <c r="Q193" s="178">
        <f t="shared" ref="Q193:Q293" si="21">O193*E193</f>
        <v>0</v>
      </c>
      <c r="R193" s="3"/>
      <c r="S193" s="689"/>
      <c r="T193" s="5"/>
      <c r="U193" s="5"/>
      <c r="V193" s="5"/>
      <c r="W193" s="5"/>
    </row>
    <row r="194" spans="1:23" ht="12" customHeight="1" x14ac:dyDescent="0.15">
      <c r="A194" s="51"/>
      <c r="B194" s="423" t="s">
        <v>15</v>
      </c>
      <c r="C194" s="424" t="s">
        <v>159</v>
      </c>
      <c r="D194" s="443">
        <v>7</v>
      </c>
      <c r="E194" s="288">
        <v>26</v>
      </c>
      <c r="F194" s="282"/>
      <c r="G194" s="426"/>
      <c r="H194" s="427"/>
      <c r="I194" s="428"/>
      <c r="J194" s="429"/>
      <c r="K194" s="430"/>
      <c r="L194" s="431"/>
      <c r="M194" s="636"/>
      <c r="N194" s="649"/>
      <c r="O194" s="646">
        <f t="shared" si="19"/>
        <v>0</v>
      </c>
      <c r="P194" s="10">
        <f t="shared" si="20"/>
        <v>0</v>
      </c>
      <c r="Q194" s="178">
        <f t="shared" si="21"/>
        <v>0</v>
      </c>
      <c r="R194" s="3"/>
      <c r="S194" s="689"/>
      <c r="T194" s="5"/>
      <c r="U194" s="5"/>
      <c r="V194" s="5"/>
      <c r="W194" s="5"/>
    </row>
    <row r="195" spans="1:23" ht="12" customHeight="1" x14ac:dyDescent="0.15">
      <c r="A195" s="51"/>
      <c r="B195" s="423" t="s">
        <v>15</v>
      </c>
      <c r="C195" s="424" t="s">
        <v>152</v>
      </c>
      <c r="D195" s="443">
        <v>7</v>
      </c>
      <c r="E195" s="288">
        <v>26</v>
      </c>
      <c r="F195" s="282"/>
      <c r="G195" s="426"/>
      <c r="H195" s="427"/>
      <c r="I195" s="428"/>
      <c r="J195" s="429"/>
      <c r="K195" s="430"/>
      <c r="L195" s="431"/>
      <c r="M195" s="636"/>
      <c r="N195" s="649"/>
      <c r="O195" s="646">
        <f t="shared" si="19"/>
        <v>0</v>
      </c>
      <c r="P195" s="10">
        <f t="shared" si="20"/>
        <v>0</v>
      </c>
      <c r="Q195" s="178">
        <f t="shared" si="21"/>
        <v>0</v>
      </c>
      <c r="R195" s="3"/>
      <c r="S195" s="689"/>
      <c r="T195" s="5"/>
      <c r="U195" s="5"/>
      <c r="V195" s="5"/>
      <c r="W195" s="5"/>
    </row>
    <row r="196" spans="1:23" ht="12" customHeight="1" x14ac:dyDescent="0.15">
      <c r="A196" s="51"/>
      <c r="B196" s="423" t="s">
        <v>15</v>
      </c>
      <c r="C196" s="424" t="s">
        <v>153</v>
      </c>
      <c r="D196" s="443">
        <v>7</v>
      </c>
      <c r="E196" s="288">
        <v>26</v>
      </c>
      <c r="F196" s="281"/>
      <c r="G196" s="40"/>
      <c r="H196" s="39"/>
      <c r="I196" s="38"/>
      <c r="J196" s="41"/>
      <c r="K196" s="43"/>
      <c r="L196" s="42"/>
      <c r="M196" s="638"/>
      <c r="N196" s="644"/>
      <c r="O196" s="646">
        <f t="shared" si="19"/>
        <v>0</v>
      </c>
      <c r="P196" s="10">
        <f t="shared" si="20"/>
        <v>0</v>
      </c>
      <c r="Q196" s="178">
        <f t="shared" si="21"/>
        <v>0</v>
      </c>
      <c r="R196" s="3"/>
      <c r="S196" s="689"/>
      <c r="T196" s="5"/>
      <c r="U196" s="5"/>
      <c r="V196" s="5"/>
      <c r="W196" s="5"/>
    </row>
    <row r="197" spans="1:23" ht="12" customHeight="1" x14ac:dyDescent="0.15">
      <c r="B197" s="423" t="s">
        <v>131</v>
      </c>
      <c r="C197" s="424" t="s">
        <v>359</v>
      </c>
      <c r="D197" s="443">
        <v>1</v>
      </c>
      <c r="E197" s="288">
        <v>164</v>
      </c>
      <c r="F197" s="282"/>
      <c r="G197" s="426"/>
      <c r="H197" s="427"/>
      <c r="I197" s="428"/>
      <c r="J197" s="429"/>
      <c r="K197" s="430"/>
      <c r="L197" s="431"/>
      <c r="M197" s="636"/>
      <c r="N197" s="649"/>
      <c r="O197" s="646">
        <f t="shared" si="19"/>
        <v>0</v>
      </c>
      <c r="P197" s="10">
        <f t="shared" si="20"/>
        <v>0</v>
      </c>
      <c r="Q197" s="178">
        <f t="shared" si="21"/>
        <v>0</v>
      </c>
      <c r="R197" s="3"/>
      <c r="S197" s="689"/>
      <c r="T197" s="5"/>
      <c r="U197" s="5"/>
      <c r="V197" s="5"/>
      <c r="W197" s="5"/>
    </row>
    <row r="198" spans="1:23" ht="12" customHeight="1" x14ac:dyDescent="0.15">
      <c r="A198" s="51"/>
      <c r="B198" s="423" t="s">
        <v>106</v>
      </c>
      <c r="C198" s="424" t="s">
        <v>360</v>
      </c>
      <c r="D198" s="443">
        <v>1</v>
      </c>
      <c r="E198" s="288">
        <v>164</v>
      </c>
      <c r="F198" s="281"/>
      <c r="G198" s="40"/>
      <c r="H198" s="39"/>
      <c r="I198" s="38"/>
      <c r="J198" s="41"/>
      <c r="K198" s="43"/>
      <c r="L198" s="42"/>
      <c r="M198" s="638"/>
      <c r="N198" s="644"/>
      <c r="O198" s="646">
        <f t="shared" si="19"/>
        <v>0</v>
      </c>
      <c r="P198" s="10">
        <f t="shared" si="20"/>
        <v>0</v>
      </c>
      <c r="Q198" s="178">
        <f t="shared" si="21"/>
        <v>0</v>
      </c>
      <c r="R198" s="3"/>
      <c r="S198" s="689"/>
      <c r="T198" s="5"/>
      <c r="U198" s="5"/>
      <c r="V198" s="5"/>
      <c r="W198" s="5"/>
    </row>
    <row r="199" spans="1:23" ht="12" customHeight="1" x14ac:dyDescent="0.15">
      <c r="A199" s="51"/>
      <c r="B199" s="423" t="s">
        <v>8</v>
      </c>
      <c r="C199" s="424" t="s">
        <v>361</v>
      </c>
      <c r="D199" s="443">
        <v>2</v>
      </c>
      <c r="E199" s="288">
        <v>219</v>
      </c>
      <c r="F199" s="282"/>
      <c r="G199" s="426"/>
      <c r="H199" s="427"/>
      <c r="I199" s="428"/>
      <c r="J199" s="429"/>
      <c r="K199" s="430"/>
      <c r="L199" s="431"/>
      <c r="M199" s="636"/>
      <c r="N199" s="649"/>
      <c r="O199" s="646">
        <f t="shared" si="19"/>
        <v>0</v>
      </c>
      <c r="P199" s="10">
        <f t="shared" si="20"/>
        <v>0</v>
      </c>
      <c r="Q199" s="178">
        <f t="shared" si="21"/>
        <v>0</v>
      </c>
      <c r="R199" s="3"/>
      <c r="S199" s="689"/>
      <c r="T199" s="5"/>
      <c r="U199" s="5"/>
      <c r="V199" s="5"/>
      <c r="W199" s="5"/>
    </row>
    <row r="200" spans="1:23" ht="12" customHeight="1" x14ac:dyDescent="0.15">
      <c r="A200" s="51"/>
      <c r="B200" s="423" t="s">
        <v>8</v>
      </c>
      <c r="C200" s="424" t="s">
        <v>362</v>
      </c>
      <c r="D200" s="443">
        <v>2</v>
      </c>
      <c r="E200" s="288">
        <v>199</v>
      </c>
      <c r="F200" s="281"/>
      <c r="G200" s="40"/>
      <c r="H200" s="39"/>
      <c r="I200" s="38"/>
      <c r="J200" s="41"/>
      <c r="K200" s="43"/>
      <c r="L200" s="42"/>
      <c r="M200" s="638"/>
      <c r="N200" s="644"/>
      <c r="O200" s="646">
        <f t="shared" si="19"/>
        <v>0</v>
      </c>
      <c r="P200" s="10">
        <f t="shared" si="20"/>
        <v>0</v>
      </c>
      <c r="Q200" s="178">
        <f t="shared" si="21"/>
        <v>0</v>
      </c>
      <c r="R200" s="3"/>
      <c r="S200" s="689"/>
      <c r="T200" s="5"/>
      <c r="U200" s="5"/>
      <c r="V200" s="5"/>
      <c r="W200" s="5"/>
    </row>
    <row r="201" spans="1:23" ht="12" customHeight="1" x14ac:dyDescent="0.15">
      <c r="A201" s="51"/>
      <c r="B201" s="423" t="s">
        <v>8</v>
      </c>
      <c r="C201" s="424" t="s">
        <v>363</v>
      </c>
      <c r="D201" s="443">
        <v>2</v>
      </c>
      <c r="E201" s="288">
        <v>156</v>
      </c>
      <c r="F201" s="282"/>
      <c r="G201" s="426"/>
      <c r="H201" s="427"/>
      <c r="I201" s="428"/>
      <c r="J201" s="429"/>
      <c r="K201" s="430"/>
      <c r="L201" s="431"/>
      <c r="M201" s="636"/>
      <c r="N201" s="649"/>
      <c r="O201" s="646">
        <f t="shared" si="19"/>
        <v>0</v>
      </c>
      <c r="P201" s="10">
        <f t="shared" si="20"/>
        <v>0</v>
      </c>
      <c r="Q201" s="178">
        <f t="shared" si="21"/>
        <v>0</v>
      </c>
      <c r="R201" s="3"/>
      <c r="S201" s="689"/>
      <c r="T201" s="5"/>
      <c r="U201" s="5"/>
      <c r="V201" s="5"/>
      <c r="W201" s="5"/>
    </row>
    <row r="202" spans="1:23" ht="12" customHeight="1" x14ac:dyDescent="0.15">
      <c r="A202" s="51"/>
      <c r="B202" s="423" t="s">
        <v>38</v>
      </c>
      <c r="C202" s="424" t="s">
        <v>364</v>
      </c>
      <c r="D202" s="443">
        <v>1</v>
      </c>
      <c r="E202" s="288">
        <v>114</v>
      </c>
      <c r="F202" s="281"/>
      <c r="G202" s="40"/>
      <c r="H202" s="39"/>
      <c r="I202" s="38"/>
      <c r="J202" s="41"/>
      <c r="K202" s="43"/>
      <c r="L202" s="42"/>
      <c r="M202" s="638"/>
      <c r="N202" s="644"/>
      <c r="O202" s="646">
        <f t="shared" si="19"/>
        <v>0</v>
      </c>
      <c r="P202" s="10">
        <f t="shared" si="20"/>
        <v>0</v>
      </c>
      <c r="Q202" s="178">
        <f t="shared" si="21"/>
        <v>0</v>
      </c>
      <c r="R202" s="3"/>
      <c r="S202" s="689"/>
      <c r="T202" s="5"/>
      <c r="U202" s="5"/>
      <c r="V202" s="5"/>
      <c r="W202" s="5"/>
    </row>
    <row r="203" spans="1:23" ht="12" customHeight="1" x14ac:dyDescent="0.15">
      <c r="A203" s="51"/>
      <c r="B203" s="69" t="s">
        <v>106</v>
      </c>
      <c r="C203" s="62" t="s">
        <v>365</v>
      </c>
      <c r="D203" s="63">
        <v>1</v>
      </c>
      <c r="E203" s="287">
        <v>151</v>
      </c>
      <c r="F203" s="282"/>
      <c r="G203" s="426"/>
      <c r="H203" s="427"/>
      <c r="I203" s="428"/>
      <c r="J203" s="429"/>
      <c r="K203" s="430"/>
      <c r="L203" s="431"/>
      <c r="M203" s="636"/>
      <c r="N203" s="649"/>
      <c r="O203" s="646">
        <f t="shared" si="19"/>
        <v>0</v>
      </c>
      <c r="P203" s="10">
        <f t="shared" si="20"/>
        <v>0</v>
      </c>
      <c r="Q203" s="178">
        <f t="shared" si="21"/>
        <v>0</v>
      </c>
      <c r="R203" s="3"/>
      <c r="S203" s="689"/>
      <c r="T203" s="5"/>
      <c r="U203" s="5"/>
      <c r="V203" s="5"/>
      <c r="W203" s="5"/>
    </row>
    <row r="204" spans="1:23" ht="12" customHeight="1" x14ac:dyDescent="0.15">
      <c r="A204" s="51"/>
      <c r="B204" s="423" t="s">
        <v>106</v>
      </c>
      <c r="C204" s="442" t="s">
        <v>366</v>
      </c>
      <c r="D204" s="443">
        <v>1</v>
      </c>
      <c r="E204" s="288">
        <v>151</v>
      </c>
      <c r="F204" s="282"/>
      <c r="G204" s="426"/>
      <c r="H204" s="427"/>
      <c r="I204" s="428"/>
      <c r="J204" s="429"/>
      <c r="K204" s="430"/>
      <c r="L204" s="431"/>
      <c r="M204" s="636"/>
      <c r="N204" s="649"/>
      <c r="O204" s="646">
        <f t="shared" ref="O204:O267" si="22">SUM(F204:N204)</f>
        <v>0</v>
      </c>
      <c r="P204" s="10">
        <f t="shared" si="20"/>
        <v>0</v>
      </c>
      <c r="Q204" s="178">
        <f t="shared" si="21"/>
        <v>0</v>
      </c>
      <c r="R204" s="3"/>
      <c r="S204" s="689"/>
      <c r="T204" s="5"/>
      <c r="U204" s="5"/>
      <c r="V204" s="5"/>
      <c r="W204" s="5"/>
    </row>
    <row r="205" spans="1:23" ht="12" customHeight="1" x14ac:dyDescent="0.15">
      <c r="A205" s="51" t="s">
        <v>130</v>
      </c>
      <c r="B205" s="69" t="s">
        <v>8</v>
      </c>
      <c r="C205" s="62" t="s">
        <v>367</v>
      </c>
      <c r="D205" s="63">
        <v>2</v>
      </c>
      <c r="E205" s="287">
        <v>224</v>
      </c>
      <c r="F205" s="282"/>
      <c r="G205" s="426"/>
      <c r="H205" s="427"/>
      <c r="I205" s="428"/>
      <c r="J205" s="429"/>
      <c r="K205" s="430"/>
      <c r="L205" s="431"/>
      <c r="M205" s="636"/>
      <c r="N205" s="649"/>
      <c r="O205" s="646">
        <f t="shared" si="22"/>
        <v>0</v>
      </c>
      <c r="P205" s="10">
        <f t="shared" si="20"/>
        <v>0</v>
      </c>
      <c r="Q205" s="178">
        <f t="shared" si="21"/>
        <v>0</v>
      </c>
      <c r="R205" s="3"/>
      <c r="S205" s="689"/>
      <c r="T205" s="5"/>
      <c r="U205" s="5"/>
      <c r="V205" s="5"/>
      <c r="W205" s="5"/>
    </row>
    <row r="206" spans="1:23" ht="12" customHeight="1" x14ac:dyDescent="0.15">
      <c r="A206" s="51"/>
      <c r="B206" s="423" t="s">
        <v>31</v>
      </c>
      <c r="C206" s="442" t="s">
        <v>368</v>
      </c>
      <c r="D206" s="443">
        <v>2</v>
      </c>
      <c r="E206" s="288">
        <v>240</v>
      </c>
      <c r="F206" s="282"/>
      <c r="G206" s="426"/>
      <c r="H206" s="427"/>
      <c r="I206" s="428"/>
      <c r="J206" s="429"/>
      <c r="K206" s="430"/>
      <c r="L206" s="431"/>
      <c r="M206" s="636"/>
      <c r="N206" s="649"/>
      <c r="O206" s="646">
        <f t="shared" si="22"/>
        <v>0</v>
      </c>
      <c r="P206" s="10">
        <f t="shared" si="20"/>
        <v>0</v>
      </c>
      <c r="Q206" s="178">
        <f t="shared" si="21"/>
        <v>0</v>
      </c>
      <c r="R206" s="3"/>
      <c r="S206" s="689"/>
      <c r="T206" s="5"/>
      <c r="U206" s="5"/>
      <c r="V206" s="5"/>
      <c r="W206" s="5"/>
    </row>
    <row r="207" spans="1:23" ht="12" customHeight="1" x14ac:dyDescent="0.15">
      <c r="A207" s="51"/>
      <c r="B207" s="69" t="s">
        <v>8</v>
      </c>
      <c r="C207" s="62" t="s">
        <v>369</v>
      </c>
      <c r="D207" s="63">
        <v>2</v>
      </c>
      <c r="E207" s="287">
        <v>179</v>
      </c>
      <c r="F207" s="282"/>
      <c r="G207" s="426"/>
      <c r="H207" s="427"/>
      <c r="I207" s="428"/>
      <c r="J207" s="429"/>
      <c r="K207" s="430"/>
      <c r="L207" s="431"/>
      <c r="M207" s="636"/>
      <c r="N207" s="649"/>
      <c r="O207" s="646">
        <f t="shared" si="22"/>
        <v>0</v>
      </c>
      <c r="P207" s="10">
        <f t="shared" si="20"/>
        <v>0</v>
      </c>
      <c r="Q207" s="178">
        <f t="shared" si="21"/>
        <v>0</v>
      </c>
      <c r="R207" s="3"/>
      <c r="S207" s="689"/>
      <c r="T207" s="5"/>
      <c r="U207" s="5"/>
      <c r="V207" s="5"/>
      <c r="W207" s="5"/>
    </row>
    <row r="208" spans="1:23" ht="12" customHeight="1" x14ac:dyDescent="0.15">
      <c r="A208" s="51"/>
      <c r="B208" s="423" t="s">
        <v>31</v>
      </c>
      <c r="C208" s="442" t="s">
        <v>370</v>
      </c>
      <c r="D208" s="443">
        <v>3</v>
      </c>
      <c r="E208" s="288">
        <v>240</v>
      </c>
      <c r="F208" s="282"/>
      <c r="G208" s="426"/>
      <c r="H208" s="427"/>
      <c r="I208" s="428"/>
      <c r="J208" s="429"/>
      <c r="K208" s="430"/>
      <c r="L208" s="431"/>
      <c r="M208" s="636"/>
      <c r="N208" s="649"/>
      <c r="O208" s="646">
        <f t="shared" si="22"/>
        <v>0</v>
      </c>
      <c r="P208" s="10">
        <f t="shared" si="20"/>
        <v>0</v>
      </c>
      <c r="Q208" s="178">
        <f t="shared" si="21"/>
        <v>0</v>
      </c>
      <c r="R208" s="3"/>
      <c r="S208" s="689"/>
      <c r="T208" s="5"/>
      <c r="U208" s="5"/>
      <c r="V208" s="5"/>
      <c r="W208" s="5"/>
    </row>
    <row r="209" spans="1:23" ht="12" customHeight="1" x14ac:dyDescent="0.15">
      <c r="A209" s="51"/>
      <c r="B209" s="69" t="s">
        <v>31</v>
      </c>
      <c r="C209" s="62" t="s">
        <v>371</v>
      </c>
      <c r="D209" s="63">
        <v>2</v>
      </c>
      <c r="E209" s="287">
        <v>174</v>
      </c>
      <c r="F209" s="282"/>
      <c r="G209" s="426"/>
      <c r="H209" s="427"/>
      <c r="I209" s="428"/>
      <c r="J209" s="429"/>
      <c r="K209" s="430"/>
      <c r="L209" s="431"/>
      <c r="M209" s="636"/>
      <c r="N209" s="649"/>
      <c r="O209" s="646">
        <f t="shared" si="22"/>
        <v>0</v>
      </c>
      <c r="P209" s="10">
        <f t="shared" si="20"/>
        <v>0</v>
      </c>
      <c r="Q209" s="178">
        <f t="shared" si="21"/>
        <v>0</v>
      </c>
      <c r="R209" s="3"/>
      <c r="S209" s="689"/>
      <c r="T209" s="5"/>
      <c r="U209" s="5"/>
      <c r="V209" s="5"/>
      <c r="W209" s="5"/>
    </row>
    <row r="210" spans="1:23" ht="12" customHeight="1" x14ac:dyDescent="0.15">
      <c r="A210" s="51"/>
      <c r="B210" s="423" t="s">
        <v>31</v>
      </c>
      <c r="C210" s="442" t="s">
        <v>372</v>
      </c>
      <c r="D210" s="443">
        <v>2</v>
      </c>
      <c r="E210" s="288">
        <v>120</v>
      </c>
      <c r="F210" s="282"/>
      <c r="G210" s="426"/>
      <c r="H210" s="427"/>
      <c r="I210" s="428"/>
      <c r="J210" s="429"/>
      <c r="K210" s="430"/>
      <c r="L210" s="431"/>
      <c r="M210" s="636"/>
      <c r="N210" s="649"/>
      <c r="O210" s="646">
        <f t="shared" si="22"/>
        <v>0</v>
      </c>
      <c r="P210" s="10">
        <f t="shared" si="20"/>
        <v>0</v>
      </c>
      <c r="Q210" s="178">
        <f t="shared" si="21"/>
        <v>0</v>
      </c>
      <c r="R210" s="3"/>
      <c r="S210" s="689"/>
      <c r="T210" s="5"/>
      <c r="U210" s="5"/>
      <c r="V210" s="5"/>
      <c r="W210" s="5"/>
    </row>
    <row r="211" spans="1:23" ht="12" customHeight="1" x14ac:dyDescent="0.15">
      <c r="A211" s="51"/>
      <c r="B211" s="69" t="s">
        <v>38</v>
      </c>
      <c r="C211" s="62" t="s">
        <v>373</v>
      </c>
      <c r="D211" s="63">
        <v>2</v>
      </c>
      <c r="E211" s="287">
        <v>150</v>
      </c>
      <c r="F211" s="282"/>
      <c r="G211" s="426"/>
      <c r="H211" s="427"/>
      <c r="I211" s="428"/>
      <c r="J211" s="429"/>
      <c r="K211" s="430"/>
      <c r="L211" s="431"/>
      <c r="M211" s="636"/>
      <c r="N211" s="649"/>
      <c r="O211" s="646">
        <f t="shared" si="22"/>
        <v>0</v>
      </c>
      <c r="P211" s="10">
        <f t="shared" si="20"/>
        <v>0</v>
      </c>
      <c r="Q211" s="178">
        <f t="shared" si="21"/>
        <v>0</v>
      </c>
      <c r="R211" s="3"/>
      <c r="S211" s="689"/>
      <c r="T211" s="5"/>
      <c r="U211" s="5"/>
      <c r="V211" s="5"/>
      <c r="W211" s="5"/>
    </row>
    <row r="212" spans="1:23" ht="12" customHeight="1" x14ac:dyDescent="0.15">
      <c r="A212" s="51"/>
      <c r="B212" s="423" t="s">
        <v>20</v>
      </c>
      <c r="C212" s="442" t="s">
        <v>374</v>
      </c>
      <c r="D212" s="443">
        <v>3</v>
      </c>
      <c r="E212" s="288">
        <v>127</v>
      </c>
      <c r="F212" s="282"/>
      <c r="G212" s="426"/>
      <c r="H212" s="427"/>
      <c r="I212" s="428"/>
      <c r="J212" s="429"/>
      <c r="K212" s="430"/>
      <c r="L212" s="431"/>
      <c r="M212" s="636"/>
      <c r="N212" s="649"/>
      <c r="O212" s="646">
        <f t="shared" si="22"/>
        <v>0</v>
      </c>
      <c r="P212" s="10">
        <f t="shared" si="20"/>
        <v>0</v>
      </c>
      <c r="Q212" s="178">
        <f t="shared" si="21"/>
        <v>0</v>
      </c>
      <c r="R212" s="3"/>
      <c r="S212" s="689"/>
      <c r="T212" s="5"/>
      <c r="U212" s="5"/>
      <c r="V212" s="5"/>
      <c r="W212" s="5"/>
    </row>
    <row r="213" spans="1:23" ht="12" customHeight="1" x14ac:dyDescent="0.15">
      <c r="A213" s="51"/>
      <c r="B213" s="69" t="s">
        <v>131</v>
      </c>
      <c r="C213" s="62" t="s">
        <v>375</v>
      </c>
      <c r="D213" s="63">
        <v>1</v>
      </c>
      <c r="E213" s="287">
        <v>199</v>
      </c>
      <c r="F213" s="282"/>
      <c r="G213" s="426"/>
      <c r="H213" s="427"/>
      <c r="I213" s="428"/>
      <c r="J213" s="429"/>
      <c r="K213" s="430"/>
      <c r="L213" s="431"/>
      <c r="M213" s="636"/>
      <c r="N213" s="649"/>
      <c r="O213" s="646">
        <f t="shared" si="22"/>
        <v>0</v>
      </c>
      <c r="P213" s="10">
        <f t="shared" si="20"/>
        <v>0</v>
      </c>
      <c r="Q213" s="178">
        <f t="shared" si="21"/>
        <v>0</v>
      </c>
      <c r="R213" s="3"/>
      <c r="S213" s="689"/>
      <c r="T213" s="5"/>
      <c r="U213" s="5"/>
      <c r="V213" s="5"/>
      <c r="W213" s="5"/>
    </row>
    <row r="214" spans="1:23" ht="12" customHeight="1" x14ac:dyDescent="0.15">
      <c r="A214" s="51"/>
      <c r="B214" s="423" t="s">
        <v>31</v>
      </c>
      <c r="C214" s="442" t="s">
        <v>376</v>
      </c>
      <c r="D214" s="443">
        <v>2</v>
      </c>
      <c r="E214" s="288">
        <v>179</v>
      </c>
      <c r="F214" s="282"/>
      <c r="G214" s="426"/>
      <c r="H214" s="427"/>
      <c r="I214" s="428"/>
      <c r="J214" s="429"/>
      <c r="K214" s="430"/>
      <c r="L214" s="431"/>
      <c r="M214" s="636"/>
      <c r="N214" s="649"/>
      <c r="O214" s="646">
        <f t="shared" si="22"/>
        <v>0</v>
      </c>
      <c r="P214" s="10">
        <f t="shared" si="20"/>
        <v>0</v>
      </c>
      <c r="Q214" s="178">
        <f t="shared" si="21"/>
        <v>0</v>
      </c>
      <c r="R214" s="3"/>
      <c r="S214" s="689"/>
      <c r="T214" s="5"/>
      <c r="U214" s="5"/>
      <c r="V214" s="5"/>
      <c r="W214" s="5"/>
    </row>
    <row r="215" spans="1:23" ht="12" customHeight="1" x14ac:dyDescent="0.15">
      <c r="A215" s="51"/>
      <c r="B215" s="69" t="s">
        <v>10</v>
      </c>
      <c r="C215" s="62" t="s">
        <v>377</v>
      </c>
      <c r="D215" s="63">
        <v>6</v>
      </c>
      <c r="E215" s="287">
        <v>186</v>
      </c>
      <c r="F215" s="282"/>
      <c r="G215" s="426"/>
      <c r="H215" s="427"/>
      <c r="I215" s="428"/>
      <c r="J215" s="429"/>
      <c r="K215" s="430"/>
      <c r="L215" s="431"/>
      <c r="M215" s="636"/>
      <c r="N215" s="649"/>
      <c r="O215" s="646">
        <f t="shared" si="22"/>
        <v>0</v>
      </c>
      <c r="P215" s="10">
        <f t="shared" si="20"/>
        <v>0</v>
      </c>
      <c r="Q215" s="178">
        <f t="shared" si="21"/>
        <v>0</v>
      </c>
      <c r="R215" s="3"/>
      <c r="S215" s="689"/>
      <c r="T215" s="5"/>
      <c r="U215" s="5"/>
      <c r="V215" s="5"/>
      <c r="W215" s="5"/>
    </row>
    <row r="216" spans="1:23" ht="12" customHeight="1" x14ac:dyDescent="0.15">
      <c r="A216" s="51"/>
      <c r="B216" s="423" t="s">
        <v>11</v>
      </c>
      <c r="C216" s="442" t="s">
        <v>378</v>
      </c>
      <c r="D216" s="443">
        <v>6</v>
      </c>
      <c r="E216" s="288">
        <v>79</v>
      </c>
      <c r="F216" s="282"/>
      <c r="G216" s="426"/>
      <c r="H216" s="427"/>
      <c r="I216" s="428"/>
      <c r="J216" s="429"/>
      <c r="K216" s="430"/>
      <c r="L216" s="431"/>
      <c r="M216" s="636"/>
      <c r="N216" s="649"/>
      <c r="O216" s="646">
        <f t="shared" si="22"/>
        <v>0</v>
      </c>
      <c r="P216" s="10">
        <f t="shared" si="20"/>
        <v>0</v>
      </c>
      <c r="Q216" s="178">
        <f t="shared" si="21"/>
        <v>0</v>
      </c>
      <c r="R216" s="3"/>
      <c r="S216" s="689"/>
      <c r="T216" s="5"/>
      <c r="U216" s="5"/>
      <c r="V216" s="5"/>
      <c r="W216" s="5"/>
    </row>
    <row r="217" spans="1:23" ht="12" customHeight="1" x14ac:dyDescent="0.15">
      <c r="A217" s="51"/>
      <c r="B217" s="69" t="s">
        <v>131</v>
      </c>
      <c r="C217" s="62" t="s">
        <v>379</v>
      </c>
      <c r="D217" s="63">
        <v>1</v>
      </c>
      <c r="E217" s="287">
        <v>131</v>
      </c>
      <c r="F217" s="282"/>
      <c r="G217" s="426"/>
      <c r="H217" s="427"/>
      <c r="I217" s="428"/>
      <c r="J217" s="429"/>
      <c r="K217" s="430"/>
      <c r="L217" s="431"/>
      <c r="M217" s="636"/>
      <c r="N217" s="649"/>
      <c r="O217" s="646">
        <f t="shared" si="22"/>
        <v>0</v>
      </c>
      <c r="P217" s="10">
        <f t="shared" si="20"/>
        <v>0</v>
      </c>
      <c r="Q217" s="178">
        <f t="shared" si="21"/>
        <v>0</v>
      </c>
      <c r="R217" s="3"/>
      <c r="S217" s="689"/>
      <c r="T217" s="5"/>
      <c r="U217" s="5"/>
      <c r="V217" s="5"/>
      <c r="W217" s="5"/>
    </row>
    <row r="218" spans="1:23" ht="12" customHeight="1" x14ac:dyDescent="0.15">
      <c r="A218" s="51"/>
      <c r="B218" s="423" t="s">
        <v>8</v>
      </c>
      <c r="C218" s="442" t="s">
        <v>380</v>
      </c>
      <c r="D218" s="443">
        <v>2</v>
      </c>
      <c r="E218" s="288">
        <v>150</v>
      </c>
      <c r="F218" s="282"/>
      <c r="G218" s="426"/>
      <c r="H218" s="427"/>
      <c r="I218" s="428"/>
      <c r="J218" s="429"/>
      <c r="K218" s="430"/>
      <c r="L218" s="431"/>
      <c r="M218" s="636"/>
      <c r="N218" s="649"/>
      <c r="O218" s="646">
        <f t="shared" si="22"/>
        <v>0</v>
      </c>
      <c r="P218" s="10">
        <f t="shared" si="20"/>
        <v>0</v>
      </c>
      <c r="Q218" s="178">
        <f t="shared" si="21"/>
        <v>0</v>
      </c>
      <c r="R218" s="3"/>
      <c r="S218" s="689"/>
      <c r="T218" s="5"/>
      <c r="U218" s="5"/>
      <c r="V218" s="5"/>
      <c r="W218" s="5"/>
    </row>
    <row r="219" spans="1:23" ht="12" customHeight="1" x14ac:dyDescent="0.15">
      <c r="A219" s="51"/>
      <c r="B219" s="69" t="s">
        <v>33</v>
      </c>
      <c r="C219" s="62" t="s">
        <v>381</v>
      </c>
      <c r="D219" s="63">
        <v>3</v>
      </c>
      <c r="E219" s="287">
        <v>150</v>
      </c>
      <c r="F219" s="282"/>
      <c r="G219" s="426"/>
      <c r="H219" s="427"/>
      <c r="I219" s="428"/>
      <c r="J219" s="429"/>
      <c r="K219" s="430"/>
      <c r="L219" s="431"/>
      <c r="M219" s="636"/>
      <c r="N219" s="649"/>
      <c r="O219" s="646">
        <f t="shared" si="22"/>
        <v>0</v>
      </c>
      <c r="P219" s="10">
        <f t="shared" si="20"/>
        <v>0</v>
      </c>
      <c r="Q219" s="178">
        <f t="shared" si="21"/>
        <v>0</v>
      </c>
      <c r="R219" s="3"/>
      <c r="S219" s="689"/>
      <c r="T219" s="5"/>
      <c r="U219" s="5"/>
      <c r="V219" s="5"/>
      <c r="W219" s="5"/>
    </row>
    <row r="220" spans="1:23" ht="12" customHeight="1" x14ac:dyDescent="0.15">
      <c r="A220" s="51"/>
      <c r="B220" s="423" t="s">
        <v>12</v>
      </c>
      <c r="C220" s="442" t="s">
        <v>382</v>
      </c>
      <c r="D220" s="443">
        <v>6</v>
      </c>
      <c r="E220" s="288">
        <v>53</v>
      </c>
      <c r="F220" s="282"/>
      <c r="G220" s="426"/>
      <c r="H220" s="427"/>
      <c r="I220" s="428"/>
      <c r="J220" s="429"/>
      <c r="K220" s="430"/>
      <c r="L220" s="431"/>
      <c r="M220" s="636"/>
      <c r="N220" s="649"/>
      <c r="O220" s="646">
        <f t="shared" si="22"/>
        <v>0</v>
      </c>
      <c r="P220" s="10">
        <f t="shared" si="20"/>
        <v>0</v>
      </c>
      <c r="Q220" s="178">
        <f t="shared" si="21"/>
        <v>0</v>
      </c>
      <c r="R220" s="3"/>
      <c r="S220" s="689"/>
      <c r="T220" s="5"/>
      <c r="U220" s="5"/>
      <c r="V220" s="5"/>
      <c r="W220" s="5"/>
    </row>
    <row r="221" spans="1:23" ht="12" customHeight="1" x14ac:dyDescent="0.15">
      <c r="A221" s="51"/>
      <c r="B221" s="69" t="s">
        <v>12</v>
      </c>
      <c r="C221" s="62" t="s">
        <v>383</v>
      </c>
      <c r="D221" s="63">
        <v>6</v>
      </c>
      <c r="E221" s="287">
        <v>47</v>
      </c>
      <c r="F221" s="282"/>
      <c r="G221" s="426"/>
      <c r="H221" s="427"/>
      <c r="I221" s="428"/>
      <c r="J221" s="429"/>
      <c r="K221" s="430"/>
      <c r="L221" s="431"/>
      <c r="M221" s="636"/>
      <c r="N221" s="649"/>
      <c r="O221" s="646">
        <f t="shared" si="22"/>
        <v>0</v>
      </c>
      <c r="P221" s="10">
        <f t="shared" si="20"/>
        <v>0</v>
      </c>
      <c r="Q221" s="178">
        <f t="shared" si="21"/>
        <v>0</v>
      </c>
      <c r="R221" s="3"/>
      <c r="S221" s="689"/>
      <c r="T221" s="5"/>
      <c r="U221" s="5"/>
      <c r="V221" s="5"/>
      <c r="W221" s="5"/>
    </row>
    <row r="222" spans="1:23" ht="12" customHeight="1" x14ac:dyDescent="0.15">
      <c r="A222" s="51"/>
      <c r="B222" s="423" t="s">
        <v>17</v>
      </c>
      <c r="C222" s="442" t="s">
        <v>384</v>
      </c>
      <c r="D222" s="443">
        <v>6</v>
      </c>
      <c r="E222" s="288">
        <v>34</v>
      </c>
      <c r="F222" s="282"/>
      <c r="G222" s="426"/>
      <c r="H222" s="427"/>
      <c r="I222" s="428"/>
      <c r="J222" s="429"/>
      <c r="K222" s="430"/>
      <c r="L222" s="431"/>
      <c r="M222" s="636"/>
      <c r="N222" s="649"/>
      <c r="O222" s="646">
        <f t="shared" si="22"/>
        <v>0</v>
      </c>
      <c r="P222" s="10">
        <f t="shared" si="20"/>
        <v>0</v>
      </c>
      <c r="Q222" s="178">
        <f t="shared" si="21"/>
        <v>0</v>
      </c>
      <c r="R222" s="3"/>
      <c r="S222" s="689"/>
      <c r="T222" s="5"/>
      <c r="U222" s="5"/>
      <c r="V222" s="5"/>
      <c r="W222" s="5"/>
    </row>
    <row r="223" spans="1:23" ht="12" customHeight="1" x14ac:dyDescent="0.15">
      <c r="A223" s="51"/>
      <c r="B223" s="69" t="s">
        <v>39</v>
      </c>
      <c r="C223" s="62" t="s">
        <v>385</v>
      </c>
      <c r="D223" s="63">
        <v>3</v>
      </c>
      <c r="E223" s="287">
        <v>113</v>
      </c>
      <c r="F223" s="282"/>
      <c r="G223" s="426"/>
      <c r="H223" s="427"/>
      <c r="I223" s="428"/>
      <c r="J223" s="429"/>
      <c r="K223" s="430"/>
      <c r="L223" s="431"/>
      <c r="M223" s="636"/>
      <c r="N223" s="649"/>
      <c r="O223" s="646">
        <f t="shared" si="22"/>
        <v>0</v>
      </c>
      <c r="P223" s="10">
        <f t="shared" si="20"/>
        <v>0</v>
      </c>
      <c r="Q223" s="178">
        <f t="shared" si="21"/>
        <v>0</v>
      </c>
      <c r="R223" s="3"/>
      <c r="S223" s="689"/>
      <c r="T223" s="5"/>
      <c r="U223" s="5"/>
      <c r="V223" s="5"/>
      <c r="W223" s="5"/>
    </row>
    <row r="224" spans="1:23" ht="12" customHeight="1" x14ac:dyDescent="0.15">
      <c r="A224" s="51"/>
      <c r="B224" s="423" t="s">
        <v>33</v>
      </c>
      <c r="C224" s="442" t="s">
        <v>386</v>
      </c>
      <c r="D224" s="443">
        <v>3</v>
      </c>
      <c r="E224" s="288">
        <v>109</v>
      </c>
      <c r="F224" s="282"/>
      <c r="G224" s="426"/>
      <c r="H224" s="427"/>
      <c r="I224" s="428"/>
      <c r="J224" s="429"/>
      <c r="K224" s="430"/>
      <c r="L224" s="431"/>
      <c r="M224" s="636"/>
      <c r="N224" s="649"/>
      <c r="O224" s="646">
        <f t="shared" si="22"/>
        <v>0</v>
      </c>
      <c r="P224" s="10">
        <f t="shared" si="20"/>
        <v>0</v>
      </c>
      <c r="Q224" s="178">
        <f t="shared" si="21"/>
        <v>0</v>
      </c>
      <c r="R224" s="3"/>
      <c r="S224" s="689"/>
      <c r="T224" s="5"/>
      <c r="U224" s="5"/>
      <c r="V224" s="5"/>
      <c r="W224" s="5"/>
    </row>
    <row r="225" spans="1:23" ht="12" customHeight="1" x14ac:dyDescent="0.15">
      <c r="A225" s="51"/>
      <c r="B225" s="69" t="s">
        <v>33</v>
      </c>
      <c r="C225" s="62" t="s">
        <v>387</v>
      </c>
      <c r="D225" s="63">
        <v>4</v>
      </c>
      <c r="E225" s="287">
        <v>144</v>
      </c>
      <c r="F225" s="282"/>
      <c r="G225" s="426"/>
      <c r="H225" s="427"/>
      <c r="I225" s="428"/>
      <c r="J225" s="429"/>
      <c r="K225" s="430"/>
      <c r="L225" s="431"/>
      <c r="M225" s="636"/>
      <c r="N225" s="649"/>
      <c r="O225" s="646">
        <f t="shared" si="22"/>
        <v>0</v>
      </c>
      <c r="P225" s="10">
        <f t="shared" si="20"/>
        <v>0</v>
      </c>
      <c r="Q225" s="178">
        <f t="shared" si="21"/>
        <v>0</v>
      </c>
      <c r="R225" s="3"/>
      <c r="S225" s="689"/>
      <c r="T225" s="5"/>
      <c r="U225" s="5"/>
      <c r="V225" s="5"/>
      <c r="W225" s="5"/>
    </row>
    <row r="226" spans="1:23" ht="12" customHeight="1" x14ac:dyDescent="0.15">
      <c r="A226" s="51"/>
      <c r="B226" s="423" t="s">
        <v>33</v>
      </c>
      <c r="C226" s="442" t="s">
        <v>388</v>
      </c>
      <c r="D226" s="443">
        <v>5</v>
      </c>
      <c r="E226" s="288">
        <v>120</v>
      </c>
      <c r="F226" s="282"/>
      <c r="G226" s="426"/>
      <c r="H226" s="427"/>
      <c r="I226" s="428"/>
      <c r="J226" s="429"/>
      <c r="K226" s="430"/>
      <c r="L226" s="431"/>
      <c r="M226" s="636"/>
      <c r="N226" s="649"/>
      <c r="O226" s="646">
        <f t="shared" si="22"/>
        <v>0</v>
      </c>
      <c r="P226" s="10">
        <f t="shared" si="20"/>
        <v>0</v>
      </c>
      <c r="Q226" s="178">
        <f t="shared" si="21"/>
        <v>0</v>
      </c>
      <c r="R226" s="3"/>
      <c r="S226" s="689"/>
      <c r="T226" s="5"/>
      <c r="U226" s="5"/>
      <c r="V226" s="5"/>
      <c r="W226" s="5"/>
    </row>
    <row r="227" spans="1:23" ht="12" customHeight="1" x14ac:dyDescent="0.15">
      <c r="A227" s="51"/>
      <c r="B227" s="69" t="s">
        <v>10</v>
      </c>
      <c r="C227" s="62" t="s">
        <v>389</v>
      </c>
      <c r="D227" s="63">
        <v>6</v>
      </c>
      <c r="E227" s="287">
        <v>124</v>
      </c>
      <c r="F227" s="282"/>
      <c r="G227" s="426"/>
      <c r="H227" s="427"/>
      <c r="I227" s="428"/>
      <c r="J227" s="429"/>
      <c r="K227" s="430"/>
      <c r="L227" s="431"/>
      <c r="M227" s="636"/>
      <c r="N227" s="649"/>
      <c r="O227" s="646">
        <f t="shared" si="22"/>
        <v>0</v>
      </c>
      <c r="P227" s="10">
        <f t="shared" si="20"/>
        <v>0</v>
      </c>
      <c r="Q227" s="178">
        <f t="shared" si="21"/>
        <v>0</v>
      </c>
      <c r="R227" s="3"/>
      <c r="S227" s="689"/>
      <c r="T227" s="5"/>
      <c r="U227" s="5"/>
      <c r="V227" s="5"/>
      <c r="W227" s="5"/>
    </row>
    <row r="228" spans="1:23" ht="12" customHeight="1" x14ac:dyDescent="0.15">
      <c r="A228" s="51"/>
      <c r="B228" s="423" t="s">
        <v>10</v>
      </c>
      <c r="C228" s="442" t="s">
        <v>390</v>
      </c>
      <c r="D228" s="443">
        <v>6</v>
      </c>
      <c r="E228" s="288">
        <v>84</v>
      </c>
      <c r="F228" s="282"/>
      <c r="G228" s="426"/>
      <c r="H228" s="427"/>
      <c r="I228" s="428"/>
      <c r="J228" s="429"/>
      <c r="K228" s="430"/>
      <c r="L228" s="431"/>
      <c r="M228" s="636"/>
      <c r="N228" s="649"/>
      <c r="O228" s="646">
        <f t="shared" si="22"/>
        <v>0</v>
      </c>
      <c r="P228" s="10">
        <f t="shared" si="20"/>
        <v>0</v>
      </c>
      <c r="Q228" s="178">
        <f t="shared" si="21"/>
        <v>0</v>
      </c>
      <c r="R228" s="3"/>
      <c r="S228" s="689"/>
      <c r="T228" s="5"/>
      <c r="U228" s="5"/>
      <c r="V228" s="5"/>
      <c r="W228" s="5"/>
    </row>
    <row r="229" spans="1:23" ht="12" customHeight="1" x14ac:dyDescent="0.15">
      <c r="A229" s="51"/>
      <c r="B229" s="69" t="s">
        <v>11</v>
      </c>
      <c r="C229" s="62" t="s">
        <v>391</v>
      </c>
      <c r="D229" s="63">
        <v>6</v>
      </c>
      <c r="E229" s="287">
        <v>79</v>
      </c>
      <c r="F229" s="282"/>
      <c r="G229" s="426"/>
      <c r="H229" s="427"/>
      <c r="I229" s="428"/>
      <c r="J229" s="429"/>
      <c r="K229" s="430"/>
      <c r="L229" s="431"/>
      <c r="M229" s="636"/>
      <c r="N229" s="649"/>
      <c r="O229" s="646">
        <f t="shared" si="22"/>
        <v>0</v>
      </c>
      <c r="P229" s="10">
        <f t="shared" si="20"/>
        <v>0</v>
      </c>
      <c r="Q229" s="178">
        <f t="shared" si="21"/>
        <v>0</v>
      </c>
      <c r="R229" s="3"/>
      <c r="S229" s="689"/>
      <c r="T229" s="5"/>
      <c r="U229" s="5"/>
      <c r="V229" s="5"/>
      <c r="W229" s="5"/>
    </row>
    <row r="230" spans="1:23" ht="12" customHeight="1" x14ac:dyDescent="0.15">
      <c r="A230" s="51"/>
      <c r="B230" s="423" t="s">
        <v>12</v>
      </c>
      <c r="C230" s="442" t="s">
        <v>392</v>
      </c>
      <c r="D230" s="443">
        <v>6</v>
      </c>
      <c r="E230" s="288">
        <v>57</v>
      </c>
      <c r="F230" s="282"/>
      <c r="G230" s="426"/>
      <c r="H230" s="427"/>
      <c r="I230" s="428"/>
      <c r="J230" s="429"/>
      <c r="K230" s="430"/>
      <c r="L230" s="431"/>
      <c r="M230" s="636"/>
      <c r="N230" s="649"/>
      <c r="O230" s="646">
        <f t="shared" si="22"/>
        <v>0</v>
      </c>
      <c r="P230" s="10">
        <f t="shared" si="20"/>
        <v>0</v>
      </c>
      <c r="Q230" s="178">
        <f t="shared" si="21"/>
        <v>0</v>
      </c>
      <c r="R230" s="3"/>
      <c r="S230" s="689"/>
      <c r="T230" s="5"/>
      <c r="U230" s="5"/>
      <c r="V230" s="5"/>
      <c r="W230" s="5"/>
    </row>
    <row r="231" spans="1:23" ht="12" customHeight="1" x14ac:dyDescent="0.15">
      <c r="A231" s="51"/>
      <c r="B231" s="69" t="s">
        <v>15</v>
      </c>
      <c r="C231" s="62" t="s">
        <v>393</v>
      </c>
      <c r="D231" s="63">
        <v>10</v>
      </c>
      <c r="E231" s="287">
        <v>50</v>
      </c>
      <c r="F231" s="282"/>
      <c r="G231" s="426"/>
      <c r="H231" s="427"/>
      <c r="I231" s="428"/>
      <c r="J231" s="429"/>
      <c r="K231" s="430"/>
      <c r="L231" s="431"/>
      <c r="M231" s="636"/>
      <c r="N231" s="649"/>
      <c r="O231" s="646">
        <f t="shared" si="22"/>
        <v>0</v>
      </c>
      <c r="P231" s="10">
        <f t="shared" si="20"/>
        <v>0</v>
      </c>
      <c r="Q231" s="178">
        <f t="shared" si="21"/>
        <v>0</v>
      </c>
      <c r="R231" s="3"/>
      <c r="S231" s="689"/>
      <c r="T231" s="5"/>
      <c r="U231" s="5"/>
      <c r="V231" s="5"/>
      <c r="W231" s="5"/>
    </row>
    <row r="232" spans="1:23" ht="12" customHeight="1" x14ac:dyDescent="0.15">
      <c r="A232" s="51"/>
      <c r="B232" s="423" t="s">
        <v>15</v>
      </c>
      <c r="C232" s="442" t="s">
        <v>394</v>
      </c>
      <c r="D232" s="443">
        <v>10</v>
      </c>
      <c r="E232" s="288">
        <v>49</v>
      </c>
      <c r="F232" s="282"/>
      <c r="G232" s="426"/>
      <c r="H232" s="427"/>
      <c r="I232" s="428"/>
      <c r="J232" s="429"/>
      <c r="K232" s="430"/>
      <c r="L232" s="431"/>
      <c r="M232" s="636"/>
      <c r="N232" s="649"/>
      <c r="O232" s="646">
        <f t="shared" si="22"/>
        <v>0</v>
      </c>
      <c r="P232" s="10">
        <f t="shared" si="20"/>
        <v>0</v>
      </c>
      <c r="Q232" s="178">
        <f t="shared" si="21"/>
        <v>0</v>
      </c>
      <c r="R232" s="3"/>
      <c r="S232" s="689"/>
      <c r="T232" s="5"/>
      <c r="U232" s="5"/>
      <c r="V232" s="5"/>
      <c r="W232" s="5"/>
    </row>
    <row r="233" spans="1:23" ht="12" customHeight="1" thickBot="1" x14ac:dyDescent="0.2">
      <c r="A233" s="434"/>
      <c r="B233" s="86" t="s">
        <v>15</v>
      </c>
      <c r="C233" s="436" t="s">
        <v>395</v>
      </c>
      <c r="D233" s="441">
        <v>10</v>
      </c>
      <c r="E233" s="283">
        <v>50</v>
      </c>
      <c r="F233" s="284"/>
      <c r="G233" s="124"/>
      <c r="H233" s="125"/>
      <c r="I233" s="126"/>
      <c r="J233" s="127"/>
      <c r="K233" s="128"/>
      <c r="L233" s="129"/>
      <c r="M233" s="637"/>
      <c r="N233" s="650"/>
      <c r="O233" s="647">
        <f t="shared" si="22"/>
        <v>0</v>
      </c>
      <c r="P233" s="78">
        <f t="shared" si="20"/>
        <v>0</v>
      </c>
      <c r="Q233" s="179">
        <f t="shared" si="21"/>
        <v>0</v>
      </c>
      <c r="R233" s="3"/>
      <c r="S233" s="689"/>
      <c r="T233" s="5"/>
      <c r="U233" s="5"/>
      <c r="V233" s="5"/>
      <c r="W233" s="5"/>
    </row>
    <row r="234" spans="1:23" ht="12" customHeight="1" x14ac:dyDescent="0.15">
      <c r="A234" s="51" t="s">
        <v>105</v>
      </c>
      <c r="B234" s="190" t="s">
        <v>106</v>
      </c>
      <c r="C234" s="444" t="s">
        <v>107</v>
      </c>
      <c r="D234" s="445">
        <v>1</v>
      </c>
      <c r="E234" s="289">
        <v>186</v>
      </c>
      <c r="F234" s="446"/>
      <c r="G234" s="193"/>
      <c r="H234" s="194"/>
      <c r="I234" s="195"/>
      <c r="J234" s="196"/>
      <c r="K234" s="197"/>
      <c r="L234" s="198"/>
      <c r="M234" s="635"/>
      <c r="N234" s="643"/>
      <c r="O234" s="199">
        <f t="shared" si="22"/>
        <v>0</v>
      </c>
      <c r="P234" s="199">
        <f t="shared" si="20"/>
        <v>0</v>
      </c>
      <c r="Q234" s="177">
        <f t="shared" si="21"/>
        <v>0</v>
      </c>
      <c r="R234" s="3"/>
      <c r="S234" s="689"/>
      <c r="T234" s="5"/>
      <c r="U234" s="3"/>
      <c r="V234" s="3"/>
      <c r="W234" s="3"/>
    </row>
    <row r="235" spans="1:23" ht="12" customHeight="1" x14ac:dyDescent="0.15">
      <c r="A235" s="51"/>
      <c r="B235" s="88" t="s">
        <v>38</v>
      </c>
      <c r="C235" s="447" t="s">
        <v>108</v>
      </c>
      <c r="D235" s="448">
        <v>1</v>
      </c>
      <c r="E235" s="290">
        <v>94</v>
      </c>
      <c r="F235" s="281"/>
      <c r="G235" s="40"/>
      <c r="H235" s="39"/>
      <c r="I235" s="38"/>
      <c r="J235" s="41"/>
      <c r="K235" s="43"/>
      <c r="L235" s="42"/>
      <c r="M235" s="638"/>
      <c r="N235" s="644"/>
      <c r="O235" s="648">
        <f t="shared" si="22"/>
        <v>0</v>
      </c>
      <c r="P235" s="77">
        <f t="shared" si="20"/>
        <v>0</v>
      </c>
      <c r="Q235" s="177">
        <f t="shared" si="21"/>
        <v>0</v>
      </c>
      <c r="R235" s="3"/>
      <c r="S235" s="689"/>
      <c r="T235" s="5"/>
      <c r="U235" s="3"/>
      <c r="V235" s="3"/>
      <c r="W235" s="3"/>
    </row>
    <row r="236" spans="1:23" ht="12" customHeight="1" x14ac:dyDescent="0.15">
      <c r="A236" s="51"/>
      <c r="B236" s="449" t="s">
        <v>31</v>
      </c>
      <c r="C236" s="450" t="s">
        <v>109</v>
      </c>
      <c r="D236" s="451">
        <v>1</v>
      </c>
      <c r="E236" s="291">
        <v>86</v>
      </c>
      <c r="F236" s="282"/>
      <c r="G236" s="426"/>
      <c r="H236" s="427"/>
      <c r="I236" s="428"/>
      <c r="J236" s="429"/>
      <c r="K236" s="430"/>
      <c r="L236" s="431"/>
      <c r="M236" s="636"/>
      <c r="N236" s="649"/>
      <c r="O236" s="646">
        <f t="shared" si="22"/>
        <v>0</v>
      </c>
      <c r="P236" s="10">
        <f t="shared" si="20"/>
        <v>0</v>
      </c>
      <c r="Q236" s="178">
        <f t="shared" si="21"/>
        <v>0</v>
      </c>
      <c r="R236" s="3"/>
      <c r="S236" s="689"/>
      <c r="T236" s="5"/>
      <c r="U236" s="3"/>
      <c r="V236" s="3"/>
      <c r="W236" s="3"/>
    </row>
    <row r="237" spans="1:23" ht="12" customHeight="1" x14ac:dyDescent="0.15">
      <c r="A237" s="51"/>
      <c r="B237" s="88" t="s">
        <v>31</v>
      </c>
      <c r="C237" s="55" t="s">
        <v>110</v>
      </c>
      <c r="D237" s="56">
        <v>3</v>
      </c>
      <c r="E237" s="290">
        <v>176</v>
      </c>
      <c r="F237" s="281"/>
      <c r="G237" s="40"/>
      <c r="H237" s="39"/>
      <c r="I237" s="38"/>
      <c r="J237" s="41"/>
      <c r="K237" s="43"/>
      <c r="L237" s="42"/>
      <c r="M237" s="638"/>
      <c r="N237" s="644"/>
      <c r="O237" s="646">
        <f t="shared" si="22"/>
        <v>0</v>
      </c>
      <c r="P237" s="10">
        <f t="shared" si="20"/>
        <v>0</v>
      </c>
      <c r="Q237" s="178">
        <f t="shared" si="21"/>
        <v>0</v>
      </c>
      <c r="R237" s="3"/>
      <c r="S237" s="689"/>
      <c r="T237" s="5"/>
      <c r="U237" s="3"/>
      <c r="V237" s="3"/>
      <c r="W237" s="3"/>
    </row>
    <row r="238" spans="1:23" ht="12" customHeight="1" x14ac:dyDescent="0.15">
      <c r="A238" s="51"/>
      <c r="B238" s="449" t="s">
        <v>31</v>
      </c>
      <c r="C238" s="450" t="s">
        <v>111</v>
      </c>
      <c r="D238" s="451">
        <v>3</v>
      </c>
      <c r="E238" s="291">
        <v>179</v>
      </c>
      <c r="F238" s="282"/>
      <c r="G238" s="426"/>
      <c r="H238" s="427"/>
      <c r="I238" s="428"/>
      <c r="J238" s="429"/>
      <c r="K238" s="430"/>
      <c r="L238" s="431"/>
      <c r="M238" s="636"/>
      <c r="N238" s="649"/>
      <c r="O238" s="646">
        <f t="shared" si="22"/>
        <v>0</v>
      </c>
      <c r="P238" s="10">
        <f t="shared" si="20"/>
        <v>0</v>
      </c>
      <c r="Q238" s="178">
        <f t="shared" si="21"/>
        <v>0</v>
      </c>
      <c r="R238" s="3"/>
      <c r="S238" s="689"/>
      <c r="T238" s="5"/>
      <c r="U238" s="3"/>
      <c r="V238" s="3"/>
      <c r="W238" s="3"/>
    </row>
    <row r="239" spans="1:23" ht="12" customHeight="1" x14ac:dyDescent="0.15">
      <c r="A239" s="115"/>
      <c r="B239" s="87" t="s">
        <v>39</v>
      </c>
      <c r="C239" s="52" t="s">
        <v>112</v>
      </c>
      <c r="D239" s="53">
        <v>3</v>
      </c>
      <c r="E239" s="290">
        <v>116</v>
      </c>
      <c r="F239" s="282"/>
      <c r="G239" s="426"/>
      <c r="H239" s="427"/>
      <c r="I239" s="428"/>
      <c r="J239" s="429"/>
      <c r="K239" s="430"/>
      <c r="L239" s="431"/>
      <c r="M239" s="636"/>
      <c r="N239" s="649"/>
      <c r="O239" s="646">
        <f t="shared" si="22"/>
        <v>0</v>
      </c>
      <c r="P239" s="10">
        <f t="shared" si="20"/>
        <v>0</v>
      </c>
      <c r="Q239" s="178">
        <f t="shared" si="21"/>
        <v>0</v>
      </c>
      <c r="R239" s="3"/>
      <c r="S239" s="689"/>
      <c r="T239" s="5"/>
      <c r="U239" s="3"/>
      <c r="V239" s="3"/>
      <c r="W239" s="3"/>
    </row>
    <row r="240" spans="1:23" ht="12" customHeight="1" x14ac:dyDescent="0.15">
      <c r="A240" s="51"/>
      <c r="B240" s="87" t="s">
        <v>20</v>
      </c>
      <c r="C240" s="54" t="s">
        <v>113</v>
      </c>
      <c r="D240" s="18">
        <v>3</v>
      </c>
      <c r="E240" s="291">
        <v>116</v>
      </c>
      <c r="F240" s="281"/>
      <c r="G240" s="40"/>
      <c r="H240" s="39"/>
      <c r="I240" s="38"/>
      <c r="J240" s="41"/>
      <c r="K240" s="43"/>
      <c r="L240" s="42"/>
      <c r="M240" s="638"/>
      <c r="N240" s="644"/>
      <c r="O240" s="646">
        <f t="shared" si="22"/>
        <v>0</v>
      </c>
      <c r="P240" s="10">
        <f t="shared" si="20"/>
        <v>0</v>
      </c>
      <c r="Q240" s="178">
        <f t="shared" si="21"/>
        <v>0</v>
      </c>
      <c r="R240" s="3"/>
      <c r="S240" s="689"/>
      <c r="T240" s="5"/>
      <c r="U240" s="3"/>
      <c r="V240" s="3"/>
      <c r="W240" s="3"/>
    </row>
    <row r="241" spans="1:23" ht="12" customHeight="1" x14ac:dyDescent="0.15">
      <c r="A241" s="51"/>
      <c r="B241" s="88" t="s">
        <v>33</v>
      </c>
      <c r="C241" s="55" t="s">
        <v>114</v>
      </c>
      <c r="D241" s="56">
        <v>3</v>
      </c>
      <c r="E241" s="290">
        <v>109</v>
      </c>
      <c r="F241" s="282"/>
      <c r="G241" s="426"/>
      <c r="H241" s="427"/>
      <c r="I241" s="428"/>
      <c r="J241" s="429"/>
      <c r="K241" s="430"/>
      <c r="L241" s="431"/>
      <c r="M241" s="636"/>
      <c r="N241" s="649"/>
      <c r="O241" s="646">
        <f t="shared" si="22"/>
        <v>0</v>
      </c>
      <c r="P241" s="10">
        <f t="shared" si="20"/>
        <v>0</v>
      </c>
      <c r="Q241" s="178">
        <f t="shared" si="21"/>
        <v>0</v>
      </c>
      <c r="R241" s="3"/>
      <c r="S241" s="689"/>
      <c r="T241" s="5"/>
      <c r="U241" s="3"/>
      <c r="V241" s="3"/>
      <c r="W241" s="3"/>
    </row>
    <row r="242" spans="1:23" ht="12" customHeight="1" x14ac:dyDescent="0.15">
      <c r="A242" s="51"/>
      <c r="B242" s="449" t="s">
        <v>11</v>
      </c>
      <c r="C242" s="450" t="s">
        <v>115</v>
      </c>
      <c r="D242" s="451">
        <v>5</v>
      </c>
      <c r="E242" s="291">
        <v>110</v>
      </c>
      <c r="F242" s="281"/>
      <c r="G242" s="40"/>
      <c r="H242" s="39"/>
      <c r="I242" s="38"/>
      <c r="J242" s="41"/>
      <c r="K242" s="43"/>
      <c r="L242" s="42"/>
      <c r="M242" s="638"/>
      <c r="N242" s="644"/>
      <c r="O242" s="646">
        <f t="shared" si="22"/>
        <v>0</v>
      </c>
      <c r="P242" s="10">
        <f t="shared" si="20"/>
        <v>0</v>
      </c>
      <c r="Q242" s="178">
        <f t="shared" si="21"/>
        <v>0</v>
      </c>
      <c r="R242" s="3"/>
      <c r="S242" s="689"/>
      <c r="T242" s="5"/>
      <c r="U242" s="3"/>
      <c r="V242" s="3"/>
      <c r="W242" s="3"/>
    </row>
    <row r="243" spans="1:23" ht="12" customHeight="1" x14ac:dyDescent="0.15">
      <c r="A243" s="115"/>
      <c r="B243" s="87" t="s">
        <v>9</v>
      </c>
      <c r="C243" s="52" t="s">
        <v>116</v>
      </c>
      <c r="D243" s="53">
        <v>5</v>
      </c>
      <c r="E243" s="290">
        <v>101</v>
      </c>
      <c r="F243" s="282"/>
      <c r="G243" s="426"/>
      <c r="H243" s="427"/>
      <c r="I243" s="428"/>
      <c r="J243" s="429"/>
      <c r="K243" s="430"/>
      <c r="L243" s="431"/>
      <c r="M243" s="636"/>
      <c r="N243" s="649"/>
      <c r="O243" s="646">
        <f t="shared" si="22"/>
        <v>0</v>
      </c>
      <c r="P243" s="10">
        <f t="shared" si="20"/>
        <v>0</v>
      </c>
      <c r="Q243" s="178">
        <f t="shared" si="21"/>
        <v>0</v>
      </c>
      <c r="R243" s="3"/>
      <c r="S243" s="689"/>
      <c r="T243" s="5"/>
      <c r="U243" s="3"/>
      <c r="V243" s="3"/>
      <c r="W243" s="3"/>
    </row>
    <row r="244" spans="1:23" ht="12" customHeight="1" x14ac:dyDescent="0.15">
      <c r="A244" s="51"/>
      <c r="B244" s="88" t="s">
        <v>11</v>
      </c>
      <c r="C244" s="55" t="s">
        <v>117</v>
      </c>
      <c r="D244" s="56">
        <v>5</v>
      </c>
      <c r="E244" s="291">
        <v>64</v>
      </c>
      <c r="F244" s="282"/>
      <c r="G244" s="426"/>
      <c r="H244" s="427"/>
      <c r="I244" s="428"/>
      <c r="J244" s="429"/>
      <c r="K244" s="430"/>
      <c r="L244" s="431"/>
      <c r="M244" s="636"/>
      <c r="N244" s="649"/>
      <c r="O244" s="646">
        <f t="shared" si="22"/>
        <v>0</v>
      </c>
      <c r="P244" s="10">
        <f t="shared" si="20"/>
        <v>0</v>
      </c>
      <c r="Q244" s="178">
        <f t="shared" si="21"/>
        <v>0</v>
      </c>
      <c r="R244" s="3"/>
      <c r="S244" s="689"/>
      <c r="T244" s="5"/>
      <c r="U244" s="3"/>
      <c r="V244" s="3"/>
      <c r="W244" s="3"/>
    </row>
    <row r="245" spans="1:23" ht="12" customHeight="1" x14ac:dyDescent="0.15">
      <c r="A245" s="51"/>
      <c r="B245" s="449" t="s">
        <v>9</v>
      </c>
      <c r="C245" s="450" t="s">
        <v>118</v>
      </c>
      <c r="D245" s="451">
        <v>5</v>
      </c>
      <c r="E245" s="290">
        <v>66</v>
      </c>
      <c r="F245" s="281"/>
      <c r="G245" s="40"/>
      <c r="H245" s="39"/>
      <c r="I245" s="38"/>
      <c r="J245" s="41"/>
      <c r="K245" s="43"/>
      <c r="L245" s="42"/>
      <c r="M245" s="638"/>
      <c r="N245" s="644"/>
      <c r="O245" s="646">
        <f t="shared" si="22"/>
        <v>0</v>
      </c>
      <c r="P245" s="10">
        <f t="shared" si="20"/>
        <v>0</v>
      </c>
      <c r="Q245" s="178">
        <f t="shared" si="21"/>
        <v>0</v>
      </c>
      <c r="R245" s="3"/>
      <c r="S245" s="689"/>
      <c r="T245" s="5"/>
      <c r="U245" s="3"/>
      <c r="V245" s="3"/>
      <c r="W245" s="3"/>
    </row>
    <row r="246" spans="1:23" ht="12" customHeight="1" x14ac:dyDescent="0.15">
      <c r="A246" s="115"/>
      <c r="B246" s="87" t="s">
        <v>12</v>
      </c>
      <c r="C246" s="52" t="s">
        <v>119</v>
      </c>
      <c r="D246" s="53">
        <v>5</v>
      </c>
      <c r="E246" s="291">
        <v>43</v>
      </c>
      <c r="F246" s="282"/>
      <c r="G246" s="426"/>
      <c r="H246" s="427"/>
      <c r="I246" s="428"/>
      <c r="J246" s="429"/>
      <c r="K246" s="430"/>
      <c r="L246" s="431"/>
      <c r="M246" s="636"/>
      <c r="N246" s="649"/>
      <c r="O246" s="646">
        <f t="shared" si="22"/>
        <v>0</v>
      </c>
      <c r="P246" s="10">
        <f t="shared" si="20"/>
        <v>0</v>
      </c>
      <c r="Q246" s="178">
        <f t="shared" si="21"/>
        <v>0</v>
      </c>
      <c r="R246" s="3"/>
      <c r="S246" s="689"/>
      <c r="T246" s="5"/>
      <c r="U246" s="3"/>
      <c r="V246" s="3"/>
      <c r="W246" s="3"/>
    </row>
    <row r="247" spans="1:23" ht="12" customHeight="1" x14ac:dyDescent="0.15">
      <c r="A247" s="51"/>
      <c r="B247" s="87" t="s">
        <v>17</v>
      </c>
      <c r="C247" s="54" t="s">
        <v>120</v>
      </c>
      <c r="D247" s="18">
        <v>5</v>
      </c>
      <c r="E247" s="290">
        <v>37</v>
      </c>
      <c r="F247" s="281"/>
      <c r="G247" s="40"/>
      <c r="H247" s="39"/>
      <c r="I247" s="38"/>
      <c r="J247" s="41"/>
      <c r="K247" s="43"/>
      <c r="L247" s="42"/>
      <c r="M247" s="638"/>
      <c r="N247" s="644"/>
      <c r="O247" s="646">
        <f t="shared" si="22"/>
        <v>0</v>
      </c>
      <c r="P247" s="10">
        <f t="shared" si="20"/>
        <v>0</v>
      </c>
      <c r="Q247" s="178">
        <f t="shared" si="21"/>
        <v>0</v>
      </c>
      <c r="R247" s="3"/>
      <c r="S247" s="689"/>
      <c r="T247" s="5"/>
      <c r="U247" s="3"/>
      <c r="V247" s="3"/>
      <c r="W247" s="3"/>
    </row>
    <row r="248" spans="1:23" ht="12" customHeight="1" x14ac:dyDescent="0.15">
      <c r="A248" s="51"/>
      <c r="B248" s="87" t="s">
        <v>17</v>
      </c>
      <c r="C248" s="54" t="s">
        <v>121</v>
      </c>
      <c r="D248" s="18">
        <v>5</v>
      </c>
      <c r="E248" s="291">
        <v>36</v>
      </c>
      <c r="F248" s="282"/>
      <c r="G248" s="426"/>
      <c r="H248" s="427"/>
      <c r="I248" s="428"/>
      <c r="J248" s="429"/>
      <c r="K248" s="430"/>
      <c r="L248" s="431"/>
      <c r="M248" s="636"/>
      <c r="N248" s="649"/>
      <c r="O248" s="646">
        <f t="shared" si="22"/>
        <v>0</v>
      </c>
      <c r="P248" s="10">
        <f t="shared" si="20"/>
        <v>0</v>
      </c>
      <c r="Q248" s="178">
        <f t="shared" si="21"/>
        <v>0</v>
      </c>
      <c r="R248" s="3"/>
      <c r="S248" s="689"/>
      <c r="T248" s="5"/>
      <c r="U248" s="3"/>
      <c r="V248" s="3"/>
      <c r="W248" s="3"/>
    </row>
    <row r="249" spans="1:23" ht="12" customHeight="1" x14ac:dyDescent="0.15">
      <c r="A249" s="51"/>
      <c r="B249" s="88" t="s">
        <v>14</v>
      </c>
      <c r="C249" s="55" t="s">
        <v>122</v>
      </c>
      <c r="D249" s="56">
        <v>5</v>
      </c>
      <c r="E249" s="290">
        <v>24</v>
      </c>
      <c r="F249" s="282"/>
      <c r="G249" s="426"/>
      <c r="H249" s="427"/>
      <c r="I249" s="428"/>
      <c r="J249" s="429"/>
      <c r="K249" s="430"/>
      <c r="L249" s="431"/>
      <c r="M249" s="636"/>
      <c r="N249" s="649"/>
      <c r="O249" s="646">
        <f t="shared" si="22"/>
        <v>0</v>
      </c>
      <c r="P249" s="10">
        <f t="shared" si="20"/>
        <v>0</v>
      </c>
      <c r="Q249" s="178">
        <f t="shared" si="21"/>
        <v>0</v>
      </c>
      <c r="R249" s="3"/>
      <c r="S249" s="689"/>
      <c r="T249" s="5"/>
      <c r="U249" s="3"/>
      <c r="V249" s="3"/>
      <c r="W249" s="3"/>
    </row>
    <row r="250" spans="1:23" ht="12" customHeight="1" x14ac:dyDescent="0.15">
      <c r="A250" s="51"/>
      <c r="B250" s="449" t="s">
        <v>14</v>
      </c>
      <c r="C250" s="450" t="s">
        <v>123</v>
      </c>
      <c r="D250" s="451">
        <v>5</v>
      </c>
      <c r="E250" s="291">
        <v>24</v>
      </c>
      <c r="F250" s="281"/>
      <c r="G250" s="40"/>
      <c r="H250" s="39"/>
      <c r="I250" s="38"/>
      <c r="J250" s="41"/>
      <c r="K250" s="43"/>
      <c r="L250" s="42"/>
      <c r="M250" s="638"/>
      <c r="N250" s="644"/>
      <c r="O250" s="646">
        <f t="shared" si="22"/>
        <v>0</v>
      </c>
      <c r="P250" s="10">
        <f t="shared" si="20"/>
        <v>0</v>
      </c>
      <c r="Q250" s="178">
        <f t="shared" si="21"/>
        <v>0</v>
      </c>
      <c r="R250" s="3"/>
      <c r="S250" s="689"/>
      <c r="T250" s="5"/>
      <c r="U250" s="3"/>
      <c r="V250" s="3"/>
      <c r="W250" s="3"/>
    </row>
    <row r="251" spans="1:23" ht="12" customHeight="1" x14ac:dyDescent="0.15">
      <c r="A251" s="115"/>
      <c r="B251" s="87" t="s">
        <v>14</v>
      </c>
      <c r="C251" s="52" t="s">
        <v>124</v>
      </c>
      <c r="D251" s="53">
        <v>5</v>
      </c>
      <c r="E251" s="290">
        <v>24</v>
      </c>
      <c r="F251" s="282"/>
      <c r="G251" s="426"/>
      <c r="H251" s="427"/>
      <c r="I251" s="428"/>
      <c r="J251" s="429"/>
      <c r="K251" s="430"/>
      <c r="L251" s="431"/>
      <c r="M251" s="636"/>
      <c r="N251" s="649"/>
      <c r="O251" s="646">
        <f t="shared" si="22"/>
        <v>0</v>
      </c>
      <c r="P251" s="10">
        <f t="shared" si="20"/>
        <v>0</v>
      </c>
      <c r="Q251" s="178">
        <f t="shared" si="21"/>
        <v>0</v>
      </c>
      <c r="R251" s="3"/>
      <c r="S251" s="689"/>
      <c r="T251" s="5"/>
      <c r="U251" s="3"/>
      <c r="V251" s="3"/>
      <c r="W251" s="3"/>
    </row>
    <row r="252" spans="1:23" ht="12" customHeight="1" x14ac:dyDescent="0.15">
      <c r="A252" s="51"/>
      <c r="B252" s="88" t="s">
        <v>15</v>
      </c>
      <c r="C252" s="55" t="s">
        <v>125</v>
      </c>
      <c r="D252" s="56">
        <v>5</v>
      </c>
      <c r="E252" s="291">
        <v>19</v>
      </c>
      <c r="F252" s="281"/>
      <c r="G252" s="40"/>
      <c r="H252" s="39"/>
      <c r="I252" s="38"/>
      <c r="J252" s="41"/>
      <c r="K252" s="43"/>
      <c r="L252" s="42"/>
      <c r="M252" s="638"/>
      <c r="N252" s="644"/>
      <c r="O252" s="646">
        <f t="shared" si="22"/>
        <v>0</v>
      </c>
      <c r="P252" s="10">
        <f t="shared" si="20"/>
        <v>0</v>
      </c>
      <c r="Q252" s="178">
        <f t="shared" si="21"/>
        <v>0</v>
      </c>
      <c r="R252" s="3"/>
      <c r="S252" s="689"/>
      <c r="T252" s="5"/>
      <c r="U252" s="3"/>
      <c r="V252" s="3"/>
      <c r="W252" s="3"/>
    </row>
    <row r="253" spans="1:23" ht="12" customHeight="1" x14ac:dyDescent="0.15">
      <c r="A253" s="51"/>
      <c r="B253" s="449" t="s">
        <v>15</v>
      </c>
      <c r="C253" s="450" t="s">
        <v>126</v>
      </c>
      <c r="D253" s="451">
        <v>5</v>
      </c>
      <c r="E253" s="291">
        <v>19</v>
      </c>
      <c r="F253" s="282"/>
      <c r="G253" s="426"/>
      <c r="H253" s="427"/>
      <c r="I253" s="428"/>
      <c r="J253" s="429"/>
      <c r="K253" s="430"/>
      <c r="L253" s="431"/>
      <c r="M253" s="636"/>
      <c r="N253" s="649"/>
      <c r="O253" s="646">
        <f t="shared" si="22"/>
        <v>0</v>
      </c>
      <c r="P253" s="10">
        <f t="shared" si="20"/>
        <v>0</v>
      </c>
      <c r="Q253" s="178">
        <f t="shared" si="21"/>
        <v>0</v>
      </c>
      <c r="R253" s="3"/>
      <c r="S253" s="689"/>
      <c r="T253" s="5"/>
      <c r="U253" s="3"/>
      <c r="V253" s="3"/>
      <c r="W253" s="3"/>
    </row>
    <row r="254" spans="1:23" ht="12" customHeight="1" thickBot="1" x14ac:dyDescent="0.2">
      <c r="A254" s="452"/>
      <c r="B254" s="453" t="s">
        <v>15</v>
      </c>
      <c r="C254" s="454" t="s">
        <v>127</v>
      </c>
      <c r="D254" s="455">
        <v>5</v>
      </c>
      <c r="E254" s="292">
        <v>19</v>
      </c>
      <c r="F254" s="284"/>
      <c r="G254" s="124"/>
      <c r="H254" s="125"/>
      <c r="I254" s="126"/>
      <c r="J254" s="127"/>
      <c r="K254" s="128"/>
      <c r="L254" s="129"/>
      <c r="M254" s="637"/>
      <c r="N254" s="650"/>
      <c r="O254" s="647">
        <f t="shared" si="22"/>
        <v>0</v>
      </c>
      <c r="P254" s="78">
        <f t="shared" si="20"/>
        <v>0</v>
      </c>
      <c r="Q254" s="179">
        <f t="shared" si="21"/>
        <v>0</v>
      </c>
      <c r="R254" s="3"/>
      <c r="S254" s="689"/>
      <c r="T254" s="5"/>
      <c r="U254" s="3"/>
      <c r="V254" s="3"/>
      <c r="W254" s="3"/>
    </row>
    <row r="255" spans="1:23" ht="12" customHeight="1" x14ac:dyDescent="0.15">
      <c r="A255" s="201" t="s">
        <v>89</v>
      </c>
      <c r="B255" s="89" t="s">
        <v>101</v>
      </c>
      <c r="C255" s="15" t="s">
        <v>90</v>
      </c>
      <c r="D255" s="16">
        <v>1</v>
      </c>
      <c r="E255" s="293">
        <v>106</v>
      </c>
      <c r="F255" s="281"/>
      <c r="G255" s="40"/>
      <c r="H255" s="39"/>
      <c r="I255" s="38"/>
      <c r="J255" s="41"/>
      <c r="K255" s="43"/>
      <c r="L255" s="42"/>
      <c r="M255" s="638"/>
      <c r="N255" s="644"/>
      <c r="O255" s="648">
        <f t="shared" si="22"/>
        <v>0</v>
      </c>
      <c r="P255" s="77">
        <f t="shared" si="20"/>
        <v>0</v>
      </c>
      <c r="Q255" s="177">
        <f t="shared" si="21"/>
        <v>0</v>
      </c>
      <c r="R255" s="3"/>
      <c r="S255" s="689"/>
      <c r="T255" s="5"/>
      <c r="U255" s="3"/>
      <c r="V255" s="3"/>
      <c r="W255" s="3"/>
    </row>
    <row r="256" spans="1:23" ht="12" customHeight="1" x14ac:dyDescent="0.15">
      <c r="A256" s="51"/>
      <c r="B256" s="87" t="s">
        <v>38</v>
      </c>
      <c r="C256" s="17" t="s">
        <v>91</v>
      </c>
      <c r="D256" s="18">
        <v>1</v>
      </c>
      <c r="E256" s="291">
        <v>106</v>
      </c>
      <c r="F256" s="282"/>
      <c r="G256" s="426"/>
      <c r="H256" s="427"/>
      <c r="I256" s="428"/>
      <c r="J256" s="429"/>
      <c r="K256" s="430"/>
      <c r="L256" s="431"/>
      <c r="M256" s="636"/>
      <c r="N256" s="649"/>
      <c r="O256" s="646">
        <f t="shared" si="22"/>
        <v>0</v>
      </c>
      <c r="P256" s="10">
        <f t="shared" si="20"/>
        <v>0</v>
      </c>
      <c r="Q256" s="178">
        <f t="shared" si="21"/>
        <v>0</v>
      </c>
      <c r="R256" s="3"/>
      <c r="S256" s="689"/>
      <c r="T256" s="5"/>
      <c r="U256" s="3"/>
      <c r="V256" s="3"/>
      <c r="W256" s="3"/>
    </row>
    <row r="257" spans="1:23" ht="12" customHeight="1" x14ac:dyDescent="0.15">
      <c r="A257" s="51"/>
      <c r="B257" s="87" t="s">
        <v>38</v>
      </c>
      <c r="C257" s="17" t="s">
        <v>92</v>
      </c>
      <c r="D257" s="18">
        <v>1</v>
      </c>
      <c r="E257" s="291">
        <v>87</v>
      </c>
      <c r="F257" s="281"/>
      <c r="G257" s="40"/>
      <c r="H257" s="39"/>
      <c r="I257" s="38"/>
      <c r="J257" s="41"/>
      <c r="K257" s="43"/>
      <c r="L257" s="42"/>
      <c r="M257" s="638"/>
      <c r="N257" s="644"/>
      <c r="O257" s="646">
        <f t="shared" si="22"/>
        <v>0</v>
      </c>
      <c r="P257" s="10">
        <f t="shared" si="20"/>
        <v>0</v>
      </c>
      <c r="Q257" s="178">
        <f t="shared" si="21"/>
        <v>0</v>
      </c>
      <c r="R257" s="3"/>
      <c r="S257" s="689"/>
      <c r="T257" s="5"/>
      <c r="U257" s="3"/>
      <c r="V257" s="3"/>
      <c r="W257" s="3"/>
    </row>
    <row r="258" spans="1:23" ht="12" customHeight="1" x14ac:dyDescent="0.15">
      <c r="A258" s="51"/>
      <c r="B258" s="87" t="s">
        <v>38</v>
      </c>
      <c r="C258" s="17" t="s">
        <v>93</v>
      </c>
      <c r="D258" s="18">
        <v>1</v>
      </c>
      <c r="E258" s="291">
        <v>77</v>
      </c>
      <c r="F258" s="282"/>
      <c r="G258" s="426"/>
      <c r="H258" s="427"/>
      <c r="I258" s="428"/>
      <c r="J258" s="429"/>
      <c r="K258" s="430"/>
      <c r="L258" s="431"/>
      <c r="M258" s="636"/>
      <c r="N258" s="649"/>
      <c r="O258" s="646">
        <f t="shared" si="22"/>
        <v>0</v>
      </c>
      <c r="P258" s="10">
        <f t="shared" si="20"/>
        <v>0</v>
      </c>
      <c r="Q258" s="178">
        <f t="shared" si="21"/>
        <v>0</v>
      </c>
      <c r="R258" s="3"/>
      <c r="S258" s="689"/>
      <c r="T258" s="5"/>
      <c r="U258" s="3"/>
      <c r="V258" s="3"/>
      <c r="W258" s="3"/>
    </row>
    <row r="259" spans="1:23" ht="12" customHeight="1" thickBot="1" x14ac:dyDescent="0.2">
      <c r="A259" s="456"/>
      <c r="B259" s="453" t="s">
        <v>20</v>
      </c>
      <c r="C259" s="46" t="s">
        <v>94</v>
      </c>
      <c r="D259" s="47">
        <v>1</v>
      </c>
      <c r="E259" s="294">
        <v>66</v>
      </c>
      <c r="F259" s="284"/>
      <c r="G259" s="124"/>
      <c r="H259" s="125"/>
      <c r="I259" s="126"/>
      <c r="J259" s="127"/>
      <c r="K259" s="128"/>
      <c r="L259" s="129"/>
      <c r="M259" s="637"/>
      <c r="N259" s="650"/>
      <c r="O259" s="647">
        <f t="shared" si="22"/>
        <v>0</v>
      </c>
      <c r="P259" s="78">
        <f t="shared" si="20"/>
        <v>0</v>
      </c>
      <c r="Q259" s="179">
        <f t="shared" si="21"/>
        <v>0</v>
      </c>
      <c r="R259" s="3"/>
      <c r="S259" s="689"/>
      <c r="T259" s="5"/>
      <c r="U259" s="3"/>
      <c r="V259" s="3"/>
      <c r="W259" s="3"/>
    </row>
    <row r="260" spans="1:23" ht="12" customHeight="1" x14ac:dyDescent="0.15">
      <c r="A260" s="224" t="s">
        <v>85</v>
      </c>
      <c r="B260" s="225" t="s">
        <v>31</v>
      </c>
      <c r="C260" s="226" t="s">
        <v>86</v>
      </c>
      <c r="D260" s="227">
        <v>1</v>
      </c>
      <c r="E260" s="295">
        <v>73</v>
      </c>
      <c r="F260" s="296"/>
      <c r="G260" s="228"/>
      <c r="H260" s="229"/>
      <c r="I260" s="230"/>
      <c r="J260" s="231"/>
      <c r="K260" s="232"/>
      <c r="L260" s="233"/>
      <c r="M260" s="639"/>
      <c r="N260" s="645"/>
      <c r="O260" s="199">
        <f t="shared" si="22"/>
        <v>0</v>
      </c>
      <c r="P260" s="234">
        <f t="shared" si="20"/>
        <v>0</v>
      </c>
      <c r="Q260" s="235">
        <f t="shared" si="21"/>
        <v>0</v>
      </c>
      <c r="R260" s="3"/>
      <c r="S260" s="689"/>
      <c r="T260" s="5"/>
      <c r="U260" s="3"/>
      <c r="V260" s="3"/>
      <c r="W260" s="3"/>
    </row>
    <row r="261" spans="1:23" ht="12" customHeight="1" x14ac:dyDescent="0.15">
      <c r="A261" s="51"/>
      <c r="B261" s="87" t="s">
        <v>20</v>
      </c>
      <c r="C261" s="17" t="s">
        <v>87</v>
      </c>
      <c r="D261" s="18">
        <v>2</v>
      </c>
      <c r="E261" s="291">
        <v>99</v>
      </c>
      <c r="F261" s="282"/>
      <c r="G261" s="426"/>
      <c r="H261" s="427"/>
      <c r="I261" s="428"/>
      <c r="J261" s="429"/>
      <c r="K261" s="430"/>
      <c r="L261" s="431"/>
      <c r="M261" s="636"/>
      <c r="N261" s="649"/>
      <c r="O261" s="646">
        <f t="shared" si="22"/>
        <v>0</v>
      </c>
      <c r="P261" s="10">
        <f t="shared" si="20"/>
        <v>0</v>
      </c>
      <c r="Q261" s="178">
        <f t="shared" si="21"/>
        <v>0</v>
      </c>
      <c r="R261" s="3"/>
      <c r="S261" s="689"/>
      <c r="T261" s="5"/>
      <c r="U261" s="3"/>
      <c r="V261" s="3"/>
      <c r="W261" s="3"/>
    </row>
    <row r="262" spans="1:23" ht="12" customHeight="1" thickBot="1" x14ac:dyDescent="0.2">
      <c r="A262" s="457"/>
      <c r="B262" s="90" t="s">
        <v>20</v>
      </c>
      <c r="C262" s="19" t="s">
        <v>88</v>
      </c>
      <c r="D262" s="20">
        <v>2</v>
      </c>
      <c r="E262" s="294">
        <v>86</v>
      </c>
      <c r="F262" s="284"/>
      <c r="G262" s="124"/>
      <c r="H262" s="125"/>
      <c r="I262" s="126"/>
      <c r="J262" s="127"/>
      <c r="K262" s="128"/>
      <c r="L262" s="129"/>
      <c r="M262" s="637"/>
      <c r="N262" s="650"/>
      <c r="O262" s="647">
        <f t="shared" si="22"/>
        <v>0</v>
      </c>
      <c r="P262" s="78">
        <f t="shared" si="20"/>
        <v>0</v>
      </c>
      <c r="Q262" s="179">
        <f t="shared" si="21"/>
        <v>0</v>
      </c>
      <c r="R262" s="3"/>
      <c r="S262" s="689"/>
      <c r="T262" s="5"/>
      <c r="U262" s="3"/>
      <c r="V262" s="3"/>
      <c r="W262" s="3"/>
    </row>
    <row r="263" spans="1:23" ht="12" customHeight="1" x14ac:dyDescent="0.15">
      <c r="A263" s="201" t="s">
        <v>79</v>
      </c>
      <c r="B263" s="87" t="s">
        <v>9</v>
      </c>
      <c r="C263" s="15" t="s">
        <v>80</v>
      </c>
      <c r="D263" s="16">
        <v>5</v>
      </c>
      <c r="E263" s="293">
        <v>114</v>
      </c>
      <c r="F263" s="280"/>
      <c r="G263" s="130"/>
      <c r="H263" s="131"/>
      <c r="I263" s="132"/>
      <c r="J263" s="133"/>
      <c r="K263" s="134"/>
      <c r="L263" s="135"/>
      <c r="M263" s="640"/>
      <c r="N263" s="651"/>
      <c r="O263" s="648">
        <f t="shared" si="22"/>
        <v>0</v>
      </c>
      <c r="P263" s="77">
        <f t="shared" si="20"/>
        <v>0</v>
      </c>
      <c r="Q263" s="177">
        <f t="shared" si="21"/>
        <v>0</v>
      </c>
      <c r="R263" s="3"/>
      <c r="S263" s="689"/>
      <c r="T263" s="5"/>
      <c r="U263" s="3"/>
      <c r="V263" s="3"/>
      <c r="W263" s="3"/>
    </row>
    <row r="264" spans="1:23" ht="12" customHeight="1" x14ac:dyDescent="0.15">
      <c r="A264" s="51"/>
      <c r="B264" s="87" t="s">
        <v>17</v>
      </c>
      <c r="C264" s="17" t="s">
        <v>81</v>
      </c>
      <c r="D264" s="18">
        <v>5</v>
      </c>
      <c r="E264" s="291">
        <v>41</v>
      </c>
      <c r="F264" s="282"/>
      <c r="G264" s="426"/>
      <c r="H264" s="427"/>
      <c r="I264" s="428"/>
      <c r="J264" s="429"/>
      <c r="K264" s="430"/>
      <c r="L264" s="431"/>
      <c r="M264" s="636"/>
      <c r="N264" s="649"/>
      <c r="O264" s="646">
        <f t="shared" si="22"/>
        <v>0</v>
      </c>
      <c r="P264" s="10">
        <f t="shared" si="20"/>
        <v>0</v>
      </c>
      <c r="Q264" s="178">
        <f t="shared" si="21"/>
        <v>0</v>
      </c>
      <c r="R264" s="3"/>
      <c r="S264" s="689"/>
      <c r="T264" s="5"/>
      <c r="U264" s="3"/>
      <c r="V264" s="3"/>
      <c r="W264" s="3"/>
    </row>
    <row r="265" spans="1:23" ht="12" customHeight="1" x14ac:dyDescent="0.15">
      <c r="A265" s="51"/>
      <c r="B265" s="87" t="s">
        <v>14</v>
      </c>
      <c r="C265" s="17" t="s">
        <v>82</v>
      </c>
      <c r="D265" s="18">
        <v>5</v>
      </c>
      <c r="E265" s="291">
        <v>24</v>
      </c>
      <c r="F265" s="281"/>
      <c r="G265" s="40"/>
      <c r="H265" s="39"/>
      <c r="I265" s="38"/>
      <c r="J265" s="41"/>
      <c r="K265" s="43"/>
      <c r="L265" s="42"/>
      <c r="M265" s="638"/>
      <c r="N265" s="644"/>
      <c r="O265" s="646">
        <f t="shared" si="22"/>
        <v>0</v>
      </c>
      <c r="P265" s="10">
        <f t="shared" si="20"/>
        <v>0</v>
      </c>
      <c r="Q265" s="178">
        <f t="shared" si="21"/>
        <v>0</v>
      </c>
      <c r="R265" s="3"/>
      <c r="S265" s="689"/>
      <c r="T265" s="5"/>
      <c r="U265" s="3"/>
      <c r="V265" s="3"/>
      <c r="W265" s="3"/>
    </row>
    <row r="266" spans="1:23" ht="12" customHeight="1" x14ac:dyDescent="0.15">
      <c r="A266" s="51"/>
      <c r="B266" s="87" t="s">
        <v>14</v>
      </c>
      <c r="C266" s="17" t="s">
        <v>83</v>
      </c>
      <c r="D266" s="18">
        <v>5</v>
      </c>
      <c r="E266" s="291">
        <v>20</v>
      </c>
      <c r="F266" s="282"/>
      <c r="G266" s="426"/>
      <c r="H266" s="427"/>
      <c r="I266" s="428"/>
      <c r="J266" s="429"/>
      <c r="K266" s="430"/>
      <c r="L266" s="431"/>
      <c r="M266" s="636"/>
      <c r="N266" s="649"/>
      <c r="O266" s="646">
        <f t="shared" si="22"/>
        <v>0</v>
      </c>
      <c r="P266" s="10">
        <f t="shared" si="20"/>
        <v>0</v>
      </c>
      <c r="Q266" s="178">
        <f t="shared" si="21"/>
        <v>0</v>
      </c>
      <c r="R266" s="3"/>
      <c r="S266" s="689"/>
      <c r="T266" s="5"/>
      <c r="U266" s="3"/>
      <c r="V266" s="3"/>
      <c r="W266" s="3"/>
    </row>
    <row r="267" spans="1:23" ht="12" customHeight="1" thickBot="1" x14ac:dyDescent="0.2">
      <c r="A267" s="457"/>
      <c r="B267" s="90" t="s">
        <v>15</v>
      </c>
      <c r="C267" s="19" t="s">
        <v>84</v>
      </c>
      <c r="D267" s="20">
        <v>10</v>
      </c>
      <c r="E267" s="294">
        <v>34</v>
      </c>
      <c r="F267" s="284"/>
      <c r="G267" s="124"/>
      <c r="H267" s="125"/>
      <c r="I267" s="126"/>
      <c r="J267" s="127"/>
      <c r="K267" s="128"/>
      <c r="L267" s="129"/>
      <c r="M267" s="637"/>
      <c r="N267" s="650"/>
      <c r="O267" s="647">
        <f t="shared" si="22"/>
        <v>0</v>
      </c>
      <c r="P267" s="78">
        <f t="shared" si="20"/>
        <v>0</v>
      </c>
      <c r="Q267" s="179">
        <f t="shared" si="21"/>
        <v>0</v>
      </c>
      <c r="R267" s="3"/>
      <c r="S267" s="689"/>
      <c r="T267" s="5"/>
      <c r="U267" s="3"/>
      <c r="V267" s="3"/>
      <c r="W267" s="3"/>
    </row>
    <row r="268" spans="1:23" ht="12" customHeight="1" x14ac:dyDescent="0.15">
      <c r="A268" s="201" t="s">
        <v>75</v>
      </c>
      <c r="B268" s="87" t="s">
        <v>38</v>
      </c>
      <c r="C268" s="15" t="s">
        <v>76</v>
      </c>
      <c r="D268" s="16">
        <v>1</v>
      </c>
      <c r="E268" s="293">
        <v>69</v>
      </c>
      <c r="F268" s="280"/>
      <c r="G268" s="130"/>
      <c r="H268" s="131"/>
      <c r="I268" s="132"/>
      <c r="J268" s="133"/>
      <c r="K268" s="134"/>
      <c r="L268" s="135"/>
      <c r="M268" s="640"/>
      <c r="N268" s="651"/>
      <c r="O268" s="648">
        <f t="shared" ref="O268:O315" si="23">SUM(F268:N268)</f>
        <v>0</v>
      </c>
      <c r="P268" s="77">
        <f t="shared" si="20"/>
        <v>0</v>
      </c>
      <c r="Q268" s="177">
        <f t="shared" si="21"/>
        <v>0</v>
      </c>
      <c r="R268" s="3"/>
      <c r="S268" s="689"/>
      <c r="T268" s="5"/>
      <c r="U268" s="3"/>
      <c r="V268" s="3"/>
      <c r="W268" s="3"/>
    </row>
    <row r="269" spans="1:23" ht="12" customHeight="1" x14ac:dyDescent="0.15">
      <c r="A269" s="51"/>
      <c r="B269" s="87" t="s">
        <v>33</v>
      </c>
      <c r="C269" s="17" t="s">
        <v>77</v>
      </c>
      <c r="D269" s="18">
        <v>2</v>
      </c>
      <c r="E269" s="291">
        <v>77</v>
      </c>
      <c r="F269" s="282"/>
      <c r="G269" s="426"/>
      <c r="H269" s="427"/>
      <c r="I269" s="428"/>
      <c r="J269" s="429"/>
      <c r="K269" s="430"/>
      <c r="L269" s="431"/>
      <c r="M269" s="636"/>
      <c r="N269" s="649"/>
      <c r="O269" s="646">
        <f t="shared" si="23"/>
        <v>0</v>
      </c>
      <c r="P269" s="10">
        <f t="shared" si="20"/>
        <v>0</v>
      </c>
      <c r="Q269" s="178">
        <f t="shared" si="21"/>
        <v>0</v>
      </c>
      <c r="R269" s="3"/>
      <c r="S269" s="689"/>
      <c r="T269" s="5"/>
      <c r="U269" s="3"/>
      <c r="V269" s="3"/>
      <c r="W269" s="3"/>
    </row>
    <row r="270" spans="1:23" ht="12" customHeight="1" thickBot="1" x14ac:dyDescent="0.2">
      <c r="A270" s="457"/>
      <c r="B270" s="90" t="s">
        <v>20</v>
      </c>
      <c r="C270" s="19" t="s">
        <v>78</v>
      </c>
      <c r="D270" s="20">
        <v>2</v>
      </c>
      <c r="E270" s="294">
        <v>66</v>
      </c>
      <c r="F270" s="284"/>
      <c r="G270" s="124"/>
      <c r="H270" s="125"/>
      <c r="I270" s="126"/>
      <c r="J270" s="127"/>
      <c r="K270" s="128"/>
      <c r="L270" s="129"/>
      <c r="M270" s="637"/>
      <c r="N270" s="650"/>
      <c r="O270" s="647">
        <f t="shared" si="23"/>
        <v>0</v>
      </c>
      <c r="P270" s="78">
        <f t="shared" si="20"/>
        <v>0</v>
      </c>
      <c r="Q270" s="179">
        <f t="shared" si="21"/>
        <v>0</v>
      </c>
      <c r="R270" s="3"/>
      <c r="S270" s="689"/>
      <c r="T270" s="5"/>
      <c r="U270" s="3"/>
      <c r="V270" s="3"/>
      <c r="W270" s="3"/>
    </row>
    <row r="271" spans="1:23" ht="12" customHeight="1" x14ac:dyDescent="0.15">
      <c r="A271" s="201" t="s">
        <v>70</v>
      </c>
      <c r="B271" s="87" t="s">
        <v>39</v>
      </c>
      <c r="C271" s="15" t="s">
        <v>71</v>
      </c>
      <c r="D271" s="16">
        <v>1</v>
      </c>
      <c r="E271" s="293">
        <v>54</v>
      </c>
      <c r="F271" s="280"/>
      <c r="G271" s="130"/>
      <c r="H271" s="131"/>
      <c r="I271" s="132"/>
      <c r="J271" s="133"/>
      <c r="K271" s="134"/>
      <c r="L271" s="135"/>
      <c r="M271" s="640"/>
      <c r="N271" s="651"/>
      <c r="O271" s="648">
        <f t="shared" si="23"/>
        <v>0</v>
      </c>
      <c r="P271" s="77">
        <f t="shared" si="20"/>
        <v>0</v>
      </c>
      <c r="Q271" s="177">
        <f t="shared" si="21"/>
        <v>0</v>
      </c>
      <c r="R271" s="3"/>
      <c r="S271" s="689"/>
      <c r="T271" s="5"/>
      <c r="U271" s="3"/>
      <c r="V271" s="3"/>
      <c r="W271" s="3"/>
    </row>
    <row r="272" spans="1:23" ht="12" customHeight="1" x14ac:dyDescent="0.15">
      <c r="A272" s="51"/>
      <c r="B272" s="87" t="s">
        <v>11</v>
      </c>
      <c r="C272" s="17" t="s">
        <v>72</v>
      </c>
      <c r="D272" s="18">
        <v>10</v>
      </c>
      <c r="E272" s="291">
        <v>193</v>
      </c>
      <c r="F272" s="281"/>
      <c r="G272" s="40"/>
      <c r="H272" s="39"/>
      <c r="I272" s="38"/>
      <c r="J272" s="41"/>
      <c r="K272" s="43"/>
      <c r="L272" s="42"/>
      <c r="M272" s="638"/>
      <c r="N272" s="644"/>
      <c r="O272" s="646">
        <f t="shared" si="23"/>
        <v>0</v>
      </c>
      <c r="P272" s="10">
        <f t="shared" si="20"/>
        <v>0</v>
      </c>
      <c r="Q272" s="178">
        <f t="shared" si="21"/>
        <v>0</v>
      </c>
      <c r="R272" s="3"/>
      <c r="S272" s="689"/>
      <c r="T272" s="5"/>
      <c r="U272" s="3"/>
      <c r="V272" s="3"/>
      <c r="W272" s="3"/>
    </row>
    <row r="273" spans="1:23" ht="12" customHeight="1" x14ac:dyDescent="0.15">
      <c r="A273" s="51"/>
      <c r="B273" s="87" t="s">
        <v>18</v>
      </c>
      <c r="C273" s="17" t="s">
        <v>73</v>
      </c>
      <c r="D273" s="18">
        <v>10</v>
      </c>
      <c r="E273" s="291">
        <v>54</v>
      </c>
      <c r="F273" s="282"/>
      <c r="G273" s="426"/>
      <c r="H273" s="427"/>
      <c r="I273" s="428"/>
      <c r="J273" s="429"/>
      <c r="K273" s="430"/>
      <c r="L273" s="431"/>
      <c r="M273" s="636"/>
      <c r="N273" s="649"/>
      <c r="O273" s="646">
        <f t="shared" si="23"/>
        <v>0</v>
      </c>
      <c r="P273" s="10">
        <f t="shared" si="20"/>
        <v>0</v>
      </c>
      <c r="Q273" s="178">
        <f t="shared" si="21"/>
        <v>0</v>
      </c>
      <c r="R273" s="3"/>
      <c r="S273" s="689"/>
      <c r="T273" s="5"/>
      <c r="U273" s="3"/>
      <c r="V273" s="3"/>
      <c r="W273" s="3"/>
    </row>
    <row r="274" spans="1:23" ht="12" customHeight="1" thickBot="1" x14ac:dyDescent="0.2">
      <c r="A274" s="457"/>
      <c r="B274" s="90" t="s">
        <v>15</v>
      </c>
      <c r="C274" s="19" t="s">
        <v>74</v>
      </c>
      <c r="D274" s="20">
        <v>10</v>
      </c>
      <c r="E274" s="294">
        <v>40</v>
      </c>
      <c r="F274" s="284"/>
      <c r="G274" s="124"/>
      <c r="H274" s="125"/>
      <c r="I274" s="126"/>
      <c r="J274" s="127"/>
      <c r="K274" s="128"/>
      <c r="L274" s="129"/>
      <c r="M274" s="637"/>
      <c r="N274" s="650"/>
      <c r="O274" s="647">
        <f t="shared" si="23"/>
        <v>0</v>
      </c>
      <c r="P274" s="78">
        <f t="shared" si="20"/>
        <v>0</v>
      </c>
      <c r="Q274" s="179">
        <f t="shared" si="21"/>
        <v>0</v>
      </c>
      <c r="R274" s="3"/>
      <c r="S274" s="689"/>
      <c r="T274" s="5"/>
      <c r="U274" s="3"/>
      <c r="V274" s="3"/>
      <c r="W274" s="3"/>
    </row>
    <row r="275" spans="1:23" ht="12" customHeight="1" x14ac:dyDescent="0.15">
      <c r="A275" s="201" t="s">
        <v>63</v>
      </c>
      <c r="B275" s="88" t="s">
        <v>15</v>
      </c>
      <c r="C275" s="15" t="s">
        <v>64</v>
      </c>
      <c r="D275" s="16">
        <v>10</v>
      </c>
      <c r="E275" s="293">
        <v>36</v>
      </c>
      <c r="F275" s="281"/>
      <c r="G275" s="40"/>
      <c r="H275" s="39"/>
      <c r="I275" s="38"/>
      <c r="J275" s="41"/>
      <c r="K275" s="43"/>
      <c r="L275" s="42"/>
      <c r="M275" s="638"/>
      <c r="N275" s="644"/>
      <c r="O275" s="648">
        <f t="shared" si="23"/>
        <v>0</v>
      </c>
      <c r="P275" s="77">
        <f t="shared" si="20"/>
        <v>0</v>
      </c>
      <c r="Q275" s="177">
        <f t="shared" si="21"/>
        <v>0</v>
      </c>
      <c r="R275" s="3"/>
      <c r="S275" s="689"/>
      <c r="T275" s="5"/>
      <c r="U275" s="3"/>
      <c r="V275" s="3"/>
      <c r="W275" s="3"/>
    </row>
    <row r="276" spans="1:23" ht="12" customHeight="1" x14ac:dyDescent="0.15">
      <c r="A276" s="51"/>
      <c r="B276" s="449" t="s">
        <v>15</v>
      </c>
      <c r="C276" s="17" t="s">
        <v>65</v>
      </c>
      <c r="D276" s="18">
        <v>10</v>
      </c>
      <c r="E276" s="291">
        <v>36</v>
      </c>
      <c r="F276" s="282"/>
      <c r="G276" s="426"/>
      <c r="H276" s="427"/>
      <c r="I276" s="428"/>
      <c r="J276" s="429"/>
      <c r="K276" s="430"/>
      <c r="L276" s="431"/>
      <c r="M276" s="636"/>
      <c r="N276" s="649"/>
      <c r="O276" s="646">
        <f t="shared" si="23"/>
        <v>0</v>
      </c>
      <c r="P276" s="10">
        <f t="shared" si="20"/>
        <v>0</v>
      </c>
      <c r="Q276" s="178">
        <f t="shared" si="21"/>
        <v>0</v>
      </c>
      <c r="R276" s="3"/>
      <c r="S276" s="689"/>
      <c r="T276" s="5"/>
      <c r="U276" s="3"/>
      <c r="V276" s="3"/>
      <c r="W276" s="3"/>
    </row>
    <row r="277" spans="1:23" ht="12" customHeight="1" x14ac:dyDescent="0.15">
      <c r="A277" s="51"/>
      <c r="B277" s="88" t="s">
        <v>15</v>
      </c>
      <c r="C277" s="17" t="s">
        <v>66</v>
      </c>
      <c r="D277" s="18">
        <v>10</v>
      </c>
      <c r="E277" s="291">
        <v>36</v>
      </c>
      <c r="F277" s="281"/>
      <c r="G277" s="40"/>
      <c r="H277" s="39"/>
      <c r="I277" s="38"/>
      <c r="J277" s="41"/>
      <c r="K277" s="43"/>
      <c r="L277" s="42"/>
      <c r="M277" s="638"/>
      <c r="N277" s="644"/>
      <c r="O277" s="646">
        <f t="shared" si="23"/>
        <v>0</v>
      </c>
      <c r="P277" s="10">
        <f t="shared" si="20"/>
        <v>0</v>
      </c>
      <c r="Q277" s="178">
        <f t="shared" si="21"/>
        <v>0</v>
      </c>
      <c r="R277" s="3"/>
      <c r="S277" s="689"/>
      <c r="T277" s="5"/>
      <c r="U277" s="3"/>
      <c r="V277" s="3"/>
      <c r="W277" s="3"/>
    </row>
    <row r="278" spans="1:23" ht="12" customHeight="1" x14ac:dyDescent="0.15">
      <c r="A278" s="51"/>
      <c r="B278" s="449" t="s">
        <v>15</v>
      </c>
      <c r="C278" s="17" t="s">
        <v>67</v>
      </c>
      <c r="D278" s="18">
        <v>10</v>
      </c>
      <c r="E278" s="291">
        <v>34</v>
      </c>
      <c r="F278" s="282"/>
      <c r="G278" s="426"/>
      <c r="H278" s="427"/>
      <c r="I278" s="428"/>
      <c r="J278" s="429"/>
      <c r="K278" s="430"/>
      <c r="L278" s="431"/>
      <c r="M278" s="636"/>
      <c r="N278" s="649"/>
      <c r="O278" s="646">
        <f t="shared" si="23"/>
        <v>0</v>
      </c>
      <c r="P278" s="10">
        <f t="shared" si="20"/>
        <v>0</v>
      </c>
      <c r="Q278" s="178">
        <f t="shared" si="21"/>
        <v>0</v>
      </c>
      <c r="R278" s="3"/>
      <c r="S278" s="689"/>
      <c r="T278" s="5"/>
      <c r="U278" s="3"/>
      <c r="V278" s="3"/>
      <c r="W278" s="3"/>
    </row>
    <row r="279" spans="1:23" ht="12" customHeight="1" x14ac:dyDescent="0.15">
      <c r="A279" s="51"/>
      <c r="B279" s="91" t="s">
        <v>15</v>
      </c>
      <c r="C279" s="17" t="s">
        <v>68</v>
      </c>
      <c r="D279" s="18">
        <v>10</v>
      </c>
      <c r="E279" s="291">
        <v>34</v>
      </c>
      <c r="F279" s="282"/>
      <c r="G279" s="426"/>
      <c r="H279" s="427"/>
      <c r="I279" s="428"/>
      <c r="J279" s="429"/>
      <c r="K279" s="430"/>
      <c r="L279" s="431"/>
      <c r="M279" s="636"/>
      <c r="N279" s="649"/>
      <c r="O279" s="646">
        <f t="shared" si="23"/>
        <v>0</v>
      </c>
      <c r="P279" s="10">
        <f t="shared" si="20"/>
        <v>0</v>
      </c>
      <c r="Q279" s="178">
        <f t="shared" si="21"/>
        <v>0</v>
      </c>
      <c r="R279" s="3"/>
      <c r="S279" s="689"/>
      <c r="T279" s="5"/>
      <c r="U279" s="3"/>
      <c r="V279" s="3"/>
      <c r="W279" s="3"/>
    </row>
    <row r="280" spans="1:23" ht="12" customHeight="1" thickBot="1" x14ac:dyDescent="0.2">
      <c r="A280" s="457"/>
      <c r="B280" s="87" t="s">
        <v>15</v>
      </c>
      <c r="C280" s="19" t="s">
        <v>69</v>
      </c>
      <c r="D280" s="20">
        <v>10</v>
      </c>
      <c r="E280" s="294">
        <v>34</v>
      </c>
      <c r="F280" s="284"/>
      <c r="G280" s="124"/>
      <c r="H280" s="125"/>
      <c r="I280" s="126"/>
      <c r="J280" s="127"/>
      <c r="K280" s="128"/>
      <c r="L280" s="129"/>
      <c r="M280" s="637"/>
      <c r="N280" s="650"/>
      <c r="O280" s="647">
        <f t="shared" si="23"/>
        <v>0</v>
      </c>
      <c r="P280" s="78">
        <f t="shared" si="20"/>
        <v>0</v>
      </c>
      <c r="Q280" s="179">
        <f t="shared" si="21"/>
        <v>0</v>
      </c>
      <c r="R280" s="3"/>
      <c r="S280" s="689"/>
      <c r="T280" s="5"/>
      <c r="U280" s="3"/>
      <c r="V280" s="3"/>
      <c r="W280" s="3"/>
    </row>
    <row r="281" spans="1:23" ht="12" customHeight="1" x14ac:dyDescent="0.15">
      <c r="A281" s="201" t="s">
        <v>57</v>
      </c>
      <c r="B281" s="89" t="s">
        <v>8</v>
      </c>
      <c r="C281" s="15" t="s">
        <v>58</v>
      </c>
      <c r="D281" s="16">
        <v>2</v>
      </c>
      <c r="E281" s="293">
        <v>136</v>
      </c>
      <c r="F281" s="280"/>
      <c r="G281" s="130"/>
      <c r="H281" s="131"/>
      <c r="I281" s="132"/>
      <c r="J281" s="133"/>
      <c r="K281" s="134"/>
      <c r="L281" s="135"/>
      <c r="M281" s="640"/>
      <c r="N281" s="651"/>
      <c r="O281" s="648">
        <f t="shared" si="23"/>
        <v>0</v>
      </c>
      <c r="P281" s="77">
        <f t="shared" si="20"/>
        <v>0</v>
      </c>
      <c r="Q281" s="177">
        <f t="shared" si="21"/>
        <v>0</v>
      </c>
      <c r="R281" s="3"/>
      <c r="S281" s="689"/>
      <c r="T281" s="5"/>
      <c r="U281" s="3"/>
      <c r="V281" s="3"/>
      <c r="W281" s="3"/>
    </row>
    <row r="282" spans="1:23" ht="12" customHeight="1" x14ac:dyDescent="0.15">
      <c r="A282" s="51"/>
      <c r="B282" s="87" t="s">
        <v>33</v>
      </c>
      <c r="C282" s="17" t="s">
        <v>59</v>
      </c>
      <c r="D282" s="18">
        <v>5</v>
      </c>
      <c r="E282" s="291">
        <v>171</v>
      </c>
      <c r="F282" s="281"/>
      <c r="G282" s="40"/>
      <c r="H282" s="39"/>
      <c r="I282" s="38"/>
      <c r="J282" s="41"/>
      <c r="K282" s="43"/>
      <c r="L282" s="42"/>
      <c r="M282" s="638"/>
      <c r="N282" s="644"/>
      <c r="O282" s="646">
        <f t="shared" si="23"/>
        <v>0</v>
      </c>
      <c r="P282" s="10">
        <f t="shared" si="20"/>
        <v>0</v>
      </c>
      <c r="Q282" s="178">
        <f t="shared" si="21"/>
        <v>0</v>
      </c>
      <c r="R282" s="3"/>
      <c r="S282" s="689"/>
      <c r="T282" s="5"/>
      <c r="U282" s="3"/>
      <c r="V282" s="3"/>
      <c r="W282" s="3"/>
    </row>
    <row r="283" spans="1:23" ht="12" customHeight="1" x14ac:dyDescent="0.15">
      <c r="A283" s="51"/>
      <c r="B283" s="87" t="s">
        <v>10</v>
      </c>
      <c r="C283" s="17" t="s">
        <v>60</v>
      </c>
      <c r="D283" s="18">
        <v>10</v>
      </c>
      <c r="E283" s="291">
        <v>186</v>
      </c>
      <c r="F283" s="282"/>
      <c r="G283" s="426"/>
      <c r="H283" s="427"/>
      <c r="I283" s="428"/>
      <c r="J283" s="429"/>
      <c r="K283" s="430"/>
      <c r="L283" s="431"/>
      <c r="M283" s="636"/>
      <c r="N283" s="649"/>
      <c r="O283" s="646">
        <f t="shared" si="23"/>
        <v>0</v>
      </c>
      <c r="P283" s="10">
        <f t="shared" si="20"/>
        <v>0</v>
      </c>
      <c r="Q283" s="178">
        <f t="shared" si="21"/>
        <v>0</v>
      </c>
      <c r="R283" s="3"/>
      <c r="S283" s="689"/>
      <c r="T283" s="5"/>
      <c r="U283" s="3"/>
      <c r="V283" s="3"/>
      <c r="W283" s="3"/>
    </row>
    <row r="284" spans="1:23" ht="12" customHeight="1" x14ac:dyDescent="0.15">
      <c r="A284" s="51"/>
      <c r="B284" s="87" t="s">
        <v>10</v>
      </c>
      <c r="C284" s="17" t="s">
        <v>61</v>
      </c>
      <c r="D284" s="18">
        <v>10</v>
      </c>
      <c r="E284" s="291">
        <v>123</v>
      </c>
      <c r="F284" s="282"/>
      <c r="G284" s="426"/>
      <c r="H284" s="427"/>
      <c r="I284" s="428"/>
      <c r="J284" s="429"/>
      <c r="K284" s="430"/>
      <c r="L284" s="431"/>
      <c r="M284" s="636"/>
      <c r="N284" s="649"/>
      <c r="O284" s="646">
        <f t="shared" si="23"/>
        <v>0</v>
      </c>
      <c r="P284" s="10">
        <f t="shared" si="20"/>
        <v>0</v>
      </c>
      <c r="Q284" s="178">
        <f t="shared" si="21"/>
        <v>0</v>
      </c>
      <c r="R284" s="3"/>
      <c r="S284" s="689"/>
      <c r="T284" s="5"/>
      <c r="U284" s="3"/>
      <c r="V284" s="3"/>
      <c r="W284" s="3"/>
    </row>
    <row r="285" spans="1:23" ht="12" customHeight="1" x14ac:dyDescent="0.15">
      <c r="A285" s="51"/>
      <c r="B285" s="87" t="s">
        <v>13</v>
      </c>
      <c r="C285" s="17" t="s">
        <v>62</v>
      </c>
      <c r="D285" s="18">
        <v>10</v>
      </c>
      <c r="E285" s="291">
        <v>71</v>
      </c>
      <c r="F285" s="281"/>
      <c r="G285" s="40"/>
      <c r="H285" s="39"/>
      <c r="I285" s="38"/>
      <c r="J285" s="41"/>
      <c r="K285" s="43"/>
      <c r="L285" s="42"/>
      <c r="M285" s="638"/>
      <c r="N285" s="644"/>
      <c r="O285" s="646">
        <f t="shared" si="23"/>
        <v>0</v>
      </c>
      <c r="P285" s="10">
        <f t="shared" si="20"/>
        <v>0</v>
      </c>
      <c r="Q285" s="178">
        <f t="shared" si="21"/>
        <v>0</v>
      </c>
      <c r="R285" s="3"/>
      <c r="S285" s="689"/>
      <c r="T285" s="5"/>
      <c r="U285" s="3"/>
      <c r="V285" s="3"/>
      <c r="W285" s="3"/>
    </row>
    <row r="286" spans="1:23" ht="12" customHeight="1" thickBot="1" x14ac:dyDescent="0.2">
      <c r="A286" s="457"/>
      <c r="B286" s="90" t="s">
        <v>15</v>
      </c>
      <c r="C286" s="17" t="s">
        <v>277</v>
      </c>
      <c r="D286" s="20">
        <v>10</v>
      </c>
      <c r="E286" s="294">
        <v>40</v>
      </c>
      <c r="F286" s="284"/>
      <c r="G286" s="124"/>
      <c r="H286" s="125"/>
      <c r="I286" s="126"/>
      <c r="J286" s="127"/>
      <c r="K286" s="128"/>
      <c r="L286" s="129"/>
      <c r="M286" s="637"/>
      <c r="N286" s="650"/>
      <c r="O286" s="647">
        <f t="shared" si="23"/>
        <v>0</v>
      </c>
      <c r="P286" s="78">
        <f t="shared" si="20"/>
        <v>0</v>
      </c>
      <c r="Q286" s="179">
        <f t="shared" si="21"/>
        <v>0</v>
      </c>
      <c r="R286" s="3"/>
      <c r="S286" s="689"/>
      <c r="T286" s="5"/>
      <c r="U286" s="3"/>
      <c r="V286" s="3"/>
      <c r="W286" s="3"/>
    </row>
    <row r="287" spans="1:23" ht="12" customHeight="1" x14ac:dyDescent="0.15">
      <c r="A287" s="201" t="s">
        <v>45</v>
      </c>
      <c r="B287" s="87" t="s">
        <v>8</v>
      </c>
      <c r="C287" s="15" t="s">
        <v>46</v>
      </c>
      <c r="D287" s="16">
        <v>1</v>
      </c>
      <c r="E287" s="293">
        <v>111</v>
      </c>
      <c r="F287" s="281"/>
      <c r="G287" s="40"/>
      <c r="H287" s="39"/>
      <c r="I287" s="38"/>
      <c r="J287" s="41"/>
      <c r="K287" s="43"/>
      <c r="L287" s="42"/>
      <c r="M287" s="638"/>
      <c r="N287" s="644"/>
      <c r="O287" s="648">
        <f t="shared" si="23"/>
        <v>0</v>
      </c>
      <c r="P287" s="77">
        <f t="shared" si="20"/>
        <v>0</v>
      </c>
      <c r="Q287" s="177">
        <f t="shared" si="21"/>
        <v>0</v>
      </c>
      <c r="R287" s="3"/>
      <c r="S287" s="689"/>
      <c r="T287" s="5"/>
      <c r="U287" s="3"/>
      <c r="V287" s="3"/>
      <c r="W287" s="3"/>
    </row>
    <row r="288" spans="1:23" ht="12" customHeight="1" x14ac:dyDescent="0.15">
      <c r="A288" s="51"/>
      <c r="B288" s="87" t="s">
        <v>8</v>
      </c>
      <c r="C288" s="17" t="s">
        <v>47</v>
      </c>
      <c r="D288" s="18">
        <v>1</v>
      </c>
      <c r="E288" s="291">
        <v>99</v>
      </c>
      <c r="F288" s="282"/>
      <c r="G288" s="426"/>
      <c r="H288" s="427"/>
      <c r="I288" s="428"/>
      <c r="J288" s="429"/>
      <c r="K288" s="430"/>
      <c r="L288" s="431"/>
      <c r="M288" s="636"/>
      <c r="N288" s="649"/>
      <c r="O288" s="646">
        <f t="shared" si="23"/>
        <v>0</v>
      </c>
      <c r="P288" s="10">
        <f t="shared" si="20"/>
        <v>0</v>
      </c>
      <c r="Q288" s="178">
        <f t="shared" si="21"/>
        <v>0</v>
      </c>
      <c r="R288" s="3"/>
      <c r="S288" s="689"/>
      <c r="T288" s="5"/>
      <c r="U288" s="3"/>
      <c r="V288" s="3"/>
      <c r="W288" s="3"/>
    </row>
    <row r="289" spans="1:23" ht="12" customHeight="1" x14ac:dyDescent="0.15">
      <c r="A289" s="51"/>
      <c r="B289" s="87" t="s">
        <v>33</v>
      </c>
      <c r="C289" s="17" t="s">
        <v>48</v>
      </c>
      <c r="D289" s="18">
        <v>1</v>
      </c>
      <c r="E289" s="291">
        <v>74</v>
      </c>
      <c r="F289" s="282"/>
      <c r="G289" s="426"/>
      <c r="H289" s="427"/>
      <c r="I289" s="428"/>
      <c r="J289" s="429"/>
      <c r="K289" s="430"/>
      <c r="L289" s="431"/>
      <c r="M289" s="636"/>
      <c r="N289" s="649"/>
      <c r="O289" s="646">
        <f t="shared" si="23"/>
        <v>0</v>
      </c>
      <c r="P289" s="10">
        <f t="shared" si="20"/>
        <v>0</v>
      </c>
      <c r="Q289" s="178">
        <f t="shared" si="21"/>
        <v>0</v>
      </c>
      <c r="R289" s="3"/>
      <c r="S289" s="689"/>
      <c r="T289" s="5"/>
      <c r="U289" s="3"/>
      <c r="V289" s="3"/>
      <c r="W289" s="3"/>
    </row>
    <row r="290" spans="1:23" ht="13" customHeight="1" x14ac:dyDescent="0.15">
      <c r="A290" s="51"/>
      <c r="B290" s="87" t="s">
        <v>33</v>
      </c>
      <c r="C290" s="17" t="s">
        <v>49</v>
      </c>
      <c r="D290" s="18">
        <v>5</v>
      </c>
      <c r="E290" s="291">
        <v>203</v>
      </c>
      <c r="F290" s="281"/>
      <c r="G290" s="40"/>
      <c r="H290" s="39"/>
      <c r="I290" s="38"/>
      <c r="J290" s="41"/>
      <c r="K290" s="43"/>
      <c r="L290" s="42"/>
      <c r="M290" s="638"/>
      <c r="N290" s="644"/>
      <c r="O290" s="646">
        <f t="shared" si="23"/>
        <v>0</v>
      </c>
      <c r="P290" s="10">
        <f t="shared" si="20"/>
        <v>0</v>
      </c>
      <c r="Q290" s="178">
        <f t="shared" si="21"/>
        <v>0</v>
      </c>
      <c r="R290" s="3"/>
      <c r="S290" s="689"/>
      <c r="T290" s="5"/>
      <c r="U290" s="3"/>
      <c r="V290" s="3"/>
      <c r="W290" s="3"/>
    </row>
    <row r="291" spans="1:23" ht="11" customHeight="1" x14ac:dyDescent="0.15">
      <c r="A291" s="51"/>
      <c r="B291" s="87" t="s">
        <v>10</v>
      </c>
      <c r="C291" s="17" t="s">
        <v>50</v>
      </c>
      <c r="D291" s="18">
        <v>5</v>
      </c>
      <c r="E291" s="291">
        <v>137</v>
      </c>
      <c r="F291" s="282"/>
      <c r="G291" s="426"/>
      <c r="H291" s="427"/>
      <c r="I291" s="428"/>
      <c r="J291" s="429"/>
      <c r="K291" s="430"/>
      <c r="L291" s="431"/>
      <c r="M291" s="636"/>
      <c r="N291" s="649"/>
      <c r="O291" s="646">
        <f t="shared" si="23"/>
        <v>0</v>
      </c>
      <c r="P291" s="10">
        <f t="shared" si="20"/>
        <v>0</v>
      </c>
      <c r="Q291" s="178">
        <f t="shared" si="21"/>
        <v>0</v>
      </c>
      <c r="R291" s="3"/>
      <c r="S291" s="689"/>
      <c r="T291" s="5"/>
      <c r="U291" s="3"/>
      <c r="V291" s="3"/>
      <c r="W291" s="3"/>
    </row>
    <row r="292" spans="1:23" ht="11" customHeight="1" x14ac:dyDescent="0.15">
      <c r="A292" s="51"/>
      <c r="B292" s="87" t="s">
        <v>11</v>
      </c>
      <c r="C292" s="17" t="s">
        <v>51</v>
      </c>
      <c r="D292" s="18">
        <v>5</v>
      </c>
      <c r="E292" s="291">
        <v>130</v>
      </c>
      <c r="F292" s="281"/>
      <c r="G292" s="40"/>
      <c r="H292" s="39"/>
      <c r="I292" s="38"/>
      <c r="J292" s="41"/>
      <c r="K292" s="43"/>
      <c r="L292" s="42"/>
      <c r="M292" s="638"/>
      <c r="N292" s="644"/>
      <c r="O292" s="646">
        <f t="shared" si="23"/>
        <v>0</v>
      </c>
      <c r="P292" s="10">
        <f t="shared" si="20"/>
        <v>0</v>
      </c>
      <c r="Q292" s="178">
        <f t="shared" si="21"/>
        <v>0</v>
      </c>
      <c r="R292" s="3"/>
      <c r="S292" s="689"/>
      <c r="T292" s="5"/>
      <c r="U292" s="3"/>
      <c r="V292" s="3"/>
      <c r="W292" s="3"/>
    </row>
    <row r="293" spans="1:23" ht="12" customHeight="1" x14ac:dyDescent="0.15">
      <c r="A293" s="51"/>
      <c r="B293" s="87" t="s">
        <v>12</v>
      </c>
      <c r="C293" s="17" t="s">
        <v>52</v>
      </c>
      <c r="D293" s="18">
        <v>10</v>
      </c>
      <c r="E293" s="291">
        <v>67</v>
      </c>
      <c r="F293" s="282"/>
      <c r="G293" s="426"/>
      <c r="H293" s="427"/>
      <c r="I293" s="428"/>
      <c r="J293" s="429"/>
      <c r="K293" s="430"/>
      <c r="L293" s="431"/>
      <c r="M293" s="636"/>
      <c r="N293" s="649"/>
      <c r="O293" s="646">
        <f t="shared" si="23"/>
        <v>0</v>
      </c>
      <c r="P293" s="10">
        <f t="shared" si="20"/>
        <v>0</v>
      </c>
      <c r="Q293" s="178">
        <f t="shared" si="21"/>
        <v>0</v>
      </c>
      <c r="R293" s="3"/>
      <c r="S293" s="689"/>
      <c r="T293" s="5"/>
      <c r="U293" s="3"/>
      <c r="V293" s="3"/>
      <c r="W293" s="3"/>
    </row>
    <row r="294" spans="1:23" ht="14" customHeight="1" x14ac:dyDescent="0.15">
      <c r="A294" s="51"/>
      <c r="B294" s="87" t="s">
        <v>17</v>
      </c>
      <c r="C294" s="17" t="s">
        <v>53</v>
      </c>
      <c r="D294" s="18">
        <v>10</v>
      </c>
      <c r="E294" s="291">
        <v>67</v>
      </c>
      <c r="F294" s="282"/>
      <c r="G294" s="426"/>
      <c r="H294" s="427"/>
      <c r="I294" s="428"/>
      <c r="J294" s="429"/>
      <c r="K294" s="430"/>
      <c r="L294" s="431"/>
      <c r="M294" s="636"/>
      <c r="N294" s="649"/>
      <c r="O294" s="646">
        <f t="shared" si="23"/>
        <v>0</v>
      </c>
      <c r="P294" s="10">
        <f t="shared" ref="P294:P314" si="24">O294*D294</f>
        <v>0</v>
      </c>
      <c r="Q294" s="178">
        <f t="shared" ref="Q294:Q314" si="25">O294*E294</f>
        <v>0</v>
      </c>
      <c r="R294" s="3"/>
      <c r="S294" s="689"/>
      <c r="T294" s="5"/>
      <c r="U294" s="3"/>
      <c r="V294" s="3"/>
      <c r="W294" s="3"/>
    </row>
    <row r="295" spans="1:23" ht="14" customHeight="1" x14ac:dyDescent="0.15">
      <c r="A295" s="51"/>
      <c r="B295" s="87" t="s">
        <v>18</v>
      </c>
      <c r="C295" s="17" t="s">
        <v>54</v>
      </c>
      <c r="D295" s="18">
        <v>10</v>
      </c>
      <c r="E295" s="291">
        <v>43</v>
      </c>
      <c r="F295" s="281"/>
      <c r="G295" s="40"/>
      <c r="H295" s="39"/>
      <c r="I295" s="38"/>
      <c r="J295" s="41"/>
      <c r="K295" s="43"/>
      <c r="L295" s="42"/>
      <c r="M295" s="638"/>
      <c r="N295" s="644"/>
      <c r="O295" s="646">
        <f t="shared" si="23"/>
        <v>0</v>
      </c>
      <c r="P295" s="10">
        <f t="shared" si="24"/>
        <v>0</v>
      </c>
      <c r="Q295" s="178">
        <f t="shared" si="25"/>
        <v>0</v>
      </c>
      <c r="R295" s="3"/>
      <c r="S295" s="689"/>
      <c r="T295" s="5"/>
      <c r="U295" s="3"/>
      <c r="V295" s="3"/>
      <c r="W295" s="3"/>
    </row>
    <row r="296" spans="1:23" ht="13" customHeight="1" x14ac:dyDescent="0.15">
      <c r="A296" s="51"/>
      <c r="B296" s="87" t="s">
        <v>14</v>
      </c>
      <c r="C296" s="17" t="s">
        <v>55</v>
      </c>
      <c r="D296" s="18">
        <v>10</v>
      </c>
      <c r="E296" s="291">
        <v>43</v>
      </c>
      <c r="F296" s="282"/>
      <c r="G296" s="426"/>
      <c r="H296" s="427"/>
      <c r="I296" s="428"/>
      <c r="J296" s="429"/>
      <c r="K296" s="430"/>
      <c r="L296" s="431"/>
      <c r="M296" s="636"/>
      <c r="N296" s="649"/>
      <c r="O296" s="646">
        <f t="shared" si="23"/>
        <v>0</v>
      </c>
      <c r="P296" s="10">
        <f t="shared" si="24"/>
        <v>0</v>
      </c>
      <c r="Q296" s="178">
        <f t="shared" si="25"/>
        <v>0</v>
      </c>
      <c r="R296" s="3"/>
      <c r="S296" s="689"/>
      <c r="T296" s="5"/>
      <c r="U296" s="3"/>
      <c r="V296" s="3"/>
      <c r="W296" s="3"/>
    </row>
    <row r="297" spans="1:23" ht="12" customHeight="1" thickBot="1" x14ac:dyDescent="0.2">
      <c r="A297" s="457"/>
      <c r="B297" s="90" t="s">
        <v>15</v>
      </c>
      <c r="C297" s="19" t="s">
        <v>56</v>
      </c>
      <c r="D297" s="20">
        <v>10</v>
      </c>
      <c r="E297" s="294">
        <v>40</v>
      </c>
      <c r="F297" s="284"/>
      <c r="G297" s="124"/>
      <c r="H297" s="125"/>
      <c r="I297" s="126"/>
      <c r="J297" s="127"/>
      <c r="K297" s="128"/>
      <c r="L297" s="129"/>
      <c r="M297" s="637"/>
      <c r="N297" s="650"/>
      <c r="O297" s="647">
        <f t="shared" si="23"/>
        <v>0</v>
      </c>
      <c r="P297" s="78">
        <f t="shared" si="24"/>
        <v>0</v>
      </c>
      <c r="Q297" s="179">
        <f t="shared" si="25"/>
        <v>0</v>
      </c>
      <c r="R297" s="3"/>
      <c r="S297" s="689"/>
      <c r="T297" s="5"/>
      <c r="U297" s="3"/>
      <c r="V297" s="3"/>
      <c r="W297" s="3"/>
    </row>
    <row r="298" spans="1:23" ht="13" customHeight="1" x14ac:dyDescent="0.15">
      <c r="A298" s="202" t="s">
        <v>40</v>
      </c>
      <c r="B298" s="84" t="s">
        <v>33</v>
      </c>
      <c r="C298" s="6" t="s">
        <v>41</v>
      </c>
      <c r="D298" s="7">
        <v>1</v>
      </c>
      <c r="E298" s="293">
        <v>84</v>
      </c>
      <c r="F298" s="280"/>
      <c r="G298" s="130"/>
      <c r="H298" s="131"/>
      <c r="I298" s="132"/>
      <c r="J298" s="133"/>
      <c r="K298" s="134"/>
      <c r="L298" s="135"/>
      <c r="M298" s="640"/>
      <c r="N298" s="651"/>
      <c r="O298" s="648">
        <f t="shared" si="23"/>
        <v>0</v>
      </c>
      <c r="P298" s="77">
        <f t="shared" si="24"/>
        <v>0</v>
      </c>
      <c r="Q298" s="177">
        <f t="shared" si="25"/>
        <v>0</v>
      </c>
      <c r="R298" s="3"/>
      <c r="S298" s="689"/>
      <c r="T298" s="5"/>
      <c r="U298" s="3"/>
      <c r="V298" s="3"/>
      <c r="W298" s="3"/>
    </row>
    <row r="299" spans="1:23" ht="13" customHeight="1" x14ac:dyDescent="0.15">
      <c r="A299" s="203"/>
      <c r="B299" s="84" t="s">
        <v>33</v>
      </c>
      <c r="C299" s="8" t="s">
        <v>42</v>
      </c>
      <c r="D299" s="9">
        <v>2</v>
      </c>
      <c r="E299" s="291">
        <v>104</v>
      </c>
      <c r="F299" s="282"/>
      <c r="G299" s="426"/>
      <c r="H299" s="427"/>
      <c r="I299" s="428"/>
      <c r="J299" s="429"/>
      <c r="K299" s="430"/>
      <c r="L299" s="431"/>
      <c r="M299" s="636"/>
      <c r="N299" s="649"/>
      <c r="O299" s="646">
        <f t="shared" si="23"/>
        <v>0</v>
      </c>
      <c r="P299" s="10">
        <f t="shared" si="24"/>
        <v>0</v>
      </c>
      <c r="Q299" s="178">
        <f t="shared" si="25"/>
        <v>0</v>
      </c>
      <c r="R299" s="3"/>
      <c r="S299" s="689"/>
      <c r="T299" s="5"/>
      <c r="U299" s="3"/>
      <c r="V299" s="3"/>
      <c r="W299" s="3"/>
    </row>
    <row r="300" spans="1:23" ht="13" customHeight="1" thickBot="1" x14ac:dyDescent="0.2">
      <c r="A300" s="458"/>
      <c r="B300" s="92" t="s">
        <v>10</v>
      </c>
      <c r="C300" s="11" t="s">
        <v>43</v>
      </c>
      <c r="D300" s="12">
        <v>2</v>
      </c>
      <c r="E300" s="294">
        <v>73</v>
      </c>
      <c r="F300" s="284"/>
      <c r="G300" s="124"/>
      <c r="H300" s="125"/>
      <c r="I300" s="126"/>
      <c r="J300" s="127"/>
      <c r="K300" s="128"/>
      <c r="L300" s="129"/>
      <c r="M300" s="637"/>
      <c r="N300" s="650"/>
      <c r="O300" s="647">
        <f t="shared" si="23"/>
        <v>0</v>
      </c>
      <c r="P300" s="78">
        <f t="shared" si="24"/>
        <v>0</v>
      </c>
      <c r="Q300" s="179">
        <f t="shared" si="25"/>
        <v>0</v>
      </c>
      <c r="R300" s="3"/>
      <c r="S300" s="689"/>
      <c r="T300" s="5"/>
      <c r="U300" s="3"/>
      <c r="V300" s="3"/>
      <c r="W300" s="3"/>
    </row>
    <row r="301" spans="1:23" ht="12" customHeight="1" x14ac:dyDescent="0.15">
      <c r="A301" s="202" t="s">
        <v>30</v>
      </c>
      <c r="B301" s="84" t="s">
        <v>33</v>
      </c>
      <c r="C301" s="6" t="s">
        <v>32</v>
      </c>
      <c r="D301" s="7">
        <v>1</v>
      </c>
      <c r="E301" s="293">
        <v>73</v>
      </c>
      <c r="F301" s="280"/>
      <c r="G301" s="130"/>
      <c r="H301" s="131"/>
      <c r="I301" s="132"/>
      <c r="J301" s="133"/>
      <c r="K301" s="134"/>
      <c r="L301" s="135"/>
      <c r="M301" s="640"/>
      <c r="N301" s="651"/>
      <c r="O301" s="648">
        <f t="shared" si="23"/>
        <v>0</v>
      </c>
      <c r="P301" s="77">
        <f t="shared" si="24"/>
        <v>0</v>
      </c>
      <c r="Q301" s="177">
        <f t="shared" si="25"/>
        <v>0</v>
      </c>
      <c r="R301" s="3"/>
      <c r="S301" s="689"/>
      <c r="T301" s="5"/>
      <c r="U301" s="3"/>
      <c r="V301" s="3"/>
      <c r="W301" s="3"/>
    </row>
    <row r="302" spans="1:23" ht="12" customHeight="1" x14ac:dyDescent="0.15">
      <c r="A302" s="203"/>
      <c r="B302" s="84" t="s">
        <v>10</v>
      </c>
      <c r="C302" s="8" t="s">
        <v>34</v>
      </c>
      <c r="D302" s="9">
        <v>5</v>
      </c>
      <c r="E302" s="291">
        <v>153</v>
      </c>
      <c r="F302" s="281"/>
      <c r="G302" s="40"/>
      <c r="H302" s="39"/>
      <c r="I302" s="38"/>
      <c r="J302" s="41"/>
      <c r="K302" s="43"/>
      <c r="L302" s="42"/>
      <c r="M302" s="638"/>
      <c r="N302" s="644"/>
      <c r="O302" s="646">
        <f t="shared" si="23"/>
        <v>0</v>
      </c>
      <c r="P302" s="10">
        <f t="shared" si="24"/>
        <v>0</v>
      </c>
      <c r="Q302" s="178">
        <f t="shared" si="25"/>
        <v>0</v>
      </c>
      <c r="R302" s="3"/>
      <c r="S302" s="689"/>
      <c r="T302" s="5"/>
      <c r="U302" s="3"/>
      <c r="V302" s="3"/>
      <c r="W302" s="3"/>
    </row>
    <row r="303" spans="1:23" ht="12" customHeight="1" x14ac:dyDescent="0.15">
      <c r="A303" s="203"/>
      <c r="B303" s="84" t="s">
        <v>10</v>
      </c>
      <c r="C303" s="8" t="s">
        <v>35</v>
      </c>
      <c r="D303" s="9">
        <v>10</v>
      </c>
      <c r="E303" s="291">
        <v>154</v>
      </c>
      <c r="F303" s="282"/>
      <c r="G303" s="426"/>
      <c r="H303" s="427"/>
      <c r="I303" s="428"/>
      <c r="J303" s="429"/>
      <c r="K303" s="430"/>
      <c r="L303" s="431"/>
      <c r="M303" s="636"/>
      <c r="N303" s="649"/>
      <c r="O303" s="646">
        <f t="shared" si="23"/>
        <v>0</v>
      </c>
      <c r="P303" s="10">
        <f t="shared" si="24"/>
        <v>0</v>
      </c>
      <c r="Q303" s="178">
        <f t="shared" si="25"/>
        <v>0</v>
      </c>
      <c r="R303" s="3"/>
      <c r="S303" s="689"/>
      <c r="T303" s="5"/>
      <c r="U303" s="3"/>
      <c r="V303" s="3"/>
      <c r="W303" s="3"/>
    </row>
    <row r="304" spans="1:23" ht="12" customHeight="1" x14ac:dyDescent="0.15">
      <c r="A304" s="203"/>
      <c r="B304" s="84" t="s">
        <v>13</v>
      </c>
      <c r="C304" s="8" t="s">
        <v>36</v>
      </c>
      <c r="D304" s="9">
        <v>10</v>
      </c>
      <c r="E304" s="291">
        <v>84</v>
      </c>
      <c r="F304" s="282"/>
      <c r="G304" s="426"/>
      <c r="H304" s="427"/>
      <c r="I304" s="428"/>
      <c r="J304" s="429"/>
      <c r="K304" s="430"/>
      <c r="L304" s="431"/>
      <c r="M304" s="636"/>
      <c r="N304" s="649"/>
      <c r="O304" s="646">
        <f t="shared" si="23"/>
        <v>0</v>
      </c>
      <c r="P304" s="10">
        <f t="shared" si="24"/>
        <v>0</v>
      </c>
      <c r="Q304" s="178">
        <f t="shared" si="25"/>
        <v>0</v>
      </c>
      <c r="R304" s="3"/>
      <c r="S304" s="689"/>
      <c r="T304" s="5"/>
      <c r="U304" s="3"/>
      <c r="V304" s="3"/>
      <c r="W304" s="3"/>
    </row>
    <row r="305" spans="1:246" ht="12" customHeight="1" thickBot="1" x14ac:dyDescent="0.2">
      <c r="A305" s="458"/>
      <c r="B305" s="92" t="s">
        <v>44</v>
      </c>
      <c r="C305" s="11" t="s">
        <v>37</v>
      </c>
      <c r="D305" s="12">
        <v>10</v>
      </c>
      <c r="E305" s="294">
        <v>63</v>
      </c>
      <c r="F305" s="284"/>
      <c r="G305" s="124"/>
      <c r="H305" s="125"/>
      <c r="I305" s="126"/>
      <c r="J305" s="127"/>
      <c r="K305" s="128"/>
      <c r="L305" s="129"/>
      <c r="M305" s="637"/>
      <c r="N305" s="650"/>
      <c r="O305" s="647">
        <f t="shared" si="23"/>
        <v>0</v>
      </c>
      <c r="P305" s="78">
        <f t="shared" si="24"/>
        <v>0</v>
      </c>
      <c r="Q305" s="179">
        <f t="shared" si="25"/>
        <v>0</v>
      </c>
      <c r="R305" s="3"/>
      <c r="S305" s="689"/>
      <c r="T305" s="5"/>
      <c r="U305" s="3"/>
      <c r="V305" s="3"/>
      <c r="W305" s="3"/>
    </row>
    <row r="306" spans="1:246" ht="12" customHeight="1" x14ac:dyDescent="0.15">
      <c r="A306" s="202" t="s">
        <v>22</v>
      </c>
      <c r="B306" s="84" t="s">
        <v>14</v>
      </c>
      <c r="C306" s="6" t="s">
        <v>23</v>
      </c>
      <c r="D306" s="7">
        <v>10</v>
      </c>
      <c r="E306" s="293">
        <v>56</v>
      </c>
      <c r="F306" s="280"/>
      <c r="G306" s="130"/>
      <c r="H306" s="131"/>
      <c r="I306" s="132"/>
      <c r="J306" s="133"/>
      <c r="K306" s="134"/>
      <c r="L306" s="135"/>
      <c r="M306" s="640"/>
      <c r="N306" s="651"/>
      <c r="O306" s="648">
        <f t="shared" si="23"/>
        <v>0</v>
      </c>
      <c r="P306" s="77">
        <f t="shared" si="24"/>
        <v>0</v>
      </c>
      <c r="Q306" s="177">
        <f t="shared" si="25"/>
        <v>0</v>
      </c>
      <c r="R306" s="3"/>
      <c r="S306" s="689"/>
      <c r="T306" s="5"/>
      <c r="U306" s="3"/>
      <c r="V306" s="3"/>
      <c r="W306" s="3"/>
    </row>
    <row r="307" spans="1:246" ht="12" customHeight="1" x14ac:dyDescent="0.15">
      <c r="A307" s="203"/>
      <c r="B307" s="84" t="s">
        <v>18</v>
      </c>
      <c r="C307" s="8" t="s">
        <v>24</v>
      </c>
      <c r="D307" s="9">
        <v>10</v>
      </c>
      <c r="E307" s="291">
        <v>56</v>
      </c>
      <c r="F307" s="281"/>
      <c r="G307" s="40"/>
      <c r="H307" s="39"/>
      <c r="I307" s="38"/>
      <c r="J307" s="41"/>
      <c r="K307" s="43"/>
      <c r="L307" s="42"/>
      <c r="M307" s="638"/>
      <c r="N307" s="644"/>
      <c r="O307" s="646">
        <f t="shared" si="23"/>
        <v>0</v>
      </c>
      <c r="P307" s="10">
        <f t="shared" si="24"/>
        <v>0</v>
      </c>
      <c r="Q307" s="178">
        <f t="shared" si="25"/>
        <v>0</v>
      </c>
      <c r="R307" s="3"/>
      <c r="S307" s="689"/>
      <c r="T307" s="5"/>
      <c r="U307" s="3"/>
      <c r="V307" s="3"/>
      <c r="W307" s="3"/>
    </row>
    <row r="308" spans="1:246" ht="12" customHeight="1" x14ac:dyDescent="0.15">
      <c r="A308" s="203"/>
      <c r="B308" s="84" t="s">
        <v>18</v>
      </c>
      <c r="C308" s="8" t="s">
        <v>25</v>
      </c>
      <c r="D308" s="9">
        <v>10</v>
      </c>
      <c r="E308" s="291">
        <v>53</v>
      </c>
      <c r="F308" s="282"/>
      <c r="G308" s="426"/>
      <c r="H308" s="427"/>
      <c r="I308" s="428"/>
      <c r="J308" s="429"/>
      <c r="K308" s="430"/>
      <c r="L308" s="431"/>
      <c r="M308" s="636"/>
      <c r="N308" s="649"/>
      <c r="O308" s="646">
        <f t="shared" si="23"/>
        <v>0</v>
      </c>
      <c r="P308" s="10">
        <f t="shared" si="24"/>
        <v>0</v>
      </c>
      <c r="Q308" s="178">
        <f t="shared" si="25"/>
        <v>0</v>
      </c>
      <c r="R308" s="3"/>
      <c r="S308" s="689"/>
      <c r="T308" s="5"/>
      <c r="U308" s="3"/>
      <c r="V308" s="3"/>
      <c r="W308" s="3"/>
    </row>
    <row r="309" spans="1:246" ht="12" customHeight="1" x14ac:dyDescent="0.15">
      <c r="A309" s="203"/>
      <c r="B309" s="84" t="s">
        <v>18</v>
      </c>
      <c r="C309" s="8" t="s">
        <v>26</v>
      </c>
      <c r="D309" s="9">
        <v>10</v>
      </c>
      <c r="E309" s="291">
        <v>53</v>
      </c>
      <c r="F309" s="282"/>
      <c r="G309" s="426"/>
      <c r="H309" s="427"/>
      <c r="I309" s="428"/>
      <c r="J309" s="429"/>
      <c r="K309" s="430"/>
      <c r="L309" s="431"/>
      <c r="M309" s="636"/>
      <c r="N309" s="649"/>
      <c r="O309" s="646">
        <f t="shared" si="23"/>
        <v>0</v>
      </c>
      <c r="P309" s="10">
        <f t="shared" si="24"/>
        <v>0</v>
      </c>
      <c r="Q309" s="178">
        <f t="shared" si="25"/>
        <v>0</v>
      </c>
      <c r="R309" s="3"/>
      <c r="S309" s="689"/>
      <c r="T309" s="5"/>
      <c r="U309" s="3"/>
      <c r="V309" s="3"/>
      <c r="W309" s="3"/>
    </row>
    <row r="310" spans="1:246" ht="12" customHeight="1" x14ac:dyDescent="0.15">
      <c r="A310" s="203"/>
      <c r="B310" s="84" t="s">
        <v>27</v>
      </c>
      <c r="C310" s="8" t="s">
        <v>28</v>
      </c>
      <c r="D310" s="9">
        <v>10</v>
      </c>
      <c r="E310" s="291">
        <v>43</v>
      </c>
      <c r="F310" s="281"/>
      <c r="G310" s="40"/>
      <c r="H310" s="39"/>
      <c r="I310" s="38"/>
      <c r="J310" s="41"/>
      <c r="K310" s="43"/>
      <c r="L310" s="42"/>
      <c r="M310" s="638"/>
      <c r="N310" s="644"/>
      <c r="O310" s="646">
        <f t="shared" si="23"/>
        <v>0</v>
      </c>
      <c r="P310" s="10">
        <f t="shared" si="24"/>
        <v>0</v>
      </c>
      <c r="Q310" s="178">
        <f t="shared" si="25"/>
        <v>0</v>
      </c>
      <c r="R310" s="3"/>
      <c r="S310" s="689"/>
      <c r="T310" s="5"/>
      <c r="U310" s="3"/>
      <c r="V310" s="3"/>
      <c r="W310" s="3"/>
    </row>
    <row r="311" spans="1:246" ht="12" customHeight="1" thickBot="1" x14ac:dyDescent="0.2">
      <c r="A311" s="458"/>
      <c r="B311" s="92" t="s">
        <v>15</v>
      </c>
      <c r="C311" s="11" t="s">
        <v>29</v>
      </c>
      <c r="D311" s="12">
        <v>10</v>
      </c>
      <c r="E311" s="294">
        <v>43</v>
      </c>
      <c r="F311" s="284"/>
      <c r="G311" s="124"/>
      <c r="H311" s="125"/>
      <c r="I311" s="126"/>
      <c r="J311" s="127"/>
      <c r="K311" s="128"/>
      <c r="L311" s="129"/>
      <c r="M311" s="637"/>
      <c r="N311" s="650"/>
      <c r="O311" s="647">
        <f t="shared" si="23"/>
        <v>0</v>
      </c>
      <c r="P311" s="78">
        <f t="shared" si="24"/>
        <v>0</v>
      </c>
      <c r="Q311" s="179">
        <f t="shared" si="25"/>
        <v>0</v>
      </c>
      <c r="R311" s="3"/>
      <c r="S311" s="689"/>
      <c r="T311" s="5"/>
      <c r="U311" s="3"/>
      <c r="V311" s="3"/>
      <c r="W311" s="3"/>
    </row>
    <row r="312" spans="1:246" ht="12" customHeight="1" thickBot="1" x14ac:dyDescent="0.2">
      <c r="A312" s="13" t="s">
        <v>19</v>
      </c>
      <c r="B312" s="92" t="s">
        <v>31</v>
      </c>
      <c r="C312" s="13" t="s">
        <v>21</v>
      </c>
      <c r="D312" s="14">
        <v>1</v>
      </c>
      <c r="E312" s="297">
        <v>77</v>
      </c>
      <c r="F312" s="459"/>
      <c r="G312" s="460"/>
      <c r="H312" s="461"/>
      <c r="I312" s="462"/>
      <c r="J312" s="463"/>
      <c r="K312" s="464"/>
      <c r="L312" s="465"/>
      <c r="M312" s="641"/>
      <c r="N312" s="652"/>
      <c r="O312" s="438">
        <f t="shared" si="23"/>
        <v>0</v>
      </c>
      <c r="P312" s="79">
        <f t="shared" si="24"/>
        <v>0</v>
      </c>
      <c r="Q312" s="180">
        <f t="shared" si="25"/>
        <v>0</v>
      </c>
      <c r="R312" s="3"/>
      <c r="S312" s="689"/>
      <c r="T312" s="5"/>
      <c r="U312" s="3"/>
      <c r="V312" s="3"/>
      <c r="W312" s="3"/>
    </row>
    <row r="313" spans="1:246" ht="12" customHeight="1" x14ac:dyDescent="0.15">
      <c r="A313" s="58" t="s">
        <v>129</v>
      </c>
      <c r="B313" s="93" t="s">
        <v>15</v>
      </c>
      <c r="C313" s="59" t="s">
        <v>16</v>
      </c>
      <c r="D313" s="57">
        <v>10</v>
      </c>
      <c r="E313" s="298">
        <v>44</v>
      </c>
      <c r="F313" s="280"/>
      <c r="G313" s="130"/>
      <c r="H313" s="131"/>
      <c r="I313" s="132"/>
      <c r="J313" s="133"/>
      <c r="K313" s="134"/>
      <c r="L313" s="135"/>
      <c r="M313" s="640"/>
      <c r="N313" s="651"/>
      <c r="O313" s="648">
        <f t="shared" si="23"/>
        <v>0</v>
      </c>
      <c r="P313" s="77">
        <f t="shared" si="24"/>
        <v>0</v>
      </c>
      <c r="Q313" s="177">
        <f t="shared" si="25"/>
        <v>0</v>
      </c>
      <c r="R313" s="3"/>
      <c r="S313" s="689"/>
      <c r="T313" s="5"/>
      <c r="U313" s="3"/>
      <c r="V313" s="3"/>
      <c r="W313" s="3"/>
    </row>
    <row r="314" spans="1:246" ht="12" customHeight="1" thickBot="1" x14ac:dyDescent="0.2">
      <c r="A314" s="204"/>
      <c r="B314" s="92" t="s">
        <v>15</v>
      </c>
      <c r="C314" s="60" t="s">
        <v>128</v>
      </c>
      <c r="D314" s="466">
        <v>10</v>
      </c>
      <c r="E314" s="467">
        <v>44</v>
      </c>
      <c r="F314" s="284"/>
      <c r="G314" s="124"/>
      <c r="H314" s="125"/>
      <c r="I314" s="126"/>
      <c r="J314" s="127"/>
      <c r="K314" s="128"/>
      <c r="L314" s="129"/>
      <c r="M314" s="637"/>
      <c r="N314" s="650"/>
      <c r="O314" s="647">
        <f t="shared" si="23"/>
        <v>0</v>
      </c>
      <c r="P314" s="78">
        <f t="shared" si="24"/>
        <v>0</v>
      </c>
      <c r="Q314" s="179">
        <f t="shared" si="25"/>
        <v>0</v>
      </c>
      <c r="R314" s="3"/>
      <c r="S314" s="689"/>
      <c r="T314" s="5"/>
      <c r="U314" s="3"/>
      <c r="V314" s="3"/>
      <c r="W314" s="3"/>
    </row>
    <row r="315" spans="1:246" ht="12" customHeight="1" thickBot="1" x14ac:dyDescent="0.2">
      <c r="A315" s="66" t="s">
        <v>103</v>
      </c>
      <c r="B315" s="88"/>
      <c r="C315" s="37"/>
      <c r="D315" s="468">
        <v>15</v>
      </c>
      <c r="E315" s="469">
        <v>20</v>
      </c>
      <c r="F315" s="281"/>
      <c r="G315" s="40"/>
      <c r="H315" s="39"/>
      <c r="I315" s="38"/>
      <c r="J315" s="41"/>
      <c r="K315" s="43"/>
      <c r="L315" s="42"/>
      <c r="M315" s="641"/>
      <c r="N315" s="652"/>
      <c r="O315" s="438">
        <f t="shared" si="23"/>
        <v>0</v>
      </c>
      <c r="P315" s="79">
        <f>O315*D315</f>
        <v>0</v>
      </c>
      <c r="Q315" s="180">
        <f>O315*E315</f>
        <v>0</v>
      </c>
      <c r="R315" s="3"/>
      <c r="S315" s="44"/>
      <c r="T315" s="44"/>
      <c r="U315" s="44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  <c r="FP315" s="45"/>
      <c r="FQ315" s="45"/>
      <c r="FR315" s="45"/>
      <c r="FS315" s="45"/>
      <c r="FT315" s="45"/>
      <c r="FU315" s="45"/>
      <c r="FV315" s="45"/>
      <c r="FW315" s="45"/>
      <c r="FX315" s="45"/>
      <c r="FY315" s="45"/>
      <c r="FZ315" s="45"/>
      <c r="GA315" s="45"/>
      <c r="GB315" s="45"/>
      <c r="GC315" s="45"/>
      <c r="GD315" s="45"/>
      <c r="GE315" s="45"/>
      <c r="GF315" s="45"/>
      <c r="GG315" s="45"/>
      <c r="GH315" s="45"/>
      <c r="GI315" s="45"/>
      <c r="GJ315" s="45"/>
      <c r="GK315" s="45"/>
      <c r="GL315" s="45"/>
      <c r="GM315" s="45"/>
      <c r="GN315" s="45"/>
      <c r="GO315" s="45"/>
      <c r="GP315" s="45"/>
      <c r="GQ315" s="45"/>
      <c r="GR315" s="45"/>
      <c r="GS315" s="45"/>
      <c r="GT315" s="45"/>
      <c r="GU315" s="45"/>
      <c r="GV315" s="45"/>
      <c r="GW315" s="45"/>
      <c r="GX315" s="45"/>
      <c r="GY315" s="45"/>
      <c r="GZ315" s="45"/>
      <c r="HA315" s="45"/>
      <c r="HB315" s="45"/>
      <c r="HC315" s="45"/>
      <c r="HD315" s="45"/>
      <c r="HE315" s="45"/>
      <c r="HF315" s="45"/>
      <c r="HG315" s="45"/>
      <c r="HH315" s="45"/>
      <c r="HI315" s="45"/>
      <c r="HJ315" s="45"/>
      <c r="HK315" s="45"/>
      <c r="HL315" s="45"/>
      <c r="HM315" s="45"/>
      <c r="HN315" s="45"/>
      <c r="HO315" s="45"/>
      <c r="HP315" s="45"/>
      <c r="HQ315" s="45"/>
      <c r="HR315" s="45"/>
      <c r="HS315" s="45"/>
      <c r="HT315" s="45"/>
      <c r="HU315" s="45"/>
      <c r="HV315" s="45"/>
      <c r="HW315" s="45"/>
      <c r="HX315" s="45"/>
      <c r="HY315" s="45"/>
      <c r="HZ315" s="45"/>
      <c r="IA315" s="45"/>
      <c r="IB315" s="45"/>
      <c r="IC315" s="45"/>
      <c r="ID315" s="45"/>
      <c r="IE315" s="45"/>
      <c r="IF315" s="45"/>
      <c r="IG315" s="45"/>
      <c r="IH315" s="45"/>
      <c r="II315" s="45"/>
      <c r="IJ315" s="45"/>
      <c r="IK315" s="45"/>
      <c r="IL315" s="45"/>
    </row>
    <row r="316" spans="1:246" ht="12" customHeight="1" thickBot="1" x14ac:dyDescent="0.2">
      <c r="A316" s="122" t="s">
        <v>275</v>
      </c>
      <c r="B316" s="121"/>
      <c r="C316" s="122"/>
      <c r="D316" s="123"/>
      <c r="E316" s="299"/>
      <c r="F316" s="300">
        <f>SUM(F5:F314)</f>
        <v>0</v>
      </c>
      <c r="G316" s="313">
        <f t="shared" ref="G316:N316" si="26">SUM(G5:G314)</f>
        <v>0</v>
      </c>
      <c r="H316" s="314">
        <f t="shared" si="26"/>
        <v>0</v>
      </c>
      <c r="I316" s="315">
        <f t="shared" si="26"/>
        <v>0</v>
      </c>
      <c r="J316" s="316">
        <f t="shared" si="26"/>
        <v>0</v>
      </c>
      <c r="K316" s="317">
        <f t="shared" si="26"/>
        <v>0</v>
      </c>
      <c r="L316" s="318">
        <f t="shared" si="26"/>
        <v>0</v>
      </c>
      <c r="M316" s="319">
        <f t="shared" si="26"/>
        <v>0</v>
      </c>
      <c r="N316" s="653">
        <f t="shared" si="26"/>
        <v>0</v>
      </c>
      <c r="O316" s="217"/>
      <c r="P316" s="48"/>
      <c r="Q316" s="25"/>
      <c r="R316" s="3"/>
      <c r="S316" s="3"/>
      <c r="T316" s="28"/>
      <c r="U316" s="3"/>
      <c r="V316" s="3"/>
      <c r="W316" s="3"/>
    </row>
    <row r="317" spans="1:246" ht="12" customHeight="1" x14ac:dyDescent="0.15">
      <c r="A317" s="205"/>
      <c r="B317" s="95"/>
      <c r="C317" s="26"/>
      <c r="D317" s="27"/>
      <c r="E317" s="111"/>
      <c r="F317" s="24"/>
      <c r="G317" s="24"/>
      <c r="H317" s="24"/>
      <c r="I317" s="24"/>
      <c r="J317" s="24"/>
      <c r="K317" s="24"/>
      <c r="L317" s="24"/>
      <c r="M317" s="24"/>
      <c r="N317" s="24"/>
      <c r="O317" s="28"/>
      <c r="P317" s="28"/>
      <c r="Q317" s="181"/>
      <c r="R317" s="3"/>
      <c r="S317" s="3"/>
      <c r="T317" s="3"/>
      <c r="U317" s="3"/>
      <c r="V317" s="3"/>
      <c r="W317" s="3"/>
    </row>
    <row r="318" spans="1:246" ht="12" customHeight="1" x14ac:dyDescent="0.15">
      <c r="A318" s="206"/>
      <c r="B318" s="96"/>
      <c r="C318" s="29"/>
      <c r="D318" s="30"/>
      <c r="E318" s="112"/>
      <c r="F318" s="27"/>
      <c r="G318" s="27"/>
      <c r="H318" s="27"/>
      <c r="I318" s="27"/>
      <c r="J318" s="27"/>
      <c r="K318" s="27"/>
      <c r="L318" s="27"/>
      <c r="M318" s="27"/>
      <c r="N318" s="642"/>
      <c r="O318" s="72" t="s">
        <v>207</v>
      </c>
      <c r="P318" s="73"/>
      <c r="Q318" s="221">
        <f>SUM(Q5:Q314)</f>
        <v>0</v>
      </c>
      <c r="R318" s="31"/>
      <c r="S318" s="3"/>
      <c r="T318" s="3"/>
      <c r="U318" s="3"/>
      <c r="V318" s="3"/>
      <c r="W318" s="3"/>
    </row>
    <row r="319" spans="1:246" ht="12" customHeight="1" x14ac:dyDescent="0.15">
      <c r="A319" s="207"/>
      <c r="B319" s="97"/>
      <c r="C319" s="32"/>
      <c r="D319" s="33"/>
      <c r="E319" s="113"/>
      <c r="F319" s="33"/>
      <c r="G319" s="33"/>
      <c r="H319" s="33"/>
      <c r="I319" s="33"/>
      <c r="J319" s="33"/>
      <c r="K319" s="33"/>
      <c r="L319" s="33"/>
      <c r="M319" s="33"/>
      <c r="N319" s="24"/>
      <c r="O319" s="74" t="s">
        <v>449</v>
      </c>
      <c r="P319" s="75"/>
      <c r="Q319" s="182">
        <f>SUM(O5:O314)</f>
        <v>0</v>
      </c>
      <c r="R319" s="22"/>
      <c r="S319" s="3"/>
      <c r="T319" s="3"/>
      <c r="U319" s="3"/>
      <c r="V319" s="3"/>
      <c r="W319" s="3"/>
    </row>
    <row r="320" spans="1:246" ht="12" customHeight="1" thickBot="1" x14ac:dyDescent="0.2">
      <c r="A320" s="203"/>
      <c r="B320" s="94"/>
      <c r="C320" s="23"/>
      <c r="D320" s="24"/>
      <c r="E320" s="110"/>
      <c r="F320" s="24"/>
      <c r="G320" s="24"/>
      <c r="H320" s="24"/>
      <c r="I320" s="24"/>
      <c r="J320" s="24"/>
      <c r="K320" s="24"/>
      <c r="L320" s="24"/>
      <c r="M320" s="24"/>
      <c r="N320" s="24"/>
      <c r="O320" s="46" t="s">
        <v>205</v>
      </c>
      <c r="P320" s="76"/>
      <c r="Q320" s="183">
        <f>SUM(P5:P314)</f>
        <v>0</v>
      </c>
      <c r="R320" s="22"/>
      <c r="S320" s="3"/>
      <c r="T320" s="3"/>
      <c r="U320" s="3"/>
      <c r="V320" s="3"/>
      <c r="W320" s="3"/>
    </row>
    <row r="321" spans="1:23" ht="12" customHeight="1" x14ac:dyDescent="0.15">
      <c r="A321" s="203"/>
      <c r="B321" s="94"/>
      <c r="C321" s="23"/>
      <c r="D321" s="24"/>
      <c r="E321" s="110"/>
      <c r="F321" s="24"/>
      <c r="G321" s="24"/>
      <c r="H321" s="24"/>
      <c r="I321" s="24"/>
      <c r="J321" s="24"/>
      <c r="K321" s="24"/>
      <c r="L321" s="24"/>
      <c r="M321" s="24"/>
      <c r="N321" s="24"/>
      <c r="O321" s="115" t="s">
        <v>269</v>
      </c>
      <c r="P321" s="116"/>
      <c r="Q321" s="220">
        <f>Volumes!Q79</f>
        <v>0</v>
      </c>
      <c r="R321" s="22"/>
      <c r="S321" s="3"/>
      <c r="T321" s="3"/>
      <c r="U321" s="3"/>
      <c r="V321" s="3"/>
      <c r="W321" s="3"/>
    </row>
    <row r="322" spans="1:23" ht="12" customHeight="1" x14ac:dyDescent="0.15">
      <c r="A322" s="203"/>
      <c r="B322" s="94"/>
      <c r="C322" s="23"/>
      <c r="D322" s="24"/>
      <c r="E322" s="110"/>
      <c r="F322" s="24"/>
      <c r="G322" s="24"/>
      <c r="H322" s="24"/>
      <c r="I322" s="24"/>
      <c r="J322" s="24"/>
      <c r="K322" s="24"/>
      <c r="L322" s="24"/>
      <c r="M322" s="24"/>
      <c r="N322" s="24"/>
      <c r="O322" s="597" t="s">
        <v>447</v>
      </c>
      <c r="P322" s="598"/>
      <c r="Q322" s="599">
        <f>Volumes!Q80</f>
        <v>0</v>
      </c>
      <c r="R322" s="22"/>
      <c r="S322" s="3"/>
      <c r="T322" s="3"/>
      <c r="U322" s="3"/>
      <c r="V322" s="3"/>
      <c r="W322" s="3"/>
    </row>
    <row r="323" spans="1:23" ht="12" customHeight="1" thickBot="1" x14ac:dyDescent="0.2">
      <c r="A323" s="203"/>
      <c r="B323" s="94"/>
      <c r="C323" s="23"/>
      <c r="D323" s="24"/>
      <c r="E323" s="110"/>
      <c r="F323" s="24"/>
      <c r="G323" s="24"/>
      <c r="H323" s="24"/>
      <c r="I323" s="24"/>
      <c r="J323" s="24"/>
      <c r="K323" s="24"/>
      <c r="L323" s="24"/>
      <c r="M323" s="24"/>
      <c r="N323" s="24"/>
      <c r="O323" s="117" t="s">
        <v>446</v>
      </c>
      <c r="P323" s="118"/>
      <c r="Q323" s="184">
        <f>Volumes!Q81</f>
        <v>0</v>
      </c>
      <c r="R323" s="22"/>
      <c r="S323" s="3"/>
      <c r="T323" s="3"/>
      <c r="U323" s="3"/>
      <c r="V323" s="3"/>
      <c r="W323" s="3"/>
    </row>
    <row r="324" spans="1:23" ht="12" customHeight="1" x14ac:dyDescent="0.15">
      <c r="A324" s="203"/>
      <c r="B324" s="94"/>
      <c r="C324" s="23"/>
      <c r="D324" s="24"/>
      <c r="E324" s="110"/>
      <c r="F324" s="24"/>
      <c r="G324" s="24"/>
      <c r="H324" s="24"/>
      <c r="I324" s="24"/>
      <c r="J324" s="24"/>
      <c r="K324" s="24"/>
      <c r="L324" s="24"/>
      <c r="M324" s="24"/>
      <c r="N324" s="24"/>
      <c r="O324" s="72" t="s">
        <v>429</v>
      </c>
      <c r="P324" s="73"/>
      <c r="Q324" s="221">
        <f>Uturn_order!I39</f>
        <v>0</v>
      </c>
      <c r="R324" s="22"/>
      <c r="S324" s="3"/>
      <c r="T324" s="3"/>
      <c r="U324" s="3"/>
      <c r="V324" s="3"/>
      <c r="W324" s="3"/>
    </row>
    <row r="325" spans="1:23" ht="12" customHeight="1" thickBot="1" x14ac:dyDescent="0.2">
      <c r="A325" s="203"/>
      <c r="B325" s="94"/>
      <c r="C325" s="23"/>
      <c r="D325" s="24"/>
      <c r="E325" s="110"/>
      <c r="F325" s="24"/>
      <c r="G325" s="24"/>
      <c r="H325" s="24"/>
      <c r="I325" s="24"/>
      <c r="J325" s="24"/>
      <c r="K325" s="24"/>
      <c r="L325" s="24"/>
      <c r="M325" s="24"/>
      <c r="N325" s="24"/>
      <c r="O325" s="117" t="s">
        <v>430</v>
      </c>
      <c r="P325" s="118"/>
      <c r="Q325" s="184">
        <f>Uturn_order!H40</f>
        <v>0</v>
      </c>
      <c r="R325" s="22"/>
      <c r="S325" s="3"/>
      <c r="T325" s="3"/>
      <c r="U325" s="3"/>
      <c r="V325" s="3"/>
      <c r="W325" s="3"/>
    </row>
    <row r="326" spans="1:23" ht="12" customHeight="1" x14ac:dyDescent="0.15">
      <c r="A326" s="203"/>
      <c r="B326" s="94"/>
      <c r="C326" s="23"/>
      <c r="D326" s="24"/>
      <c r="E326" s="110"/>
      <c r="F326" s="24"/>
      <c r="G326" s="24"/>
      <c r="H326" s="24"/>
      <c r="I326" s="24"/>
      <c r="J326" s="24"/>
      <c r="K326" s="24"/>
      <c r="L326" s="24"/>
      <c r="M326" s="24"/>
      <c r="N326" s="24"/>
      <c r="O326" s="534" t="s">
        <v>272</v>
      </c>
      <c r="P326" s="535"/>
      <c r="Q326" s="536">
        <f>Brushes!F6</f>
        <v>0</v>
      </c>
      <c r="R326" s="22"/>
      <c r="S326" s="3"/>
      <c r="T326" s="3"/>
      <c r="U326" s="3"/>
      <c r="V326" s="3"/>
      <c r="W326" s="3"/>
    </row>
    <row r="327" spans="1:23" ht="12" customHeight="1" thickBot="1" x14ac:dyDescent="0.2">
      <c r="A327" s="203"/>
      <c r="B327" s="94"/>
      <c r="C327" s="23"/>
      <c r="D327" s="24"/>
      <c r="E327" s="110"/>
      <c r="F327" s="24"/>
      <c r="G327" s="24"/>
      <c r="H327" s="24"/>
      <c r="I327" s="24"/>
      <c r="J327" s="24"/>
      <c r="K327" s="24"/>
      <c r="L327" s="24"/>
      <c r="M327" s="24"/>
      <c r="N327" s="24"/>
      <c r="O327" s="117" t="s">
        <v>273</v>
      </c>
      <c r="P327" s="118"/>
      <c r="Q327" s="219">
        <f>Brushes!F7</f>
        <v>0</v>
      </c>
      <c r="R327" s="22"/>
      <c r="S327" s="3"/>
      <c r="T327" s="3"/>
      <c r="U327" s="3"/>
      <c r="V327" s="3"/>
      <c r="W327" s="3"/>
    </row>
    <row r="328" spans="1:23" ht="12" customHeight="1" x14ac:dyDescent="0.15">
      <c r="A328" s="203"/>
      <c r="B328" s="94"/>
      <c r="C328" s="23"/>
      <c r="D328" s="24"/>
      <c r="E328" s="110"/>
      <c r="F328" s="24"/>
      <c r="G328" s="24"/>
      <c r="H328" s="24"/>
      <c r="I328" s="24"/>
      <c r="J328" s="24"/>
      <c r="K328" s="24"/>
      <c r="L328" s="24"/>
      <c r="M328" s="24"/>
      <c r="N328" s="24"/>
      <c r="O328" s="74" t="s">
        <v>206</v>
      </c>
      <c r="P328" s="75"/>
      <c r="Q328" s="182">
        <f>P315</f>
        <v>0</v>
      </c>
      <c r="R328" s="22"/>
      <c r="S328" s="3"/>
      <c r="T328" s="3"/>
      <c r="U328" s="3"/>
      <c r="V328" s="3"/>
      <c r="W328" s="3"/>
    </row>
    <row r="329" spans="1:23" ht="12" customHeight="1" thickBot="1" x14ac:dyDescent="0.2">
      <c r="A329" s="203"/>
      <c r="B329" s="94"/>
      <c r="C329" s="23"/>
      <c r="D329" s="24"/>
      <c r="E329" s="110"/>
      <c r="F329" s="24"/>
      <c r="G329" s="24"/>
      <c r="H329" s="24"/>
      <c r="I329" s="24"/>
      <c r="J329" s="24"/>
      <c r="K329" s="24"/>
      <c r="L329" s="24"/>
      <c r="M329" s="24"/>
      <c r="N329" s="24"/>
      <c r="O329" s="46" t="s">
        <v>203</v>
      </c>
      <c r="P329" s="76"/>
      <c r="Q329" s="218">
        <f>Q315</f>
        <v>0</v>
      </c>
      <c r="R329" s="22"/>
      <c r="S329" s="3"/>
      <c r="T329" s="3"/>
      <c r="U329" s="3"/>
      <c r="V329" s="3"/>
      <c r="W329" s="3"/>
    </row>
    <row r="330" spans="1:23" ht="12" customHeight="1" thickBot="1" x14ac:dyDescent="0.2">
      <c r="A330" s="203"/>
      <c r="B330" s="94"/>
      <c r="C330" s="23"/>
      <c r="D330" s="24"/>
      <c r="E330" s="110"/>
      <c r="F330" s="24"/>
      <c r="G330" s="24"/>
      <c r="H330" s="24"/>
      <c r="I330" s="24"/>
      <c r="J330" s="24"/>
      <c r="K330" s="24"/>
      <c r="L330" s="24"/>
      <c r="M330" s="24"/>
      <c r="N330" s="24"/>
      <c r="O330" s="470" t="s">
        <v>270</v>
      </c>
      <c r="P330" s="471"/>
      <c r="Q330" s="472">
        <v>0</v>
      </c>
      <c r="R330" s="22"/>
      <c r="S330" s="3"/>
      <c r="T330" s="3"/>
      <c r="U330" s="3"/>
      <c r="V330" s="3"/>
      <c r="W330" s="3"/>
    </row>
    <row r="331" spans="1:23" ht="12" customHeight="1" thickBot="1" x14ac:dyDescent="0.2">
      <c r="A331" s="208"/>
      <c r="C331" s="3"/>
      <c r="D331" s="3"/>
      <c r="E331" s="114"/>
      <c r="F331" s="3"/>
      <c r="G331" s="3"/>
      <c r="H331" s="3"/>
      <c r="I331" s="3"/>
      <c r="J331" s="3"/>
      <c r="K331" s="3"/>
      <c r="L331" s="3"/>
      <c r="M331" s="3"/>
      <c r="N331" s="3"/>
      <c r="O331" s="470" t="s">
        <v>271</v>
      </c>
      <c r="P331" s="471"/>
      <c r="Q331" s="472">
        <v>0</v>
      </c>
      <c r="R331" s="22"/>
      <c r="S331" s="3"/>
      <c r="T331" s="3"/>
      <c r="U331" s="3"/>
      <c r="V331" s="3"/>
      <c r="W331" s="3"/>
    </row>
    <row r="332" spans="1:23" ht="20" customHeight="1" thickBot="1" x14ac:dyDescent="0.2">
      <c r="A332" s="216"/>
      <c r="B332" s="188"/>
      <c r="C332" s="3"/>
      <c r="D332" s="3"/>
      <c r="E332" s="114"/>
      <c r="F332" s="3"/>
      <c r="G332" s="3"/>
      <c r="H332" s="3"/>
      <c r="I332" s="3"/>
      <c r="J332" s="3"/>
      <c r="K332" s="3"/>
      <c r="L332" s="3"/>
      <c r="M332" s="3"/>
      <c r="N332" s="3"/>
      <c r="O332" s="80" t="s">
        <v>202</v>
      </c>
      <c r="P332" s="81"/>
      <c r="Q332" s="185">
        <f>Q318+Q321+Q326+Q327+Q329-Q330+Q331+Q324</f>
        <v>0</v>
      </c>
      <c r="R332" s="3"/>
      <c r="S332" s="3"/>
      <c r="T332" s="3"/>
      <c r="U332" s="3"/>
      <c r="V332" s="3"/>
      <c r="W332" s="3"/>
    </row>
  </sheetData>
  <mergeCells count="2">
    <mergeCell ref="A3:Q3"/>
    <mergeCell ref="O2:Q2"/>
  </mergeCells>
  <pageMargins left="0.70866141732283472" right="0.70866141732283472" top="0.74803149606299213" bottom="0.74803149606299213" header="0.31496062992125984" footer="0.31496062992125984"/>
  <pageSetup paperSize="9" scale="70" fitToHeight="120" orientation="portrait" horizontalDpi="0" verticalDpi="0"/>
  <headerFooter>
    <oddFooter>&amp;L&amp;"Helvetica,Normal"&amp;7&amp;K000000www.flathold.com&amp;C&amp;"Helvetica,Normal"&amp;7&amp;K000000&amp;P/&amp;N&amp;R&amp;"Helvetica,Normal"&amp;7&amp;K000000&amp;F</oddFooter>
  </headerFooter>
  <rowBreaks count="1" manualBreakCount="1">
    <brk id="222" max="15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F81"/>
  <sheetViews>
    <sheetView showGridLines="0" showRuler="0" zoomScale="125" zoomScaleNormal="125" zoomScalePageLayoutView="125" workbookViewId="0">
      <pane ySplit="5" topLeftCell="A6" activePane="bottomLeft" state="frozen"/>
      <selection pane="bottomLeft" activeCell="A4" sqref="A4"/>
    </sheetView>
  </sheetViews>
  <sheetFormatPr baseColWidth="10" defaultColWidth="8.125" defaultRowHeight="13" customHeight="1" x14ac:dyDescent="0.15"/>
  <cols>
    <col min="1" max="1" width="6.875" style="1" customWidth="1"/>
    <col min="2" max="2" width="2.25" style="1" customWidth="1"/>
    <col min="3" max="3" width="4.125" style="1" customWidth="1"/>
    <col min="4" max="4" width="3.5" style="1" customWidth="1"/>
    <col min="5" max="5" width="4.125" style="36" customWidth="1"/>
    <col min="6" max="6" width="6.75" style="1" customWidth="1"/>
    <col min="7" max="8" width="7.25" style="1" customWidth="1"/>
    <col min="9" max="9" width="6.75" style="1" customWidth="1"/>
    <col min="10" max="11" width="7" style="1" customWidth="1"/>
    <col min="12" max="12" width="6.625" style="1" customWidth="1"/>
    <col min="13" max="13" width="6" style="1" customWidth="1"/>
    <col min="14" max="14" width="2.375" style="1" customWidth="1"/>
    <col min="15" max="15" width="4.125" style="36" customWidth="1"/>
    <col min="16" max="16" width="4.375" style="36" customWidth="1"/>
    <col min="17" max="17" width="4.875" style="1" customWidth="1"/>
    <col min="18" max="264" width="8.125" style="1" customWidth="1"/>
  </cols>
  <sheetData>
    <row r="1" spans="1:31" ht="20" customHeight="1" x14ac:dyDescent="0.15">
      <c r="A1" s="473" t="s">
        <v>539</v>
      </c>
      <c r="B1" s="5"/>
      <c r="C1" s="5"/>
      <c r="D1" s="5"/>
      <c r="E1" s="210"/>
      <c r="F1" s="211"/>
      <c r="G1" s="211"/>
      <c r="H1" s="211"/>
      <c r="I1" s="211"/>
      <c r="J1" s="211"/>
      <c r="K1" s="211"/>
      <c r="L1" s="211"/>
      <c r="M1" s="5"/>
      <c r="N1" s="5"/>
      <c r="O1" s="212"/>
      <c r="P1" s="212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09"/>
      <c r="AE1" s="209"/>
    </row>
    <row r="2" spans="1:31" ht="71" customHeight="1" x14ac:dyDescent="0.15">
      <c r="A2" s="2"/>
      <c r="B2" s="2"/>
      <c r="C2" s="2"/>
      <c r="D2" s="2"/>
      <c r="E2" s="109"/>
      <c r="F2" s="2"/>
      <c r="G2" s="2"/>
      <c r="H2" s="2"/>
      <c r="I2" s="2"/>
      <c r="J2" s="2"/>
      <c r="K2" s="2"/>
      <c r="L2" s="2"/>
      <c r="M2" s="247"/>
      <c r="N2" s="247"/>
      <c r="O2" s="738" t="s">
        <v>454</v>
      </c>
      <c r="P2" s="738"/>
      <c r="Q2" s="738"/>
      <c r="R2" s="247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209"/>
      <c r="AE2" s="209"/>
    </row>
    <row r="3" spans="1:31" ht="58" customHeight="1" x14ac:dyDescent="0.25">
      <c r="A3" s="537" t="s">
        <v>565</v>
      </c>
      <c r="B3" s="2"/>
      <c r="C3" s="2"/>
      <c r="D3" s="2"/>
      <c r="E3" s="109"/>
      <c r="F3" s="2"/>
      <c r="G3" s="2"/>
      <c r="H3" s="2"/>
      <c r="I3" s="2"/>
      <c r="J3" s="2"/>
      <c r="K3" s="2"/>
      <c r="L3" s="2"/>
      <c r="M3" s="187"/>
      <c r="N3" s="187"/>
      <c r="O3" s="213"/>
      <c r="P3" s="21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09"/>
      <c r="AE3" s="209"/>
    </row>
    <row r="4" spans="1:31" ht="23" x14ac:dyDescent="0.15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09"/>
      <c r="AE4" s="209"/>
    </row>
    <row r="5" spans="1:31" ht="20" customHeight="1" thickBot="1" x14ac:dyDescent="0.2">
      <c r="A5" s="474" t="s">
        <v>0</v>
      </c>
      <c r="B5" s="474" t="s">
        <v>97</v>
      </c>
      <c r="C5" s="474" t="s">
        <v>1</v>
      </c>
      <c r="D5" s="474" t="s">
        <v>448</v>
      </c>
      <c r="E5" s="475" t="s">
        <v>4</v>
      </c>
      <c r="F5" s="476" t="s">
        <v>303</v>
      </c>
      <c r="G5" s="477" t="s">
        <v>284</v>
      </c>
      <c r="H5" s="478" t="s">
        <v>304</v>
      </c>
      <c r="I5" s="479" t="s">
        <v>278</v>
      </c>
      <c r="J5" s="480" t="s">
        <v>282</v>
      </c>
      <c r="K5" s="481" t="s">
        <v>281</v>
      </c>
      <c r="L5" s="655" t="s">
        <v>467</v>
      </c>
      <c r="M5" s="596" t="s">
        <v>305</v>
      </c>
      <c r="N5" s="624" t="s">
        <v>453</v>
      </c>
      <c r="O5" s="482" t="s">
        <v>451</v>
      </c>
      <c r="P5" s="482" t="s">
        <v>452</v>
      </c>
      <c r="Q5" s="483" t="s">
        <v>7</v>
      </c>
      <c r="R5" s="21"/>
      <c r="S5" s="21"/>
      <c r="T5" s="5"/>
      <c r="U5" s="5"/>
      <c r="V5" s="5"/>
      <c r="W5" s="5"/>
      <c r="X5" s="5"/>
      <c r="Y5" s="5"/>
      <c r="Z5" s="5"/>
      <c r="AA5" s="5"/>
      <c r="AB5" s="5"/>
      <c r="AC5" s="5"/>
      <c r="AD5" s="209"/>
      <c r="AE5" s="209"/>
    </row>
    <row r="6" spans="1:31" ht="24" thickBot="1" x14ac:dyDescent="0.2">
      <c r="A6" s="484" t="s">
        <v>396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09"/>
      <c r="AE6" s="209"/>
    </row>
    <row r="7" spans="1:31" ht="12" customHeight="1" x14ac:dyDescent="0.15">
      <c r="A7" s="202" t="s">
        <v>95</v>
      </c>
      <c r="B7" s="250" t="s">
        <v>98</v>
      </c>
      <c r="C7" s="250" t="s">
        <v>300</v>
      </c>
      <c r="D7" s="57">
        <v>1</v>
      </c>
      <c r="E7" s="539">
        <v>185</v>
      </c>
      <c r="F7" s="258"/>
      <c r="G7" s="136"/>
      <c r="H7" s="137"/>
      <c r="I7" s="138"/>
      <c r="J7" s="139"/>
      <c r="K7" s="140"/>
      <c r="L7" s="656"/>
      <c r="M7" s="583"/>
      <c r="N7" s="583"/>
      <c r="O7" s="268">
        <f>SUM(F7:M7)</f>
        <v>0</v>
      </c>
      <c r="P7" s="607">
        <f>O7*D7</f>
        <v>0</v>
      </c>
      <c r="Q7" s="34">
        <f t="shared" ref="Q7:Q44" si="0">O7*E7</f>
        <v>0</v>
      </c>
      <c r="R7" s="21"/>
      <c r="S7" s="21"/>
      <c r="T7" s="4"/>
      <c r="U7" s="4"/>
      <c r="V7" s="4"/>
      <c r="W7" s="4"/>
      <c r="X7" s="4"/>
      <c r="Y7" s="4"/>
      <c r="Z7" s="4"/>
      <c r="AA7" s="4"/>
      <c r="AB7" s="4"/>
      <c r="AC7" s="4"/>
      <c r="AD7" s="209"/>
      <c r="AE7" s="209"/>
    </row>
    <row r="8" spans="1:31" ht="12" customHeight="1" x14ac:dyDescent="0.15">
      <c r="A8" s="249"/>
      <c r="B8" s="251" t="s">
        <v>98</v>
      </c>
      <c r="C8" s="251" t="s">
        <v>301</v>
      </c>
      <c r="D8" s="600">
        <v>1</v>
      </c>
      <c r="E8" s="540">
        <v>185</v>
      </c>
      <c r="F8" s="259"/>
      <c r="G8" s="141"/>
      <c r="H8" s="142"/>
      <c r="I8" s="143"/>
      <c r="J8" s="144"/>
      <c r="K8" s="145"/>
      <c r="L8" s="657"/>
      <c r="M8" s="584"/>
      <c r="N8" s="584"/>
      <c r="O8" s="269">
        <f t="shared" ref="O8:O71" si="1">SUM(F8:M8)</f>
        <v>0</v>
      </c>
      <c r="P8" s="608">
        <f t="shared" ref="P8:P44" si="2">O8*D8</f>
        <v>0</v>
      </c>
      <c r="Q8" s="485">
        <f t="shared" si="0"/>
        <v>0</v>
      </c>
      <c r="R8" s="21"/>
      <c r="S8" s="21"/>
      <c r="T8" s="4"/>
      <c r="U8" s="4"/>
      <c r="V8" s="4"/>
      <c r="W8" s="4"/>
      <c r="X8" s="4"/>
      <c r="Y8" s="4"/>
      <c r="Z8" s="4"/>
      <c r="AA8" s="4"/>
      <c r="AB8" s="4"/>
      <c r="AC8" s="4"/>
      <c r="AD8" s="209"/>
      <c r="AE8" s="209"/>
    </row>
    <row r="9" spans="1:31" ht="12" customHeight="1" x14ac:dyDescent="0.15">
      <c r="A9" s="249"/>
      <c r="B9" s="486" t="s">
        <v>98</v>
      </c>
      <c r="C9" s="486" t="s">
        <v>306</v>
      </c>
      <c r="D9" s="425">
        <v>1</v>
      </c>
      <c r="E9" s="540">
        <v>185</v>
      </c>
      <c r="F9" s="260"/>
      <c r="G9" s="146"/>
      <c r="H9" s="147"/>
      <c r="I9" s="148"/>
      <c r="J9" s="149"/>
      <c r="K9" s="150"/>
      <c r="L9" s="658"/>
      <c r="M9" s="585"/>
      <c r="N9" s="584"/>
      <c r="O9" s="269">
        <f t="shared" si="1"/>
        <v>0</v>
      </c>
      <c r="P9" s="609">
        <f t="shared" si="2"/>
        <v>0</v>
      </c>
      <c r="Q9" s="485">
        <f t="shared" si="0"/>
        <v>0</v>
      </c>
      <c r="R9" s="21"/>
      <c r="S9" s="21"/>
      <c r="T9" s="4"/>
      <c r="U9" s="4"/>
      <c r="V9" s="4"/>
      <c r="W9" s="4"/>
      <c r="X9" s="4"/>
      <c r="Y9" s="4"/>
      <c r="Z9" s="4"/>
      <c r="AA9" s="4"/>
      <c r="AB9" s="4"/>
      <c r="AC9" s="4"/>
      <c r="AD9" s="209"/>
      <c r="AE9" s="209"/>
    </row>
    <row r="10" spans="1:31" ht="12" customHeight="1" thickBot="1" x14ac:dyDescent="0.2">
      <c r="A10" s="487"/>
      <c r="B10" s="252" t="s">
        <v>99</v>
      </c>
      <c r="C10" s="252" t="s">
        <v>302</v>
      </c>
      <c r="D10" s="601">
        <v>1</v>
      </c>
      <c r="E10" s="541">
        <v>135</v>
      </c>
      <c r="F10" s="261"/>
      <c r="G10" s="151"/>
      <c r="H10" s="152"/>
      <c r="I10" s="153"/>
      <c r="J10" s="154"/>
      <c r="K10" s="155"/>
      <c r="L10" s="659"/>
      <c r="M10" s="592"/>
      <c r="N10" s="587"/>
      <c r="O10" s="270">
        <f t="shared" si="1"/>
        <v>0</v>
      </c>
      <c r="P10" s="610">
        <f t="shared" si="2"/>
        <v>0</v>
      </c>
      <c r="Q10" s="50">
        <f t="shared" si="0"/>
        <v>0</v>
      </c>
      <c r="R10" s="21"/>
      <c r="S10" s="21"/>
      <c r="T10" s="4"/>
      <c r="U10" s="4"/>
      <c r="V10" s="4"/>
      <c r="W10" s="4"/>
      <c r="X10" s="4"/>
      <c r="Y10" s="4"/>
      <c r="Z10" s="4"/>
      <c r="AA10" s="4"/>
      <c r="AB10" s="4"/>
      <c r="AC10" s="4"/>
      <c r="AD10" s="209"/>
      <c r="AE10" s="209"/>
    </row>
    <row r="11" spans="1:31" ht="12" customHeight="1" x14ac:dyDescent="0.15">
      <c r="A11" s="202" t="s">
        <v>102</v>
      </c>
      <c r="B11" s="6" t="s">
        <v>100</v>
      </c>
      <c r="C11" s="6" t="s">
        <v>307</v>
      </c>
      <c r="D11" s="7">
        <v>1</v>
      </c>
      <c r="E11" s="540">
        <v>225</v>
      </c>
      <c r="F11" s="258"/>
      <c r="G11" s="136"/>
      <c r="H11" s="137"/>
      <c r="I11" s="138"/>
      <c r="J11" s="139"/>
      <c r="K11" s="140"/>
      <c r="L11" s="656"/>
      <c r="M11" s="583"/>
      <c r="N11" s="586"/>
      <c r="O11" s="271">
        <f t="shared" si="1"/>
        <v>0</v>
      </c>
      <c r="P11" s="611">
        <f t="shared" si="2"/>
        <v>0</v>
      </c>
      <c r="Q11" s="35">
        <f t="shared" si="0"/>
        <v>0</v>
      </c>
      <c r="R11" s="21"/>
      <c r="S11" s="21"/>
      <c r="T11" s="4"/>
      <c r="U11" s="4"/>
      <c r="V11" s="4"/>
      <c r="W11" s="4"/>
      <c r="X11" s="4"/>
      <c r="Y11" s="4"/>
      <c r="Z11" s="4"/>
      <c r="AA11" s="4"/>
      <c r="AB11" s="4"/>
      <c r="AC11" s="4"/>
      <c r="AD11" s="209"/>
      <c r="AE11" s="209"/>
    </row>
    <row r="12" spans="1:31" ht="12" customHeight="1" x14ac:dyDescent="0.15">
      <c r="A12" s="249"/>
      <c r="B12" s="8" t="s">
        <v>98</v>
      </c>
      <c r="C12" s="8" t="s">
        <v>308</v>
      </c>
      <c r="D12" s="9">
        <v>1</v>
      </c>
      <c r="E12" s="540">
        <v>185</v>
      </c>
      <c r="F12" s="259"/>
      <c r="G12" s="141"/>
      <c r="H12" s="142"/>
      <c r="I12" s="143"/>
      <c r="J12" s="144"/>
      <c r="K12" s="145"/>
      <c r="L12" s="657"/>
      <c r="M12" s="584"/>
      <c r="N12" s="584"/>
      <c r="O12" s="269">
        <f t="shared" si="1"/>
        <v>0</v>
      </c>
      <c r="P12" s="612">
        <f t="shared" si="2"/>
        <v>0</v>
      </c>
      <c r="Q12" s="485">
        <f t="shared" si="0"/>
        <v>0</v>
      </c>
      <c r="R12" s="21"/>
      <c r="S12" s="21"/>
      <c r="T12" s="4"/>
      <c r="U12" s="4"/>
      <c r="V12" s="4"/>
      <c r="W12" s="4"/>
      <c r="X12" s="4"/>
      <c r="Y12" s="4"/>
      <c r="Z12" s="4"/>
      <c r="AA12" s="4"/>
      <c r="AB12" s="4"/>
      <c r="AC12" s="4"/>
      <c r="AD12" s="209"/>
      <c r="AE12" s="209"/>
    </row>
    <row r="13" spans="1:31" ht="12" customHeight="1" x14ac:dyDescent="0.15">
      <c r="A13" s="249"/>
      <c r="B13" s="8" t="s">
        <v>99</v>
      </c>
      <c r="C13" s="8" t="s">
        <v>309</v>
      </c>
      <c r="D13" s="9">
        <v>1</v>
      </c>
      <c r="E13" s="540">
        <v>135</v>
      </c>
      <c r="F13" s="259"/>
      <c r="G13" s="141"/>
      <c r="H13" s="142"/>
      <c r="I13" s="143"/>
      <c r="J13" s="144"/>
      <c r="K13" s="145"/>
      <c r="L13" s="657"/>
      <c r="M13" s="584"/>
      <c r="N13" s="584"/>
      <c r="O13" s="269">
        <f t="shared" si="1"/>
        <v>0</v>
      </c>
      <c r="P13" s="612">
        <f t="shared" si="2"/>
        <v>0</v>
      </c>
      <c r="Q13" s="485">
        <f t="shared" si="0"/>
        <v>0</v>
      </c>
      <c r="R13" s="21"/>
      <c r="S13" s="21"/>
      <c r="T13" s="4"/>
      <c r="U13" s="4"/>
      <c r="V13" s="4"/>
      <c r="W13" s="4"/>
      <c r="X13" s="4"/>
      <c r="Y13" s="4"/>
      <c r="Z13" s="4"/>
      <c r="AA13" s="4"/>
      <c r="AB13" s="4"/>
      <c r="AC13" s="4"/>
      <c r="AD13" s="209"/>
      <c r="AE13" s="209"/>
    </row>
    <row r="14" spans="1:31" ht="12" customHeight="1" thickBot="1" x14ac:dyDescent="0.2">
      <c r="A14" s="487"/>
      <c r="B14" s="253" t="s">
        <v>99</v>
      </c>
      <c r="C14" s="253" t="s">
        <v>310</v>
      </c>
      <c r="D14" s="602">
        <v>1</v>
      </c>
      <c r="E14" s="542">
        <v>135</v>
      </c>
      <c r="F14" s="262"/>
      <c r="G14" s="156"/>
      <c r="H14" s="157"/>
      <c r="I14" s="158"/>
      <c r="J14" s="159"/>
      <c r="K14" s="160"/>
      <c r="L14" s="660"/>
      <c r="M14" s="587"/>
      <c r="N14" s="587"/>
      <c r="O14" s="270">
        <f t="shared" si="1"/>
        <v>0</v>
      </c>
      <c r="P14" s="613">
        <f t="shared" si="2"/>
        <v>0</v>
      </c>
      <c r="Q14" s="50">
        <f t="shared" si="0"/>
        <v>0</v>
      </c>
      <c r="R14" s="21"/>
      <c r="S14" s="21"/>
      <c r="T14" s="4"/>
      <c r="U14" s="4"/>
      <c r="V14" s="4"/>
      <c r="W14" s="4"/>
      <c r="X14" s="4"/>
      <c r="Y14" s="4"/>
      <c r="Z14" s="4"/>
      <c r="AA14" s="4"/>
      <c r="AB14" s="4"/>
      <c r="AC14" s="4"/>
      <c r="AD14" s="209"/>
      <c r="AE14" s="209"/>
    </row>
    <row r="15" spans="1:31" ht="12" customHeight="1" x14ac:dyDescent="0.15">
      <c r="A15" s="202" t="s">
        <v>212</v>
      </c>
      <c r="B15" s="254" t="s">
        <v>98</v>
      </c>
      <c r="C15" s="254" t="s">
        <v>208</v>
      </c>
      <c r="D15" s="603">
        <v>1</v>
      </c>
      <c r="E15" s="543">
        <v>185</v>
      </c>
      <c r="F15" s="263"/>
      <c r="G15" s="161"/>
      <c r="H15" s="162"/>
      <c r="I15" s="163"/>
      <c r="J15" s="164"/>
      <c r="K15" s="165"/>
      <c r="L15" s="661"/>
      <c r="M15" s="588"/>
      <c r="N15" s="583"/>
      <c r="O15" s="271">
        <f t="shared" si="1"/>
        <v>0</v>
      </c>
      <c r="P15" s="614">
        <f t="shared" si="2"/>
        <v>0</v>
      </c>
      <c r="Q15" s="83">
        <f t="shared" si="0"/>
        <v>0</v>
      </c>
      <c r="R15" s="21"/>
      <c r="S15" s="21"/>
      <c r="T15" s="4"/>
      <c r="U15" s="4"/>
      <c r="V15" s="4"/>
      <c r="W15" s="4"/>
      <c r="X15" s="4"/>
      <c r="Y15" s="4"/>
      <c r="Z15" s="4"/>
      <c r="AA15" s="4"/>
      <c r="AB15" s="4"/>
      <c r="AC15" s="4"/>
      <c r="AD15" s="209"/>
      <c r="AE15" s="209"/>
    </row>
    <row r="16" spans="1:31" ht="12" customHeight="1" x14ac:dyDescent="0.15">
      <c r="A16" s="249"/>
      <c r="B16" s="486" t="s">
        <v>98</v>
      </c>
      <c r="C16" s="486" t="s">
        <v>209</v>
      </c>
      <c r="D16" s="425">
        <v>1</v>
      </c>
      <c r="E16" s="540">
        <v>185</v>
      </c>
      <c r="F16" s="264"/>
      <c r="G16" s="488"/>
      <c r="H16" s="489"/>
      <c r="I16" s="490"/>
      <c r="J16" s="491"/>
      <c r="K16" s="492"/>
      <c r="L16" s="662"/>
      <c r="M16" s="590"/>
      <c r="N16" s="584"/>
      <c r="O16" s="269">
        <f t="shared" si="1"/>
        <v>0</v>
      </c>
      <c r="P16" s="609">
        <f t="shared" si="2"/>
        <v>0</v>
      </c>
      <c r="Q16" s="485">
        <f t="shared" si="0"/>
        <v>0</v>
      </c>
      <c r="R16" s="21"/>
      <c r="S16" s="21"/>
      <c r="T16" s="4"/>
      <c r="U16" s="4"/>
      <c r="V16" s="4"/>
      <c r="W16" s="4"/>
      <c r="X16" s="4"/>
      <c r="Y16" s="4"/>
      <c r="Z16" s="4"/>
      <c r="AA16" s="4"/>
      <c r="AB16" s="4"/>
      <c r="AC16" s="4"/>
      <c r="AD16" s="209"/>
      <c r="AE16" s="209"/>
    </row>
    <row r="17" spans="1:264" ht="12" customHeight="1" x14ac:dyDescent="0.15">
      <c r="A17" s="249"/>
      <c r="B17" s="61" t="s">
        <v>98</v>
      </c>
      <c r="C17" s="251" t="s">
        <v>210</v>
      </c>
      <c r="D17" s="600">
        <v>1</v>
      </c>
      <c r="E17" s="540">
        <v>185</v>
      </c>
      <c r="F17" s="265"/>
      <c r="G17" s="166"/>
      <c r="H17" s="167"/>
      <c r="I17" s="168"/>
      <c r="J17" s="169"/>
      <c r="K17" s="170"/>
      <c r="L17" s="663"/>
      <c r="M17" s="593"/>
      <c r="N17" s="584"/>
      <c r="O17" s="269">
        <f t="shared" si="1"/>
        <v>0</v>
      </c>
      <c r="P17" s="608">
        <f t="shared" si="2"/>
        <v>0</v>
      </c>
      <c r="Q17" s="82">
        <f t="shared" si="0"/>
        <v>0</v>
      </c>
      <c r="R17" s="21"/>
      <c r="S17" s="21"/>
      <c r="T17" s="4"/>
      <c r="U17" s="4"/>
      <c r="V17" s="4"/>
      <c r="W17" s="4"/>
      <c r="X17" s="4"/>
      <c r="Y17" s="4"/>
      <c r="Z17" s="4"/>
      <c r="AA17" s="4"/>
      <c r="AB17" s="4"/>
      <c r="AC17" s="4"/>
      <c r="AD17" s="209"/>
      <c r="AE17" s="209"/>
    </row>
    <row r="18" spans="1:264" ht="12" customHeight="1" x14ac:dyDescent="0.15">
      <c r="A18" s="249"/>
      <c r="B18" s="255" t="s">
        <v>98</v>
      </c>
      <c r="C18" s="61" t="s">
        <v>211</v>
      </c>
      <c r="D18" s="104">
        <v>1</v>
      </c>
      <c r="E18" s="540">
        <v>160</v>
      </c>
      <c r="F18" s="263"/>
      <c r="G18" s="161"/>
      <c r="H18" s="162"/>
      <c r="I18" s="163"/>
      <c r="J18" s="164"/>
      <c r="K18" s="165"/>
      <c r="L18" s="661"/>
      <c r="M18" s="588"/>
      <c r="N18" s="584"/>
      <c r="O18" s="269">
        <f t="shared" si="1"/>
        <v>0</v>
      </c>
      <c r="P18" s="579">
        <f t="shared" si="2"/>
        <v>0</v>
      </c>
      <c r="Q18" s="485">
        <f t="shared" si="0"/>
        <v>0</v>
      </c>
      <c r="R18" s="21"/>
      <c r="S18" s="21"/>
      <c r="T18" s="4"/>
      <c r="U18" s="4"/>
      <c r="V18" s="4"/>
      <c r="W18" s="4"/>
      <c r="X18" s="4"/>
      <c r="Y18" s="4"/>
      <c r="Z18" s="4"/>
      <c r="AA18" s="4"/>
      <c r="AB18" s="4"/>
      <c r="AC18" s="4"/>
      <c r="AD18" s="209"/>
      <c r="AE18" s="209"/>
    </row>
    <row r="19" spans="1:264" ht="12" customHeight="1" thickBot="1" x14ac:dyDescent="0.2">
      <c r="A19" s="487"/>
      <c r="B19" s="256" t="s">
        <v>98</v>
      </c>
      <c r="C19" s="256" t="s">
        <v>213</v>
      </c>
      <c r="D19" s="176">
        <v>1</v>
      </c>
      <c r="E19" s="544">
        <v>160</v>
      </c>
      <c r="F19" s="266"/>
      <c r="G19" s="171"/>
      <c r="H19" s="172"/>
      <c r="I19" s="173"/>
      <c r="J19" s="174"/>
      <c r="K19" s="175"/>
      <c r="L19" s="664"/>
      <c r="M19" s="594"/>
      <c r="N19" s="587"/>
      <c r="O19" s="270">
        <f t="shared" si="1"/>
        <v>0</v>
      </c>
      <c r="P19" s="615">
        <f t="shared" si="2"/>
        <v>0</v>
      </c>
      <c r="Q19" s="493">
        <f t="shared" si="0"/>
        <v>0</v>
      </c>
      <c r="R19" s="21"/>
      <c r="S19" s="21"/>
      <c r="T19" s="4"/>
      <c r="U19" s="4"/>
      <c r="V19" s="4"/>
      <c r="W19" s="4"/>
      <c r="X19" s="4"/>
      <c r="Y19" s="4"/>
      <c r="Z19" s="4"/>
      <c r="AA19" s="4"/>
      <c r="AB19" s="4"/>
      <c r="AC19" s="4"/>
      <c r="AD19" s="209"/>
      <c r="AE19" s="209"/>
    </row>
    <row r="20" spans="1:264" ht="12" customHeight="1" x14ac:dyDescent="0.15">
      <c r="A20" s="202" t="s">
        <v>214</v>
      </c>
      <c r="B20" s="254" t="s">
        <v>100</v>
      </c>
      <c r="C20" s="254" t="s">
        <v>215</v>
      </c>
      <c r="D20" s="603">
        <v>1</v>
      </c>
      <c r="E20" s="545">
        <v>225</v>
      </c>
      <c r="F20" s="263"/>
      <c r="G20" s="161"/>
      <c r="H20" s="162"/>
      <c r="I20" s="163"/>
      <c r="J20" s="164"/>
      <c r="K20" s="165"/>
      <c r="L20" s="661"/>
      <c r="M20" s="588"/>
      <c r="N20" s="586"/>
      <c r="O20" s="271">
        <f t="shared" si="1"/>
        <v>0</v>
      </c>
      <c r="P20" s="614">
        <f t="shared" si="2"/>
        <v>0</v>
      </c>
      <c r="Q20" s="83">
        <f t="shared" si="0"/>
        <v>0</v>
      </c>
      <c r="R20" s="21"/>
      <c r="S20" s="21"/>
      <c r="T20" s="4"/>
      <c r="U20" s="4"/>
      <c r="V20" s="4"/>
      <c r="W20" s="4"/>
      <c r="X20" s="4"/>
      <c r="Y20" s="4"/>
      <c r="Z20" s="4"/>
      <c r="AA20" s="4"/>
      <c r="AB20" s="4"/>
      <c r="AC20" s="4"/>
      <c r="AD20" s="209"/>
      <c r="AE20" s="209"/>
    </row>
    <row r="21" spans="1:264" ht="12" customHeight="1" x14ac:dyDescent="0.15">
      <c r="A21" s="249"/>
      <c r="B21" s="486" t="s">
        <v>100</v>
      </c>
      <c r="C21" s="486" t="s">
        <v>238</v>
      </c>
      <c r="D21" s="425">
        <v>1</v>
      </c>
      <c r="E21" s="546">
        <v>225</v>
      </c>
      <c r="F21" s="264"/>
      <c r="G21" s="488"/>
      <c r="H21" s="489"/>
      <c r="I21" s="490"/>
      <c r="J21" s="491"/>
      <c r="K21" s="492"/>
      <c r="L21" s="662"/>
      <c r="M21" s="590"/>
      <c r="N21" s="584"/>
      <c r="O21" s="269">
        <f t="shared" si="1"/>
        <v>0</v>
      </c>
      <c r="P21" s="609">
        <f t="shared" si="2"/>
        <v>0</v>
      </c>
      <c r="Q21" s="485">
        <f t="shared" si="0"/>
        <v>0</v>
      </c>
      <c r="R21" s="21"/>
      <c r="S21" s="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209"/>
      <c r="AE21" s="209"/>
    </row>
    <row r="22" spans="1:264" ht="12" customHeight="1" x14ac:dyDescent="0.15">
      <c r="A22" s="249"/>
      <c r="B22" s="486" t="s">
        <v>98</v>
      </c>
      <c r="C22" s="486" t="s">
        <v>239</v>
      </c>
      <c r="D22" s="425">
        <v>1</v>
      </c>
      <c r="E22" s="546">
        <v>160</v>
      </c>
      <c r="F22" s="264"/>
      <c r="G22" s="488"/>
      <c r="H22" s="489"/>
      <c r="I22" s="490"/>
      <c r="J22" s="491"/>
      <c r="K22" s="492"/>
      <c r="L22" s="662"/>
      <c r="M22" s="590"/>
      <c r="N22" s="584"/>
      <c r="O22" s="269">
        <f t="shared" si="1"/>
        <v>0</v>
      </c>
      <c r="P22" s="609">
        <f t="shared" si="2"/>
        <v>0</v>
      </c>
      <c r="Q22" s="485">
        <f t="shared" si="0"/>
        <v>0</v>
      </c>
      <c r="R22" s="21"/>
      <c r="S22" s="21"/>
      <c r="T22" s="4"/>
      <c r="U22" s="4"/>
      <c r="V22" s="4"/>
      <c r="W22" s="4"/>
      <c r="X22" s="4"/>
      <c r="Y22" s="4"/>
      <c r="Z22" s="4"/>
      <c r="AA22" s="4"/>
      <c r="AB22" s="4"/>
      <c r="AC22" s="4"/>
      <c r="AD22" s="209"/>
      <c r="AE22" s="209"/>
    </row>
    <row r="23" spans="1:264" ht="12" customHeight="1" thickBot="1" x14ac:dyDescent="0.2">
      <c r="A23" s="487"/>
      <c r="B23" s="494" t="s">
        <v>98</v>
      </c>
      <c r="C23" s="494" t="s">
        <v>240</v>
      </c>
      <c r="D23" s="604">
        <v>1</v>
      </c>
      <c r="E23" s="542">
        <v>160</v>
      </c>
      <c r="F23" s="495"/>
      <c r="G23" s="496"/>
      <c r="H23" s="497"/>
      <c r="I23" s="498"/>
      <c r="J23" s="499"/>
      <c r="K23" s="500"/>
      <c r="L23" s="665"/>
      <c r="M23" s="589"/>
      <c r="N23" s="587"/>
      <c r="O23" s="270">
        <f t="shared" si="1"/>
        <v>0</v>
      </c>
      <c r="P23" s="606">
        <f t="shared" si="2"/>
        <v>0</v>
      </c>
      <c r="Q23" s="50">
        <f t="shared" si="0"/>
        <v>0</v>
      </c>
      <c r="R23" s="21"/>
      <c r="S23" s="21"/>
      <c r="T23" s="4"/>
      <c r="U23" s="4"/>
      <c r="V23" s="4"/>
      <c r="W23" s="4"/>
      <c r="X23" s="4"/>
      <c r="Y23" s="4"/>
      <c r="Z23" s="4"/>
      <c r="AA23" s="4"/>
      <c r="AB23" s="4"/>
      <c r="AC23" s="4"/>
      <c r="AD23" s="209"/>
      <c r="AE23" s="209"/>
    </row>
    <row r="24" spans="1:264" ht="12" customHeight="1" x14ac:dyDescent="0.15">
      <c r="A24" s="202" t="s">
        <v>268</v>
      </c>
      <c r="B24" s="61" t="s">
        <v>100</v>
      </c>
      <c r="C24" s="61" t="s">
        <v>237</v>
      </c>
      <c r="D24" s="104">
        <v>1</v>
      </c>
      <c r="E24" s="547">
        <v>260</v>
      </c>
      <c r="F24" s="263"/>
      <c r="G24" s="161"/>
      <c r="H24" s="162"/>
      <c r="I24" s="163"/>
      <c r="J24" s="164"/>
      <c r="K24" s="165"/>
      <c r="L24" s="661"/>
      <c r="M24" s="588"/>
      <c r="N24" s="583"/>
      <c r="O24" s="271">
        <f t="shared" si="1"/>
        <v>0</v>
      </c>
      <c r="P24" s="579">
        <f t="shared" si="2"/>
        <v>0</v>
      </c>
      <c r="Q24" s="35">
        <f t="shared" si="0"/>
        <v>0</v>
      </c>
      <c r="R24" s="21"/>
      <c r="S24" s="21"/>
      <c r="T24" s="4"/>
      <c r="U24" s="4"/>
      <c r="V24" s="4"/>
      <c r="W24" s="4"/>
      <c r="X24" s="4"/>
      <c r="Y24" s="4"/>
      <c r="Z24" s="4"/>
      <c r="AA24" s="4"/>
      <c r="AB24" s="4"/>
      <c r="AC24" s="4"/>
      <c r="AD24" s="209"/>
      <c r="AE24" s="209"/>
    </row>
    <row r="25" spans="1:264" ht="12" customHeight="1" x14ac:dyDescent="0.15">
      <c r="A25" s="249"/>
      <c r="B25" s="486" t="s">
        <v>100</v>
      </c>
      <c r="C25" s="486" t="s">
        <v>241</v>
      </c>
      <c r="D25" s="425">
        <v>1</v>
      </c>
      <c r="E25" s="546">
        <v>260</v>
      </c>
      <c r="F25" s="264"/>
      <c r="G25" s="488"/>
      <c r="H25" s="489"/>
      <c r="I25" s="490"/>
      <c r="J25" s="491"/>
      <c r="K25" s="492"/>
      <c r="L25" s="662"/>
      <c r="M25" s="590"/>
      <c r="N25" s="584"/>
      <c r="O25" s="269">
        <f t="shared" si="1"/>
        <v>0</v>
      </c>
      <c r="P25" s="609">
        <f t="shared" si="2"/>
        <v>0</v>
      </c>
      <c r="Q25" s="485">
        <f t="shared" si="0"/>
        <v>0</v>
      </c>
      <c r="R25" s="21"/>
      <c r="S25" s="21"/>
      <c r="T25" s="4"/>
      <c r="U25" s="4"/>
      <c r="V25" s="4"/>
      <c r="W25" s="4"/>
      <c r="X25" s="4"/>
      <c r="Y25" s="4"/>
      <c r="Z25" s="4"/>
      <c r="AA25" s="4"/>
      <c r="AB25" s="4"/>
      <c r="AC25" s="4"/>
      <c r="AD25" s="209"/>
      <c r="AE25" s="209"/>
    </row>
    <row r="26" spans="1:264" ht="12" customHeight="1" x14ac:dyDescent="0.15">
      <c r="A26" s="249"/>
      <c r="B26" s="486" t="s">
        <v>100</v>
      </c>
      <c r="C26" s="486" t="s">
        <v>266</v>
      </c>
      <c r="D26" s="425">
        <v>1</v>
      </c>
      <c r="E26" s="546">
        <v>240</v>
      </c>
      <c r="F26" s="264"/>
      <c r="G26" s="488"/>
      <c r="H26" s="489"/>
      <c r="I26" s="490"/>
      <c r="J26" s="491"/>
      <c r="K26" s="492"/>
      <c r="L26" s="662"/>
      <c r="M26" s="590"/>
      <c r="N26" s="584"/>
      <c r="O26" s="269">
        <f t="shared" si="1"/>
        <v>0</v>
      </c>
      <c r="P26" s="609">
        <f t="shared" si="2"/>
        <v>0</v>
      </c>
      <c r="Q26" s="485">
        <f t="shared" si="0"/>
        <v>0</v>
      </c>
      <c r="R26" s="21"/>
      <c r="S26" s="21"/>
      <c r="T26" s="4"/>
      <c r="U26" s="4"/>
      <c r="V26" s="4"/>
      <c r="W26" s="4"/>
      <c r="X26" s="4"/>
      <c r="Y26" s="4"/>
      <c r="Z26" s="4"/>
      <c r="AA26" s="4"/>
      <c r="AB26" s="4"/>
      <c r="AC26" s="4"/>
      <c r="AD26" s="209"/>
      <c r="AE26" s="209"/>
    </row>
    <row r="27" spans="1:264" ht="12" customHeight="1" x14ac:dyDescent="0.15">
      <c r="A27" s="249"/>
      <c r="B27" s="251" t="s">
        <v>100</v>
      </c>
      <c r="C27" s="251" t="s">
        <v>265</v>
      </c>
      <c r="D27" s="600">
        <v>1</v>
      </c>
      <c r="E27" s="540">
        <v>240</v>
      </c>
      <c r="F27" s="265"/>
      <c r="G27" s="166"/>
      <c r="H27" s="167"/>
      <c r="I27" s="168"/>
      <c r="J27" s="169"/>
      <c r="K27" s="170"/>
      <c r="L27" s="663"/>
      <c r="M27" s="593"/>
      <c r="N27" s="584"/>
      <c r="O27" s="269">
        <f t="shared" si="1"/>
        <v>0</v>
      </c>
      <c r="P27" s="608">
        <f t="shared" si="2"/>
        <v>0</v>
      </c>
      <c r="Q27" s="485">
        <f t="shared" si="0"/>
        <v>0</v>
      </c>
      <c r="R27" s="21"/>
      <c r="S27" s="21"/>
      <c r="T27" s="4"/>
      <c r="U27" s="4"/>
      <c r="V27" s="4"/>
      <c r="W27" s="4"/>
      <c r="X27" s="4"/>
      <c r="Y27" s="4"/>
      <c r="Z27" s="4"/>
      <c r="AA27" s="4"/>
      <c r="AB27" s="4"/>
      <c r="AC27" s="4"/>
      <c r="AD27" s="209"/>
      <c r="AE27" s="209"/>
    </row>
    <row r="28" spans="1:264" ht="12" customHeight="1" thickBot="1" x14ac:dyDescent="0.2">
      <c r="A28" s="501"/>
      <c r="B28" s="494" t="s">
        <v>100</v>
      </c>
      <c r="C28" s="494" t="s">
        <v>267</v>
      </c>
      <c r="D28" s="604">
        <v>1</v>
      </c>
      <c r="E28" s="542">
        <v>240</v>
      </c>
      <c r="F28" s="495"/>
      <c r="G28" s="496"/>
      <c r="H28" s="497"/>
      <c r="I28" s="498"/>
      <c r="J28" s="499"/>
      <c r="K28" s="500"/>
      <c r="L28" s="665"/>
      <c r="M28" s="589"/>
      <c r="N28" s="587"/>
      <c r="O28" s="270">
        <f t="shared" si="1"/>
        <v>0</v>
      </c>
      <c r="P28" s="606">
        <f t="shared" si="2"/>
        <v>0</v>
      </c>
      <c r="Q28" s="50">
        <f t="shared" si="0"/>
        <v>0</v>
      </c>
      <c r="R28" s="21"/>
      <c r="S28" s="21"/>
      <c r="T28" s="4"/>
      <c r="U28" s="4"/>
      <c r="V28" s="4"/>
      <c r="W28" s="4"/>
      <c r="X28" s="4"/>
      <c r="Y28" s="4"/>
      <c r="Z28" s="4"/>
      <c r="AA28" s="4"/>
      <c r="AB28" s="4"/>
      <c r="AC28" s="4"/>
      <c r="AD28" s="209"/>
      <c r="AE28" s="209"/>
    </row>
    <row r="29" spans="1:264" s="108" customFormat="1" ht="12" customHeight="1" x14ac:dyDescent="0.15">
      <c r="A29" s="254" t="s">
        <v>288</v>
      </c>
      <c r="B29" s="61" t="s">
        <v>397</v>
      </c>
      <c r="C29" s="61" t="s">
        <v>289</v>
      </c>
      <c r="D29" s="104">
        <v>1</v>
      </c>
      <c r="E29" s="547">
        <v>325</v>
      </c>
      <c r="F29" s="263"/>
      <c r="G29" s="161"/>
      <c r="H29" s="162"/>
      <c r="I29" s="163"/>
      <c r="J29" s="164"/>
      <c r="K29" s="165"/>
      <c r="L29" s="661"/>
      <c r="M29" s="588"/>
      <c r="N29" s="583"/>
      <c r="O29" s="271">
        <f t="shared" si="1"/>
        <v>0</v>
      </c>
      <c r="P29" s="579">
        <f t="shared" si="2"/>
        <v>0</v>
      </c>
      <c r="Q29" s="35">
        <f t="shared" si="0"/>
        <v>0</v>
      </c>
      <c r="R29" s="301"/>
      <c r="S29" s="301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3"/>
      <c r="AE29" s="303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  <c r="IX29" s="107"/>
      <c r="IY29" s="107"/>
      <c r="IZ29" s="107"/>
      <c r="JA29" s="107"/>
      <c r="JB29" s="107"/>
      <c r="JC29" s="107"/>
      <c r="JD29" s="107"/>
    </row>
    <row r="30" spans="1:264" s="108" customFormat="1" ht="12" customHeight="1" x14ac:dyDescent="0.15">
      <c r="A30" s="249"/>
      <c r="B30" s="486" t="s">
        <v>98</v>
      </c>
      <c r="C30" s="486" t="s">
        <v>290</v>
      </c>
      <c r="D30" s="425">
        <v>1</v>
      </c>
      <c r="E30" s="546">
        <v>195</v>
      </c>
      <c r="F30" s="264"/>
      <c r="G30" s="488"/>
      <c r="H30" s="489"/>
      <c r="I30" s="490"/>
      <c r="J30" s="491"/>
      <c r="K30" s="492"/>
      <c r="L30" s="662"/>
      <c r="M30" s="590"/>
      <c r="N30" s="584"/>
      <c r="O30" s="269">
        <f t="shared" si="1"/>
        <v>0</v>
      </c>
      <c r="P30" s="609">
        <f t="shared" si="2"/>
        <v>0</v>
      </c>
      <c r="Q30" s="485">
        <f t="shared" si="0"/>
        <v>0</v>
      </c>
      <c r="R30" s="301"/>
      <c r="S30" s="301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3"/>
      <c r="AE30" s="303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  <c r="IX30" s="107"/>
      <c r="IY30" s="107"/>
      <c r="IZ30" s="107"/>
      <c r="JA30" s="107"/>
      <c r="JB30" s="107"/>
      <c r="JC30" s="107"/>
      <c r="JD30" s="107"/>
    </row>
    <row r="31" spans="1:264" ht="12" customHeight="1" x14ac:dyDescent="0.15">
      <c r="A31" s="249"/>
      <c r="B31" s="61" t="s">
        <v>98</v>
      </c>
      <c r="C31" s="61" t="s">
        <v>291</v>
      </c>
      <c r="D31" s="104">
        <v>1</v>
      </c>
      <c r="E31" s="547">
        <v>195</v>
      </c>
      <c r="F31" s="263"/>
      <c r="G31" s="161"/>
      <c r="H31" s="162"/>
      <c r="I31" s="163"/>
      <c r="J31" s="164"/>
      <c r="K31" s="165"/>
      <c r="L31" s="661"/>
      <c r="M31" s="588"/>
      <c r="N31" s="584"/>
      <c r="O31" s="269">
        <f t="shared" si="1"/>
        <v>0</v>
      </c>
      <c r="P31" s="579">
        <f t="shared" si="2"/>
        <v>0</v>
      </c>
      <c r="Q31" s="485">
        <f t="shared" si="0"/>
        <v>0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209"/>
      <c r="AE31" s="209"/>
    </row>
    <row r="32" spans="1:264" ht="14" customHeight="1" x14ac:dyDescent="0.15">
      <c r="A32" s="249"/>
      <c r="B32" s="486" t="s">
        <v>98</v>
      </c>
      <c r="C32" s="486" t="s">
        <v>292</v>
      </c>
      <c r="D32" s="425">
        <v>1</v>
      </c>
      <c r="E32" s="546">
        <v>195</v>
      </c>
      <c r="F32" s="264"/>
      <c r="G32" s="488"/>
      <c r="H32" s="489"/>
      <c r="I32" s="490"/>
      <c r="J32" s="491"/>
      <c r="K32" s="492"/>
      <c r="L32" s="662"/>
      <c r="M32" s="590"/>
      <c r="N32" s="584"/>
      <c r="O32" s="269">
        <f t="shared" si="1"/>
        <v>0</v>
      </c>
      <c r="P32" s="609">
        <f t="shared" si="2"/>
        <v>0</v>
      </c>
      <c r="Q32" s="485">
        <f t="shared" si="0"/>
        <v>0</v>
      </c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209"/>
      <c r="AE32" s="209"/>
    </row>
    <row r="33" spans="1:266" ht="13" customHeight="1" thickBot="1" x14ac:dyDescent="0.2">
      <c r="A33" s="501"/>
      <c r="B33" s="256" t="s">
        <v>99</v>
      </c>
      <c r="C33" s="256" t="s">
        <v>293</v>
      </c>
      <c r="D33" s="176">
        <v>1</v>
      </c>
      <c r="E33" s="548">
        <v>160</v>
      </c>
      <c r="F33" s="266"/>
      <c r="G33" s="171"/>
      <c r="H33" s="172"/>
      <c r="I33" s="173"/>
      <c r="J33" s="174"/>
      <c r="K33" s="175"/>
      <c r="L33" s="664"/>
      <c r="M33" s="594"/>
      <c r="N33" s="587"/>
      <c r="O33" s="270">
        <f t="shared" si="1"/>
        <v>0</v>
      </c>
      <c r="P33" s="615">
        <f t="shared" si="2"/>
        <v>0</v>
      </c>
      <c r="Q33" s="50">
        <f t="shared" si="0"/>
        <v>0</v>
      </c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</row>
    <row r="34" spans="1:266" ht="13" customHeight="1" x14ac:dyDescent="0.15">
      <c r="A34" s="254" t="s">
        <v>311</v>
      </c>
      <c r="B34" s="61" t="s">
        <v>328</v>
      </c>
      <c r="C34" s="61" t="s">
        <v>294</v>
      </c>
      <c r="D34" s="104">
        <v>1</v>
      </c>
      <c r="E34" s="547">
        <v>265</v>
      </c>
      <c r="F34" s="263"/>
      <c r="G34" s="161"/>
      <c r="H34" s="162"/>
      <c r="I34" s="163"/>
      <c r="J34" s="164"/>
      <c r="K34" s="165"/>
      <c r="L34" s="661"/>
      <c r="M34" s="588"/>
      <c r="N34" s="583"/>
      <c r="O34" s="272">
        <f t="shared" si="1"/>
        <v>0</v>
      </c>
      <c r="P34" s="579">
        <f t="shared" si="2"/>
        <v>0</v>
      </c>
      <c r="Q34" s="82">
        <f t="shared" si="0"/>
        <v>0</v>
      </c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</row>
    <row r="35" spans="1:266" ht="13" customHeight="1" x14ac:dyDescent="0.15">
      <c r="A35" s="249"/>
      <c r="B35" s="486" t="s">
        <v>328</v>
      </c>
      <c r="C35" s="486" t="s">
        <v>295</v>
      </c>
      <c r="D35" s="425">
        <v>1</v>
      </c>
      <c r="E35" s="546">
        <v>265</v>
      </c>
      <c r="F35" s="264"/>
      <c r="G35" s="488"/>
      <c r="H35" s="489"/>
      <c r="I35" s="490"/>
      <c r="J35" s="491"/>
      <c r="K35" s="492"/>
      <c r="L35" s="662"/>
      <c r="M35" s="590"/>
      <c r="N35" s="584"/>
      <c r="O35" s="273">
        <f t="shared" si="1"/>
        <v>0</v>
      </c>
      <c r="P35" s="609">
        <f t="shared" si="2"/>
        <v>0</v>
      </c>
      <c r="Q35" s="485">
        <f t="shared" si="0"/>
        <v>0</v>
      </c>
      <c r="R35" s="209"/>
      <c r="S35" s="209"/>
    </row>
    <row r="36" spans="1:266" ht="13" customHeight="1" x14ac:dyDescent="0.15">
      <c r="A36" s="249"/>
      <c r="B36" s="61" t="s">
        <v>100</v>
      </c>
      <c r="C36" s="61" t="s">
        <v>296</v>
      </c>
      <c r="D36" s="104">
        <v>1</v>
      </c>
      <c r="E36" s="547">
        <v>260</v>
      </c>
      <c r="F36" s="263"/>
      <c r="G36" s="161"/>
      <c r="H36" s="162"/>
      <c r="I36" s="163"/>
      <c r="J36" s="164"/>
      <c r="K36" s="165"/>
      <c r="L36" s="661"/>
      <c r="M36" s="588"/>
      <c r="N36" s="584"/>
      <c r="O36" s="272">
        <f t="shared" si="1"/>
        <v>0</v>
      </c>
      <c r="P36" s="579">
        <f t="shared" si="2"/>
        <v>0</v>
      </c>
      <c r="Q36" s="82">
        <f t="shared" si="0"/>
        <v>0</v>
      </c>
      <c r="R36" s="209"/>
      <c r="S36" s="209"/>
    </row>
    <row r="37" spans="1:266" ht="13" customHeight="1" x14ac:dyDescent="0.15">
      <c r="A37" s="249"/>
      <c r="B37" s="486" t="s">
        <v>100</v>
      </c>
      <c r="C37" s="486" t="s">
        <v>297</v>
      </c>
      <c r="D37" s="425">
        <v>1</v>
      </c>
      <c r="E37" s="546">
        <v>260</v>
      </c>
      <c r="F37" s="264"/>
      <c r="G37" s="488"/>
      <c r="H37" s="489"/>
      <c r="I37" s="490"/>
      <c r="J37" s="491"/>
      <c r="K37" s="492"/>
      <c r="L37" s="662"/>
      <c r="M37" s="590"/>
      <c r="N37" s="590"/>
      <c r="O37" s="273">
        <f t="shared" si="1"/>
        <v>0</v>
      </c>
      <c r="P37" s="609">
        <f t="shared" si="2"/>
        <v>0</v>
      </c>
      <c r="Q37" s="485">
        <f t="shared" si="0"/>
        <v>0</v>
      </c>
      <c r="R37" s="209"/>
      <c r="S37" s="209"/>
    </row>
    <row r="38" spans="1:266" ht="13" customHeight="1" x14ac:dyDescent="0.15">
      <c r="A38" s="249"/>
      <c r="B38" s="61" t="s">
        <v>98</v>
      </c>
      <c r="C38" s="61" t="s">
        <v>298</v>
      </c>
      <c r="D38" s="104">
        <v>1</v>
      </c>
      <c r="E38" s="547">
        <v>195</v>
      </c>
      <c r="F38" s="263"/>
      <c r="G38" s="161"/>
      <c r="H38" s="162"/>
      <c r="I38" s="163"/>
      <c r="J38" s="164"/>
      <c r="K38" s="165"/>
      <c r="L38" s="661"/>
      <c r="M38" s="588"/>
      <c r="N38" s="584"/>
      <c r="O38" s="272">
        <f t="shared" si="1"/>
        <v>0</v>
      </c>
      <c r="P38" s="579">
        <f t="shared" si="2"/>
        <v>0</v>
      </c>
      <c r="Q38" s="82">
        <f t="shared" si="0"/>
        <v>0</v>
      </c>
      <c r="R38" s="209"/>
      <c r="S38" s="209"/>
    </row>
    <row r="39" spans="1:266" ht="13" customHeight="1" thickBot="1" x14ac:dyDescent="0.2">
      <c r="A39" s="501"/>
      <c r="B39" s="256" t="s">
        <v>98</v>
      </c>
      <c r="C39" s="256" t="s">
        <v>299</v>
      </c>
      <c r="D39" s="176">
        <v>1</v>
      </c>
      <c r="E39" s="548">
        <v>195</v>
      </c>
      <c r="F39" s="266"/>
      <c r="G39" s="171"/>
      <c r="H39" s="172"/>
      <c r="I39" s="173"/>
      <c r="J39" s="174"/>
      <c r="K39" s="175"/>
      <c r="L39" s="664"/>
      <c r="M39" s="594"/>
      <c r="N39" s="587"/>
      <c r="O39" s="270">
        <f t="shared" si="1"/>
        <v>0</v>
      </c>
      <c r="P39" s="615">
        <f t="shared" si="2"/>
        <v>0</v>
      </c>
      <c r="Q39" s="50">
        <f t="shared" si="0"/>
        <v>0</v>
      </c>
      <c r="R39" s="209"/>
      <c r="S39" s="209"/>
    </row>
    <row r="40" spans="1:266" ht="13" customHeight="1" x14ac:dyDescent="0.15">
      <c r="A40" s="254" t="s">
        <v>334</v>
      </c>
      <c r="B40" s="61" t="s">
        <v>328</v>
      </c>
      <c r="C40" s="61" t="s">
        <v>329</v>
      </c>
      <c r="D40" s="104">
        <v>1</v>
      </c>
      <c r="E40" s="547">
        <v>260</v>
      </c>
      <c r="F40" s="263"/>
      <c r="G40" s="161"/>
      <c r="H40" s="162"/>
      <c r="I40" s="163"/>
      <c r="J40" s="164"/>
      <c r="K40" s="165"/>
      <c r="L40" s="661"/>
      <c r="M40" s="588"/>
      <c r="N40" s="588"/>
      <c r="O40" s="272">
        <f t="shared" si="1"/>
        <v>0</v>
      </c>
      <c r="P40" s="579">
        <f t="shared" si="2"/>
        <v>0</v>
      </c>
      <c r="Q40" s="82">
        <f t="shared" si="0"/>
        <v>0</v>
      </c>
      <c r="R40"/>
      <c r="JE40" s="1"/>
      <c r="JF40" s="1"/>
    </row>
    <row r="41" spans="1:266" ht="13" customHeight="1" x14ac:dyDescent="0.15">
      <c r="A41" s="249"/>
      <c r="B41" s="486" t="s">
        <v>328</v>
      </c>
      <c r="C41" s="486" t="s">
        <v>330</v>
      </c>
      <c r="D41" s="425">
        <v>1</v>
      </c>
      <c r="E41" s="546">
        <v>260</v>
      </c>
      <c r="F41" s="264"/>
      <c r="G41" s="488"/>
      <c r="H41" s="489"/>
      <c r="I41" s="490"/>
      <c r="J41" s="491"/>
      <c r="K41" s="492"/>
      <c r="L41" s="662"/>
      <c r="M41" s="590"/>
      <c r="N41" s="590"/>
      <c r="O41" s="273">
        <f t="shared" si="1"/>
        <v>0</v>
      </c>
      <c r="P41" s="609">
        <f t="shared" si="2"/>
        <v>0</v>
      </c>
      <c r="Q41" s="485">
        <f t="shared" si="0"/>
        <v>0</v>
      </c>
      <c r="R41"/>
      <c r="JE41" s="1"/>
      <c r="JF41" s="1"/>
    </row>
    <row r="42" spans="1:266" ht="13" customHeight="1" x14ac:dyDescent="0.15">
      <c r="A42" s="249"/>
      <c r="B42" s="486" t="s">
        <v>100</v>
      </c>
      <c r="C42" s="486" t="s">
        <v>331</v>
      </c>
      <c r="D42" s="425">
        <v>1</v>
      </c>
      <c r="E42" s="546">
        <v>240</v>
      </c>
      <c r="F42" s="264"/>
      <c r="G42" s="488"/>
      <c r="H42" s="489"/>
      <c r="I42" s="490"/>
      <c r="J42" s="491"/>
      <c r="K42" s="492"/>
      <c r="L42" s="662"/>
      <c r="M42" s="590"/>
      <c r="N42" s="590"/>
      <c r="O42" s="273">
        <f t="shared" si="1"/>
        <v>0</v>
      </c>
      <c r="P42" s="609">
        <f t="shared" si="2"/>
        <v>0</v>
      </c>
      <c r="Q42" s="485">
        <f t="shared" si="0"/>
        <v>0</v>
      </c>
      <c r="R42"/>
      <c r="JE42" s="1"/>
      <c r="JF42" s="1"/>
    </row>
    <row r="43" spans="1:266" ht="13" customHeight="1" x14ac:dyDescent="0.15">
      <c r="A43" s="249"/>
      <c r="B43" s="486" t="s">
        <v>100</v>
      </c>
      <c r="C43" s="486" t="s">
        <v>332</v>
      </c>
      <c r="D43" s="425">
        <v>1</v>
      </c>
      <c r="E43" s="546">
        <v>240</v>
      </c>
      <c r="F43" s="264"/>
      <c r="G43" s="488"/>
      <c r="H43" s="489"/>
      <c r="I43" s="490"/>
      <c r="J43" s="491"/>
      <c r="K43" s="492"/>
      <c r="L43" s="662"/>
      <c r="M43" s="590"/>
      <c r="N43" s="590"/>
      <c r="O43" s="273">
        <f t="shared" si="1"/>
        <v>0</v>
      </c>
      <c r="P43" s="609">
        <f t="shared" si="2"/>
        <v>0</v>
      </c>
      <c r="Q43" s="485">
        <f t="shared" si="0"/>
        <v>0</v>
      </c>
      <c r="R43"/>
      <c r="JE43" s="1"/>
      <c r="JF43" s="1"/>
    </row>
    <row r="44" spans="1:266" ht="13" customHeight="1" thickBot="1" x14ac:dyDescent="0.2">
      <c r="A44" s="501"/>
      <c r="B44" s="256" t="s">
        <v>98</v>
      </c>
      <c r="C44" s="256" t="s">
        <v>333</v>
      </c>
      <c r="D44" s="176">
        <v>1</v>
      </c>
      <c r="E44" s="548">
        <v>225</v>
      </c>
      <c r="F44" s="266"/>
      <c r="G44" s="171"/>
      <c r="H44" s="172"/>
      <c r="I44" s="173"/>
      <c r="J44" s="174"/>
      <c r="K44" s="175"/>
      <c r="L44" s="664"/>
      <c r="M44" s="594"/>
      <c r="N44" s="587"/>
      <c r="O44" s="270">
        <f t="shared" si="1"/>
        <v>0</v>
      </c>
      <c r="P44" s="615">
        <f t="shared" si="2"/>
        <v>0</v>
      </c>
      <c r="Q44" s="50">
        <f t="shared" si="0"/>
        <v>0</v>
      </c>
      <c r="R44"/>
      <c r="JE44" s="1"/>
      <c r="JF44" s="1"/>
    </row>
    <row r="45" spans="1:266" ht="13" customHeight="1" x14ac:dyDescent="0.15">
      <c r="A45" s="254" t="s">
        <v>460</v>
      </c>
      <c r="B45" s="61" t="s">
        <v>99</v>
      </c>
      <c r="C45" s="61" t="s">
        <v>461</v>
      </c>
      <c r="D45" s="104">
        <v>1</v>
      </c>
      <c r="E45" s="547">
        <v>250</v>
      </c>
      <c r="F45" s="263"/>
      <c r="G45" s="161"/>
      <c r="H45" s="162"/>
      <c r="I45" s="163"/>
      <c r="J45" s="164"/>
      <c r="K45" s="165"/>
      <c r="L45" s="661"/>
      <c r="M45" s="588"/>
      <c r="N45" s="583"/>
      <c r="O45" s="272">
        <f t="shared" si="1"/>
        <v>0</v>
      </c>
      <c r="P45" s="579">
        <f t="shared" ref="P45:P50" si="3">SUM(F45:M45)*D45</f>
        <v>0</v>
      </c>
      <c r="Q45" s="82">
        <f t="shared" ref="Q45:Q59" si="4">P45*E45</f>
        <v>0</v>
      </c>
      <c r="R45"/>
      <c r="JE45" s="1"/>
      <c r="JF45" s="1"/>
    </row>
    <row r="46" spans="1:266" ht="13" customHeight="1" x14ac:dyDescent="0.15">
      <c r="A46" s="249"/>
      <c r="B46" s="486" t="s">
        <v>99</v>
      </c>
      <c r="C46" s="486" t="s">
        <v>462</v>
      </c>
      <c r="D46" s="425">
        <v>1</v>
      </c>
      <c r="E46" s="546">
        <v>250</v>
      </c>
      <c r="F46" s="264"/>
      <c r="G46" s="488"/>
      <c r="H46" s="489"/>
      <c r="I46" s="490"/>
      <c r="J46" s="491"/>
      <c r="K46" s="492"/>
      <c r="L46" s="662"/>
      <c r="M46" s="590"/>
      <c r="N46" s="584"/>
      <c r="O46" s="273">
        <f t="shared" si="1"/>
        <v>0</v>
      </c>
      <c r="P46" s="609">
        <f t="shared" si="3"/>
        <v>0</v>
      </c>
      <c r="Q46" s="485">
        <f t="shared" si="4"/>
        <v>0</v>
      </c>
      <c r="R46"/>
      <c r="JE46" s="1"/>
      <c r="JF46" s="1"/>
    </row>
    <row r="47" spans="1:266" ht="13" customHeight="1" x14ac:dyDescent="0.15">
      <c r="A47" s="249"/>
      <c r="B47" s="61" t="s">
        <v>99</v>
      </c>
      <c r="C47" s="61" t="s">
        <v>463</v>
      </c>
      <c r="D47" s="104">
        <v>1</v>
      </c>
      <c r="E47" s="547">
        <v>250</v>
      </c>
      <c r="F47" s="263"/>
      <c r="G47" s="161"/>
      <c r="H47" s="162"/>
      <c r="I47" s="163"/>
      <c r="J47" s="164"/>
      <c r="K47" s="165"/>
      <c r="L47" s="661"/>
      <c r="M47" s="588"/>
      <c r="N47" s="584"/>
      <c r="O47" s="272">
        <f t="shared" si="1"/>
        <v>0</v>
      </c>
      <c r="P47" s="579">
        <f t="shared" si="3"/>
        <v>0</v>
      </c>
      <c r="Q47" s="82">
        <f t="shared" si="4"/>
        <v>0</v>
      </c>
      <c r="R47"/>
      <c r="JE47" s="1"/>
      <c r="JF47" s="1"/>
    </row>
    <row r="48" spans="1:266" ht="13" customHeight="1" x14ac:dyDescent="0.15">
      <c r="A48" s="249"/>
      <c r="B48" s="486" t="s">
        <v>99</v>
      </c>
      <c r="C48" s="486" t="s">
        <v>464</v>
      </c>
      <c r="D48" s="425">
        <v>1</v>
      </c>
      <c r="E48" s="546">
        <v>250</v>
      </c>
      <c r="F48" s="264"/>
      <c r="G48" s="488"/>
      <c r="H48" s="489"/>
      <c r="I48" s="490"/>
      <c r="J48" s="491"/>
      <c r="K48" s="492"/>
      <c r="L48" s="662"/>
      <c r="M48" s="590"/>
      <c r="N48" s="590"/>
      <c r="O48" s="273">
        <f t="shared" si="1"/>
        <v>0</v>
      </c>
      <c r="P48" s="609">
        <f t="shared" si="3"/>
        <v>0</v>
      </c>
      <c r="Q48" s="485">
        <f t="shared" si="4"/>
        <v>0</v>
      </c>
      <c r="R48"/>
      <c r="JE48" s="1"/>
      <c r="JF48" s="1"/>
    </row>
    <row r="49" spans="1:266" ht="13" customHeight="1" x14ac:dyDescent="0.15">
      <c r="A49" s="249"/>
      <c r="B49" s="61" t="s">
        <v>99</v>
      </c>
      <c r="C49" s="61" t="s">
        <v>465</v>
      </c>
      <c r="D49" s="104">
        <v>1</v>
      </c>
      <c r="E49" s="547">
        <v>250</v>
      </c>
      <c r="F49" s="263"/>
      <c r="G49" s="161"/>
      <c r="H49" s="162"/>
      <c r="I49" s="163"/>
      <c r="J49" s="164"/>
      <c r="K49" s="165"/>
      <c r="L49" s="661"/>
      <c r="M49" s="588"/>
      <c r="N49" s="584"/>
      <c r="O49" s="667">
        <f t="shared" si="1"/>
        <v>0</v>
      </c>
      <c r="P49" s="579">
        <f t="shared" si="3"/>
        <v>0</v>
      </c>
      <c r="Q49" s="82">
        <f t="shared" si="4"/>
        <v>0</v>
      </c>
      <c r="R49"/>
      <c r="JE49" s="1"/>
      <c r="JF49" s="1"/>
    </row>
    <row r="50" spans="1:266" ht="13" customHeight="1" thickBot="1" x14ac:dyDescent="0.2">
      <c r="A50" s="719"/>
      <c r="B50" s="256" t="s">
        <v>444</v>
      </c>
      <c r="C50" s="256" t="s">
        <v>466</v>
      </c>
      <c r="D50" s="176">
        <v>1</v>
      </c>
      <c r="E50" s="548">
        <v>240</v>
      </c>
      <c r="F50" s="266"/>
      <c r="G50" s="171"/>
      <c r="H50" s="172"/>
      <c r="I50" s="173"/>
      <c r="J50" s="174"/>
      <c r="K50" s="175"/>
      <c r="L50" s="720"/>
      <c r="M50" s="721"/>
      <c r="N50" s="722"/>
      <c r="O50" s="723">
        <f t="shared" si="1"/>
        <v>0</v>
      </c>
      <c r="P50" s="615">
        <f t="shared" si="3"/>
        <v>0</v>
      </c>
      <c r="Q50" s="50">
        <f t="shared" si="4"/>
        <v>0</v>
      </c>
      <c r="R50"/>
      <c r="JE50" s="1"/>
      <c r="JF50" s="1"/>
    </row>
    <row r="51" spans="1:266" ht="12" customHeight="1" x14ac:dyDescent="0.15">
      <c r="A51" s="61" t="s">
        <v>528</v>
      </c>
      <c r="B51" s="61" t="s">
        <v>98</v>
      </c>
      <c r="C51" s="702" t="s">
        <v>529</v>
      </c>
      <c r="D51" s="104">
        <v>1</v>
      </c>
      <c r="E51" s="547">
        <v>260</v>
      </c>
      <c r="F51" s="703"/>
      <c r="G51" s="161"/>
      <c r="H51" s="162"/>
      <c r="I51" s="713"/>
      <c r="J51" s="704" t="s">
        <v>538</v>
      </c>
      <c r="K51" s="705" t="s">
        <v>538</v>
      </c>
      <c r="L51" s="718"/>
      <c r="M51" s="588"/>
      <c r="N51" s="588"/>
      <c r="O51" s="272">
        <f>F51+G51+H51+I51+L51+M51</f>
        <v>0</v>
      </c>
      <c r="P51" s="579">
        <f t="shared" ref="P51:P59" si="5">O51*D51</f>
        <v>0</v>
      </c>
      <c r="Q51" s="82">
        <f t="shared" si="4"/>
        <v>0</v>
      </c>
      <c r="S51" s="209"/>
      <c r="T51" s="209"/>
      <c r="U51" s="209"/>
      <c r="V51" s="209"/>
      <c r="W51" s="209"/>
      <c r="X51" s="209"/>
      <c r="Y51" s="209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</row>
    <row r="52" spans="1:266" ht="12" customHeight="1" x14ac:dyDescent="0.15">
      <c r="A52" s="61"/>
      <c r="B52" s="706" t="s">
        <v>98</v>
      </c>
      <c r="C52" s="61" t="s">
        <v>530</v>
      </c>
      <c r="D52" s="692">
        <v>1</v>
      </c>
      <c r="E52" s="546">
        <v>260</v>
      </c>
      <c r="F52" s="697"/>
      <c r="G52" s="707"/>
      <c r="H52" s="708"/>
      <c r="I52" s="709"/>
      <c r="J52" s="704" t="s">
        <v>538</v>
      </c>
      <c r="K52" s="705" t="s">
        <v>538</v>
      </c>
      <c r="L52" s="710"/>
      <c r="M52" s="590"/>
      <c r="N52" s="590"/>
      <c r="O52" s="667">
        <f t="shared" ref="O52:O59" si="6">F52+G52+H52+I52+L52+M52</f>
        <v>0</v>
      </c>
      <c r="P52" s="711">
        <f t="shared" si="5"/>
        <v>0</v>
      </c>
      <c r="Q52" s="712">
        <f t="shared" si="4"/>
        <v>0</v>
      </c>
      <c r="S52" s="209"/>
      <c r="T52" s="209"/>
      <c r="U52" s="209"/>
      <c r="V52" s="209"/>
      <c r="W52" s="209"/>
      <c r="X52" s="209"/>
      <c r="Y52" s="209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</row>
    <row r="53" spans="1:266" ht="12" customHeight="1" x14ac:dyDescent="0.15">
      <c r="A53" s="249"/>
      <c r="B53" s="706" t="s">
        <v>98</v>
      </c>
      <c r="C53" s="706" t="s">
        <v>531</v>
      </c>
      <c r="D53" s="104">
        <v>1</v>
      </c>
      <c r="E53" s="547">
        <v>260</v>
      </c>
      <c r="F53" s="697"/>
      <c r="G53" s="161"/>
      <c r="H53" s="162"/>
      <c r="I53" s="713"/>
      <c r="J53" s="704" t="s">
        <v>538</v>
      </c>
      <c r="K53" s="705" t="s">
        <v>538</v>
      </c>
      <c r="L53" s="714"/>
      <c r="M53" s="588"/>
      <c r="N53" s="588"/>
      <c r="O53" s="272">
        <f t="shared" si="6"/>
        <v>0</v>
      </c>
      <c r="P53" s="579">
        <f t="shared" si="5"/>
        <v>0</v>
      </c>
      <c r="Q53" s="82">
        <f t="shared" si="4"/>
        <v>0</v>
      </c>
      <c r="S53" s="209"/>
      <c r="T53" s="209"/>
      <c r="U53" s="209"/>
      <c r="V53" s="209"/>
      <c r="W53" s="209"/>
      <c r="X53" s="209"/>
      <c r="Y53" s="209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</row>
    <row r="54" spans="1:266" ht="12" customHeight="1" x14ac:dyDescent="0.15">
      <c r="A54" s="249"/>
      <c r="B54" s="706" t="s">
        <v>98</v>
      </c>
      <c r="C54" s="61" t="s">
        <v>532</v>
      </c>
      <c r="D54" s="692">
        <v>1</v>
      </c>
      <c r="E54" s="546">
        <v>260</v>
      </c>
      <c r="F54" s="697"/>
      <c r="G54" s="707"/>
      <c r="H54" s="708"/>
      <c r="I54" s="709"/>
      <c r="J54" s="704" t="s">
        <v>538</v>
      </c>
      <c r="K54" s="705" t="s">
        <v>538</v>
      </c>
      <c r="L54" s="710"/>
      <c r="M54" s="590"/>
      <c r="N54" s="590"/>
      <c r="O54" s="667">
        <f t="shared" si="6"/>
        <v>0</v>
      </c>
      <c r="P54" s="711">
        <f t="shared" si="5"/>
        <v>0</v>
      </c>
      <c r="Q54" s="712">
        <f t="shared" si="4"/>
        <v>0</v>
      </c>
      <c r="S54" s="209"/>
      <c r="T54" s="209"/>
      <c r="U54" s="209"/>
      <c r="V54" s="209"/>
      <c r="W54" s="209"/>
      <c r="X54" s="209"/>
      <c r="Y54" s="209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</row>
    <row r="55" spans="1:266" ht="12" customHeight="1" x14ac:dyDescent="0.15">
      <c r="A55" s="249"/>
      <c r="B55" s="706" t="s">
        <v>98</v>
      </c>
      <c r="C55" s="706" t="s">
        <v>533</v>
      </c>
      <c r="D55" s="104">
        <v>1</v>
      </c>
      <c r="E55" s="547">
        <v>260</v>
      </c>
      <c r="F55" s="697"/>
      <c r="G55" s="161"/>
      <c r="H55" s="162"/>
      <c r="I55" s="713"/>
      <c r="J55" s="704" t="s">
        <v>538</v>
      </c>
      <c r="K55" s="705" t="s">
        <v>538</v>
      </c>
      <c r="L55" s="714"/>
      <c r="M55" s="588"/>
      <c r="N55" s="588"/>
      <c r="O55" s="272">
        <f t="shared" si="6"/>
        <v>0</v>
      </c>
      <c r="P55" s="579">
        <f t="shared" si="5"/>
        <v>0</v>
      </c>
      <c r="Q55" s="82">
        <f t="shared" si="4"/>
        <v>0</v>
      </c>
      <c r="S55" s="209"/>
      <c r="T55" s="209"/>
      <c r="U55" s="209"/>
      <c r="V55" s="209"/>
      <c r="W55" s="209"/>
      <c r="X55" s="209"/>
      <c r="Y55" s="209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</row>
    <row r="56" spans="1:266" ht="12" customHeight="1" x14ac:dyDescent="0.15">
      <c r="A56" s="249"/>
      <c r="B56" s="706" t="s">
        <v>98</v>
      </c>
      <c r="C56" s="61" t="s">
        <v>534</v>
      </c>
      <c r="D56" s="692">
        <v>1</v>
      </c>
      <c r="E56" s="546">
        <v>260</v>
      </c>
      <c r="F56" s="697"/>
      <c r="G56" s="707"/>
      <c r="H56" s="708"/>
      <c r="I56" s="709"/>
      <c r="J56" s="704" t="s">
        <v>538</v>
      </c>
      <c r="K56" s="705" t="s">
        <v>538</v>
      </c>
      <c r="L56" s="710"/>
      <c r="M56" s="590"/>
      <c r="N56" s="590"/>
      <c r="O56" s="667">
        <f t="shared" si="6"/>
        <v>0</v>
      </c>
      <c r="P56" s="711">
        <f t="shared" si="5"/>
        <v>0</v>
      </c>
      <c r="Q56" s="712">
        <f t="shared" si="4"/>
        <v>0</v>
      </c>
      <c r="S56" s="209"/>
      <c r="T56" s="209"/>
      <c r="U56" s="209"/>
      <c r="V56" s="209"/>
      <c r="W56" s="209"/>
      <c r="X56" s="209"/>
      <c r="Y56" s="209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</row>
    <row r="57" spans="1:266" ht="12" customHeight="1" x14ac:dyDescent="0.15">
      <c r="A57" s="249"/>
      <c r="B57" s="706" t="s">
        <v>98</v>
      </c>
      <c r="C57" s="706" t="s">
        <v>535</v>
      </c>
      <c r="D57" s="104">
        <v>1</v>
      </c>
      <c r="E57" s="547">
        <v>260</v>
      </c>
      <c r="F57" s="697"/>
      <c r="G57" s="161"/>
      <c r="H57" s="162"/>
      <c r="I57" s="713"/>
      <c r="J57" s="704" t="s">
        <v>538</v>
      </c>
      <c r="K57" s="705" t="s">
        <v>538</v>
      </c>
      <c r="L57" s="714"/>
      <c r="M57" s="588"/>
      <c r="N57" s="588"/>
      <c r="O57" s="272">
        <f t="shared" si="6"/>
        <v>0</v>
      </c>
      <c r="P57" s="579">
        <f t="shared" si="5"/>
        <v>0</v>
      </c>
      <c r="Q57" s="82">
        <f t="shared" si="4"/>
        <v>0</v>
      </c>
      <c r="S57" s="209"/>
      <c r="T57" s="209"/>
      <c r="U57" s="209"/>
      <c r="V57" s="209"/>
      <c r="W57" s="209"/>
      <c r="X57" s="209"/>
      <c r="Y57" s="209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</row>
    <row r="58" spans="1:266" ht="12" customHeight="1" x14ac:dyDescent="0.15">
      <c r="A58" s="249"/>
      <c r="B58" s="706" t="s">
        <v>98</v>
      </c>
      <c r="C58" s="61" t="s">
        <v>536</v>
      </c>
      <c r="D58" s="692">
        <v>1</v>
      </c>
      <c r="E58" s="546">
        <v>260</v>
      </c>
      <c r="F58" s="674"/>
      <c r="G58" s="632"/>
      <c r="H58" s="633"/>
      <c r="I58" s="715"/>
      <c r="J58" s="704" t="s">
        <v>538</v>
      </c>
      <c r="K58" s="705" t="s">
        <v>538</v>
      </c>
      <c r="L58" s="710"/>
      <c r="M58" s="590"/>
      <c r="N58" s="590"/>
      <c r="O58" s="667">
        <f t="shared" si="6"/>
        <v>0</v>
      </c>
      <c r="P58" s="711">
        <f t="shared" si="5"/>
        <v>0</v>
      </c>
      <c r="Q58" s="712">
        <f t="shared" si="4"/>
        <v>0</v>
      </c>
      <c r="S58" s="209"/>
      <c r="T58" s="209"/>
      <c r="U58" s="209"/>
      <c r="V58" s="209"/>
      <c r="W58" s="209"/>
      <c r="X58" s="209"/>
      <c r="Y58" s="209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</row>
    <row r="59" spans="1:266" ht="12" customHeight="1" x14ac:dyDescent="0.15">
      <c r="A59" s="249"/>
      <c r="B59" s="630" t="s">
        <v>98</v>
      </c>
      <c r="C59" s="630" t="s">
        <v>537</v>
      </c>
      <c r="D59" s="631">
        <v>1</v>
      </c>
      <c r="E59" s="547">
        <v>260</v>
      </c>
      <c r="F59" s="674"/>
      <c r="G59" s="632"/>
      <c r="H59" s="633"/>
      <c r="I59" s="715"/>
      <c r="J59" s="704" t="s">
        <v>538</v>
      </c>
      <c r="K59" s="705" t="s">
        <v>538</v>
      </c>
      <c r="L59" s="716"/>
      <c r="M59" s="591"/>
      <c r="N59" s="588"/>
      <c r="O59" s="717">
        <f t="shared" si="6"/>
        <v>0</v>
      </c>
      <c r="P59" s="618">
        <f t="shared" si="5"/>
        <v>0</v>
      </c>
      <c r="Q59" s="577">
        <f t="shared" si="4"/>
        <v>0</v>
      </c>
      <c r="S59" s="209"/>
      <c r="T59" s="209"/>
      <c r="U59" s="209"/>
      <c r="V59" s="209"/>
      <c r="W59" s="209"/>
      <c r="X59" s="209"/>
      <c r="Y59" s="20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</row>
    <row r="60" spans="1:266" ht="13" customHeight="1" x14ac:dyDescent="0.15">
      <c r="A60" s="209"/>
      <c r="B60" s="209"/>
      <c r="C60" s="209"/>
      <c r="D60" s="209"/>
      <c r="E60" s="550"/>
      <c r="F60" s="502"/>
      <c r="G60" s="503"/>
      <c r="H60" s="503"/>
      <c r="I60" s="503"/>
      <c r="J60" s="503"/>
      <c r="K60" s="503"/>
      <c r="L60" s="503"/>
      <c r="M60" s="503"/>
      <c r="N60" s="503"/>
      <c r="O60" s="504"/>
      <c r="P60" s="634"/>
      <c r="Q60" s="505"/>
    </row>
    <row r="61" spans="1:266" ht="13" customHeight="1" x14ac:dyDescent="0.15">
      <c r="B61" s="506"/>
      <c r="C61" s="506"/>
      <c r="D61" s="506"/>
      <c r="E61" s="551"/>
      <c r="F61" s="507"/>
      <c r="G61" s="508"/>
      <c r="H61" s="508"/>
      <c r="I61" s="508"/>
      <c r="J61" s="508"/>
      <c r="K61" s="508"/>
      <c r="L61" s="508"/>
      <c r="M61" s="508"/>
      <c r="N61" s="508"/>
      <c r="O61" s="509"/>
      <c r="P61" s="616"/>
      <c r="Q61" s="510"/>
    </row>
    <row r="62" spans="1:266" ht="13" customHeight="1" thickBot="1" x14ac:dyDescent="0.2">
      <c r="A62" s="511" t="s">
        <v>442</v>
      </c>
      <c r="B62" s="512"/>
      <c r="C62" s="512"/>
      <c r="D62" s="512"/>
      <c r="E62" s="552"/>
      <c r="F62" s="513"/>
      <c r="G62" s="514"/>
      <c r="H62" s="514"/>
      <c r="I62" s="514"/>
      <c r="J62" s="514"/>
      <c r="K62" s="514"/>
      <c r="L62" s="654"/>
      <c r="M62" s="514"/>
      <c r="N62" s="514"/>
      <c r="O62" s="515"/>
      <c r="P62" s="617"/>
      <c r="Q62" s="516"/>
    </row>
    <row r="63" spans="1:266" ht="13" customHeight="1" x14ac:dyDescent="0.15">
      <c r="A63" s="254" t="s">
        <v>398</v>
      </c>
      <c r="B63" s="61" t="s">
        <v>98</v>
      </c>
      <c r="C63" s="61" t="s">
        <v>399</v>
      </c>
      <c r="D63" s="104">
        <v>1</v>
      </c>
      <c r="E63" s="547">
        <v>220</v>
      </c>
      <c r="F63" s="263"/>
      <c r="G63" s="161"/>
      <c r="H63" s="162"/>
      <c r="I63" s="163"/>
      <c r="J63" s="164"/>
      <c r="K63" s="165"/>
      <c r="L63" s="661"/>
      <c r="M63" s="588"/>
      <c r="N63" s="588"/>
      <c r="O63" s="272">
        <f t="shared" si="1"/>
        <v>0</v>
      </c>
      <c r="P63" s="579">
        <f t="shared" ref="P63:P71" si="7">O63*D63</f>
        <v>0</v>
      </c>
      <c r="Q63" s="82">
        <f t="shared" ref="Q63:Q71" si="8">O63*E63</f>
        <v>0</v>
      </c>
    </row>
    <row r="64" spans="1:266" ht="13" customHeight="1" x14ac:dyDescent="0.15">
      <c r="A64" s="249"/>
      <c r="B64" s="486" t="s">
        <v>98</v>
      </c>
      <c r="C64" s="486" t="s">
        <v>400</v>
      </c>
      <c r="D64" s="425">
        <v>1</v>
      </c>
      <c r="E64" s="546">
        <v>220</v>
      </c>
      <c r="F64" s="264"/>
      <c r="G64" s="488"/>
      <c r="H64" s="489"/>
      <c r="I64" s="490"/>
      <c r="J64" s="491"/>
      <c r="K64" s="492"/>
      <c r="L64" s="662"/>
      <c r="M64" s="590"/>
      <c r="N64" s="590"/>
      <c r="O64" s="273">
        <f t="shared" si="1"/>
        <v>0</v>
      </c>
      <c r="P64" s="609">
        <f t="shared" si="7"/>
        <v>0</v>
      </c>
      <c r="Q64" s="485">
        <f t="shared" si="8"/>
        <v>0</v>
      </c>
    </row>
    <row r="65" spans="1:17" ht="13" customHeight="1" x14ac:dyDescent="0.15">
      <c r="A65" s="249"/>
      <c r="B65" s="61" t="s">
        <v>98</v>
      </c>
      <c r="C65" s="61" t="s">
        <v>401</v>
      </c>
      <c r="D65" s="104">
        <v>1</v>
      </c>
      <c r="E65" s="547">
        <v>220</v>
      </c>
      <c r="F65" s="263"/>
      <c r="G65" s="161"/>
      <c r="H65" s="162"/>
      <c r="I65" s="163"/>
      <c r="J65" s="164"/>
      <c r="K65" s="165"/>
      <c r="L65" s="661"/>
      <c r="M65" s="588"/>
      <c r="N65" s="588"/>
      <c r="O65" s="272">
        <f t="shared" si="1"/>
        <v>0</v>
      </c>
      <c r="P65" s="579">
        <f t="shared" si="7"/>
        <v>0</v>
      </c>
      <c r="Q65" s="82">
        <f t="shared" si="8"/>
        <v>0</v>
      </c>
    </row>
    <row r="66" spans="1:17" ht="13" customHeight="1" x14ac:dyDescent="0.15">
      <c r="A66" s="249"/>
      <c r="B66" s="486" t="s">
        <v>99</v>
      </c>
      <c r="C66" s="486" t="s">
        <v>402</v>
      </c>
      <c r="D66" s="425">
        <v>1</v>
      </c>
      <c r="E66" s="546">
        <v>215</v>
      </c>
      <c r="F66" s="264"/>
      <c r="G66" s="488"/>
      <c r="H66" s="489"/>
      <c r="I66" s="490"/>
      <c r="J66" s="491"/>
      <c r="K66" s="492"/>
      <c r="L66" s="662"/>
      <c r="M66" s="590"/>
      <c r="N66" s="590"/>
      <c r="O66" s="273">
        <f t="shared" si="1"/>
        <v>0</v>
      </c>
      <c r="P66" s="609">
        <f t="shared" si="7"/>
        <v>0</v>
      </c>
      <c r="Q66" s="485">
        <f t="shared" si="8"/>
        <v>0</v>
      </c>
    </row>
    <row r="67" spans="1:17" ht="13" customHeight="1" x14ac:dyDescent="0.15">
      <c r="A67" s="249"/>
      <c r="B67" s="61" t="s">
        <v>99</v>
      </c>
      <c r="C67" s="61" t="s">
        <v>403</v>
      </c>
      <c r="D67" s="104">
        <v>1</v>
      </c>
      <c r="E67" s="547">
        <v>210</v>
      </c>
      <c r="F67" s="263"/>
      <c r="G67" s="161"/>
      <c r="H67" s="162"/>
      <c r="I67" s="163"/>
      <c r="J67" s="164"/>
      <c r="K67" s="165"/>
      <c r="L67" s="661"/>
      <c r="M67" s="588"/>
      <c r="N67" s="588"/>
      <c r="O67" s="272">
        <f t="shared" si="1"/>
        <v>0</v>
      </c>
      <c r="P67" s="579">
        <f t="shared" si="7"/>
        <v>0</v>
      </c>
      <c r="Q67" s="82">
        <f t="shared" si="8"/>
        <v>0</v>
      </c>
    </row>
    <row r="68" spans="1:17" ht="13" customHeight="1" x14ac:dyDescent="0.15">
      <c r="A68" s="249"/>
      <c r="B68" s="486" t="s">
        <v>99</v>
      </c>
      <c r="C68" s="486" t="s">
        <v>404</v>
      </c>
      <c r="D68" s="425">
        <v>1</v>
      </c>
      <c r="E68" s="546">
        <v>210</v>
      </c>
      <c r="F68" s="264"/>
      <c r="G68" s="488"/>
      <c r="H68" s="489"/>
      <c r="I68" s="490"/>
      <c r="J68" s="491"/>
      <c r="K68" s="492"/>
      <c r="L68" s="662"/>
      <c r="M68" s="590"/>
      <c r="N68" s="590"/>
      <c r="O68" s="273">
        <f t="shared" si="1"/>
        <v>0</v>
      </c>
      <c r="P68" s="609">
        <f t="shared" si="7"/>
        <v>0</v>
      </c>
      <c r="Q68" s="485">
        <f t="shared" si="8"/>
        <v>0</v>
      </c>
    </row>
    <row r="69" spans="1:17" ht="13" customHeight="1" x14ac:dyDescent="0.15">
      <c r="A69" s="249"/>
      <c r="B69" s="61" t="s">
        <v>99</v>
      </c>
      <c r="C69" s="61" t="s">
        <v>405</v>
      </c>
      <c r="D69" s="104">
        <v>1</v>
      </c>
      <c r="E69" s="547">
        <v>210</v>
      </c>
      <c r="F69" s="263"/>
      <c r="G69" s="161"/>
      <c r="H69" s="162"/>
      <c r="I69" s="163"/>
      <c r="J69" s="164"/>
      <c r="K69" s="165"/>
      <c r="L69" s="661"/>
      <c r="M69" s="588"/>
      <c r="N69" s="588"/>
      <c r="O69" s="272">
        <f t="shared" si="1"/>
        <v>0</v>
      </c>
      <c r="P69" s="579">
        <f t="shared" si="7"/>
        <v>0</v>
      </c>
      <c r="Q69" s="82">
        <f t="shared" si="8"/>
        <v>0</v>
      </c>
    </row>
    <row r="70" spans="1:17" ht="13" customHeight="1" x14ac:dyDescent="0.15">
      <c r="A70" s="249"/>
      <c r="B70" s="486" t="s">
        <v>99</v>
      </c>
      <c r="C70" s="486" t="s">
        <v>406</v>
      </c>
      <c r="D70" s="425">
        <v>1</v>
      </c>
      <c r="E70" s="546">
        <v>200</v>
      </c>
      <c r="F70" s="264"/>
      <c r="G70" s="488"/>
      <c r="H70" s="489"/>
      <c r="I70" s="490"/>
      <c r="J70" s="491"/>
      <c r="K70" s="492"/>
      <c r="L70" s="662"/>
      <c r="M70" s="590"/>
      <c r="N70" s="590"/>
      <c r="O70" s="273">
        <f t="shared" si="1"/>
        <v>0</v>
      </c>
      <c r="P70" s="609">
        <f t="shared" si="7"/>
        <v>0</v>
      </c>
      <c r="Q70" s="485">
        <f t="shared" si="8"/>
        <v>0</v>
      </c>
    </row>
    <row r="71" spans="1:17" ht="13" customHeight="1" x14ac:dyDescent="0.15">
      <c r="A71" s="249"/>
      <c r="B71" s="570" t="s">
        <v>99</v>
      </c>
      <c r="C71" s="570" t="s">
        <v>407</v>
      </c>
      <c r="D71" s="605">
        <v>1</v>
      </c>
      <c r="E71" s="549">
        <v>200</v>
      </c>
      <c r="F71" s="267"/>
      <c r="G71" s="571"/>
      <c r="H71" s="572"/>
      <c r="I71" s="573"/>
      <c r="J71" s="574"/>
      <c r="K71" s="575"/>
      <c r="L71" s="666"/>
      <c r="M71" s="591"/>
      <c r="N71" s="588"/>
      <c r="O71" s="576">
        <f t="shared" si="1"/>
        <v>0</v>
      </c>
      <c r="P71" s="618">
        <f t="shared" si="7"/>
        <v>0</v>
      </c>
      <c r="Q71" s="577">
        <f t="shared" si="8"/>
        <v>0</v>
      </c>
    </row>
    <row r="72" spans="1:17" ht="13" customHeight="1" x14ac:dyDescent="0.15">
      <c r="A72" s="249"/>
      <c r="B72" s="61"/>
      <c r="C72" s="61"/>
      <c r="D72" s="61"/>
      <c r="E72" s="578"/>
      <c r="F72" s="507"/>
      <c r="G72" s="508"/>
      <c r="H72" s="508"/>
      <c r="I72" s="508"/>
      <c r="J72" s="508"/>
      <c r="K72" s="508"/>
      <c r="L72" s="508"/>
      <c r="M72" s="508"/>
      <c r="N72" s="508"/>
      <c r="O72" s="579"/>
      <c r="P72" s="105"/>
      <c r="Q72" s="82"/>
    </row>
    <row r="73" spans="1:17" ht="13" customHeight="1" x14ac:dyDescent="0.15">
      <c r="A73" s="249"/>
      <c r="B73" s="61"/>
      <c r="C73" s="61"/>
      <c r="D73" s="61"/>
      <c r="E73" s="578"/>
      <c r="F73" s="507"/>
      <c r="G73" s="508"/>
      <c r="H73" s="508"/>
      <c r="I73" s="508"/>
      <c r="J73" s="508"/>
      <c r="K73" s="508"/>
      <c r="L73" s="508"/>
      <c r="M73" s="508"/>
      <c r="N73" s="508"/>
      <c r="O73" s="579"/>
      <c r="P73" s="105"/>
      <c r="Q73" s="82"/>
    </row>
    <row r="74" spans="1:17" ht="13" customHeight="1" thickBot="1" x14ac:dyDescent="0.2">
      <c r="A74" s="511" t="s">
        <v>441</v>
      </c>
      <c r="B74" s="512"/>
      <c r="C74" s="512"/>
      <c r="D74" s="512"/>
      <c r="E74" s="552"/>
      <c r="F74" s="513"/>
      <c r="G74" s="514"/>
      <c r="H74" s="514"/>
      <c r="I74" s="514"/>
      <c r="J74" s="514"/>
      <c r="K74" s="514"/>
      <c r="L74" s="654"/>
      <c r="M74" s="582"/>
      <c r="N74" s="595" t="s">
        <v>453</v>
      </c>
      <c r="O74" s="515"/>
      <c r="P74" s="617"/>
      <c r="Q74" s="516"/>
    </row>
    <row r="75" spans="1:17" ht="13" customHeight="1" x14ac:dyDescent="0.15">
      <c r="A75" s="254" t="s">
        <v>443</v>
      </c>
      <c r="B75" s="61" t="s">
        <v>99</v>
      </c>
      <c r="C75" s="61" t="s">
        <v>439</v>
      </c>
      <c r="D75" s="104">
        <v>2</v>
      </c>
      <c r="E75" s="547">
        <v>350</v>
      </c>
      <c r="F75" s="567"/>
      <c r="G75" s="508"/>
      <c r="H75" s="508"/>
      <c r="I75" s="508"/>
      <c r="J75" s="508"/>
      <c r="K75" s="508"/>
      <c r="L75" s="508"/>
      <c r="M75" s="508"/>
      <c r="N75" s="625"/>
      <c r="O75" s="272">
        <f>N75</f>
        <v>0</v>
      </c>
      <c r="P75" s="579">
        <f t="shared" ref="P75:P77" si="9">O75*D75</f>
        <v>0</v>
      </c>
      <c r="Q75" s="82">
        <f>O75*E75</f>
        <v>0</v>
      </c>
    </row>
    <row r="76" spans="1:17" ht="13" customHeight="1" x14ac:dyDescent="0.15">
      <c r="B76" s="486" t="s">
        <v>444</v>
      </c>
      <c r="C76" s="486" t="s">
        <v>438</v>
      </c>
      <c r="D76" s="425">
        <v>2</v>
      </c>
      <c r="E76" s="546">
        <v>340</v>
      </c>
      <c r="F76" s="568"/>
      <c r="G76" s="569"/>
      <c r="H76" s="569"/>
      <c r="I76" s="569"/>
      <c r="J76" s="569"/>
      <c r="K76" s="569"/>
      <c r="L76" s="628"/>
      <c r="M76" s="628"/>
      <c r="N76" s="626"/>
      <c r="O76" s="273">
        <f>N76</f>
        <v>0</v>
      </c>
      <c r="P76" s="609">
        <f t="shared" si="9"/>
        <v>0</v>
      </c>
      <c r="Q76" s="485">
        <f>O76*E76</f>
        <v>0</v>
      </c>
    </row>
    <row r="77" spans="1:17" ht="13" customHeight="1" x14ac:dyDescent="0.15">
      <c r="B77" s="570" t="s">
        <v>444</v>
      </c>
      <c r="C77" s="570" t="s">
        <v>440</v>
      </c>
      <c r="D77" s="605">
        <v>2</v>
      </c>
      <c r="E77" s="549">
        <v>330</v>
      </c>
      <c r="F77" s="580"/>
      <c r="G77" s="581"/>
      <c r="H77" s="581"/>
      <c r="I77" s="581"/>
      <c r="J77" s="581"/>
      <c r="K77" s="581"/>
      <c r="L77" s="629"/>
      <c r="M77" s="629"/>
      <c r="N77" s="627"/>
      <c r="O77" s="274">
        <f>N77</f>
        <v>0</v>
      </c>
      <c r="P77" s="618">
        <f t="shared" si="9"/>
        <v>0</v>
      </c>
      <c r="Q77" s="577">
        <f>O77*E77</f>
        <v>0</v>
      </c>
    </row>
    <row r="78" spans="1:17" ht="13" customHeight="1" x14ac:dyDescent="0.15">
      <c r="B78" s="209"/>
      <c r="C78" s="209"/>
      <c r="D78" s="209"/>
      <c r="E78" s="238"/>
      <c r="F78" s="209"/>
      <c r="G78" s="209"/>
      <c r="H78" s="209"/>
      <c r="I78" s="209"/>
      <c r="J78" s="209"/>
      <c r="K78" s="209"/>
      <c r="L78" s="209"/>
      <c r="M78" s="506"/>
      <c r="N78" s="209"/>
      <c r="O78" s="238"/>
      <c r="P78" s="238"/>
      <c r="Q78" s="209"/>
    </row>
    <row r="79" spans="1:17" ht="13" customHeight="1" thickBot="1" x14ac:dyDescent="0.2">
      <c r="M79" s="517" t="s">
        <v>96</v>
      </c>
      <c r="N79" s="517"/>
      <c r="O79" s="518"/>
      <c r="P79" s="518"/>
      <c r="Q79" s="493">
        <f>SUM(Q7:Q77)</f>
        <v>0</v>
      </c>
    </row>
    <row r="80" spans="1:17" ht="13" customHeight="1" x14ac:dyDescent="0.15">
      <c r="M80" s="619" t="s">
        <v>445</v>
      </c>
      <c r="N80" s="619"/>
      <c r="O80" s="620"/>
      <c r="P80" s="620"/>
      <c r="Q80" s="199">
        <f>SUM(O7:O77)</f>
        <v>0</v>
      </c>
    </row>
    <row r="81" spans="13:17" ht="13" customHeight="1" x14ac:dyDescent="0.15">
      <c r="M81" s="99" t="s">
        <v>450</v>
      </c>
      <c r="Q81" s="621">
        <f>SUM(P7:P77)</f>
        <v>0</v>
      </c>
    </row>
  </sheetData>
  <mergeCells count="1">
    <mergeCell ref="O2:Q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/>
  <headerFooter>
    <oddFooter>&amp;L&amp;"Helvetica,Normal"&amp;7&amp;K000000www.flathold.com&amp;C&amp;"Helvetica,Normal"&amp;7&amp;K000000&amp;P/&amp;N&amp;R&amp;"Helvetica,Normal"&amp;7&amp;K000000&amp;F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EE86-E8B8-FC47-BDCB-E17AD989B057}">
  <dimension ref="A1:J49"/>
  <sheetViews>
    <sheetView showGridLines="0" topLeftCell="A28" zoomScale="125" zoomScaleNormal="125" workbookViewId="0"/>
  </sheetViews>
  <sheetFormatPr baseColWidth="10" defaultRowHeight="16" x14ac:dyDescent="0.2"/>
  <cols>
    <col min="1" max="1" width="7.125" style="324" customWidth="1"/>
    <col min="2" max="2" width="13.125" style="324" customWidth="1"/>
    <col min="3" max="3" width="19" style="324" customWidth="1"/>
    <col min="4" max="4" width="8.625" style="324" customWidth="1"/>
    <col min="5" max="5" width="6.375" style="324" customWidth="1"/>
    <col min="6" max="7" width="8.125" style="324" customWidth="1"/>
    <col min="8" max="8" width="5" style="324" customWidth="1"/>
    <col min="9" max="9" width="8.375" style="324" customWidth="1"/>
    <col min="10" max="10" width="12" style="324" bestFit="1" customWidth="1"/>
    <col min="11" max="16384" width="10.625" style="324"/>
  </cols>
  <sheetData>
    <row r="1" spans="1:10" x14ac:dyDescent="0.2">
      <c r="A1" s="473" t="s">
        <v>283</v>
      </c>
      <c r="B1" s="320"/>
      <c r="C1" s="320"/>
      <c r="D1" s="320"/>
      <c r="E1" s="321"/>
      <c r="F1" s="321"/>
      <c r="G1" s="321"/>
      <c r="H1" s="321"/>
      <c r="I1" s="322"/>
      <c r="J1" s="622"/>
    </row>
    <row r="2" spans="1:10" ht="119" customHeight="1" x14ac:dyDescent="0.2">
      <c r="A2" s="325"/>
      <c r="B2" s="325"/>
      <c r="C2" s="325"/>
      <c r="D2" s="325"/>
      <c r="E2" s="325"/>
      <c r="F2" s="325"/>
      <c r="G2" s="325"/>
      <c r="H2" s="740" t="s">
        <v>455</v>
      </c>
      <c r="I2" s="740"/>
      <c r="J2" s="326"/>
    </row>
    <row r="3" spans="1:10" ht="44" customHeight="1" x14ac:dyDescent="0.25">
      <c r="A3" s="538" t="s">
        <v>565</v>
      </c>
      <c r="B3" s="325"/>
      <c r="C3" s="325"/>
      <c r="D3" s="325"/>
      <c r="E3" s="325"/>
      <c r="F3" s="325"/>
      <c r="G3" s="325"/>
      <c r="H3" s="328"/>
      <c r="I3" s="329"/>
      <c r="J3" s="622"/>
    </row>
    <row r="4" spans="1:10" ht="23" x14ac:dyDescent="0.2">
      <c r="A4" s="333"/>
      <c r="B4" s="334"/>
      <c r="C4" s="334"/>
      <c r="D4" s="334"/>
      <c r="E4" s="334"/>
      <c r="G4" s="334"/>
      <c r="H4" s="334"/>
      <c r="I4" s="334"/>
      <c r="J4" s="334"/>
    </row>
    <row r="5" spans="1:10" ht="17" thickBot="1" x14ac:dyDescent="0.25">
      <c r="A5" s="352" t="s">
        <v>425</v>
      </c>
      <c r="B5" s="336" t="s">
        <v>459</v>
      </c>
      <c r="C5" s="336" t="s">
        <v>1</v>
      </c>
      <c r="D5" s="563" t="s">
        <v>4</v>
      </c>
      <c r="E5" s="398"/>
      <c r="F5" s="390" t="s">
        <v>303</v>
      </c>
      <c r="G5" s="338" t="s">
        <v>278</v>
      </c>
      <c r="H5" s="564" t="s">
        <v>104</v>
      </c>
      <c r="I5" s="565" t="s">
        <v>7</v>
      </c>
      <c r="J5" s="358"/>
    </row>
    <row r="6" spans="1:10" x14ac:dyDescent="0.2">
      <c r="A6" s="533" t="s">
        <v>408</v>
      </c>
      <c r="B6" s="360" t="s">
        <v>100</v>
      </c>
      <c r="C6" s="361" t="s">
        <v>428</v>
      </c>
      <c r="D6" s="553">
        <v>571</v>
      </c>
      <c r="E6" s="396"/>
      <c r="F6" s="400"/>
      <c r="G6" s="381"/>
      <c r="H6" s="343">
        <f t="shared" ref="H6:H8" si="0">SUM(F6:G6)</f>
        <v>0</v>
      </c>
      <c r="I6" s="362">
        <f>H6*D6</f>
        <v>0</v>
      </c>
      <c r="J6" s="412"/>
    </row>
    <row r="7" spans="1:10" x14ac:dyDescent="0.2">
      <c r="A7" s="388" t="s">
        <v>426</v>
      </c>
      <c r="B7" s="519" t="s">
        <v>328</v>
      </c>
      <c r="C7" s="365" t="s">
        <v>432</v>
      </c>
      <c r="D7" s="554">
        <v>1007</v>
      </c>
      <c r="E7" s="520"/>
      <c r="F7" s="405"/>
      <c r="G7" s="376"/>
      <c r="H7" s="343">
        <f t="shared" si="0"/>
        <v>0</v>
      </c>
      <c r="I7" s="367">
        <f>H7*D7</f>
        <v>0</v>
      </c>
      <c r="J7" s="412"/>
    </row>
    <row r="8" spans="1:10" x14ac:dyDescent="0.2">
      <c r="A8" s="388" t="s">
        <v>427</v>
      </c>
      <c r="B8" s="364" t="s">
        <v>328</v>
      </c>
      <c r="C8" s="365" t="s">
        <v>433</v>
      </c>
      <c r="D8" s="554">
        <v>1113</v>
      </c>
      <c r="E8" s="397"/>
      <c r="F8" s="405"/>
      <c r="G8" s="376"/>
      <c r="H8" s="343">
        <f t="shared" si="0"/>
        <v>0</v>
      </c>
      <c r="I8" s="367">
        <f>H8*D8</f>
        <v>0</v>
      </c>
      <c r="J8" s="412"/>
    </row>
    <row r="9" spans="1:10" x14ac:dyDescent="0.2">
      <c r="A9" s="347"/>
      <c r="B9" s="347"/>
      <c r="C9" s="347"/>
      <c r="D9" s="555"/>
      <c r="E9" s="349"/>
      <c r="F9" s="345"/>
      <c r="G9" s="345"/>
      <c r="H9" s="350"/>
      <c r="I9" s="346"/>
      <c r="J9" s="412"/>
    </row>
    <row r="10" spans="1:10" x14ac:dyDescent="0.2">
      <c r="A10" s="347"/>
      <c r="B10" s="347"/>
      <c r="C10" s="347"/>
      <c r="D10" s="555"/>
      <c r="E10" s="349"/>
      <c r="F10" s="345"/>
      <c r="G10" s="345"/>
      <c r="H10" s="350"/>
      <c r="I10" s="346"/>
      <c r="J10" s="412"/>
    </row>
    <row r="11" spans="1:10" ht="17" thickBot="1" x14ac:dyDescent="0.25">
      <c r="A11" s="352" t="s">
        <v>422</v>
      </c>
      <c r="B11" s="336"/>
      <c r="C11" s="336"/>
      <c r="D11" s="337"/>
      <c r="E11" s="398"/>
      <c r="F11" s="403"/>
      <c r="G11" s="354"/>
      <c r="H11" s="356"/>
      <c r="I11" s="357"/>
      <c r="J11" s="412"/>
    </row>
    <row r="12" spans="1:10" x14ac:dyDescent="0.2">
      <c r="A12" s="359"/>
      <c r="B12" s="360" t="s">
        <v>328</v>
      </c>
      <c r="C12" s="361" t="s">
        <v>337</v>
      </c>
      <c r="D12" s="553">
        <v>545</v>
      </c>
      <c r="E12" s="396"/>
      <c r="F12" s="400"/>
      <c r="G12" s="399"/>
      <c r="H12" s="343">
        <f t="shared" ref="H12:H13" si="1">SUM(F12:G12)</f>
        <v>0</v>
      </c>
      <c r="I12" s="362">
        <f>H12*D12</f>
        <v>0</v>
      </c>
      <c r="J12" s="412"/>
    </row>
    <row r="13" spans="1:10" x14ac:dyDescent="0.2">
      <c r="A13" s="363"/>
      <c r="B13" s="364" t="s">
        <v>100</v>
      </c>
      <c r="C13" s="365" t="s">
        <v>338</v>
      </c>
      <c r="D13" s="554">
        <v>395</v>
      </c>
      <c r="E13" s="397"/>
      <c r="F13" s="405"/>
      <c r="G13" s="366"/>
      <c r="H13" s="343">
        <f t="shared" si="1"/>
        <v>0</v>
      </c>
      <c r="I13" s="367">
        <f>H13*D13</f>
        <v>0</v>
      </c>
      <c r="J13" s="412"/>
    </row>
    <row r="14" spans="1:10" x14ac:dyDescent="0.2">
      <c r="A14" s="347"/>
      <c r="B14" s="348"/>
      <c r="C14" s="348"/>
      <c r="D14" s="556"/>
      <c r="E14" s="349"/>
      <c r="F14" s="402"/>
      <c r="G14" s="345"/>
      <c r="H14" s="350"/>
      <c r="I14" s="346"/>
      <c r="J14" s="412"/>
    </row>
    <row r="15" spans="1:10" ht="17" thickBot="1" x14ac:dyDescent="0.25">
      <c r="A15" s="335" t="s">
        <v>435</v>
      </c>
      <c r="B15" s="368"/>
      <c r="C15" s="368"/>
      <c r="D15" s="557"/>
      <c r="E15" s="353"/>
      <c r="F15" s="403"/>
      <c r="G15" s="354"/>
      <c r="H15" s="339"/>
      <c r="I15" s="340"/>
      <c r="J15" s="412"/>
    </row>
    <row r="16" spans="1:10" x14ac:dyDescent="0.2">
      <c r="A16" s="370"/>
      <c r="B16" s="373" t="s">
        <v>100</v>
      </c>
      <c r="C16" s="371" t="s">
        <v>339</v>
      </c>
      <c r="D16" s="558">
        <v>420</v>
      </c>
      <c r="E16" s="395"/>
      <c r="F16" s="400"/>
      <c r="G16" s="342"/>
      <c r="H16" s="343">
        <f t="shared" ref="H16:H19" si="2">SUM(F16:G16)</f>
        <v>0</v>
      </c>
      <c r="I16" s="362">
        <f>H16*D16</f>
        <v>0</v>
      </c>
      <c r="J16" s="412"/>
    </row>
    <row r="17" spans="1:10" x14ac:dyDescent="0.2">
      <c r="A17" s="363"/>
      <c r="B17" s="374" t="s">
        <v>100</v>
      </c>
      <c r="C17" s="375" t="s">
        <v>340</v>
      </c>
      <c r="D17" s="559">
        <v>420</v>
      </c>
      <c r="E17" s="394"/>
      <c r="F17" s="401"/>
      <c r="G17" s="376"/>
      <c r="H17" s="343">
        <f t="shared" si="2"/>
        <v>0</v>
      </c>
      <c r="I17" s="367">
        <f>H17*D17</f>
        <v>0</v>
      </c>
      <c r="J17" s="412"/>
    </row>
    <row r="18" spans="1:10" x14ac:dyDescent="0.2">
      <c r="A18" s="363"/>
      <c r="B18" s="374" t="s">
        <v>100</v>
      </c>
      <c r="C18" s="375" t="s">
        <v>341</v>
      </c>
      <c r="D18" s="559">
        <v>420</v>
      </c>
      <c r="E18" s="394"/>
      <c r="F18" s="401"/>
      <c r="G18" s="376"/>
      <c r="H18" s="343">
        <f t="shared" si="2"/>
        <v>0</v>
      </c>
      <c r="I18" s="367">
        <f>H18*D18</f>
        <v>0</v>
      </c>
      <c r="J18" s="412"/>
    </row>
    <row r="19" spans="1:10" x14ac:dyDescent="0.2">
      <c r="A19" s="363"/>
      <c r="B19" s="374" t="s">
        <v>100</v>
      </c>
      <c r="C19" s="375" t="s">
        <v>342</v>
      </c>
      <c r="D19" s="559">
        <v>420</v>
      </c>
      <c r="E19" s="394"/>
      <c r="F19" s="401"/>
      <c r="G19" s="376"/>
      <c r="H19" s="343">
        <f t="shared" si="2"/>
        <v>0</v>
      </c>
      <c r="I19" s="367">
        <f>H19*D19</f>
        <v>0</v>
      </c>
      <c r="J19" s="412"/>
    </row>
    <row r="20" spans="1:10" x14ac:dyDescent="0.2">
      <c r="A20" s="363"/>
      <c r="B20" s="347"/>
      <c r="C20" s="347"/>
      <c r="D20" s="556"/>
      <c r="E20" s="377"/>
      <c r="F20" s="402"/>
      <c r="G20" s="345"/>
      <c r="H20" s="350"/>
      <c r="I20" s="346"/>
      <c r="J20" s="412"/>
    </row>
    <row r="21" spans="1:10" ht="17" thickBot="1" x14ac:dyDescent="0.25">
      <c r="A21" s="335" t="s">
        <v>436</v>
      </c>
      <c r="B21" s="368"/>
      <c r="C21" s="368" t="s">
        <v>343</v>
      </c>
      <c r="D21" s="557"/>
      <c r="E21" s="378"/>
      <c r="F21" s="404"/>
      <c r="G21" s="355"/>
      <c r="H21" s="356"/>
      <c r="I21" s="379"/>
      <c r="J21" s="412"/>
    </row>
    <row r="22" spans="1:10" x14ac:dyDescent="0.2">
      <c r="A22" s="370"/>
      <c r="B22" s="341" t="s">
        <v>456</v>
      </c>
      <c r="C22" s="380" t="s">
        <v>344</v>
      </c>
      <c r="D22" s="560">
        <v>115</v>
      </c>
      <c r="E22" s="393"/>
      <c r="F22" s="400"/>
      <c r="G22" s="381"/>
      <c r="H22" s="343">
        <f t="shared" ref="H22:H26" si="3">SUM(F22:G22)</f>
        <v>0</v>
      </c>
      <c r="I22" s="362">
        <f>H22*D22</f>
        <v>0</v>
      </c>
      <c r="J22" s="532" t="s">
        <v>423</v>
      </c>
    </row>
    <row r="23" spans="1:10" x14ac:dyDescent="0.2">
      <c r="A23" s="347"/>
      <c r="B23" s="623" t="s">
        <v>456</v>
      </c>
      <c r="C23" s="375" t="s">
        <v>345</v>
      </c>
      <c r="D23" s="559">
        <v>115</v>
      </c>
      <c r="E23" s="394"/>
      <c r="F23" s="401"/>
      <c r="G23" s="376"/>
      <c r="H23" s="343">
        <f t="shared" si="3"/>
        <v>0</v>
      </c>
      <c r="I23" s="367">
        <f>H23*D23</f>
        <v>0</v>
      </c>
      <c r="J23" s="412"/>
    </row>
    <row r="24" spans="1:10" x14ac:dyDescent="0.2">
      <c r="A24" s="351"/>
      <c r="B24" s="623" t="s">
        <v>457</v>
      </c>
      <c r="C24" s="375" t="s">
        <v>346</v>
      </c>
      <c r="D24" s="559">
        <v>115</v>
      </c>
      <c r="E24" s="394"/>
      <c r="F24" s="401"/>
      <c r="G24" s="376"/>
      <c r="H24" s="343">
        <f t="shared" si="3"/>
        <v>0</v>
      </c>
      <c r="I24" s="367">
        <f>H24*D24</f>
        <v>0</v>
      </c>
      <c r="J24" s="412"/>
    </row>
    <row r="25" spans="1:10" x14ac:dyDescent="0.2">
      <c r="A25" s="351"/>
      <c r="B25" s="623" t="s">
        <v>458</v>
      </c>
      <c r="C25" s="375" t="s">
        <v>347</v>
      </c>
      <c r="D25" s="559">
        <v>115</v>
      </c>
      <c r="E25" s="394"/>
      <c r="F25" s="401"/>
      <c r="G25" s="376"/>
      <c r="H25" s="343">
        <f t="shared" si="3"/>
        <v>0</v>
      </c>
      <c r="I25" s="367">
        <f>H25*D25</f>
        <v>0</v>
      </c>
      <c r="J25" s="412"/>
    </row>
    <row r="26" spans="1:10" x14ac:dyDescent="0.2">
      <c r="A26" s="351"/>
      <c r="B26" s="623" t="s">
        <v>458</v>
      </c>
      <c r="C26" s="375" t="s">
        <v>348</v>
      </c>
      <c r="D26" s="559">
        <v>115</v>
      </c>
      <c r="E26" s="394"/>
      <c r="F26" s="401"/>
      <c r="G26" s="376"/>
      <c r="H26" s="343">
        <f t="shared" si="3"/>
        <v>0</v>
      </c>
      <c r="I26" s="367">
        <f>H26*D26</f>
        <v>0</v>
      </c>
      <c r="J26" s="412"/>
    </row>
    <row r="27" spans="1:10" x14ac:dyDescent="0.2">
      <c r="A27" s="351"/>
      <c r="B27" s="351"/>
      <c r="C27" s="347"/>
      <c r="D27" s="556"/>
      <c r="E27" s="377"/>
      <c r="F27" s="402"/>
      <c r="G27" s="345"/>
      <c r="H27" s="345"/>
      <c r="I27" s="346"/>
      <c r="J27" s="412"/>
    </row>
    <row r="28" spans="1:10" ht="17" thickBot="1" x14ac:dyDescent="0.25">
      <c r="A28" s="335" t="s">
        <v>409</v>
      </c>
      <c r="B28" s="368"/>
      <c r="C28" s="368"/>
      <c r="D28" s="557"/>
      <c r="E28" s="353"/>
      <c r="F28" s="404"/>
      <c r="G28" s="354"/>
      <c r="H28" s="356"/>
      <c r="I28" s="357"/>
      <c r="J28" s="412"/>
    </row>
    <row r="29" spans="1:10" x14ac:dyDescent="0.2">
      <c r="A29" s="363"/>
      <c r="B29" s="347" t="s">
        <v>100</v>
      </c>
      <c r="C29" s="523" t="s">
        <v>349</v>
      </c>
      <c r="D29" s="555">
        <v>350</v>
      </c>
      <c r="E29" s="520"/>
      <c r="F29" s="524"/>
      <c r="G29" s="342"/>
      <c r="H29" s="525">
        <f>SUM(F29:G29)</f>
        <v>0</v>
      </c>
      <c r="I29" s="526">
        <f>H29*D29</f>
        <v>0</v>
      </c>
      <c r="J29" s="412"/>
    </row>
    <row r="30" spans="1:10" x14ac:dyDescent="0.2">
      <c r="A30" s="363"/>
      <c r="B30" s="527"/>
      <c r="C30" s="527"/>
      <c r="D30" s="561"/>
      <c r="E30" s="528"/>
      <c r="F30" s="531"/>
      <c r="G30" s="345"/>
      <c r="H30" s="529"/>
      <c r="I30" s="530"/>
      <c r="J30" s="412"/>
    </row>
    <row r="31" spans="1:10" ht="17" thickBot="1" x14ac:dyDescent="0.25">
      <c r="A31" s="335" t="s">
        <v>412</v>
      </c>
      <c r="B31" s="368"/>
      <c r="C31" s="368"/>
      <c r="D31" s="557"/>
      <c r="E31" s="353"/>
      <c r="F31" s="404"/>
      <c r="G31" s="354"/>
      <c r="H31" s="356"/>
      <c r="I31" s="357"/>
      <c r="J31" s="412"/>
    </row>
    <row r="32" spans="1:10" x14ac:dyDescent="0.2">
      <c r="A32" s="351"/>
      <c r="B32" s="388" t="s">
        <v>98</v>
      </c>
      <c r="C32" s="523" t="s">
        <v>413</v>
      </c>
      <c r="D32" s="559">
        <v>40</v>
      </c>
      <c r="E32" s="393"/>
      <c r="F32" s="401"/>
      <c r="G32" s="342"/>
      <c r="H32" s="343">
        <f>SUM(F32:G32)</f>
        <v>0</v>
      </c>
      <c r="I32" s="367">
        <f>H32*D32</f>
        <v>0</v>
      </c>
      <c r="J32" s="412"/>
    </row>
    <row r="33" spans="1:10" x14ac:dyDescent="0.2">
      <c r="A33" s="347"/>
      <c r="B33" s="348"/>
      <c r="C33" s="348"/>
      <c r="D33" s="555"/>
      <c r="E33" s="349"/>
      <c r="F33" s="345"/>
      <c r="G33" s="345"/>
      <c r="H33" s="350"/>
      <c r="J33" s="412"/>
    </row>
    <row r="34" spans="1:10" ht="17" thickBot="1" x14ac:dyDescent="0.25">
      <c r="A34" s="335" t="s">
        <v>410</v>
      </c>
      <c r="B34" s="368"/>
      <c r="C34" s="368"/>
      <c r="D34" s="557"/>
      <c r="E34" s="566" t="s">
        <v>431</v>
      </c>
      <c r="F34" s="355"/>
      <c r="G34" s="404"/>
      <c r="H34" s="356"/>
      <c r="I34" s="379"/>
      <c r="J34" s="412"/>
    </row>
    <row r="35" spans="1:10" x14ac:dyDescent="0.2">
      <c r="A35" s="347"/>
      <c r="B35" s="388" t="s">
        <v>336</v>
      </c>
      <c r="C35" s="416" t="s">
        <v>350</v>
      </c>
      <c r="D35" s="559">
        <v>31</v>
      </c>
      <c r="E35" s="383"/>
      <c r="F35" s="384"/>
      <c r="G35" s="391"/>
      <c r="H35" s="343">
        <f>SUM(E35)</f>
        <v>0</v>
      </c>
      <c r="I35" s="367">
        <f t="shared" ref="I35:I43" si="4">H35*D35</f>
        <v>0</v>
      </c>
      <c r="J35" s="412"/>
    </row>
    <row r="36" spans="1:10" x14ac:dyDescent="0.2">
      <c r="A36" s="351"/>
      <c r="B36" s="388" t="s">
        <v>434</v>
      </c>
      <c r="C36" s="416" t="s">
        <v>351</v>
      </c>
      <c r="D36" s="559">
        <v>21</v>
      </c>
      <c r="E36" s="383"/>
      <c r="F36" s="384"/>
      <c r="G36" s="391"/>
      <c r="H36" s="343">
        <f t="shared" ref="H36:H43" si="5">SUM(E36)</f>
        <v>0</v>
      </c>
      <c r="I36" s="367">
        <f t="shared" si="4"/>
        <v>0</v>
      </c>
      <c r="J36" s="412"/>
    </row>
    <row r="37" spans="1:10" x14ac:dyDescent="0.2">
      <c r="A37" s="351"/>
      <c r="B37" s="388" t="s">
        <v>414</v>
      </c>
      <c r="C37" s="416" t="s">
        <v>352</v>
      </c>
      <c r="D37" s="559">
        <v>11</v>
      </c>
      <c r="E37" s="383"/>
      <c r="F37" s="384"/>
      <c r="G37" s="391"/>
      <c r="H37" s="343">
        <f t="shared" si="5"/>
        <v>0</v>
      </c>
      <c r="I37" s="367">
        <f t="shared" si="4"/>
        <v>0</v>
      </c>
      <c r="J37" s="412"/>
    </row>
    <row r="38" spans="1:10" x14ac:dyDescent="0.2">
      <c r="A38" s="351"/>
      <c r="B38" s="388" t="s">
        <v>415</v>
      </c>
      <c r="C38" s="416" t="s">
        <v>353</v>
      </c>
      <c r="D38" s="559">
        <v>12</v>
      </c>
      <c r="E38" s="383"/>
      <c r="F38" s="384"/>
      <c r="G38" s="391"/>
      <c r="H38" s="343">
        <f t="shared" si="5"/>
        <v>0</v>
      </c>
      <c r="I38" s="367">
        <f t="shared" si="4"/>
        <v>0</v>
      </c>
      <c r="J38" s="412"/>
    </row>
    <row r="39" spans="1:10" x14ac:dyDescent="0.2">
      <c r="A39" s="351"/>
      <c r="B39" s="388" t="s">
        <v>416</v>
      </c>
      <c r="C39" s="416" t="s">
        <v>354</v>
      </c>
      <c r="D39" s="562">
        <v>13</v>
      </c>
      <c r="E39" s="383"/>
      <c r="F39" s="389"/>
      <c r="G39" s="392"/>
      <c r="H39" s="343">
        <f t="shared" si="5"/>
        <v>0</v>
      </c>
      <c r="I39" s="367">
        <f t="shared" si="4"/>
        <v>0</v>
      </c>
      <c r="J39" s="412"/>
    </row>
    <row r="40" spans="1:10" x14ac:dyDescent="0.2">
      <c r="A40" s="351"/>
      <c r="B40" s="388" t="s">
        <v>417</v>
      </c>
      <c r="C40" s="416" t="s">
        <v>355</v>
      </c>
      <c r="D40" s="562">
        <v>14</v>
      </c>
      <c r="E40" s="383"/>
      <c r="F40" s="389"/>
      <c r="G40" s="392"/>
      <c r="H40" s="343">
        <f t="shared" si="5"/>
        <v>0</v>
      </c>
      <c r="I40" s="367">
        <f t="shared" si="4"/>
        <v>0</v>
      </c>
      <c r="J40" s="412"/>
    </row>
    <row r="41" spans="1:10" x14ac:dyDescent="0.2">
      <c r="A41" s="347"/>
      <c r="B41" s="388" t="s">
        <v>418</v>
      </c>
      <c r="C41" s="416" t="s">
        <v>356</v>
      </c>
      <c r="D41" s="562">
        <v>15</v>
      </c>
      <c r="E41" s="383"/>
      <c r="F41" s="389"/>
      <c r="G41" s="392"/>
      <c r="H41" s="343">
        <f t="shared" si="5"/>
        <v>0</v>
      </c>
      <c r="I41" s="367">
        <f t="shared" si="4"/>
        <v>0</v>
      </c>
      <c r="J41" s="412"/>
    </row>
    <row r="42" spans="1:10" x14ac:dyDescent="0.2">
      <c r="A42" s="363"/>
      <c r="B42" s="388" t="s">
        <v>419</v>
      </c>
      <c r="C42" s="416" t="s">
        <v>357</v>
      </c>
      <c r="D42" s="562">
        <v>3</v>
      </c>
      <c r="E42" s="383"/>
      <c r="F42" s="389"/>
      <c r="G42" s="392"/>
      <c r="H42" s="343">
        <f t="shared" si="5"/>
        <v>0</v>
      </c>
      <c r="I42" s="367">
        <f t="shared" si="4"/>
        <v>0</v>
      </c>
      <c r="J42" s="412"/>
    </row>
    <row r="43" spans="1:10" x14ac:dyDescent="0.2">
      <c r="B43" s="388" t="s">
        <v>335</v>
      </c>
      <c r="C43" s="416" t="s">
        <v>358</v>
      </c>
      <c r="D43" s="562">
        <v>2</v>
      </c>
      <c r="E43" s="383"/>
      <c r="F43" s="389"/>
      <c r="G43" s="392"/>
      <c r="H43" s="343">
        <f t="shared" si="5"/>
        <v>0</v>
      </c>
      <c r="I43" s="367">
        <f t="shared" si="4"/>
        <v>0</v>
      </c>
      <c r="J43" s="412"/>
    </row>
    <row r="45" spans="1:10" ht="17" thickBot="1" x14ac:dyDescent="0.25">
      <c r="G45" s="385" t="s">
        <v>411</v>
      </c>
      <c r="H45" s="386"/>
      <c r="I45" s="387">
        <f>SUM(I6:I43)</f>
        <v>0</v>
      </c>
    </row>
    <row r="49" spans="8:8" x14ac:dyDescent="0.2">
      <c r="H49" s="415"/>
    </row>
  </sheetData>
  <mergeCells count="1">
    <mergeCell ref="H2:I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/>
  <headerFooter>
    <oddFooter>&amp;L&amp;"Helvetica,Normal"&amp;7&amp;K000000www.flathold.com&amp;C&amp;"Helvetica,Normal"&amp;7&amp;K000000&amp;P/&amp;N&amp;R&amp;"Helvetica,Normal"&amp;7&amp;K000000&amp;F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D2FA-AAFF-A148-A970-6CB56A40FE80}">
  <dimension ref="A1:U43"/>
  <sheetViews>
    <sheetView zoomScale="150" workbookViewId="0">
      <selection activeCell="A2" sqref="A2"/>
    </sheetView>
  </sheetViews>
  <sheetFormatPr baseColWidth="10" defaultRowHeight="16" x14ac:dyDescent="0.2"/>
  <cols>
    <col min="1" max="1" width="11.25" style="324" customWidth="1"/>
    <col min="2" max="2" width="15.25" style="324" bestFit="1" customWidth="1"/>
    <col min="3" max="4" width="12.25" style="324" customWidth="1"/>
    <col min="5" max="5" width="8" style="324" bestFit="1" customWidth="1"/>
    <col min="6" max="6" width="10.5" style="324" customWidth="1"/>
    <col min="7" max="7" width="10.625" style="324" customWidth="1"/>
    <col min="8" max="9" width="10.625" style="324"/>
    <col min="10" max="10" width="12" style="324" bestFit="1" customWidth="1"/>
    <col min="11" max="16384" width="10.625" style="324"/>
  </cols>
  <sheetData>
    <row r="1" spans="1:21" x14ac:dyDescent="0.2">
      <c r="A1" s="473" t="s">
        <v>566</v>
      </c>
      <c r="B1" s="320"/>
      <c r="C1" s="320"/>
      <c r="D1" s="320"/>
      <c r="E1" s="321"/>
      <c r="F1" s="321"/>
      <c r="G1" s="321"/>
      <c r="H1" s="321"/>
      <c r="I1" s="322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pans="1:21" ht="119" customHeight="1" x14ac:dyDescent="0.2">
      <c r="A2" s="325"/>
      <c r="B2" s="325"/>
      <c r="C2" s="325"/>
      <c r="D2" s="325"/>
      <c r="E2" s="325"/>
      <c r="F2" s="325"/>
      <c r="G2" s="325"/>
      <c r="H2" s="741" t="s">
        <v>323</v>
      </c>
      <c r="I2" s="741"/>
      <c r="J2" s="326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23" x14ac:dyDescent="0.2">
      <c r="A3" s="214" t="s">
        <v>421</v>
      </c>
      <c r="B3" s="330"/>
      <c r="C3" s="330"/>
      <c r="D3" s="330"/>
      <c r="E3" s="330"/>
      <c r="F3" s="330"/>
      <c r="G3" s="330"/>
      <c r="H3" s="330"/>
      <c r="I3" s="330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2"/>
    </row>
    <row r="4" spans="1:21" ht="23" x14ac:dyDescent="0.2">
      <c r="A4" s="347"/>
      <c r="B4" s="347"/>
      <c r="C4" s="347"/>
      <c r="D4" s="347"/>
      <c r="E4" s="349"/>
      <c r="F4" s="345"/>
      <c r="G4" s="345"/>
      <c r="H4" s="350"/>
      <c r="I4" s="346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</row>
    <row r="5" spans="1:21" ht="17" thickBot="1" x14ac:dyDescent="0.25">
      <c r="A5" s="335" t="str">
        <f>UTURN!A11</f>
        <v>UTURN Ball</v>
      </c>
      <c r="B5" s="336" t="s">
        <v>97</v>
      </c>
      <c r="C5" s="336" t="s">
        <v>1</v>
      </c>
      <c r="D5" s="563" t="s">
        <v>4</v>
      </c>
      <c r="E5" s="398" t="s">
        <v>431</v>
      </c>
      <c r="F5" s="390" t="s">
        <v>326</v>
      </c>
      <c r="G5" s="338" t="s">
        <v>327</v>
      </c>
      <c r="H5" s="564" t="s">
        <v>104</v>
      </c>
      <c r="I5" s="565" t="s">
        <v>7</v>
      </c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</row>
    <row r="6" spans="1:21" x14ac:dyDescent="0.2">
      <c r="A6" s="359"/>
      <c r="B6" s="360" t="s">
        <v>328</v>
      </c>
      <c r="C6" s="361" t="s">
        <v>337</v>
      </c>
      <c r="D6" s="407">
        <f>UTURN!D12</f>
        <v>545</v>
      </c>
      <c r="E6" s="396"/>
      <c r="F6" s="400">
        <f>UTURN!F12+UTURN!F7+UTURN!F8</f>
        <v>0</v>
      </c>
      <c r="G6" s="399">
        <f>UTURN!G12+UTURN!G7+UTURN!G8</f>
        <v>0</v>
      </c>
      <c r="H6" s="343">
        <f>SUM(F6:G6)</f>
        <v>0</v>
      </c>
      <c r="I6" s="362">
        <f>H6*D6</f>
        <v>0</v>
      </c>
      <c r="J6" s="412"/>
      <c r="K6" s="406"/>
      <c r="L6" s="358"/>
      <c r="M6" s="358"/>
      <c r="N6" s="358"/>
      <c r="O6" s="358"/>
      <c r="P6" s="358"/>
      <c r="Q6" s="358"/>
      <c r="R6" s="358"/>
      <c r="S6" s="358"/>
      <c r="T6" s="358"/>
      <c r="U6" s="358"/>
    </row>
    <row r="7" spans="1:21" x14ac:dyDescent="0.2">
      <c r="A7" s="363"/>
      <c r="B7" s="364" t="s">
        <v>100</v>
      </c>
      <c r="C7" s="365" t="s">
        <v>338</v>
      </c>
      <c r="D7" s="408">
        <f>UTURN!D13</f>
        <v>395</v>
      </c>
      <c r="E7" s="397"/>
      <c r="F7" s="405">
        <f>UTURN!F13+UTURN!F6</f>
        <v>0</v>
      </c>
      <c r="G7" s="366">
        <f>UTURN!G13+UTURN!G6</f>
        <v>0</v>
      </c>
      <c r="H7" s="343">
        <f>SUM(F7:G7)</f>
        <v>0</v>
      </c>
      <c r="I7" s="367">
        <f>H7*D7</f>
        <v>0</v>
      </c>
      <c r="J7" s="412"/>
      <c r="K7" s="406"/>
      <c r="L7" s="358"/>
      <c r="M7" s="358"/>
      <c r="N7" s="358"/>
      <c r="O7" s="358"/>
      <c r="P7" s="358"/>
      <c r="Q7" s="358"/>
      <c r="R7" s="358"/>
      <c r="S7" s="358"/>
      <c r="T7" s="358"/>
      <c r="U7" s="358"/>
    </row>
    <row r="8" spans="1:21" ht="23" x14ac:dyDescent="0.2">
      <c r="A8" s="347"/>
      <c r="B8" s="348"/>
      <c r="C8" s="348"/>
      <c r="D8" s="349"/>
      <c r="E8" s="349"/>
      <c r="F8" s="402"/>
      <c r="G8" s="345"/>
      <c r="H8" s="350"/>
      <c r="I8" s="346"/>
      <c r="J8" s="412"/>
      <c r="K8" s="406"/>
      <c r="L8" s="334"/>
      <c r="M8" s="334"/>
      <c r="N8" s="334"/>
      <c r="O8" s="334"/>
      <c r="P8" s="334"/>
      <c r="Q8" s="334"/>
      <c r="R8" s="334"/>
      <c r="S8" s="334"/>
      <c r="T8" s="334"/>
      <c r="U8" s="334"/>
    </row>
    <row r="9" spans="1:21" ht="17" thickBot="1" x14ac:dyDescent="0.25">
      <c r="A9" s="335" t="str">
        <f>UTURN!A15</f>
        <v>UTURN Volume (incl. Bolt)</v>
      </c>
      <c r="B9" s="368"/>
      <c r="C9" s="368"/>
      <c r="D9" s="353"/>
      <c r="E9" s="353"/>
      <c r="F9" s="403"/>
      <c r="G9" s="354"/>
      <c r="H9" s="339"/>
      <c r="I9" s="340"/>
      <c r="J9" s="412"/>
      <c r="K9" s="406"/>
      <c r="L9" s="372"/>
      <c r="M9" s="372"/>
      <c r="N9" s="372"/>
      <c r="O9" s="372"/>
      <c r="P9" s="372"/>
      <c r="Q9" s="372"/>
      <c r="R9" s="372"/>
      <c r="S9" s="372"/>
      <c r="T9" s="372"/>
      <c r="U9" s="372"/>
    </row>
    <row r="10" spans="1:21" x14ac:dyDescent="0.2">
      <c r="A10" s="370"/>
      <c r="B10" s="373" t="s">
        <v>100</v>
      </c>
      <c r="C10" s="371" t="s">
        <v>339</v>
      </c>
      <c r="D10" s="409">
        <f>UTURN!D16</f>
        <v>420</v>
      </c>
      <c r="E10" s="395"/>
      <c r="F10" s="400">
        <f>UTURN!F16</f>
        <v>0</v>
      </c>
      <c r="G10" s="342">
        <f>UTURN!G16</f>
        <v>0</v>
      </c>
      <c r="H10" s="343">
        <f t="shared" ref="H10:H13" si="0">SUM(F10:G10)</f>
        <v>0</v>
      </c>
      <c r="I10" s="362">
        <f>H10*D10</f>
        <v>0</v>
      </c>
      <c r="J10" s="412"/>
      <c r="K10" s="406"/>
      <c r="L10" s="358"/>
      <c r="M10" s="358"/>
      <c r="N10" s="358"/>
      <c r="O10" s="358"/>
      <c r="P10" s="358"/>
      <c r="Q10" s="358"/>
      <c r="R10" s="358"/>
      <c r="S10" s="358"/>
      <c r="T10" s="358"/>
      <c r="U10" s="358"/>
    </row>
    <row r="11" spans="1:21" x14ac:dyDescent="0.2">
      <c r="A11" s="363"/>
      <c r="B11" s="374" t="s">
        <v>100</v>
      </c>
      <c r="C11" s="375" t="s">
        <v>340</v>
      </c>
      <c r="D11" s="410">
        <f>UTURN!D17</f>
        <v>420</v>
      </c>
      <c r="E11" s="394"/>
      <c r="F11" s="401">
        <f>UTURN!F17+UTURN!F7</f>
        <v>0</v>
      </c>
      <c r="G11" s="376">
        <f>UTURN!G17+UTURN!G7</f>
        <v>0</v>
      </c>
      <c r="H11" s="343">
        <f t="shared" si="0"/>
        <v>0</v>
      </c>
      <c r="I11" s="367">
        <f>H11*D11</f>
        <v>0</v>
      </c>
      <c r="J11" s="412"/>
      <c r="K11" s="406"/>
      <c r="L11" s="358"/>
      <c r="M11" s="358"/>
      <c r="N11" s="358"/>
      <c r="O11" s="358"/>
      <c r="P11" s="358"/>
      <c r="Q11" s="358"/>
      <c r="R11" s="358"/>
      <c r="S11" s="358"/>
      <c r="T11" s="358"/>
      <c r="U11" s="358"/>
    </row>
    <row r="12" spans="1:21" x14ac:dyDescent="0.2">
      <c r="A12" s="363"/>
      <c r="B12" s="374" t="s">
        <v>100</v>
      </c>
      <c r="C12" s="375" t="s">
        <v>341</v>
      </c>
      <c r="D12" s="410">
        <f>UTURN!D18</f>
        <v>420</v>
      </c>
      <c r="E12" s="394"/>
      <c r="F12" s="401">
        <f>UTURN!F18</f>
        <v>0</v>
      </c>
      <c r="G12" s="376">
        <f>UTURN!G18</f>
        <v>0</v>
      </c>
      <c r="H12" s="343">
        <f t="shared" si="0"/>
        <v>0</v>
      </c>
      <c r="I12" s="367">
        <f>H12*D12</f>
        <v>0</v>
      </c>
      <c r="J12" s="412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</row>
    <row r="13" spans="1:21" x14ac:dyDescent="0.2">
      <c r="A13" s="363"/>
      <c r="B13" s="374" t="s">
        <v>100</v>
      </c>
      <c r="C13" s="375" t="s">
        <v>342</v>
      </c>
      <c r="D13" s="410">
        <f>UTURN!D19</f>
        <v>420</v>
      </c>
      <c r="E13" s="394"/>
      <c r="F13" s="401">
        <f>UTURN!F19</f>
        <v>0</v>
      </c>
      <c r="G13" s="376">
        <f>UTURN!G19</f>
        <v>0</v>
      </c>
      <c r="H13" s="343">
        <f t="shared" si="0"/>
        <v>0</v>
      </c>
      <c r="I13" s="367">
        <f>H13*D13</f>
        <v>0</v>
      </c>
      <c r="J13" s="412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</row>
    <row r="14" spans="1:21" x14ac:dyDescent="0.2">
      <c r="A14" s="363"/>
      <c r="B14" s="347"/>
      <c r="C14" s="347"/>
      <c r="D14" s="377"/>
      <c r="E14" s="402"/>
      <c r="F14" s="402"/>
      <c r="G14" s="345"/>
      <c r="H14" s="350"/>
      <c r="I14" s="346"/>
      <c r="J14" s="412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</row>
    <row r="15" spans="1:21" ht="17" thickBot="1" x14ac:dyDescent="0.25">
      <c r="A15" s="335" t="str">
        <f>UTURN!A21</f>
        <v>UTURN Insert (incl. Bolt)</v>
      </c>
      <c r="B15" s="368"/>
      <c r="C15" s="368" t="s">
        <v>343</v>
      </c>
      <c r="D15" s="378"/>
      <c r="E15" s="404"/>
      <c r="F15" s="404"/>
      <c r="G15" s="355"/>
      <c r="H15" s="356"/>
      <c r="I15" s="379"/>
      <c r="J15" s="41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</row>
    <row r="16" spans="1:21" x14ac:dyDescent="0.2">
      <c r="A16" s="370"/>
      <c r="B16" s="341" t="s">
        <v>98</v>
      </c>
      <c r="C16" s="380" t="s">
        <v>344</v>
      </c>
      <c r="D16" s="411">
        <f>UTURN!D22</f>
        <v>115</v>
      </c>
      <c r="E16" s="393"/>
      <c r="F16" s="400">
        <f>UTURN!F22+UTURN!F8</f>
        <v>0</v>
      </c>
      <c r="G16" s="381">
        <f>UTURN!G22+UTURN!G8</f>
        <v>0</v>
      </c>
      <c r="H16" s="343">
        <f t="shared" ref="H16:H20" si="1">SUM(F16:G16)</f>
        <v>0</v>
      </c>
      <c r="I16" s="362">
        <f>H16*D16</f>
        <v>0</v>
      </c>
      <c r="J16" s="412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</row>
    <row r="17" spans="1:21" x14ac:dyDescent="0.2">
      <c r="A17" s="347"/>
      <c r="B17" s="382" t="s">
        <v>98</v>
      </c>
      <c r="C17" s="375" t="s">
        <v>345</v>
      </c>
      <c r="D17" s="410">
        <f>UTURN!D23</f>
        <v>115</v>
      </c>
      <c r="E17" s="394"/>
      <c r="F17" s="401">
        <f>UTURN!F23</f>
        <v>0</v>
      </c>
      <c r="G17" s="376">
        <f>UTURN!G23</f>
        <v>0</v>
      </c>
      <c r="H17" s="343">
        <f t="shared" si="1"/>
        <v>0</v>
      </c>
      <c r="I17" s="367">
        <f>H17*D17</f>
        <v>0</v>
      </c>
      <c r="J17" s="412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</row>
    <row r="18" spans="1:21" x14ac:dyDescent="0.2">
      <c r="A18" s="351"/>
      <c r="B18" s="382" t="s">
        <v>98</v>
      </c>
      <c r="C18" s="375" t="s">
        <v>346</v>
      </c>
      <c r="D18" s="410">
        <f>UTURN!D24</f>
        <v>115</v>
      </c>
      <c r="E18" s="394"/>
      <c r="F18" s="401">
        <f>UTURN!F24+UTURN!F6</f>
        <v>0</v>
      </c>
      <c r="G18" s="376">
        <f>UTURN!G24+UTURN!G6</f>
        <v>0</v>
      </c>
      <c r="H18" s="343">
        <f t="shared" si="1"/>
        <v>0</v>
      </c>
      <c r="I18" s="367">
        <f>H18*D18</f>
        <v>0</v>
      </c>
      <c r="J18" s="412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</row>
    <row r="19" spans="1:21" x14ac:dyDescent="0.2">
      <c r="A19" s="351"/>
      <c r="B19" s="382" t="s">
        <v>98</v>
      </c>
      <c r="C19" s="375" t="s">
        <v>347</v>
      </c>
      <c r="D19" s="410">
        <f>UTURN!D25</f>
        <v>115</v>
      </c>
      <c r="E19" s="394"/>
      <c r="F19" s="401">
        <f>UTURN!F25</f>
        <v>0</v>
      </c>
      <c r="G19" s="376">
        <f>UTURN!G25</f>
        <v>0</v>
      </c>
      <c r="H19" s="343">
        <f t="shared" si="1"/>
        <v>0</v>
      </c>
      <c r="I19" s="367">
        <f>H19*D19</f>
        <v>0</v>
      </c>
      <c r="J19" s="412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</row>
    <row r="20" spans="1:21" x14ac:dyDescent="0.2">
      <c r="A20" s="351"/>
      <c r="B20" s="382" t="s">
        <v>98</v>
      </c>
      <c r="C20" s="375" t="s">
        <v>348</v>
      </c>
      <c r="D20" s="410">
        <f>UTURN!D26</f>
        <v>115</v>
      </c>
      <c r="E20" s="394"/>
      <c r="F20" s="401">
        <f>UTURN!F26</f>
        <v>0</v>
      </c>
      <c r="G20" s="376">
        <f>UTURN!G26</f>
        <v>0</v>
      </c>
      <c r="H20" s="343">
        <f t="shared" si="1"/>
        <v>0</v>
      </c>
      <c r="I20" s="367">
        <f>H20*D20</f>
        <v>0</v>
      </c>
      <c r="J20" s="412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</row>
    <row r="21" spans="1:21" x14ac:dyDescent="0.2">
      <c r="A21" s="351"/>
      <c r="B21" s="351"/>
      <c r="C21" s="351"/>
      <c r="D21" s="345"/>
      <c r="E21" s="345"/>
      <c r="F21" s="345"/>
      <c r="G21" s="345"/>
      <c r="H21" s="345"/>
      <c r="I21" s="346"/>
      <c r="J21" s="412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</row>
    <row r="22" spans="1:21" ht="17" thickBot="1" x14ac:dyDescent="0.25">
      <c r="A22" s="335" t="str">
        <f>UTURN!A28</f>
        <v xml:space="preserve">UTURN Middle Part </v>
      </c>
      <c r="B22" s="368"/>
      <c r="C22" s="368"/>
      <c r="D22" s="369"/>
      <c r="E22" s="354"/>
      <c r="F22" s="356"/>
      <c r="G22" s="354"/>
      <c r="H22" s="356"/>
      <c r="I22" s="357"/>
      <c r="J22" s="412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</row>
    <row r="23" spans="1:21" x14ac:dyDescent="0.2">
      <c r="A23" s="363"/>
      <c r="B23" s="344" t="s">
        <v>100</v>
      </c>
      <c r="C23" s="371" t="s">
        <v>349</v>
      </c>
      <c r="D23" s="411">
        <f>UTURN!D29</f>
        <v>350</v>
      </c>
      <c r="E23" s="393"/>
      <c r="F23" s="401">
        <f>UTURN!F29+UTURN!F8</f>
        <v>0</v>
      </c>
      <c r="G23" s="342">
        <f>UTURN!G29+UTURN!G8</f>
        <v>0</v>
      </c>
      <c r="H23" s="343">
        <f>SUM(F23:G23)</f>
        <v>0</v>
      </c>
      <c r="I23" s="367">
        <f>H23*D23</f>
        <v>0</v>
      </c>
      <c r="J23" s="412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</row>
    <row r="24" spans="1:21" x14ac:dyDescent="0.2">
      <c r="A24" s="351"/>
      <c r="B24" s="351"/>
      <c r="C24" s="351"/>
      <c r="D24" s="345"/>
      <c r="E24" s="377"/>
      <c r="F24" s="345"/>
      <c r="G24" s="345"/>
      <c r="H24" s="345"/>
      <c r="I24" s="346"/>
      <c r="J24" s="412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</row>
    <row r="25" spans="1:21" ht="17" thickBot="1" x14ac:dyDescent="0.25">
      <c r="A25" s="335" t="str">
        <f>UTURN!A31</f>
        <v>UTURN Ring</v>
      </c>
      <c r="B25" s="368"/>
      <c r="C25" s="368"/>
      <c r="D25" s="369"/>
      <c r="E25" s="353"/>
      <c r="F25" s="354"/>
      <c r="G25" s="354"/>
      <c r="H25" s="356"/>
      <c r="I25" s="357"/>
      <c r="J25" s="412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</row>
    <row r="26" spans="1:21" x14ac:dyDescent="0.2">
      <c r="A26" s="363"/>
      <c r="B26" s="344" t="s">
        <v>98</v>
      </c>
      <c r="C26" s="371" t="s">
        <v>413</v>
      </c>
      <c r="D26" s="411">
        <f>UTURN!D32</f>
        <v>40</v>
      </c>
      <c r="E26" s="393"/>
      <c r="F26" s="401">
        <f>UTURN!F32+UTURN!F6+UTURN!F8</f>
        <v>0</v>
      </c>
      <c r="G26" s="342">
        <f>UTURN!G32+UTURN!G6+UTURN!G8</f>
        <v>0</v>
      </c>
      <c r="H26" s="343">
        <f>SUM(F26:G26)</f>
        <v>0</v>
      </c>
      <c r="I26" s="367">
        <f>H26*D26</f>
        <v>0</v>
      </c>
      <c r="J26" s="412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</row>
    <row r="27" spans="1:21" x14ac:dyDescent="0.2">
      <c r="A27" s="347"/>
      <c r="B27" s="348"/>
      <c r="C27" s="348"/>
      <c r="D27" s="351"/>
      <c r="E27" s="349"/>
      <c r="F27" s="345"/>
      <c r="G27" s="402"/>
      <c r="H27" s="350"/>
      <c r="J27" s="41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</row>
    <row r="28" spans="1:21" ht="17" thickBot="1" x14ac:dyDescent="0.25">
      <c r="A28" s="335" t="str">
        <f>UTURN!A34</f>
        <v>UTURN Accessories</v>
      </c>
      <c r="B28" s="368"/>
      <c r="C28" s="368"/>
      <c r="D28" s="369"/>
      <c r="E28" s="378"/>
      <c r="F28" s="355"/>
      <c r="G28" s="404"/>
      <c r="H28" s="356"/>
      <c r="I28" s="379"/>
      <c r="J28" s="412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</row>
    <row r="29" spans="1:21" x14ac:dyDescent="0.2">
      <c r="A29" s="347"/>
      <c r="B29" s="388" t="s">
        <v>336</v>
      </c>
      <c r="C29" s="416" t="s">
        <v>350</v>
      </c>
      <c r="D29" s="410">
        <f>UTURN!D35</f>
        <v>31</v>
      </c>
      <c r="E29" s="383">
        <f>UTURN!E35+UTURN!F7+UTURN!F8+UTURN!G7+UTURN!G8</f>
        <v>0</v>
      </c>
      <c r="F29" s="384"/>
      <c r="G29" s="391"/>
      <c r="H29" s="343">
        <f>SUM(E29)</f>
        <v>0</v>
      </c>
      <c r="I29" s="367">
        <f t="shared" ref="I29:I37" si="2">H29*D29</f>
        <v>0</v>
      </c>
      <c r="J29" s="412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</row>
    <row r="30" spans="1:21" x14ac:dyDescent="0.2">
      <c r="A30" s="351"/>
      <c r="B30" s="388" t="s">
        <v>437</v>
      </c>
      <c r="C30" s="416" t="s">
        <v>351</v>
      </c>
      <c r="D30" s="410">
        <f>UTURN!D36</f>
        <v>21</v>
      </c>
      <c r="E30" s="383">
        <f>UTURN!E36+UTURN!F6+UTURN!G6+UTURN!F8+UTURN!G8</f>
        <v>0</v>
      </c>
      <c r="F30" s="384"/>
      <c r="G30" s="391"/>
      <c r="H30" s="343">
        <f t="shared" ref="H30:H37" si="3">SUM(E30)</f>
        <v>0</v>
      </c>
      <c r="I30" s="367">
        <f t="shared" si="2"/>
        <v>0</v>
      </c>
      <c r="J30" s="412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</row>
    <row r="31" spans="1:21" x14ac:dyDescent="0.2">
      <c r="A31" s="351"/>
      <c r="B31" s="388" t="s">
        <v>414</v>
      </c>
      <c r="C31" s="416" t="s">
        <v>352</v>
      </c>
      <c r="D31" s="410">
        <f>UTURN!D37</f>
        <v>11</v>
      </c>
      <c r="E31" s="383">
        <f>UTURN!E37+UTURN!F7+UTURN!G7+UTURN!F8+UTURN!G8</f>
        <v>0</v>
      </c>
      <c r="F31" s="384"/>
      <c r="G31" s="391"/>
      <c r="H31" s="343">
        <f t="shared" si="3"/>
        <v>0</v>
      </c>
      <c r="I31" s="367">
        <f t="shared" si="2"/>
        <v>0</v>
      </c>
      <c r="J31" s="412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</row>
    <row r="32" spans="1:21" x14ac:dyDescent="0.2">
      <c r="A32" s="351"/>
      <c r="B32" s="388" t="s">
        <v>415</v>
      </c>
      <c r="C32" s="416" t="s">
        <v>353</v>
      </c>
      <c r="D32" s="410">
        <f>UTURN!D38</f>
        <v>12</v>
      </c>
      <c r="E32" s="383">
        <f>UTURN!E38</f>
        <v>0</v>
      </c>
      <c r="F32" s="384"/>
      <c r="G32" s="391"/>
      <c r="H32" s="343">
        <f t="shared" si="3"/>
        <v>0</v>
      </c>
      <c r="I32" s="367">
        <f t="shared" si="2"/>
        <v>0</v>
      </c>
      <c r="J32" s="412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</row>
    <row r="33" spans="1:21" x14ac:dyDescent="0.2">
      <c r="A33" s="351"/>
      <c r="B33" s="388" t="s">
        <v>416</v>
      </c>
      <c r="C33" s="416" t="s">
        <v>354</v>
      </c>
      <c r="D33" s="413">
        <f>UTURN!D39</f>
        <v>13</v>
      </c>
      <c r="E33" s="383">
        <f>UTURN!E39</f>
        <v>0</v>
      </c>
      <c r="F33" s="389"/>
      <c r="G33" s="392"/>
      <c r="H33" s="343">
        <f t="shared" si="3"/>
        <v>0</v>
      </c>
      <c r="I33" s="367">
        <f t="shared" si="2"/>
        <v>0</v>
      </c>
      <c r="J33" s="412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</row>
    <row r="34" spans="1:21" x14ac:dyDescent="0.2">
      <c r="A34" s="351"/>
      <c r="B34" s="388" t="s">
        <v>417</v>
      </c>
      <c r="C34" s="416" t="s">
        <v>355</v>
      </c>
      <c r="D34" s="413">
        <f>UTURN!D40</f>
        <v>14</v>
      </c>
      <c r="E34" s="383">
        <f>UTURN!E40</f>
        <v>0</v>
      </c>
      <c r="F34" s="389"/>
      <c r="G34" s="392"/>
      <c r="H34" s="343">
        <f t="shared" si="3"/>
        <v>0</v>
      </c>
      <c r="I34" s="367">
        <f t="shared" si="2"/>
        <v>0</v>
      </c>
      <c r="J34" s="412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</row>
    <row r="35" spans="1:21" x14ac:dyDescent="0.2">
      <c r="A35" s="347"/>
      <c r="B35" s="388" t="s">
        <v>418</v>
      </c>
      <c r="C35" s="416" t="s">
        <v>356</v>
      </c>
      <c r="D35" s="413">
        <f>UTURN!D41</f>
        <v>15</v>
      </c>
      <c r="E35" s="383">
        <f>UTURN!E41</f>
        <v>0</v>
      </c>
      <c r="F35" s="389"/>
      <c r="G35" s="392"/>
      <c r="H35" s="343">
        <f t="shared" si="3"/>
        <v>0</v>
      </c>
      <c r="I35" s="367">
        <f t="shared" si="2"/>
        <v>0</v>
      </c>
      <c r="J35" s="417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</row>
    <row r="36" spans="1:21" x14ac:dyDescent="0.2">
      <c r="A36" s="363"/>
      <c r="B36" s="388" t="s">
        <v>419</v>
      </c>
      <c r="C36" s="416" t="s">
        <v>357</v>
      </c>
      <c r="D36" s="413">
        <f>UTURN!D42</f>
        <v>3</v>
      </c>
      <c r="E36" s="383">
        <f>UTURN!E42</f>
        <v>0</v>
      </c>
      <c r="F36" s="389"/>
      <c r="G36" s="392"/>
      <c r="H36" s="343">
        <f t="shared" si="3"/>
        <v>0</v>
      </c>
      <c r="I36" s="367">
        <f t="shared" si="2"/>
        <v>0</v>
      </c>
      <c r="J36" s="414"/>
    </row>
    <row r="37" spans="1:21" x14ac:dyDescent="0.2">
      <c r="B37" s="388" t="s">
        <v>335</v>
      </c>
      <c r="C37" s="416" t="s">
        <v>358</v>
      </c>
      <c r="D37" s="413">
        <f>UTURN!D43</f>
        <v>2</v>
      </c>
      <c r="E37" s="383">
        <f>UTURN!E43</f>
        <v>0</v>
      </c>
      <c r="F37" s="389"/>
      <c r="G37" s="392"/>
      <c r="H37" s="343">
        <f t="shared" si="3"/>
        <v>0</v>
      </c>
      <c r="I37" s="367">
        <f t="shared" si="2"/>
        <v>0</v>
      </c>
    </row>
    <row r="39" spans="1:21" ht="17" thickBot="1" x14ac:dyDescent="0.25">
      <c r="G39" s="385" t="s">
        <v>424</v>
      </c>
      <c r="H39" s="386"/>
      <c r="I39" s="387">
        <f>SUM(I4:I37)</f>
        <v>0</v>
      </c>
    </row>
    <row r="40" spans="1:21" x14ac:dyDescent="0.2">
      <c r="G40" s="522" t="s">
        <v>420</v>
      </c>
      <c r="H40" s="521">
        <f>SUM(H6:H37)</f>
        <v>0</v>
      </c>
    </row>
    <row r="43" spans="1:21" x14ac:dyDescent="0.2">
      <c r="H43" s="415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/>
  <headerFooter>
    <oddFooter>&amp;L&amp;"Helvetica,Normal"&amp;7&amp;K000000www.flathold.com&amp;C&amp;"Helvetica,Normal"&amp;7&amp;K000000&amp;P/&amp;N&amp;R&amp;"Helvetica,Normal"&amp;7&amp;K000000&amp;F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1"/>
  <sheetViews>
    <sheetView showGridLines="0" showRuler="0" zoomScale="125" zoomScaleNormal="125" workbookViewId="0">
      <selection activeCell="D24" sqref="D24"/>
    </sheetView>
  </sheetViews>
  <sheetFormatPr baseColWidth="10" defaultColWidth="11" defaultRowHeight="16" x14ac:dyDescent="0.2"/>
  <cols>
    <col min="3" max="3" width="11.875" customWidth="1"/>
    <col min="6" max="22" width="11" style="48"/>
  </cols>
  <sheetData>
    <row r="1" spans="1:23" x14ac:dyDescent="0.2">
      <c r="A1" s="473" t="s">
        <v>283</v>
      </c>
      <c r="B1" s="5"/>
      <c r="C1" s="5"/>
      <c r="D1" s="210"/>
      <c r="E1" s="5"/>
      <c r="F1" s="211"/>
      <c r="G1" s="211"/>
      <c r="H1" s="211"/>
      <c r="I1" s="211"/>
      <c r="J1" s="2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98" customHeight="1" x14ac:dyDescent="0.2">
      <c r="A2" s="2"/>
      <c r="B2" s="2"/>
      <c r="C2" s="2"/>
      <c r="D2" s="109"/>
      <c r="E2" s="247"/>
      <c r="F2" s="257" t="s">
        <v>454</v>
      </c>
      <c r="G2" s="257"/>
      <c r="H2" s="247"/>
      <c r="I2" s="247"/>
      <c r="J2" s="24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7" customHeight="1" x14ac:dyDescent="0.2">
      <c r="A3" s="2"/>
      <c r="B3" s="2"/>
      <c r="C3" s="2"/>
      <c r="D3" s="109"/>
      <c r="E3" s="243"/>
      <c r="F3" s="243"/>
      <c r="G3" s="243"/>
      <c r="H3" s="243"/>
      <c r="I3" s="243"/>
      <c r="J3" s="244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 s="103" customFormat="1" ht="31" customHeight="1" x14ac:dyDescent="0.2">
      <c r="A4" s="214" t="s">
        <v>563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</row>
    <row r="5" spans="1:23" ht="17" thickBot="1" x14ac:dyDescent="0.2">
      <c r="A5" s="120" t="s">
        <v>216</v>
      </c>
      <c r="B5" s="120" t="s">
        <v>97</v>
      </c>
      <c r="C5" s="120" t="s">
        <v>218</v>
      </c>
      <c r="D5" s="119" t="s">
        <v>104</v>
      </c>
      <c r="E5" s="102" t="s">
        <v>219</v>
      </c>
      <c r="F5" s="242" t="s">
        <v>274</v>
      </c>
      <c r="G5" s="245"/>
      <c r="H5" s="245"/>
      <c r="I5" s="211"/>
      <c r="J5" s="211"/>
      <c r="K5" s="211"/>
      <c r="L5" s="211"/>
      <c r="M5" s="211"/>
      <c r="N5" s="211"/>
      <c r="O5" s="211"/>
      <c r="P5" s="211"/>
      <c r="Q5" s="211"/>
      <c r="R5" s="211"/>
      <c r="W5" s="48"/>
    </row>
    <row r="6" spans="1:23" x14ac:dyDescent="0.15">
      <c r="A6" s="312" t="s">
        <v>217</v>
      </c>
      <c r="B6" s="192" t="s">
        <v>99</v>
      </c>
      <c r="C6" s="310">
        <v>40</v>
      </c>
      <c r="D6" s="304"/>
      <c r="E6" s="305">
        <v>200</v>
      </c>
      <c r="F6" s="308">
        <f>E6*D6</f>
        <v>0</v>
      </c>
      <c r="G6" s="21"/>
      <c r="H6" s="21"/>
      <c r="I6" s="4"/>
      <c r="J6" s="4"/>
      <c r="K6" s="4"/>
      <c r="L6" s="4"/>
      <c r="M6" s="4"/>
      <c r="N6" s="4"/>
      <c r="O6" s="4"/>
      <c r="P6" s="4"/>
      <c r="Q6" s="4"/>
      <c r="R6" s="4"/>
      <c r="W6" s="48"/>
    </row>
    <row r="7" spans="1:23" ht="17" thickBot="1" x14ac:dyDescent="0.2">
      <c r="A7" s="256" t="s">
        <v>217</v>
      </c>
      <c r="B7" s="106" t="s">
        <v>98</v>
      </c>
      <c r="C7" s="311">
        <v>40</v>
      </c>
      <c r="D7" s="306"/>
      <c r="E7" s="307">
        <v>285</v>
      </c>
      <c r="F7" s="309">
        <f>E7*D7</f>
        <v>0</v>
      </c>
      <c r="G7" s="21"/>
      <c r="H7" s="21"/>
      <c r="I7" s="4"/>
      <c r="J7" s="4"/>
      <c r="K7" s="4"/>
      <c r="L7" s="4"/>
      <c r="M7" s="4"/>
      <c r="N7" s="4"/>
      <c r="O7" s="4"/>
      <c r="P7" s="4"/>
      <c r="Q7" s="4"/>
      <c r="R7" s="4"/>
      <c r="W7" s="48"/>
    </row>
    <row r="8" spans="1:23" x14ac:dyDescent="0.15">
      <c r="A8" s="49"/>
      <c r="B8" s="49"/>
      <c r="C8" s="49"/>
      <c r="D8" s="238"/>
      <c r="E8" s="240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W8" s="48"/>
    </row>
    <row r="9" spans="1:23" x14ac:dyDescent="0.15">
      <c r="A9" s="49"/>
      <c r="B9" s="49"/>
      <c r="C9" s="49"/>
      <c r="D9" s="238"/>
      <c r="E9" s="99"/>
      <c r="F9" s="24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W9" s="48"/>
    </row>
    <row r="10" spans="1:23" x14ac:dyDescent="0.15">
      <c r="A10" s="241"/>
      <c r="B10" s="241"/>
      <c r="C10" s="248"/>
      <c r="D10" s="241"/>
      <c r="E10" s="100"/>
      <c r="F10" s="10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</row>
    <row r="11" spans="1:23" x14ac:dyDescent="0.15">
      <c r="A11" s="209"/>
      <c r="B11" s="209"/>
      <c r="C11" s="209"/>
      <c r="D11" s="238"/>
      <c r="E11" s="209"/>
      <c r="F11" s="239"/>
      <c r="G11" s="239"/>
      <c r="H11" s="239"/>
      <c r="I11" s="239"/>
      <c r="J11" s="246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1"/>
    </row>
    <row r="12" spans="1:23" x14ac:dyDescent="0.15">
      <c r="A12" s="1"/>
      <c r="B12" s="1"/>
      <c r="C12" s="1"/>
      <c r="D12" s="36"/>
      <c r="E12" s="1"/>
      <c r="F12" s="239"/>
      <c r="G12" s="239"/>
      <c r="H12" s="239"/>
      <c r="I12" s="239"/>
      <c r="J12" s="246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1"/>
    </row>
    <row r="13" spans="1:23" x14ac:dyDescent="0.15">
      <c r="A13" s="1"/>
      <c r="B13" s="1"/>
      <c r="C13" s="1"/>
      <c r="D13" s="36"/>
      <c r="E13" s="1"/>
      <c r="F13" s="239"/>
      <c r="G13" s="239"/>
      <c r="H13" s="239"/>
      <c r="I13" s="239"/>
      <c r="J13" s="246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1"/>
    </row>
    <row r="14" spans="1:23" x14ac:dyDescent="0.15">
      <c r="A14" s="1"/>
      <c r="B14" s="1"/>
      <c r="C14" s="1"/>
      <c r="D14" s="36"/>
      <c r="E14" s="1"/>
      <c r="F14" s="239"/>
      <c r="G14" s="239"/>
      <c r="H14" s="239"/>
      <c r="I14" s="239"/>
      <c r="J14" s="246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1"/>
    </row>
    <row r="15" spans="1:23" x14ac:dyDescent="0.15">
      <c r="A15" s="1"/>
      <c r="B15" s="1"/>
      <c r="C15" s="1"/>
      <c r="D15" s="36"/>
      <c r="E15" s="1"/>
      <c r="F15" s="239"/>
      <c r="G15" s="239"/>
      <c r="H15" s="239"/>
      <c r="I15" s="239"/>
      <c r="J15" s="246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1"/>
    </row>
    <row r="16" spans="1:23" x14ac:dyDescent="0.15">
      <c r="A16" s="1"/>
      <c r="B16" s="1"/>
      <c r="C16" s="1"/>
      <c r="D16" s="36"/>
      <c r="E16" s="1"/>
      <c r="F16" s="239"/>
      <c r="G16" s="239"/>
      <c r="H16" s="239"/>
      <c r="I16" s="239"/>
      <c r="J16" s="246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1"/>
    </row>
    <row r="17" spans="1:23" x14ac:dyDescent="0.15">
      <c r="A17" s="1"/>
      <c r="B17" s="1"/>
      <c r="C17" s="1"/>
      <c r="D17" s="36"/>
      <c r="E17" s="1"/>
      <c r="F17" s="239"/>
      <c r="G17" s="239"/>
      <c r="H17" s="239"/>
      <c r="I17" s="239"/>
      <c r="J17" s="246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1"/>
    </row>
    <row r="18" spans="1:23" x14ac:dyDescent="0.15">
      <c r="A18" s="1"/>
      <c r="B18" s="1"/>
      <c r="C18" s="1"/>
      <c r="D18" s="36"/>
      <c r="E18" s="1"/>
      <c r="F18" s="239"/>
      <c r="G18" s="239"/>
      <c r="H18" s="239"/>
      <c r="I18" s="239"/>
      <c r="J18" s="246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1"/>
    </row>
    <row r="19" spans="1:23" x14ac:dyDescent="0.15">
      <c r="A19" s="1"/>
      <c r="B19" s="1"/>
      <c r="C19" s="1"/>
      <c r="D19" s="36"/>
      <c r="E19" s="1"/>
      <c r="F19" s="239"/>
      <c r="G19" s="239"/>
      <c r="H19" s="239"/>
      <c r="I19" s="239"/>
      <c r="J19" s="246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1"/>
    </row>
    <row r="20" spans="1:23" x14ac:dyDescent="0.15">
      <c r="A20" s="1"/>
      <c r="B20" s="1"/>
      <c r="C20" s="1"/>
      <c r="D20" s="36"/>
      <c r="E20" s="1"/>
      <c r="F20" s="239"/>
      <c r="G20" s="239"/>
      <c r="H20" s="239"/>
      <c r="I20" s="239"/>
      <c r="J20" s="246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1"/>
    </row>
    <row r="21" spans="1:23" x14ac:dyDescent="0.15">
      <c r="A21" s="1"/>
      <c r="B21" s="1"/>
      <c r="C21" s="1"/>
      <c r="D21" s="36"/>
      <c r="E21" s="1"/>
      <c r="F21" s="239"/>
      <c r="G21" s="239"/>
      <c r="H21" s="239"/>
      <c r="I21" s="239"/>
      <c r="J21" s="246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1"/>
    </row>
    <row r="22" spans="1:23" x14ac:dyDescent="0.15">
      <c r="A22" s="1"/>
      <c r="B22" s="1"/>
      <c r="C22" s="1"/>
      <c r="D22" s="36"/>
      <c r="E22" s="1"/>
      <c r="F22" s="239"/>
      <c r="G22" s="239"/>
      <c r="H22" s="239"/>
      <c r="I22" s="239"/>
      <c r="J22" s="246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1"/>
    </row>
    <row r="23" spans="1:23" x14ac:dyDescent="0.15">
      <c r="A23" s="1"/>
      <c r="B23" s="1"/>
      <c r="C23" s="1"/>
      <c r="D23" s="36"/>
      <c r="E23" s="1"/>
      <c r="F23" s="239"/>
      <c r="G23" s="239"/>
      <c r="H23" s="239"/>
      <c r="I23" s="239"/>
      <c r="J23" s="246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1"/>
    </row>
    <row r="24" spans="1:23" x14ac:dyDescent="0.15">
      <c r="A24" s="1"/>
      <c r="B24" s="1"/>
      <c r="C24" s="1"/>
      <c r="D24" s="36"/>
      <c r="E24" s="1"/>
      <c r="F24" s="239"/>
      <c r="G24" s="239"/>
      <c r="H24" s="239"/>
      <c r="I24" s="239"/>
      <c r="J24" s="246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1"/>
    </row>
    <row r="25" spans="1:23" x14ac:dyDescent="0.15">
      <c r="A25" s="1"/>
      <c r="B25" s="1"/>
      <c r="C25" s="1"/>
      <c r="D25" s="36"/>
      <c r="E25" s="1"/>
      <c r="F25" s="239"/>
      <c r="G25" s="239"/>
      <c r="H25" s="239"/>
      <c r="I25" s="239"/>
      <c r="J25" s="246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1"/>
    </row>
    <row r="26" spans="1:23" x14ac:dyDescent="0.15">
      <c r="A26" s="1"/>
      <c r="B26" s="1"/>
      <c r="C26" s="1"/>
      <c r="D26" s="36"/>
      <c r="E26" s="1"/>
      <c r="F26" s="239"/>
      <c r="G26" s="239"/>
      <c r="H26" s="239"/>
      <c r="I26" s="239"/>
      <c r="J26" s="246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1"/>
    </row>
    <row r="27" spans="1:23" x14ac:dyDescent="0.15">
      <c r="A27" s="1"/>
      <c r="B27" s="1"/>
      <c r="C27" s="1"/>
      <c r="D27" s="36"/>
      <c r="E27" s="1"/>
      <c r="F27" s="239"/>
      <c r="G27" s="239"/>
      <c r="H27" s="239"/>
      <c r="I27" s="239"/>
      <c r="J27" s="246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1"/>
    </row>
    <row r="28" spans="1:23" x14ac:dyDescent="0.15">
      <c r="A28" s="1"/>
      <c r="B28" s="1"/>
      <c r="C28" s="1"/>
      <c r="D28" s="36"/>
      <c r="E28" s="1"/>
      <c r="F28" s="239"/>
      <c r="G28" s="239"/>
      <c r="H28" s="239"/>
      <c r="I28" s="239"/>
      <c r="J28" s="246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1"/>
    </row>
    <row r="29" spans="1:23" x14ac:dyDescent="0.15">
      <c r="A29" s="1"/>
      <c r="B29" s="1"/>
      <c r="C29" s="1"/>
      <c r="D29" s="36"/>
      <c r="E29" s="1"/>
      <c r="F29" s="239"/>
      <c r="G29" s="239"/>
      <c r="H29" s="239"/>
      <c r="I29" s="239"/>
      <c r="J29" s="246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1"/>
    </row>
    <row r="30" spans="1:23" x14ac:dyDescent="0.15">
      <c r="A30" s="1"/>
      <c r="B30" s="1"/>
      <c r="C30" s="1"/>
      <c r="D30" s="36"/>
      <c r="E30" s="1"/>
      <c r="F30" s="239"/>
      <c r="G30" s="239"/>
      <c r="H30" s="239"/>
      <c r="I30" s="239"/>
      <c r="J30" s="246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1"/>
    </row>
    <row r="31" spans="1:23" x14ac:dyDescent="0.15">
      <c r="A31" s="1"/>
      <c r="B31" s="1"/>
      <c r="C31" s="1"/>
      <c r="D31" s="36"/>
      <c r="E31" s="1"/>
      <c r="F31" s="239"/>
      <c r="G31" s="239"/>
      <c r="H31" s="239"/>
      <c r="I31" s="239"/>
      <c r="J31" s="246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1"/>
    </row>
    <row r="32" spans="1:23" x14ac:dyDescent="0.15">
      <c r="A32" s="1"/>
      <c r="B32" s="1"/>
      <c r="C32" s="1"/>
      <c r="D32" s="36"/>
      <c r="E32" s="1"/>
      <c r="F32" s="239"/>
      <c r="G32" s="239"/>
      <c r="H32" s="239"/>
      <c r="I32" s="239"/>
      <c r="J32" s="246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1"/>
    </row>
    <row r="33" spans="1:23" x14ac:dyDescent="0.15">
      <c r="A33" s="1"/>
      <c r="B33" s="1"/>
      <c r="C33" s="1"/>
      <c r="D33" s="36"/>
      <c r="E33" s="1"/>
      <c r="F33" s="239"/>
      <c r="G33" s="239"/>
      <c r="H33" s="239"/>
      <c r="I33" s="239"/>
      <c r="J33" s="246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1"/>
    </row>
    <row r="34" spans="1:23" x14ac:dyDescent="0.15">
      <c r="A34" s="1"/>
      <c r="B34" s="1"/>
      <c r="C34" s="1"/>
      <c r="D34" s="36"/>
      <c r="E34" s="1"/>
      <c r="F34" s="239"/>
      <c r="G34" s="239"/>
      <c r="H34" s="239"/>
      <c r="I34" s="239"/>
      <c r="J34" s="246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1"/>
    </row>
    <row r="35" spans="1:23" x14ac:dyDescent="0.15">
      <c r="A35" s="1"/>
      <c r="B35" s="1"/>
      <c r="C35" s="1"/>
      <c r="D35" s="36"/>
      <c r="E35" s="1"/>
      <c r="F35" s="239"/>
      <c r="G35" s="239"/>
      <c r="H35" s="239"/>
      <c r="I35" s="239"/>
      <c r="J35" s="246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1"/>
    </row>
    <row r="36" spans="1:23" x14ac:dyDescent="0.15">
      <c r="A36" s="1"/>
      <c r="B36" s="1"/>
      <c r="C36" s="1"/>
      <c r="D36" s="36"/>
      <c r="E36" s="1"/>
      <c r="F36" s="239"/>
      <c r="G36" s="239"/>
      <c r="H36" s="239"/>
      <c r="I36" s="239"/>
      <c r="J36" s="246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1"/>
    </row>
    <row r="37" spans="1:23" x14ac:dyDescent="0.15">
      <c r="A37" s="1"/>
      <c r="B37" s="1"/>
      <c r="C37" s="1"/>
      <c r="D37" s="36"/>
      <c r="E37" s="1"/>
      <c r="F37" s="239"/>
      <c r="G37" s="239"/>
      <c r="H37" s="239"/>
      <c r="I37" s="239"/>
      <c r="J37" s="246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1"/>
    </row>
    <row r="38" spans="1:23" x14ac:dyDescent="0.15">
      <c r="A38" s="1"/>
      <c r="B38" s="1"/>
      <c r="C38" s="1"/>
      <c r="D38" s="36"/>
      <c r="E38" s="1"/>
      <c r="F38" s="239"/>
      <c r="G38" s="239"/>
      <c r="H38" s="239"/>
      <c r="I38" s="239"/>
      <c r="J38" s="246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1"/>
    </row>
    <row r="39" spans="1:23" x14ac:dyDescent="0.15">
      <c r="A39" s="1"/>
      <c r="B39" s="1"/>
      <c r="C39" s="1"/>
      <c r="D39" s="36"/>
      <c r="E39" s="1"/>
      <c r="F39" s="239"/>
      <c r="G39" s="239"/>
      <c r="H39" s="239"/>
      <c r="I39" s="239"/>
      <c r="J39" s="246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1"/>
    </row>
    <row r="40" spans="1:23" x14ac:dyDescent="0.15">
      <c r="A40" s="1"/>
      <c r="B40" s="1"/>
      <c r="C40" s="1"/>
      <c r="D40" s="36"/>
      <c r="E40" s="1"/>
      <c r="F40" s="239"/>
      <c r="G40" s="239"/>
      <c r="H40" s="239"/>
      <c r="I40" s="239"/>
      <c r="J40" s="246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1"/>
    </row>
    <row r="41" spans="1:23" x14ac:dyDescent="0.15">
      <c r="A41" s="1"/>
      <c r="B41" s="1"/>
      <c r="C41" s="1"/>
      <c r="D41" s="36"/>
      <c r="E41" s="1"/>
      <c r="F41" s="239"/>
      <c r="G41" s="239"/>
      <c r="H41" s="239"/>
      <c r="I41" s="239"/>
      <c r="J41" s="246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1"/>
    </row>
    <row r="42" spans="1:23" x14ac:dyDescent="0.15">
      <c r="A42" s="1"/>
      <c r="B42" s="1"/>
      <c r="C42" s="1"/>
      <c r="D42" s="36"/>
      <c r="E42" s="1"/>
      <c r="F42" s="239"/>
      <c r="G42" s="239"/>
      <c r="H42" s="239"/>
      <c r="I42" s="239"/>
      <c r="J42" s="246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1"/>
    </row>
    <row r="43" spans="1:23" x14ac:dyDescent="0.15">
      <c r="A43" s="1"/>
      <c r="B43" s="1"/>
      <c r="C43" s="1"/>
      <c r="D43" s="36"/>
      <c r="E43" s="1"/>
      <c r="F43" s="239"/>
      <c r="G43" s="239"/>
      <c r="H43" s="239"/>
      <c r="I43" s="239"/>
      <c r="J43" s="246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1"/>
    </row>
    <row r="44" spans="1:23" x14ac:dyDescent="0.15">
      <c r="A44" s="1"/>
      <c r="B44" s="1"/>
      <c r="C44" s="1"/>
      <c r="D44" s="36"/>
      <c r="E44" s="1"/>
      <c r="F44" s="239"/>
      <c r="G44" s="239"/>
      <c r="H44" s="239"/>
      <c r="I44" s="239"/>
      <c r="J44" s="246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1"/>
    </row>
    <row r="45" spans="1:23" x14ac:dyDescent="0.15">
      <c r="A45" s="1"/>
      <c r="B45" s="1"/>
      <c r="C45" s="1"/>
      <c r="D45" s="36"/>
      <c r="E45" s="1"/>
      <c r="F45" s="239"/>
      <c r="G45" s="239"/>
      <c r="H45" s="239"/>
      <c r="I45" s="239"/>
      <c r="J45" s="246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1"/>
    </row>
    <row r="46" spans="1:23" x14ac:dyDescent="0.15">
      <c r="A46" s="1"/>
      <c r="B46" s="1"/>
      <c r="C46" s="1"/>
      <c r="D46" s="36"/>
      <c r="E46" s="1"/>
      <c r="F46" s="239"/>
      <c r="G46" s="239"/>
      <c r="H46" s="239"/>
      <c r="I46" s="239"/>
      <c r="J46" s="246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1"/>
    </row>
    <row r="47" spans="1:23" x14ac:dyDescent="0.15">
      <c r="A47" s="1"/>
      <c r="B47" s="1"/>
      <c r="C47" s="1"/>
      <c r="D47" s="36"/>
      <c r="E47" s="1"/>
      <c r="F47" s="239"/>
      <c r="G47" s="239"/>
      <c r="H47" s="239"/>
      <c r="I47" s="239"/>
      <c r="J47" s="246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1"/>
    </row>
    <row r="48" spans="1:23" x14ac:dyDescent="0.15">
      <c r="A48" s="1"/>
      <c r="B48" s="1"/>
      <c r="C48" s="1"/>
      <c r="D48" s="36"/>
      <c r="E48" s="1"/>
      <c r="F48" s="239"/>
      <c r="G48" s="239"/>
      <c r="H48" s="239"/>
      <c r="I48" s="239"/>
      <c r="J48" s="246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1"/>
    </row>
    <row r="49" spans="1:23" x14ac:dyDescent="0.15">
      <c r="A49" s="1"/>
      <c r="B49" s="1"/>
      <c r="C49" s="1"/>
      <c r="D49" s="36"/>
      <c r="E49" s="1"/>
      <c r="F49" s="239"/>
      <c r="G49" s="239"/>
      <c r="H49" s="239"/>
      <c r="I49" s="239"/>
      <c r="J49" s="246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1"/>
    </row>
    <row r="50" spans="1:23" x14ac:dyDescent="0.15">
      <c r="A50" s="1"/>
      <c r="B50" s="1"/>
      <c r="C50" s="1"/>
      <c r="D50" s="36"/>
      <c r="E50" s="1"/>
      <c r="F50" s="239"/>
      <c r="G50" s="239"/>
      <c r="H50" s="239"/>
      <c r="I50" s="239"/>
      <c r="J50" s="246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1"/>
    </row>
    <row r="51" spans="1:23" x14ac:dyDescent="0.15">
      <c r="A51" s="1"/>
      <c r="B51" s="1"/>
      <c r="C51" s="1"/>
      <c r="D51" s="36"/>
      <c r="E51" s="1"/>
      <c r="F51" s="239"/>
      <c r="G51" s="239"/>
      <c r="H51" s="239"/>
      <c r="I51" s="239"/>
      <c r="J51" s="246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1"/>
    </row>
    <row r="52" spans="1:23" x14ac:dyDescent="0.15">
      <c r="A52" s="1"/>
      <c r="B52" s="1"/>
      <c r="C52" s="1"/>
      <c r="D52" s="36"/>
      <c r="E52" s="1"/>
      <c r="F52" s="239"/>
      <c r="G52" s="239"/>
      <c r="H52" s="239"/>
      <c r="I52" s="239"/>
      <c r="J52" s="246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1"/>
    </row>
    <row r="53" spans="1:23" x14ac:dyDescent="0.15">
      <c r="A53" s="1"/>
      <c r="B53" s="1"/>
      <c r="C53" s="1"/>
      <c r="D53" s="36"/>
      <c r="E53" s="1"/>
      <c r="F53" s="239"/>
      <c r="G53" s="239"/>
      <c r="H53" s="239"/>
      <c r="I53" s="239"/>
      <c r="J53" s="246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1"/>
    </row>
    <row r="54" spans="1:23" x14ac:dyDescent="0.15">
      <c r="A54" s="1"/>
      <c r="B54" s="1"/>
      <c r="C54" s="1"/>
      <c r="D54" s="36"/>
      <c r="E54" s="1"/>
      <c r="F54" s="239"/>
      <c r="G54" s="239"/>
      <c r="H54" s="239"/>
      <c r="I54" s="239"/>
      <c r="J54" s="246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1"/>
    </row>
    <row r="55" spans="1:23" x14ac:dyDescent="0.15">
      <c r="A55" s="1"/>
      <c r="B55" s="1"/>
      <c r="C55" s="1"/>
      <c r="D55" s="36"/>
      <c r="E55" s="1"/>
      <c r="F55" s="239"/>
      <c r="G55" s="239"/>
      <c r="H55" s="239"/>
      <c r="I55" s="239"/>
      <c r="J55" s="246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1"/>
    </row>
    <row r="56" spans="1:23" x14ac:dyDescent="0.15">
      <c r="A56" s="1"/>
      <c r="B56" s="1"/>
      <c r="C56" s="1"/>
      <c r="D56" s="36"/>
      <c r="E56" s="1"/>
      <c r="F56" s="239"/>
      <c r="G56" s="239"/>
      <c r="H56" s="239"/>
      <c r="I56" s="239"/>
      <c r="J56" s="246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1"/>
    </row>
    <row r="57" spans="1:23" x14ac:dyDescent="0.15">
      <c r="A57" s="1"/>
      <c r="B57" s="1"/>
      <c r="C57" s="1"/>
      <c r="D57" s="36"/>
      <c r="E57" s="1"/>
      <c r="F57" s="239"/>
      <c r="G57" s="239"/>
      <c r="H57" s="239"/>
      <c r="I57" s="239"/>
      <c r="J57" s="246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1"/>
    </row>
    <row r="58" spans="1:23" x14ac:dyDescent="0.15">
      <c r="A58" s="1"/>
      <c r="B58" s="1"/>
      <c r="C58" s="1"/>
      <c r="D58" s="36"/>
      <c r="E58" s="1"/>
      <c r="F58" s="239"/>
      <c r="G58" s="239"/>
      <c r="H58" s="239"/>
      <c r="I58" s="239"/>
      <c r="J58" s="246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1"/>
    </row>
    <row r="59" spans="1:23" x14ac:dyDescent="0.15">
      <c r="A59" s="1"/>
      <c r="B59" s="1"/>
      <c r="C59" s="1"/>
      <c r="D59" s="36"/>
      <c r="E59" s="1"/>
      <c r="F59" s="239"/>
      <c r="G59" s="239"/>
      <c r="H59" s="239"/>
      <c r="I59" s="239"/>
      <c r="J59" s="246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1"/>
    </row>
    <row r="60" spans="1:23" x14ac:dyDescent="0.15">
      <c r="A60" s="1"/>
      <c r="B60" s="1"/>
      <c r="C60" s="1"/>
      <c r="D60" s="36"/>
      <c r="E60" s="1"/>
      <c r="F60" s="239"/>
      <c r="G60" s="239"/>
      <c r="H60" s="239"/>
      <c r="I60" s="239"/>
      <c r="J60" s="246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1"/>
    </row>
    <row r="61" spans="1:23" x14ac:dyDescent="0.15">
      <c r="A61" s="1"/>
      <c r="B61" s="1"/>
      <c r="C61" s="1"/>
      <c r="D61" s="36"/>
      <c r="E61" s="1"/>
      <c r="F61" s="239"/>
      <c r="G61" s="239"/>
      <c r="H61" s="239"/>
      <c r="I61" s="239"/>
      <c r="J61" s="246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1"/>
    </row>
    <row r="62" spans="1:23" x14ac:dyDescent="0.15">
      <c r="A62" s="1"/>
      <c r="B62" s="1"/>
      <c r="C62" s="1"/>
      <c r="D62" s="36"/>
      <c r="E62" s="1"/>
      <c r="F62" s="239"/>
      <c r="G62" s="239"/>
      <c r="H62" s="239"/>
      <c r="I62" s="239"/>
      <c r="J62" s="246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1"/>
    </row>
    <row r="63" spans="1:23" x14ac:dyDescent="0.15">
      <c r="A63" s="1"/>
      <c r="B63" s="1"/>
      <c r="C63" s="1"/>
      <c r="D63" s="36"/>
      <c r="E63" s="1"/>
      <c r="F63" s="239"/>
      <c r="G63" s="239"/>
      <c r="H63" s="239"/>
      <c r="I63" s="239"/>
      <c r="J63" s="246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1"/>
    </row>
    <row r="64" spans="1:23" x14ac:dyDescent="0.15">
      <c r="A64" s="1"/>
      <c r="B64" s="1"/>
      <c r="C64" s="1"/>
      <c r="D64" s="36"/>
      <c r="E64" s="1"/>
      <c r="F64" s="239"/>
      <c r="G64" s="239"/>
      <c r="H64" s="239"/>
      <c r="I64" s="239"/>
      <c r="J64" s="246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1"/>
    </row>
    <row r="65" spans="1:23" x14ac:dyDescent="0.15">
      <c r="A65" s="1"/>
      <c r="B65" s="1"/>
      <c r="C65" s="1"/>
      <c r="D65" s="36"/>
      <c r="E65" s="1"/>
      <c r="F65" s="239"/>
      <c r="G65" s="239"/>
      <c r="H65" s="239"/>
      <c r="I65" s="239"/>
      <c r="J65" s="246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1"/>
    </row>
    <row r="66" spans="1:23" x14ac:dyDescent="0.15">
      <c r="A66" s="1"/>
      <c r="B66" s="1"/>
      <c r="C66" s="1"/>
      <c r="D66" s="36"/>
      <c r="E66" s="1"/>
      <c r="F66" s="239"/>
      <c r="G66" s="239"/>
      <c r="H66" s="239"/>
      <c r="I66" s="239"/>
      <c r="J66" s="246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1"/>
    </row>
    <row r="67" spans="1:23" x14ac:dyDescent="0.15">
      <c r="A67" s="1"/>
      <c r="B67" s="1"/>
      <c r="C67" s="1"/>
      <c r="D67" s="36"/>
      <c r="E67" s="1"/>
      <c r="F67" s="239"/>
      <c r="G67" s="239"/>
      <c r="H67" s="239"/>
      <c r="I67" s="239"/>
      <c r="J67" s="246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1"/>
    </row>
    <row r="68" spans="1:23" x14ac:dyDescent="0.15">
      <c r="A68" s="1"/>
      <c r="B68" s="1"/>
      <c r="C68" s="1"/>
      <c r="D68" s="36"/>
      <c r="E68" s="1"/>
      <c r="F68" s="239"/>
      <c r="G68" s="239"/>
      <c r="H68" s="239"/>
      <c r="I68" s="239"/>
      <c r="J68" s="246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1"/>
    </row>
    <row r="69" spans="1:23" x14ac:dyDescent="0.15">
      <c r="A69" s="1"/>
      <c r="B69" s="1"/>
      <c r="C69" s="1"/>
      <c r="D69" s="36"/>
      <c r="E69" s="1"/>
      <c r="F69" s="239"/>
      <c r="G69" s="239"/>
      <c r="H69" s="239"/>
      <c r="I69" s="239"/>
      <c r="J69" s="246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1"/>
    </row>
    <row r="70" spans="1:23" x14ac:dyDescent="0.15">
      <c r="A70" s="1"/>
      <c r="B70" s="1"/>
      <c r="C70" s="1"/>
      <c r="D70" s="36"/>
      <c r="E70" s="1"/>
      <c r="F70" s="239"/>
      <c r="G70" s="239"/>
      <c r="H70" s="239"/>
      <c r="I70" s="239"/>
      <c r="J70" s="246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1"/>
    </row>
    <row r="71" spans="1:23" x14ac:dyDescent="0.15">
      <c r="A71" s="1"/>
      <c r="B71" s="1"/>
      <c r="C71" s="1"/>
      <c r="D71" s="36"/>
      <c r="E71" s="1"/>
      <c r="F71" s="239"/>
      <c r="G71" s="239"/>
      <c r="H71" s="239"/>
      <c r="I71" s="239"/>
      <c r="J71" s="246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1"/>
    </row>
    <row r="72" spans="1:23" x14ac:dyDescent="0.15">
      <c r="A72" s="1"/>
      <c r="B72" s="1"/>
      <c r="C72" s="1"/>
      <c r="D72" s="36"/>
      <c r="E72" s="1"/>
      <c r="F72" s="239"/>
      <c r="G72" s="239"/>
      <c r="H72" s="239"/>
      <c r="I72" s="239"/>
      <c r="J72" s="246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1"/>
    </row>
    <row r="73" spans="1:23" x14ac:dyDescent="0.15">
      <c r="A73" s="1"/>
      <c r="B73" s="1"/>
      <c r="C73" s="1"/>
      <c r="D73" s="36"/>
      <c r="E73" s="1"/>
      <c r="F73" s="239"/>
      <c r="G73" s="239"/>
      <c r="H73" s="239"/>
      <c r="I73" s="239"/>
      <c r="J73" s="246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1"/>
    </row>
    <row r="74" spans="1:23" x14ac:dyDescent="0.15">
      <c r="A74" s="1"/>
      <c r="B74" s="1"/>
      <c r="C74" s="1"/>
      <c r="D74" s="36"/>
      <c r="E74" s="1"/>
      <c r="F74" s="239"/>
      <c r="G74" s="239"/>
      <c r="H74" s="239"/>
      <c r="I74" s="239"/>
      <c r="J74" s="246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1"/>
    </row>
    <row r="75" spans="1:23" x14ac:dyDescent="0.15">
      <c r="A75" s="1"/>
      <c r="B75" s="1"/>
      <c r="C75" s="1"/>
      <c r="D75" s="36"/>
      <c r="E75" s="1"/>
      <c r="F75" s="239"/>
      <c r="G75" s="239"/>
      <c r="H75" s="239"/>
      <c r="I75" s="239"/>
      <c r="J75" s="246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1"/>
    </row>
    <row r="76" spans="1:23" x14ac:dyDescent="0.15">
      <c r="A76" s="1"/>
      <c r="B76" s="1"/>
      <c r="C76" s="1"/>
      <c r="D76" s="36"/>
      <c r="E76" s="1"/>
      <c r="F76" s="239"/>
      <c r="G76" s="239"/>
      <c r="H76" s="239"/>
      <c r="I76" s="239"/>
      <c r="J76" s="246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1"/>
    </row>
    <row r="77" spans="1:23" x14ac:dyDescent="0.15">
      <c r="A77" s="1"/>
      <c r="B77" s="1"/>
      <c r="C77" s="1"/>
      <c r="D77" s="36"/>
      <c r="E77" s="1"/>
      <c r="F77" s="239"/>
      <c r="G77" s="239"/>
      <c r="H77" s="239"/>
      <c r="I77" s="239"/>
      <c r="J77" s="246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1"/>
    </row>
    <row r="78" spans="1:23" x14ac:dyDescent="0.15">
      <c r="A78" s="1"/>
      <c r="B78" s="1"/>
      <c r="C78" s="1"/>
      <c r="D78" s="36"/>
      <c r="E78" s="1"/>
      <c r="F78" s="239"/>
      <c r="G78" s="239"/>
      <c r="H78" s="239"/>
      <c r="I78" s="239"/>
      <c r="J78" s="246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1"/>
    </row>
    <row r="79" spans="1:23" x14ac:dyDescent="0.15">
      <c r="A79" s="1"/>
      <c r="B79" s="1"/>
      <c r="C79" s="1"/>
      <c r="D79" s="36"/>
      <c r="E79" s="1"/>
      <c r="F79" s="239"/>
      <c r="G79" s="239"/>
      <c r="H79" s="239"/>
      <c r="I79" s="239"/>
      <c r="J79" s="246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1"/>
    </row>
    <row r="80" spans="1:23" x14ac:dyDescent="0.15">
      <c r="A80" s="1"/>
      <c r="B80" s="1"/>
      <c r="C80" s="1"/>
      <c r="D80" s="36"/>
      <c r="E80" s="1"/>
      <c r="F80" s="239"/>
      <c r="G80" s="239"/>
      <c r="H80" s="239"/>
      <c r="I80" s="239"/>
      <c r="J80" s="246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1"/>
    </row>
    <row r="81" spans="1:23" x14ac:dyDescent="0.15">
      <c r="A81" s="1"/>
      <c r="B81" s="1"/>
      <c r="C81" s="1"/>
      <c r="D81" s="36"/>
      <c r="E81" s="1"/>
      <c r="F81" s="239"/>
      <c r="G81" s="239"/>
      <c r="H81" s="239"/>
      <c r="I81" s="239"/>
      <c r="J81" s="246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1"/>
    </row>
    <row r="82" spans="1:23" x14ac:dyDescent="0.15">
      <c r="A82" s="1"/>
      <c r="B82" s="1"/>
      <c r="C82" s="1"/>
      <c r="D82" s="36"/>
      <c r="E82" s="1"/>
      <c r="F82" s="239"/>
      <c r="G82" s="239"/>
      <c r="H82" s="239"/>
      <c r="I82" s="239"/>
      <c r="J82" s="246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1"/>
    </row>
    <row r="83" spans="1:23" x14ac:dyDescent="0.15">
      <c r="A83" s="1"/>
      <c r="B83" s="1"/>
      <c r="C83" s="1"/>
      <c r="D83" s="36"/>
      <c r="E83" s="1"/>
      <c r="F83" s="239"/>
      <c r="G83" s="239"/>
      <c r="H83" s="239"/>
      <c r="I83" s="239"/>
      <c r="J83" s="246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1"/>
    </row>
    <row r="84" spans="1:23" x14ac:dyDescent="0.15">
      <c r="A84" s="1"/>
      <c r="B84" s="1"/>
      <c r="C84" s="1"/>
      <c r="D84" s="36"/>
      <c r="E84" s="1"/>
      <c r="F84" s="239"/>
      <c r="G84" s="239"/>
      <c r="H84" s="239"/>
      <c r="I84" s="239"/>
      <c r="J84" s="246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1"/>
    </row>
    <row r="85" spans="1:23" x14ac:dyDescent="0.15">
      <c r="A85" s="1"/>
      <c r="B85" s="1"/>
      <c r="C85" s="1"/>
      <c r="D85" s="36"/>
      <c r="E85" s="1"/>
      <c r="F85" s="239"/>
      <c r="G85" s="239"/>
      <c r="H85" s="239"/>
      <c r="I85" s="239"/>
      <c r="J85" s="246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1"/>
    </row>
    <row r="86" spans="1:23" x14ac:dyDescent="0.15">
      <c r="A86" s="1"/>
      <c r="B86" s="1"/>
      <c r="C86" s="1"/>
      <c r="D86" s="36"/>
      <c r="E86" s="1"/>
      <c r="F86" s="239"/>
      <c r="G86" s="239"/>
      <c r="H86" s="239"/>
      <c r="I86" s="239"/>
      <c r="J86" s="246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1"/>
    </row>
    <row r="87" spans="1:23" x14ac:dyDescent="0.15">
      <c r="A87" s="1"/>
      <c r="B87" s="1"/>
      <c r="C87" s="1"/>
      <c r="D87" s="36"/>
      <c r="E87" s="1"/>
      <c r="F87" s="239"/>
      <c r="G87" s="239"/>
      <c r="H87" s="239"/>
      <c r="I87" s="239"/>
      <c r="J87" s="246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1"/>
    </row>
    <row r="88" spans="1:23" x14ac:dyDescent="0.15">
      <c r="A88" s="1"/>
      <c r="B88" s="1"/>
      <c r="C88" s="1"/>
      <c r="D88" s="36"/>
      <c r="E88" s="1"/>
      <c r="F88" s="239"/>
      <c r="G88" s="239"/>
      <c r="H88" s="239"/>
      <c r="I88" s="239"/>
      <c r="J88" s="246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1"/>
    </row>
    <row r="89" spans="1:23" x14ac:dyDescent="0.15">
      <c r="A89" s="1"/>
      <c r="B89" s="1"/>
      <c r="C89" s="1"/>
      <c r="D89" s="36"/>
      <c r="E89" s="1"/>
      <c r="F89" s="239"/>
      <c r="G89" s="239"/>
      <c r="H89" s="239"/>
      <c r="I89" s="239"/>
      <c r="J89" s="246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1"/>
    </row>
    <row r="90" spans="1:23" x14ac:dyDescent="0.15">
      <c r="A90" s="1"/>
      <c r="B90" s="1"/>
      <c r="C90" s="1"/>
      <c r="D90" s="36"/>
      <c r="E90" s="1"/>
      <c r="F90" s="239"/>
      <c r="G90" s="239"/>
      <c r="H90" s="239"/>
      <c r="I90" s="239"/>
      <c r="J90" s="246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1"/>
    </row>
    <row r="91" spans="1:23" x14ac:dyDescent="0.15">
      <c r="A91" s="1"/>
      <c r="B91" s="1"/>
      <c r="C91" s="1"/>
      <c r="D91" s="36"/>
      <c r="E91" s="1"/>
      <c r="F91" s="239"/>
      <c r="G91" s="239"/>
      <c r="H91" s="239"/>
      <c r="I91" s="239"/>
      <c r="J91" s="246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1"/>
    </row>
  </sheetData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/>
  <headerFooter>
    <oddFooter>&amp;L&amp;"Helvetica,Normal"&amp;7&amp;K000000www.flathold.com&amp;C&amp;"Helvetica,Normal"&amp;7&amp;K000000&amp;P/&amp;N&amp;R&amp;"Helvetica,Normal"&amp;7&amp;K000000&amp;F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Holds</vt:lpstr>
      <vt:lpstr>Volumes</vt:lpstr>
      <vt:lpstr>UTURN</vt:lpstr>
      <vt:lpstr>Uturn_order</vt:lpstr>
      <vt:lpstr>Brushes</vt:lpstr>
      <vt:lpstr>Uturn_order!Insert</vt:lpstr>
      <vt:lpstr>Insert</vt:lpstr>
      <vt:lpstr>Brushes!Print_Area</vt:lpstr>
      <vt:lpstr>Holds!Print_Area</vt:lpstr>
      <vt:lpstr>UTURN!Print_Area</vt:lpstr>
      <vt:lpstr>Uturn_order!Print_Area</vt:lpstr>
      <vt:lpstr>Volumes!Print_Area</vt:lpstr>
      <vt:lpstr>Holds!Print_Titles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Matéo laporte</dc:creator>
  <cp:lastModifiedBy>Antoine Bourcieu</cp:lastModifiedBy>
  <cp:lastPrinted>2023-09-28T12:03:34Z</cp:lastPrinted>
  <dcterms:created xsi:type="dcterms:W3CDTF">2014-06-24T12:16:04Z</dcterms:created>
  <dcterms:modified xsi:type="dcterms:W3CDTF">2025-11-26T16:37:44Z</dcterms:modified>
</cp:coreProperties>
</file>