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pierremellot/Desktop/test/"/>
    </mc:Choice>
  </mc:AlternateContent>
  <xr:revisionPtr revIDLastSave="0" documentId="13_ncr:1_{A15A1D28-E7C2-2B49-9671-2C4E3579446A}" xr6:coauthVersionLast="47" xr6:coauthVersionMax="47" xr10:uidLastSave="{00000000-0000-0000-0000-000000000000}"/>
  <bookViews>
    <workbookView xWindow="1280" yWindow="660" windowWidth="33080" windowHeight="19800" xr2:uid="{00000000-000D-0000-FFFF-FFFF00000000}"/>
  </bookViews>
  <sheets>
    <sheet name="Summary of order" sheetId="5" r:id="rId1"/>
    <sheet name="PU Holds " sheetId="6" r:id="rId2"/>
    <sheet name="Soft PU Holds" sheetId="7" r:id="rId3"/>
    <sheet name="Hybrids" sheetId="11" r:id="rId4"/>
    <sheet name="Fiberglass volumes" sheetId="3" r:id="rId5"/>
    <sheet name="Wooden volumes &amp; Wooden holds" sheetId="4" r:id="rId6"/>
    <sheet name="Overview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14" l="1"/>
  <c r="G104" i="14"/>
  <c r="F104" i="14"/>
  <c r="E104" i="14"/>
  <c r="D104" i="14"/>
  <c r="C104" i="14"/>
  <c r="H103" i="14"/>
  <c r="G103" i="14"/>
  <c r="F103" i="14"/>
  <c r="E103" i="14"/>
  <c r="D103" i="14"/>
  <c r="C103" i="14"/>
  <c r="H102" i="14"/>
  <c r="G102" i="14"/>
  <c r="F102" i="14"/>
  <c r="E102" i="14"/>
  <c r="D102" i="14"/>
  <c r="C102" i="14"/>
  <c r="H101" i="14"/>
  <c r="G101" i="14"/>
  <c r="F101" i="14"/>
  <c r="E101" i="14"/>
  <c r="D101" i="14"/>
  <c r="C101" i="14"/>
  <c r="H100" i="14"/>
  <c r="G100" i="14"/>
  <c r="F100" i="14"/>
  <c r="E100" i="14"/>
  <c r="D100" i="14"/>
  <c r="C100" i="14"/>
  <c r="H99" i="14"/>
  <c r="G99" i="14"/>
  <c r="F99" i="14"/>
  <c r="E99" i="14"/>
  <c r="D99" i="14"/>
  <c r="C99" i="14"/>
  <c r="S89" i="14"/>
  <c r="R89" i="14"/>
  <c r="Q89" i="14"/>
  <c r="O89" i="14"/>
  <c r="N89" i="14"/>
  <c r="M89" i="14"/>
  <c r="L89" i="14"/>
  <c r="K89" i="14"/>
  <c r="J89" i="14"/>
  <c r="H89" i="14"/>
  <c r="G89" i="14"/>
  <c r="F89" i="14"/>
  <c r="E89" i="14"/>
  <c r="D89" i="14"/>
  <c r="C89" i="14"/>
  <c r="S88" i="14"/>
  <c r="R88" i="14"/>
  <c r="Q88" i="14"/>
  <c r="O88" i="14"/>
  <c r="N88" i="14"/>
  <c r="M88" i="14"/>
  <c r="L88" i="14"/>
  <c r="K88" i="14"/>
  <c r="J88" i="14"/>
  <c r="H88" i="14"/>
  <c r="G88" i="14"/>
  <c r="F88" i="14"/>
  <c r="E88" i="14"/>
  <c r="D88" i="14"/>
  <c r="C88" i="14"/>
  <c r="S87" i="14"/>
  <c r="R87" i="14"/>
  <c r="Q87" i="14"/>
  <c r="O87" i="14"/>
  <c r="N87" i="14"/>
  <c r="M87" i="14"/>
  <c r="L87" i="14"/>
  <c r="K87" i="14"/>
  <c r="J87" i="14"/>
  <c r="H87" i="14"/>
  <c r="G87" i="14"/>
  <c r="F87" i="14"/>
  <c r="E87" i="14"/>
  <c r="D87" i="14"/>
  <c r="C87" i="14"/>
  <c r="S86" i="14"/>
  <c r="R86" i="14"/>
  <c r="Q86" i="14"/>
  <c r="O86" i="14"/>
  <c r="N86" i="14"/>
  <c r="M86" i="14"/>
  <c r="L86" i="14"/>
  <c r="K86" i="14"/>
  <c r="J86" i="14"/>
  <c r="H86" i="14"/>
  <c r="G86" i="14"/>
  <c r="F86" i="14"/>
  <c r="E86" i="14"/>
  <c r="D86" i="14"/>
  <c r="C86" i="14"/>
  <c r="S85" i="14"/>
  <c r="R85" i="14"/>
  <c r="Q85" i="14"/>
  <c r="O85" i="14"/>
  <c r="N85" i="14"/>
  <c r="M85" i="14"/>
  <c r="L85" i="14"/>
  <c r="K85" i="14"/>
  <c r="J85" i="14"/>
  <c r="H85" i="14"/>
  <c r="G85" i="14"/>
  <c r="F85" i="14"/>
  <c r="E85" i="14"/>
  <c r="D85" i="14"/>
  <c r="C85" i="14"/>
  <c r="S84" i="14"/>
  <c r="R84" i="14"/>
  <c r="Q84" i="14"/>
  <c r="O84" i="14"/>
  <c r="N84" i="14"/>
  <c r="M84" i="14"/>
  <c r="L84" i="14"/>
  <c r="K84" i="14"/>
  <c r="J84" i="14"/>
  <c r="H84" i="14"/>
  <c r="G84" i="14"/>
  <c r="F84" i="14"/>
  <c r="E84" i="14"/>
  <c r="D84" i="14"/>
  <c r="C84" i="14"/>
  <c r="S83" i="14"/>
  <c r="R83" i="14"/>
  <c r="Q83" i="14"/>
  <c r="O83" i="14"/>
  <c r="N83" i="14"/>
  <c r="M83" i="14"/>
  <c r="L83" i="14"/>
  <c r="K83" i="14"/>
  <c r="J83" i="14"/>
  <c r="H83" i="14"/>
  <c r="G83" i="14"/>
  <c r="F83" i="14"/>
  <c r="E83" i="14"/>
  <c r="D83" i="14"/>
  <c r="C83" i="14"/>
  <c r="S82" i="14"/>
  <c r="R82" i="14"/>
  <c r="Q82" i="14"/>
  <c r="O82" i="14"/>
  <c r="N82" i="14"/>
  <c r="M82" i="14"/>
  <c r="L82" i="14"/>
  <c r="K82" i="14"/>
  <c r="J82" i="14"/>
  <c r="H82" i="14"/>
  <c r="G82" i="14"/>
  <c r="F82" i="14"/>
  <c r="E82" i="14"/>
  <c r="D82" i="14"/>
  <c r="C82" i="14"/>
  <c r="S81" i="14"/>
  <c r="R81" i="14"/>
  <c r="Q81" i="14"/>
  <c r="O81" i="14"/>
  <c r="N81" i="14"/>
  <c r="M81" i="14"/>
  <c r="L81" i="14"/>
  <c r="K81" i="14"/>
  <c r="J81" i="14"/>
  <c r="H81" i="14"/>
  <c r="G81" i="14"/>
  <c r="F81" i="14"/>
  <c r="E81" i="14"/>
  <c r="D81" i="14"/>
  <c r="C81" i="14"/>
  <c r="S80" i="14"/>
  <c r="R80" i="14"/>
  <c r="Q80" i="14"/>
  <c r="O80" i="14"/>
  <c r="N80" i="14"/>
  <c r="M80" i="14"/>
  <c r="L80" i="14"/>
  <c r="K80" i="14"/>
  <c r="J80" i="14"/>
  <c r="H80" i="14"/>
  <c r="G80" i="14"/>
  <c r="F80" i="14"/>
  <c r="E80" i="14"/>
  <c r="D80" i="14"/>
  <c r="C80" i="14"/>
  <c r="S79" i="14"/>
  <c r="R79" i="14"/>
  <c r="Q79" i="14"/>
  <c r="O79" i="14"/>
  <c r="N79" i="14"/>
  <c r="M79" i="14"/>
  <c r="L79" i="14"/>
  <c r="K79" i="14"/>
  <c r="J79" i="14"/>
  <c r="H79" i="14"/>
  <c r="G79" i="14"/>
  <c r="F79" i="14"/>
  <c r="E79" i="14"/>
  <c r="D79" i="14"/>
  <c r="C79" i="14"/>
  <c r="S78" i="14"/>
  <c r="R78" i="14"/>
  <c r="Q78" i="14"/>
  <c r="O78" i="14"/>
  <c r="N78" i="14"/>
  <c r="M78" i="14"/>
  <c r="L78" i="14"/>
  <c r="K78" i="14"/>
  <c r="J78" i="14"/>
  <c r="H78" i="14"/>
  <c r="G78" i="14"/>
  <c r="F78" i="14"/>
  <c r="E78" i="14"/>
  <c r="E91" i="14" s="1"/>
  <c r="D78" i="14"/>
  <c r="C78" i="14"/>
  <c r="S77" i="14"/>
  <c r="R77" i="14"/>
  <c r="Q77" i="14"/>
  <c r="O77" i="14"/>
  <c r="N77" i="14"/>
  <c r="M77" i="14"/>
  <c r="L77" i="14"/>
  <c r="K77" i="14"/>
  <c r="J77" i="14"/>
  <c r="H77" i="14"/>
  <c r="H91" i="14" s="1"/>
  <c r="G77" i="14"/>
  <c r="F77" i="14"/>
  <c r="E77" i="14"/>
  <c r="D77" i="14"/>
  <c r="C77" i="14"/>
  <c r="S76" i="14"/>
  <c r="R76" i="14"/>
  <c r="Q76" i="14"/>
  <c r="O76" i="14"/>
  <c r="N76" i="14"/>
  <c r="M76" i="14"/>
  <c r="L76" i="14"/>
  <c r="K76" i="14"/>
  <c r="J76" i="14"/>
  <c r="H76" i="14"/>
  <c r="G76" i="14"/>
  <c r="F76" i="14"/>
  <c r="E76" i="14"/>
  <c r="D76" i="14"/>
  <c r="C76" i="14"/>
  <c r="S75" i="14"/>
  <c r="R75" i="14"/>
  <c r="R91" i="14" s="1"/>
  <c r="Q75" i="14"/>
  <c r="O75" i="14"/>
  <c r="O91" i="14" s="1"/>
  <c r="N75" i="14"/>
  <c r="M75" i="14"/>
  <c r="L75" i="14"/>
  <c r="K75" i="14"/>
  <c r="J75" i="14"/>
  <c r="H75" i="14"/>
  <c r="G75" i="14"/>
  <c r="F75" i="14"/>
  <c r="E75" i="14"/>
  <c r="D75" i="14"/>
  <c r="D91" i="14" s="1"/>
  <c r="C75" i="14"/>
  <c r="J63" i="14"/>
  <c r="I63" i="14"/>
  <c r="H63" i="14"/>
  <c r="G63" i="14"/>
  <c r="E63" i="14"/>
  <c r="D63" i="14"/>
  <c r="C63" i="14"/>
  <c r="J62" i="14"/>
  <c r="I62" i="14"/>
  <c r="H62" i="14"/>
  <c r="G62" i="14"/>
  <c r="E62" i="14"/>
  <c r="D62" i="14"/>
  <c r="C62" i="14"/>
  <c r="J61" i="14"/>
  <c r="I61" i="14"/>
  <c r="H61" i="14"/>
  <c r="G61" i="14"/>
  <c r="E61" i="14"/>
  <c r="D61" i="14"/>
  <c r="C61" i="14"/>
  <c r="J60" i="14"/>
  <c r="I60" i="14"/>
  <c r="H60" i="14"/>
  <c r="G60" i="14"/>
  <c r="E60" i="14"/>
  <c r="D60" i="14"/>
  <c r="C60" i="14"/>
  <c r="J59" i="14"/>
  <c r="I59" i="14"/>
  <c r="H59" i="14"/>
  <c r="G59" i="14"/>
  <c r="E59" i="14"/>
  <c r="D59" i="14"/>
  <c r="C59" i="14"/>
  <c r="J58" i="14"/>
  <c r="I58" i="14"/>
  <c r="H58" i="14"/>
  <c r="G58" i="14"/>
  <c r="E58" i="14"/>
  <c r="D58" i="14"/>
  <c r="C58" i="14"/>
  <c r="J57" i="14"/>
  <c r="I57" i="14"/>
  <c r="H57" i="14"/>
  <c r="G57" i="14"/>
  <c r="E57" i="14"/>
  <c r="D57" i="14"/>
  <c r="C57" i="14"/>
  <c r="J56" i="14"/>
  <c r="I56" i="14"/>
  <c r="H56" i="14"/>
  <c r="G56" i="14"/>
  <c r="E56" i="14"/>
  <c r="D56" i="14"/>
  <c r="C56" i="14"/>
  <c r="J55" i="14"/>
  <c r="I55" i="14"/>
  <c r="H55" i="14"/>
  <c r="G55" i="14"/>
  <c r="E55" i="14"/>
  <c r="D55" i="14"/>
  <c r="C55" i="14"/>
  <c r="J54" i="14"/>
  <c r="I54" i="14"/>
  <c r="H54" i="14"/>
  <c r="G54" i="14"/>
  <c r="E54" i="14"/>
  <c r="D54" i="14"/>
  <c r="C54" i="14"/>
  <c r="J53" i="14"/>
  <c r="I53" i="14"/>
  <c r="H53" i="14"/>
  <c r="G53" i="14"/>
  <c r="E53" i="14"/>
  <c r="D53" i="14"/>
  <c r="C53" i="14"/>
  <c r="J52" i="14"/>
  <c r="I52" i="14"/>
  <c r="H52" i="14"/>
  <c r="G52" i="14"/>
  <c r="E52" i="14"/>
  <c r="D52" i="14"/>
  <c r="C52" i="14"/>
  <c r="V42" i="14"/>
  <c r="U42" i="14"/>
  <c r="T42" i="14"/>
  <c r="S42" i="14"/>
  <c r="R42" i="14"/>
  <c r="Q42" i="14"/>
  <c r="O42" i="14"/>
  <c r="N42" i="14"/>
  <c r="M42" i="14"/>
  <c r="L42" i="14"/>
  <c r="K42" i="14"/>
  <c r="J42" i="14"/>
  <c r="I42" i="14"/>
  <c r="H42" i="14"/>
  <c r="G42" i="14"/>
  <c r="E42" i="14"/>
  <c r="D42" i="14"/>
  <c r="C42" i="14"/>
  <c r="V41" i="14"/>
  <c r="U41" i="14"/>
  <c r="T41" i="14"/>
  <c r="S41" i="14"/>
  <c r="R41" i="14"/>
  <c r="Q41" i="14"/>
  <c r="O41" i="14"/>
  <c r="N41" i="14"/>
  <c r="M41" i="14"/>
  <c r="L41" i="14"/>
  <c r="K41" i="14"/>
  <c r="J41" i="14"/>
  <c r="I41" i="14"/>
  <c r="H41" i="14"/>
  <c r="G41" i="14"/>
  <c r="E41" i="14"/>
  <c r="D41" i="14"/>
  <c r="C41" i="14"/>
  <c r="V40" i="14"/>
  <c r="U40" i="14"/>
  <c r="T40" i="14"/>
  <c r="S40" i="14"/>
  <c r="R40" i="14"/>
  <c r="Q40" i="14"/>
  <c r="O40" i="14"/>
  <c r="N40" i="14"/>
  <c r="M40" i="14"/>
  <c r="L40" i="14"/>
  <c r="K40" i="14"/>
  <c r="J40" i="14"/>
  <c r="I40" i="14"/>
  <c r="H40" i="14"/>
  <c r="G40" i="14"/>
  <c r="E40" i="14"/>
  <c r="D40" i="14"/>
  <c r="C40" i="14"/>
  <c r="V39" i="14"/>
  <c r="U39" i="14"/>
  <c r="T39" i="14"/>
  <c r="S39" i="14"/>
  <c r="R39" i="14"/>
  <c r="Q39" i="14"/>
  <c r="O39" i="14"/>
  <c r="N39" i="14"/>
  <c r="M39" i="14"/>
  <c r="L39" i="14"/>
  <c r="K39" i="14"/>
  <c r="J39" i="14"/>
  <c r="I39" i="14"/>
  <c r="H39" i="14"/>
  <c r="G39" i="14"/>
  <c r="E39" i="14"/>
  <c r="D39" i="14"/>
  <c r="C39" i="14"/>
  <c r="V38" i="14"/>
  <c r="U38" i="14"/>
  <c r="T38" i="14"/>
  <c r="S38" i="14"/>
  <c r="R38" i="14"/>
  <c r="Q38" i="14"/>
  <c r="O38" i="14"/>
  <c r="N38" i="14"/>
  <c r="M38" i="14"/>
  <c r="L38" i="14"/>
  <c r="K38" i="14"/>
  <c r="J38" i="14"/>
  <c r="I38" i="14"/>
  <c r="H38" i="14"/>
  <c r="G38" i="14"/>
  <c r="E38" i="14"/>
  <c r="D38" i="14"/>
  <c r="C38" i="14"/>
  <c r="V37" i="14"/>
  <c r="U37" i="14"/>
  <c r="T37" i="14"/>
  <c r="S37" i="14"/>
  <c r="R37" i="14"/>
  <c r="Q37" i="14"/>
  <c r="O37" i="14"/>
  <c r="N37" i="14"/>
  <c r="M37" i="14"/>
  <c r="L37" i="14"/>
  <c r="K37" i="14"/>
  <c r="J37" i="14"/>
  <c r="I37" i="14"/>
  <c r="H37" i="14"/>
  <c r="G37" i="14"/>
  <c r="E37" i="14"/>
  <c r="D37" i="14"/>
  <c r="C37" i="14"/>
  <c r="V36" i="14"/>
  <c r="U36" i="14"/>
  <c r="T36" i="14"/>
  <c r="S36" i="14"/>
  <c r="R36" i="14"/>
  <c r="Q36" i="14"/>
  <c r="O36" i="14"/>
  <c r="N36" i="14"/>
  <c r="M36" i="14"/>
  <c r="L36" i="14"/>
  <c r="K36" i="14"/>
  <c r="J36" i="14"/>
  <c r="I36" i="14"/>
  <c r="H36" i="14"/>
  <c r="G36" i="14"/>
  <c r="E36" i="14"/>
  <c r="D36" i="14"/>
  <c r="C36" i="14"/>
  <c r="V35" i="14"/>
  <c r="U35" i="14"/>
  <c r="T35" i="14"/>
  <c r="S35" i="14"/>
  <c r="R35" i="14"/>
  <c r="Q35" i="14"/>
  <c r="O35" i="14"/>
  <c r="N35" i="14"/>
  <c r="M35" i="14"/>
  <c r="L35" i="14"/>
  <c r="K35" i="14"/>
  <c r="J35" i="14"/>
  <c r="I35" i="14"/>
  <c r="H35" i="14"/>
  <c r="G35" i="14"/>
  <c r="E35" i="14"/>
  <c r="D35" i="14"/>
  <c r="C35" i="14"/>
  <c r="V34" i="14"/>
  <c r="U34" i="14"/>
  <c r="T34" i="14"/>
  <c r="S34" i="14"/>
  <c r="R34" i="14"/>
  <c r="Q34" i="14"/>
  <c r="O34" i="14"/>
  <c r="N34" i="14"/>
  <c r="M34" i="14"/>
  <c r="L34" i="14"/>
  <c r="K34" i="14"/>
  <c r="J34" i="14"/>
  <c r="I34" i="14"/>
  <c r="H34" i="14"/>
  <c r="G34" i="14"/>
  <c r="E34" i="14"/>
  <c r="D34" i="14"/>
  <c r="C34" i="14"/>
  <c r="V33" i="14"/>
  <c r="U33" i="14"/>
  <c r="T33" i="14"/>
  <c r="S33" i="14"/>
  <c r="R33" i="14"/>
  <c r="Q33" i="14"/>
  <c r="O33" i="14"/>
  <c r="N33" i="14"/>
  <c r="M33" i="14"/>
  <c r="L33" i="14"/>
  <c r="K33" i="14"/>
  <c r="J33" i="14"/>
  <c r="I33" i="14"/>
  <c r="H33" i="14"/>
  <c r="G33" i="14"/>
  <c r="E33" i="14"/>
  <c r="D33" i="14"/>
  <c r="C33" i="14"/>
  <c r="V32" i="14"/>
  <c r="U32" i="14"/>
  <c r="T32" i="14"/>
  <c r="S32" i="14"/>
  <c r="R32" i="14"/>
  <c r="Q32" i="14"/>
  <c r="O32" i="14"/>
  <c r="N32" i="14"/>
  <c r="M32" i="14"/>
  <c r="L32" i="14"/>
  <c r="K32" i="14"/>
  <c r="J32" i="14"/>
  <c r="I32" i="14"/>
  <c r="H32" i="14"/>
  <c r="G32" i="14"/>
  <c r="E32" i="14"/>
  <c r="D32" i="14"/>
  <c r="C32" i="14"/>
  <c r="V31" i="14"/>
  <c r="U31" i="14"/>
  <c r="T31" i="14"/>
  <c r="S31" i="14"/>
  <c r="R31" i="14"/>
  <c r="Q31" i="14"/>
  <c r="O31" i="14"/>
  <c r="N31" i="14"/>
  <c r="M31" i="14"/>
  <c r="L31" i="14"/>
  <c r="K31" i="14"/>
  <c r="J31" i="14"/>
  <c r="I31" i="14"/>
  <c r="H31" i="14"/>
  <c r="G31" i="14"/>
  <c r="E31" i="14"/>
  <c r="D31" i="14"/>
  <c r="C31" i="14"/>
  <c r="V30" i="14"/>
  <c r="V44" i="14" s="1"/>
  <c r="U30" i="14"/>
  <c r="U44" i="14" s="1"/>
  <c r="T30" i="14"/>
  <c r="S30" i="14"/>
  <c r="R30" i="14"/>
  <c r="Q30" i="14"/>
  <c r="O30" i="14"/>
  <c r="N30" i="14"/>
  <c r="M30" i="14"/>
  <c r="L30" i="14"/>
  <c r="L44" i="14" s="1"/>
  <c r="K30" i="14"/>
  <c r="J30" i="14"/>
  <c r="J44" i="14" s="1"/>
  <c r="I30" i="14"/>
  <c r="I44" i="14" s="1"/>
  <c r="H30" i="14"/>
  <c r="H44" i="14" s="1"/>
  <c r="G30" i="14"/>
  <c r="E30" i="14"/>
  <c r="D30" i="14"/>
  <c r="C30" i="14"/>
  <c r="V29" i="14"/>
  <c r="U29" i="14"/>
  <c r="T29" i="14"/>
  <c r="S29" i="14"/>
  <c r="R29" i="14"/>
  <c r="Q29" i="14"/>
  <c r="O29" i="14"/>
  <c r="O44" i="14" s="1"/>
  <c r="N29" i="14"/>
  <c r="N44" i="14" s="1"/>
  <c r="M29" i="14"/>
  <c r="M44" i="14" s="1"/>
  <c r="L29" i="14"/>
  <c r="K29" i="14"/>
  <c r="K44" i="14" s="1"/>
  <c r="J29" i="14"/>
  <c r="I29" i="14"/>
  <c r="H29" i="14"/>
  <c r="G29" i="14"/>
  <c r="E29" i="14"/>
  <c r="D29" i="14"/>
  <c r="C29" i="14"/>
  <c r="AA20" i="14"/>
  <c r="Z20" i="14"/>
  <c r="Y20" i="14"/>
  <c r="X20" i="14"/>
  <c r="W20" i="14"/>
  <c r="V20" i="14"/>
  <c r="T20" i="14"/>
  <c r="S20" i="14"/>
  <c r="R20" i="14"/>
  <c r="Q20" i="14"/>
  <c r="P20" i="14"/>
  <c r="O20" i="14"/>
  <c r="N20" i="14"/>
  <c r="M20" i="14"/>
  <c r="L20" i="14"/>
  <c r="J20" i="14"/>
  <c r="I20" i="14"/>
  <c r="H20" i="14"/>
  <c r="E20" i="14"/>
  <c r="D20" i="14"/>
  <c r="C20" i="14"/>
  <c r="AA19" i="14"/>
  <c r="Z19" i="14"/>
  <c r="Y19" i="14"/>
  <c r="X19" i="14"/>
  <c r="W19" i="14"/>
  <c r="V19" i="14"/>
  <c r="T19" i="14"/>
  <c r="S19" i="14"/>
  <c r="R19" i="14"/>
  <c r="Q19" i="14"/>
  <c r="P19" i="14"/>
  <c r="O19" i="14"/>
  <c r="N19" i="14"/>
  <c r="M19" i="14"/>
  <c r="L19" i="14"/>
  <c r="J19" i="14"/>
  <c r="I19" i="14"/>
  <c r="H19" i="14"/>
  <c r="E19" i="14"/>
  <c r="D19" i="14"/>
  <c r="C19" i="14"/>
  <c r="AA18" i="14"/>
  <c r="Z18" i="14"/>
  <c r="Y18" i="14"/>
  <c r="X18" i="14"/>
  <c r="W18" i="14"/>
  <c r="V18" i="14"/>
  <c r="T18" i="14"/>
  <c r="S18" i="14"/>
  <c r="R18" i="14"/>
  <c r="Q18" i="14"/>
  <c r="P18" i="14"/>
  <c r="O18" i="14"/>
  <c r="N18" i="14"/>
  <c r="M18" i="14"/>
  <c r="L18" i="14"/>
  <c r="J18" i="14"/>
  <c r="I18" i="14"/>
  <c r="H18" i="14"/>
  <c r="E18" i="14"/>
  <c r="D18" i="14"/>
  <c r="C18" i="14"/>
  <c r="AA17" i="14"/>
  <c r="Z17" i="14"/>
  <c r="Y17" i="14"/>
  <c r="X17" i="14"/>
  <c r="W17" i="14"/>
  <c r="V17" i="14"/>
  <c r="T17" i="14"/>
  <c r="S17" i="14"/>
  <c r="R17" i="14"/>
  <c r="Q17" i="14"/>
  <c r="P17" i="14"/>
  <c r="O17" i="14"/>
  <c r="N17" i="14"/>
  <c r="M17" i="14"/>
  <c r="L17" i="14"/>
  <c r="J17" i="14"/>
  <c r="I17" i="14"/>
  <c r="H17" i="14"/>
  <c r="E17" i="14"/>
  <c r="D17" i="14"/>
  <c r="C17" i="14"/>
  <c r="AA16" i="14"/>
  <c r="Z16" i="14"/>
  <c r="Y16" i="14"/>
  <c r="X16" i="14"/>
  <c r="W16" i="14"/>
  <c r="V16" i="14"/>
  <c r="T16" i="14"/>
  <c r="S16" i="14"/>
  <c r="R16" i="14"/>
  <c r="Q16" i="14"/>
  <c r="P16" i="14"/>
  <c r="O16" i="14"/>
  <c r="N16" i="14"/>
  <c r="M16" i="14"/>
  <c r="L16" i="14"/>
  <c r="J16" i="14"/>
  <c r="I16" i="14"/>
  <c r="H16" i="14"/>
  <c r="E16" i="14"/>
  <c r="D16" i="14"/>
  <c r="C16" i="14"/>
  <c r="AA15" i="14"/>
  <c r="Z15" i="14"/>
  <c r="Y15" i="14"/>
  <c r="X15" i="14"/>
  <c r="W15" i="14"/>
  <c r="V15" i="14"/>
  <c r="T15" i="14"/>
  <c r="S15" i="14"/>
  <c r="R15" i="14"/>
  <c r="Q15" i="14"/>
  <c r="P15" i="14"/>
  <c r="O15" i="14"/>
  <c r="N15" i="14"/>
  <c r="M15" i="14"/>
  <c r="L15" i="14"/>
  <c r="J15" i="14"/>
  <c r="I15" i="14"/>
  <c r="H15" i="14"/>
  <c r="E15" i="14"/>
  <c r="D15" i="14"/>
  <c r="C15" i="14"/>
  <c r="AA14" i="14"/>
  <c r="Z14" i="14"/>
  <c r="Y14" i="14"/>
  <c r="X14" i="14"/>
  <c r="W14" i="14"/>
  <c r="V14" i="14"/>
  <c r="T14" i="14"/>
  <c r="S14" i="14"/>
  <c r="R14" i="14"/>
  <c r="Q14" i="14"/>
  <c r="P14" i="14"/>
  <c r="O14" i="14"/>
  <c r="N14" i="14"/>
  <c r="M14" i="14"/>
  <c r="L14" i="14"/>
  <c r="J14" i="14"/>
  <c r="I14" i="14"/>
  <c r="H14" i="14"/>
  <c r="E14" i="14"/>
  <c r="D14" i="14"/>
  <c r="C14" i="14"/>
  <c r="AA13" i="14"/>
  <c r="Z13" i="14"/>
  <c r="Y13" i="14"/>
  <c r="X13" i="14"/>
  <c r="W13" i="14"/>
  <c r="V13" i="14"/>
  <c r="T13" i="14"/>
  <c r="S13" i="14"/>
  <c r="R13" i="14"/>
  <c r="Q13" i="14"/>
  <c r="P13" i="14"/>
  <c r="O13" i="14"/>
  <c r="N13" i="14"/>
  <c r="M13" i="14"/>
  <c r="L13" i="14"/>
  <c r="J13" i="14"/>
  <c r="I13" i="14"/>
  <c r="H13" i="14"/>
  <c r="E13" i="14"/>
  <c r="D13" i="14"/>
  <c r="C13" i="14"/>
  <c r="AA12" i="14"/>
  <c r="Z12" i="14"/>
  <c r="Y12" i="14"/>
  <c r="X12" i="14"/>
  <c r="W12" i="14"/>
  <c r="V12" i="14"/>
  <c r="T12" i="14"/>
  <c r="S12" i="14"/>
  <c r="R12" i="14"/>
  <c r="Q12" i="14"/>
  <c r="P12" i="14"/>
  <c r="O12" i="14"/>
  <c r="N12" i="14"/>
  <c r="M12" i="14"/>
  <c r="L12" i="14"/>
  <c r="J12" i="14"/>
  <c r="I12" i="14"/>
  <c r="H12" i="14"/>
  <c r="E12" i="14"/>
  <c r="D12" i="14"/>
  <c r="C12" i="14"/>
  <c r="AA11" i="14"/>
  <c r="Z11" i="14"/>
  <c r="Y11" i="14"/>
  <c r="X11" i="14"/>
  <c r="W11" i="14"/>
  <c r="V11" i="14"/>
  <c r="T11" i="14"/>
  <c r="S11" i="14"/>
  <c r="R11" i="14"/>
  <c r="Q11" i="14"/>
  <c r="P11" i="14"/>
  <c r="O11" i="14"/>
  <c r="N11" i="14"/>
  <c r="M11" i="14"/>
  <c r="L11" i="14"/>
  <c r="J11" i="14"/>
  <c r="I11" i="14"/>
  <c r="H11" i="14"/>
  <c r="E11" i="14"/>
  <c r="D11" i="14"/>
  <c r="C11" i="14"/>
  <c r="AA10" i="14"/>
  <c r="Z10" i="14"/>
  <c r="Y10" i="14"/>
  <c r="X10" i="14"/>
  <c r="W10" i="14"/>
  <c r="V10" i="14"/>
  <c r="T10" i="14"/>
  <c r="S10" i="14"/>
  <c r="R10" i="14"/>
  <c r="Q10" i="14"/>
  <c r="P10" i="14"/>
  <c r="O10" i="14"/>
  <c r="N10" i="14"/>
  <c r="M10" i="14"/>
  <c r="L10" i="14"/>
  <c r="J10" i="14"/>
  <c r="I10" i="14"/>
  <c r="H10" i="14"/>
  <c r="E10" i="14"/>
  <c r="D10" i="14"/>
  <c r="C10" i="14"/>
  <c r="AA9" i="14"/>
  <c r="Z9" i="14"/>
  <c r="Y9" i="14"/>
  <c r="X9" i="14"/>
  <c r="W9" i="14"/>
  <c r="V9" i="14"/>
  <c r="T9" i="14"/>
  <c r="S9" i="14"/>
  <c r="R9" i="14"/>
  <c r="Q9" i="14"/>
  <c r="P9" i="14"/>
  <c r="O9" i="14"/>
  <c r="N9" i="14"/>
  <c r="M9" i="14"/>
  <c r="L9" i="14"/>
  <c r="J9" i="14"/>
  <c r="I9" i="14"/>
  <c r="H9" i="14"/>
  <c r="E9" i="14"/>
  <c r="D9" i="14"/>
  <c r="C9" i="14"/>
  <c r="C22" i="14" s="1"/>
  <c r="AA8" i="14"/>
  <c r="Z8" i="14"/>
  <c r="Y8" i="14"/>
  <c r="X8" i="14"/>
  <c r="W8" i="14"/>
  <c r="V8" i="14"/>
  <c r="T8" i="14"/>
  <c r="S8" i="14"/>
  <c r="R8" i="14"/>
  <c r="Q8" i="14"/>
  <c r="P8" i="14"/>
  <c r="O8" i="14"/>
  <c r="N8" i="14"/>
  <c r="M8" i="14"/>
  <c r="L8" i="14"/>
  <c r="J8" i="14"/>
  <c r="I8" i="14"/>
  <c r="H8" i="14"/>
  <c r="E8" i="14"/>
  <c r="D8" i="14"/>
  <c r="C8" i="14"/>
  <c r="AA7" i="14"/>
  <c r="Z7" i="14"/>
  <c r="Z22" i="14" s="1"/>
  <c r="Y7" i="14"/>
  <c r="Y22" i="14" s="1"/>
  <c r="X7" i="14"/>
  <c r="X22" i="14" s="1"/>
  <c r="W7" i="14"/>
  <c r="W22" i="14" s="1"/>
  <c r="V7" i="14"/>
  <c r="T7" i="14"/>
  <c r="S7" i="14"/>
  <c r="R7" i="14"/>
  <c r="Q7" i="14"/>
  <c r="P7" i="14"/>
  <c r="O7" i="14"/>
  <c r="N7" i="14"/>
  <c r="M7" i="14"/>
  <c r="M22" i="14" s="1"/>
  <c r="L7" i="14"/>
  <c r="J7" i="14"/>
  <c r="J22" i="14" s="1"/>
  <c r="I7" i="14"/>
  <c r="I22" i="14" s="1"/>
  <c r="H7" i="14"/>
  <c r="E7" i="14"/>
  <c r="D7" i="14"/>
  <c r="C7" i="14"/>
  <c r="H106" i="14"/>
  <c r="G106" i="14"/>
  <c r="F106" i="14"/>
  <c r="E106" i="14"/>
  <c r="D106" i="14"/>
  <c r="C106" i="14"/>
  <c r="M91" i="14"/>
  <c r="G91" i="14"/>
  <c r="C91" i="14"/>
  <c r="J65" i="14"/>
  <c r="I65" i="14"/>
  <c r="H65" i="14"/>
  <c r="G65" i="14"/>
  <c r="E65" i="14"/>
  <c r="D65" i="14"/>
  <c r="C65" i="14"/>
  <c r="T44" i="14"/>
  <c r="S44" i="14"/>
  <c r="R44" i="14"/>
  <c r="Q44" i="14"/>
  <c r="G44" i="14"/>
  <c r="E44" i="14"/>
  <c r="D44" i="14"/>
  <c r="C44" i="14"/>
  <c r="X16" i="11"/>
  <c r="X17" i="11"/>
  <c r="X18" i="11"/>
  <c r="X19" i="11"/>
  <c r="X20" i="11"/>
  <c r="X21" i="11"/>
  <c r="X22" i="11"/>
  <c r="X24" i="11"/>
  <c r="X25" i="11"/>
  <c r="X26" i="11"/>
  <c r="V31" i="11"/>
  <c r="X31" i="11" s="1"/>
  <c r="Q172" i="3"/>
  <c r="P172" i="3"/>
  <c r="O172" i="3"/>
  <c r="N172" i="3"/>
  <c r="M172" i="3"/>
  <c r="L172" i="3"/>
  <c r="K172" i="3"/>
  <c r="J172" i="3"/>
  <c r="I172" i="3"/>
  <c r="H172" i="3"/>
  <c r="G172" i="3"/>
  <c r="F172" i="3"/>
  <c r="F91" i="14" l="1"/>
  <c r="J91" i="14"/>
  <c r="N91" i="14"/>
  <c r="K91" i="14"/>
  <c r="L91" i="14"/>
  <c r="Q91" i="14"/>
  <c r="S91" i="14"/>
  <c r="Q22" i="14"/>
  <c r="R22" i="14"/>
  <c r="L22" i="14"/>
  <c r="N22" i="14"/>
  <c r="AA22" i="14"/>
  <c r="S22" i="14"/>
  <c r="E22" i="14"/>
  <c r="T22" i="14"/>
  <c r="H22" i="14"/>
  <c r="D22" i="14"/>
  <c r="V22" i="14"/>
  <c r="P22" i="14"/>
  <c r="O22" i="14"/>
  <c r="V42" i="11"/>
  <c r="X42" i="11" s="1"/>
  <c r="V41" i="11"/>
  <c r="V40" i="11"/>
  <c r="V39" i="11"/>
  <c r="V38" i="11"/>
  <c r="X38" i="11" s="1"/>
  <c r="V37" i="11"/>
  <c r="X37" i="11" s="1"/>
  <c r="V36" i="11"/>
  <c r="V35" i="11"/>
  <c r="V34" i="11"/>
  <c r="X34" i="11" s="1"/>
  <c r="V33" i="11"/>
  <c r="X33" i="11" s="1"/>
  <c r="V32" i="11"/>
  <c r="X32" i="11" s="1"/>
  <c r="W31" i="11"/>
  <c r="V30" i="11"/>
  <c r="X30" i="11" s="1"/>
  <c r="V29" i="11"/>
  <c r="V28" i="11"/>
  <c r="X28" i="11" s="1"/>
  <c r="V27" i="11"/>
  <c r="V26" i="11"/>
  <c r="V25" i="11"/>
  <c r="W25" i="11" s="1"/>
  <c r="V24" i="11"/>
  <c r="V23" i="11"/>
  <c r="V22" i="11"/>
  <c r="V21" i="11"/>
  <c r="W21" i="11" s="1"/>
  <c r="V20" i="11"/>
  <c r="W20" i="11" s="1"/>
  <c r="V19" i="11"/>
  <c r="W19" i="11" s="1"/>
  <c r="V18" i="11"/>
  <c r="V17" i="11"/>
  <c r="V16" i="11"/>
  <c r="V15" i="11"/>
  <c r="V14" i="11"/>
  <c r="X14" i="11" s="1"/>
  <c r="V13" i="11"/>
  <c r="X13" i="11" s="1"/>
  <c r="V12" i="11"/>
  <c r="V11" i="11"/>
  <c r="V10" i="11"/>
  <c r="X10" i="11" s="1"/>
  <c r="V9" i="11"/>
  <c r="X9" i="11" s="1"/>
  <c r="V8" i="11"/>
  <c r="X8" i="11" s="1"/>
  <c r="V7" i="11"/>
  <c r="V6" i="11"/>
  <c r="X6" i="11" s="1"/>
  <c r="V5" i="11"/>
  <c r="W5" i="11" s="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S435" i="6"/>
  <c r="R435" i="6"/>
  <c r="Q435" i="6"/>
  <c r="P435" i="6"/>
  <c r="O435" i="6"/>
  <c r="N435" i="6"/>
  <c r="M435" i="6"/>
  <c r="L435" i="6"/>
  <c r="K435" i="6"/>
  <c r="J435" i="6"/>
  <c r="I435" i="6"/>
  <c r="H435" i="6"/>
  <c r="G435" i="6"/>
  <c r="F435" i="6"/>
  <c r="W23" i="11" l="1"/>
  <c r="X23" i="11"/>
  <c r="W27" i="11"/>
  <c r="X27" i="11"/>
  <c r="W39" i="11"/>
  <c r="X39" i="11"/>
  <c r="W36" i="11"/>
  <c r="X36" i="11"/>
  <c r="W29" i="11"/>
  <c r="X29" i="11"/>
  <c r="W41" i="11"/>
  <c r="X41" i="11"/>
  <c r="W35" i="11"/>
  <c r="X35" i="11"/>
  <c r="W40" i="11"/>
  <c r="X40" i="11"/>
  <c r="W7" i="11"/>
  <c r="X7" i="11"/>
  <c r="W11" i="11"/>
  <c r="X11" i="11"/>
  <c r="W12" i="11"/>
  <c r="X12" i="11"/>
  <c r="W15" i="11"/>
  <c r="X15" i="11"/>
  <c r="AA26" i="11"/>
  <c r="AA25" i="11"/>
  <c r="AA24" i="11"/>
  <c r="AA23" i="11"/>
  <c r="AA22" i="11"/>
  <c r="AA21" i="11"/>
  <c r="AA20" i="11"/>
  <c r="AA19" i="11"/>
  <c r="AA17" i="11"/>
  <c r="AA16" i="11"/>
  <c r="V43" i="11"/>
  <c r="AA18" i="11"/>
  <c r="W24" i="11"/>
  <c r="W17" i="11"/>
  <c r="W28" i="11"/>
  <c r="W9" i="11"/>
  <c r="W33" i="11"/>
  <c r="X5" i="11"/>
  <c r="W6" i="11"/>
  <c r="W10" i="11"/>
  <c r="W14" i="11"/>
  <c r="W18" i="11"/>
  <c r="W22" i="11"/>
  <c r="W26" i="11"/>
  <c r="W30" i="11"/>
  <c r="W34" i="11"/>
  <c r="W38" i="11"/>
  <c r="W42" i="11"/>
  <c r="W16" i="11"/>
  <c r="W32" i="11"/>
  <c r="W37" i="11"/>
  <c r="W8" i="11"/>
  <c r="W13" i="11"/>
  <c r="W43" i="11" l="1"/>
  <c r="T22" i="6"/>
  <c r="Y22" i="6" s="1"/>
  <c r="T21" i="6"/>
  <c r="U21" i="6" s="1"/>
  <c r="T20" i="6"/>
  <c r="Y20" i="6" s="1"/>
  <c r="T19" i="6"/>
  <c r="U19" i="6" s="1"/>
  <c r="T18" i="6"/>
  <c r="Y18" i="6" s="1"/>
  <c r="T17" i="6"/>
  <c r="U17" i="6" s="1"/>
  <c r="T16" i="6"/>
  <c r="Y16" i="6" s="1"/>
  <c r="T15" i="6"/>
  <c r="U15" i="6" s="1"/>
  <c r="T14" i="6"/>
  <c r="Y14" i="6" s="1"/>
  <c r="T13" i="6"/>
  <c r="U13" i="6" s="1"/>
  <c r="T12" i="6"/>
  <c r="Y12" i="6" s="1"/>
  <c r="T11" i="6"/>
  <c r="U11" i="6" s="1"/>
  <c r="T10" i="6"/>
  <c r="Y10" i="6" s="1"/>
  <c r="T9" i="6"/>
  <c r="U9" i="6" s="1"/>
  <c r="T8" i="6"/>
  <c r="Y8" i="6" s="1"/>
  <c r="T7" i="6"/>
  <c r="U7" i="6" s="1"/>
  <c r="T6" i="6"/>
  <c r="Y6" i="6" s="1"/>
  <c r="T5" i="6"/>
  <c r="U5" i="6" s="1"/>
  <c r="T4" i="6"/>
  <c r="T63" i="6"/>
  <c r="Y63" i="6" s="1"/>
  <c r="T62" i="6"/>
  <c r="Y62" i="6" s="1"/>
  <c r="T61" i="6"/>
  <c r="Y61" i="6" s="1"/>
  <c r="T60" i="6"/>
  <c r="Y60" i="6" s="1"/>
  <c r="T59" i="6"/>
  <c r="Y59" i="6" s="1"/>
  <c r="T58" i="6"/>
  <c r="Y58" i="6" s="1"/>
  <c r="T57" i="6"/>
  <c r="Y57" i="6" s="1"/>
  <c r="T56" i="6"/>
  <c r="Y56" i="6" s="1"/>
  <c r="T55" i="6"/>
  <c r="Y55" i="6" s="1"/>
  <c r="T54" i="6"/>
  <c r="Y54" i="6" s="1"/>
  <c r="T53" i="6"/>
  <c r="Y53" i="6" s="1"/>
  <c r="T52" i="6"/>
  <c r="Y52" i="6" s="1"/>
  <c r="T51" i="6"/>
  <c r="Y51" i="6" s="1"/>
  <c r="T50" i="6"/>
  <c r="Y50" i="6" s="1"/>
  <c r="T49" i="6"/>
  <c r="Y49" i="6" s="1"/>
  <c r="T48" i="6"/>
  <c r="Y48" i="6" s="1"/>
  <c r="T47" i="6"/>
  <c r="Y47" i="6" s="1"/>
  <c r="T46" i="6"/>
  <c r="Y46" i="6" s="1"/>
  <c r="T45" i="6"/>
  <c r="Y45" i="6" s="1"/>
  <c r="T44" i="6"/>
  <c r="Y44" i="6" s="1"/>
  <c r="T43" i="6"/>
  <c r="Y43" i="6" s="1"/>
  <c r="T42" i="6"/>
  <c r="Y42" i="6" s="1"/>
  <c r="T41" i="6"/>
  <c r="Y41" i="6" s="1"/>
  <c r="T40" i="6"/>
  <c r="Y40" i="6" s="1"/>
  <c r="T39" i="6"/>
  <c r="Y39" i="6" s="1"/>
  <c r="T38" i="6"/>
  <c r="Y38" i="6" s="1"/>
  <c r="T37" i="6"/>
  <c r="Y37" i="6" s="1"/>
  <c r="T36" i="6"/>
  <c r="Y36" i="6" s="1"/>
  <c r="T35" i="6"/>
  <c r="Y35" i="6" s="1"/>
  <c r="T34" i="6"/>
  <c r="Y34" i="6" s="1"/>
  <c r="T33" i="6"/>
  <c r="Y33" i="6" s="1"/>
  <c r="Y4" i="6" l="1"/>
  <c r="Y7" i="6"/>
  <c r="V15" i="6"/>
  <c r="Y15" i="6"/>
  <c r="V7" i="6"/>
  <c r="V19" i="6"/>
  <c r="V11" i="6"/>
  <c r="Y11" i="6"/>
  <c r="U22" i="6"/>
  <c r="Y19" i="6"/>
  <c r="V5" i="6"/>
  <c r="V9" i="6"/>
  <c r="V13" i="6"/>
  <c r="V17" i="6"/>
  <c r="V21" i="6"/>
  <c r="Y5" i="6"/>
  <c r="Y21" i="6"/>
  <c r="Y9" i="6"/>
  <c r="Y13" i="6"/>
  <c r="Y17" i="6"/>
  <c r="U4" i="6"/>
  <c r="U6" i="6"/>
  <c r="U8" i="6"/>
  <c r="U10" i="6"/>
  <c r="U12" i="6"/>
  <c r="U14" i="6"/>
  <c r="U16" i="6"/>
  <c r="U18" i="6"/>
  <c r="U20" i="6"/>
  <c r="V4" i="6"/>
  <c r="V6" i="6"/>
  <c r="V8" i="6"/>
  <c r="V10" i="6"/>
  <c r="V12" i="6"/>
  <c r="V14" i="6"/>
  <c r="V16" i="6"/>
  <c r="V18" i="6"/>
  <c r="V20" i="6"/>
  <c r="V22" i="6"/>
  <c r="U34" i="6"/>
  <c r="U43" i="6"/>
  <c r="U49" i="6"/>
  <c r="U55" i="6"/>
  <c r="U61" i="6"/>
  <c r="V34" i="6"/>
  <c r="V43" i="6"/>
  <c r="V52" i="6"/>
  <c r="U37" i="6"/>
  <c r="U40" i="6"/>
  <c r="U46" i="6"/>
  <c r="U52" i="6"/>
  <c r="U58" i="6"/>
  <c r="V37" i="6"/>
  <c r="V40" i="6"/>
  <c r="V46" i="6"/>
  <c r="V49" i="6"/>
  <c r="V55" i="6"/>
  <c r="V58" i="6"/>
  <c r="V61" i="6"/>
  <c r="U35" i="6"/>
  <c r="U38" i="6"/>
  <c r="U41" i="6"/>
  <c r="U44" i="6"/>
  <c r="U47" i="6"/>
  <c r="U50" i="6"/>
  <c r="U53" i="6"/>
  <c r="U56" i="6"/>
  <c r="U59" i="6"/>
  <c r="U62" i="6"/>
  <c r="V35" i="6"/>
  <c r="V38" i="6"/>
  <c r="V41" i="6"/>
  <c r="V44" i="6"/>
  <c r="V47" i="6"/>
  <c r="V50" i="6"/>
  <c r="V53" i="6"/>
  <c r="V56" i="6"/>
  <c r="V59" i="6"/>
  <c r="V62" i="6"/>
  <c r="U33" i="6"/>
  <c r="U36" i="6"/>
  <c r="U39" i="6"/>
  <c r="U42" i="6"/>
  <c r="U45" i="6"/>
  <c r="U48" i="6"/>
  <c r="U51" i="6"/>
  <c r="U54" i="6"/>
  <c r="U57" i="6"/>
  <c r="U60" i="6"/>
  <c r="U63" i="6"/>
  <c r="V33" i="6"/>
  <c r="V36" i="6"/>
  <c r="V39" i="6"/>
  <c r="V42" i="6"/>
  <c r="V45" i="6"/>
  <c r="V48" i="6"/>
  <c r="V51" i="6"/>
  <c r="V54" i="6"/>
  <c r="V57" i="6"/>
  <c r="V60" i="6"/>
  <c r="V63" i="6"/>
  <c r="T73" i="6"/>
  <c r="U73" i="6" s="1"/>
  <c r="T74" i="6"/>
  <c r="U74" i="6" s="1"/>
  <c r="V73" i="6" l="1"/>
  <c r="V74" i="6"/>
  <c r="Y73" i="6"/>
  <c r="Y74" i="6"/>
  <c r="AA10" i="11" l="1"/>
  <c r="AA8" i="11" l="1"/>
  <c r="AA7" i="11"/>
  <c r="AA13" i="11"/>
  <c r="AA6" i="11"/>
  <c r="AA9" i="11"/>
  <c r="AA12" i="11"/>
  <c r="AA15" i="11"/>
  <c r="AA14" i="11"/>
  <c r="AA11" i="11"/>
  <c r="AA5" i="11"/>
  <c r="R14" i="3" l="1"/>
  <c r="R13" i="3"/>
  <c r="R12" i="3"/>
  <c r="R11" i="3"/>
  <c r="R10" i="3"/>
  <c r="R9" i="3"/>
  <c r="R8" i="3"/>
  <c r="R7" i="3"/>
  <c r="R6" i="3"/>
  <c r="R5" i="3"/>
  <c r="V5" i="3" s="1"/>
  <c r="U26" i="3"/>
  <c r="R26" i="3"/>
  <c r="T26" i="3" s="1"/>
  <c r="U25" i="3"/>
  <c r="R25" i="3"/>
  <c r="T25" i="3" s="1"/>
  <c r="U24" i="3"/>
  <c r="R24" i="3"/>
  <c r="T24" i="3" s="1"/>
  <c r="U23" i="3"/>
  <c r="R23" i="3"/>
  <c r="S23" i="3" s="1"/>
  <c r="U22" i="3"/>
  <c r="R22" i="3"/>
  <c r="T22" i="3" s="1"/>
  <c r="R21" i="3"/>
  <c r="V21" i="3" s="1"/>
  <c r="R20" i="3"/>
  <c r="S20" i="3" s="1"/>
  <c r="R19" i="3"/>
  <c r="V19" i="3" s="1"/>
  <c r="R18" i="3"/>
  <c r="V18" i="3" s="1"/>
  <c r="U17" i="3"/>
  <c r="R17" i="3"/>
  <c r="S17" i="3" s="1"/>
  <c r="R16" i="3"/>
  <c r="V16" i="3" s="1"/>
  <c r="U15" i="3"/>
  <c r="R15" i="3"/>
  <c r="R27" i="3"/>
  <c r="V27" i="3" s="1"/>
  <c r="T21" i="7"/>
  <c r="Y21" i="7" s="1"/>
  <c r="T20" i="7"/>
  <c r="Y20" i="7" s="1"/>
  <c r="T19" i="7"/>
  <c r="U19" i="7" s="1"/>
  <c r="T18" i="7"/>
  <c r="Y18" i="7" s="1"/>
  <c r="T17" i="7"/>
  <c r="Y17" i="7" s="1"/>
  <c r="T16" i="7"/>
  <c r="Y16" i="7" s="1"/>
  <c r="T15" i="7"/>
  <c r="Y15" i="7" s="1"/>
  <c r="T14" i="7"/>
  <c r="Y14" i="7" s="1"/>
  <c r="T13" i="7"/>
  <c r="Y13" i="7" s="1"/>
  <c r="V19" i="7" l="1"/>
  <c r="Y19" i="7"/>
  <c r="S6" i="3"/>
  <c r="V6" i="3"/>
  <c r="S8" i="3"/>
  <c r="V8" i="3"/>
  <c r="T9" i="3"/>
  <c r="V9" i="3"/>
  <c r="T11" i="3"/>
  <c r="V11" i="3"/>
  <c r="T12" i="3"/>
  <c r="V12" i="3"/>
  <c r="T13" i="3"/>
  <c r="V13" i="3"/>
  <c r="T14" i="3"/>
  <c r="V14" i="3"/>
  <c r="T7" i="3"/>
  <c r="V7" i="3"/>
  <c r="S10" i="3"/>
  <c r="V10" i="3"/>
  <c r="T5" i="3"/>
  <c r="T6" i="3"/>
  <c r="T10" i="3"/>
  <c r="S9" i="3"/>
  <c r="S12" i="3"/>
  <c r="S5" i="3"/>
  <c r="S13" i="3"/>
  <c r="S7" i="3"/>
  <c r="T8" i="3"/>
  <c r="S11" i="3"/>
  <c r="S14" i="3"/>
  <c r="U13" i="7"/>
  <c r="V13" i="7"/>
  <c r="U16" i="7"/>
  <c r="V16" i="7"/>
  <c r="V22" i="3"/>
  <c r="S19" i="3"/>
  <c r="V17" i="3"/>
  <c r="V23" i="3"/>
  <c r="V24" i="3"/>
  <c r="T19" i="3"/>
  <c r="T17" i="3"/>
  <c r="V15" i="3"/>
  <c r="S16" i="3"/>
  <c r="S25" i="3"/>
  <c r="T16" i="3"/>
  <c r="V25" i="3"/>
  <c r="S22" i="3"/>
  <c r="V26" i="3"/>
  <c r="S15" i="3"/>
  <c r="V20" i="3"/>
  <c r="T23" i="3"/>
  <c r="T15" i="3"/>
  <c r="T20" i="3"/>
  <c r="S18" i="3"/>
  <c r="S21" i="3"/>
  <c r="S26" i="3"/>
  <c r="T18" i="3"/>
  <c r="T21" i="3"/>
  <c r="S24" i="3"/>
  <c r="S27" i="3"/>
  <c r="T27" i="3"/>
  <c r="U14" i="7"/>
  <c r="U17" i="7"/>
  <c r="U20" i="7"/>
  <c r="V14" i="7"/>
  <c r="V17" i="7"/>
  <c r="V20" i="7"/>
  <c r="U15" i="7"/>
  <c r="U18" i="7"/>
  <c r="U21" i="7"/>
  <c r="V15" i="7"/>
  <c r="V18" i="7"/>
  <c r="V21" i="7"/>
  <c r="R28" i="3" l="1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99" i="3"/>
  <c r="R100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 l="1"/>
  <c r="S45" i="3"/>
  <c r="T45" i="3"/>
  <c r="V100" i="3"/>
  <c r="V99" i="3"/>
  <c r="S99" i="3" l="1"/>
  <c r="T99" i="3"/>
  <c r="S100" i="3"/>
  <c r="T100" i="3"/>
  <c r="M4" i="4" l="1"/>
  <c r="S64" i="3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G136" i="4"/>
  <c r="T64" i="3" l="1"/>
  <c r="I136" i="4" l="1"/>
  <c r="S101" i="3" l="1"/>
  <c r="T101" i="3" l="1"/>
  <c r="S98" i="3" l="1"/>
  <c r="S94" i="3"/>
  <c r="S95" i="3"/>
  <c r="S96" i="3"/>
  <c r="S97" i="3"/>
  <c r="S93" i="3"/>
  <c r="S84" i="3"/>
  <c r="S86" i="3" l="1"/>
  <c r="V86" i="3"/>
  <c r="S91" i="3"/>
  <c r="V91" i="3"/>
  <c r="S90" i="3"/>
  <c r="V90" i="3"/>
  <c r="S87" i="3"/>
  <c r="V87" i="3"/>
  <c r="S89" i="3"/>
  <c r="V89" i="3"/>
  <c r="S92" i="3"/>
  <c r="V92" i="3"/>
  <c r="S85" i="3"/>
  <c r="V85" i="3"/>
  <c r="S88" i="3"/>
  <c r="V88" i="3"/>
  <c r="T86" i="3"/>
  <c r="T88" i="3"/>
  <c r="T89" i="3"/>
  <c r="T90" i="3"/>
  <c r="T91" i="3"/>
  <c r="T92" i="3"/>
  <c r="T93" i="3"/>
  <c r="T87" i="3" l="1"/>
  <c r="T85" i="3"/>
  <c r="N58" i="4"/>
  <c r="N59" i="4"/>
  <c r="Z33" i="11"/>
  <c r="Q59" i="4" l="1"/>
  <c r="Q58" i="4"/>
  <c r="O58" i="4"/>
  <c r="O59" i="4"/>
  <c r="V45" i="3"/>
  <c r="V64" i="3"/>
  <c r="S63" i="3" l="1"/>
  <c r="S44" i="3"/>
  <c r="V44" i="3" l="1"/>
  <c r="V63" i="3"/>
  <c r="T63" i="3"/>
  <c r="T44" i="3"/>
  <c r="J136" i="4" l="1"/>
  <c r="K136" i="4"/>
  <c r="L136" i="4"/>
  <c r="M136" i="4" l="1"/>
  <c r="J12" i="5" s="1"/>
  <c r="Q35" i="4"/>
  <c r="Q51" i="4"/>
  <c r="Q60" i="4"/>
  <c r="Q67" i="4"/>
  <c r="Q99" i="4"/>
  <c r="Q115" i="4"/>
  <c r="Q123" i="4"/>
  <c r="Q12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2" i="4"/>
  <c r="Q53" i="4"/>
  <c r="Q54" i="4"/>
  <c r="Q55" i="4"/>
  <c r="Q56" i="4"/>
  <c r="Q57" i="4"/>
  <c r="Q61" i="4"/>
  <c r="Q62" i="4"/>
  <c r="Q63" i="4"/>
  <c r="Q64" i="4"/>
  <c r="Q65" i="4"/>
  <c r="Q66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6" i="4"/>
  <c r="Q117" i="4"/>
  <c r="Q118" i="4"/>
  <c r="Q119" i="4"/>
  <c r="Q120" i="4"/>
  <c r="Q121" i="4"/>
  <c r="Q122" i="4"/>
  <c r="Q125" i="4"/>
  <c r="Q126" i="4"/>
  <c r="Q127" i="4"/>
  <c r="Q128" i="4"/>
  <c r="Q129" i="4"/>
  <c r="Q130" i="4"/>
  <c r="Q131" i="4"/>
  <c r="Q132" i="4"/>
  <c r="Q133" i="4"/>
  <c r="Q134" i="4"/>
  <c r="Q135" i="4"/>
  <c r="Q4" i="4"/>
  <c r="N77" i="4" l="1"/>
  <c r="O78" i="4"/>
  <c r="O79" i="4"/>
  <c r="N80" i="4"/>
  <c r="N81" i="4"/>
  <c r="N82" i="4"/>
  <c r="N83" i="4"/>
  <c r="N15" i="4"/>
  <c r="N5" i="4"/>
  <c r="N6" i="4"/>
  <c r="N7" i="4"/>
  <c r="N8" i="4"/>
  <c r="N9" i="4"/>
  <c r="N10" i="4"/>
  <c r="O11" i="4"/>
  <c r="N12" i="4"/>
  <c r="N13" i="4"/>
  <c r="N14" i="4"/>
  <c r="O15" i="4"/>
  <c r="N16" i="4"/>
  <c r="N17" i="4"/>
  <c r="N18" i="4"/>
  <c r="N19" i="4"/>
  <c r="N20" i="4"/>
  <c r="N21" i="4"/>
  <c r="N22" i="4"/>
  <c r="O23" i="4"/>
  <c r="N24" i="4"/>
  <c r="N25" i="4"/>
  <c r="N26" i="4"/>
  <c r="N27" i="4"/>
  <c r="N28" i="4"/>
  <c r="N29" i="4"/>
  <c r="O30" i="4"/>
  <c r="O31" i="4"/>
  <c r="N32" i="4"/>
  <c r="N33" i="4"/>
  <c r="N34" i="4"/>
  <c r="N35" i="4"/>
  <c r="N36" i="4"/>
  <c r="N37" i="4"/>
  <c r="N38" i="4"/>
  <c r="O39" i="4"/>
  <c r="N40" i="4"/>
  <c r="N41" i="4"/>
  <c r="N42" i="4"/>
  <c r="N43" i="4"/>
  <c r="N44" i="4"/>
  <c r="N45" i="4"/>
  <c r="N46" i="4"/>
  <c r="N47" i="4"/>
  <c r="N48" i="4"/>
  <c r="N49" i="4"/>
  <c r="N50" i="4"/>
  <c r="O51" i="4"/>
  <c r="N52" i="4"/>
  <c r="N53" i="4"/>
  <c r="N54" i="4"/>
  <c r="N55" i="4"/>
  <c r="N56" i="4"/>
  <c r="N57" i="4"/>
  <c r="N60" i="4"/>
  <c r="N61" i="4"/>
  <c r="N62" i="4"/>
  <c r="O63" i="4"/>
  <c r="N64" i="4"/>
  <c r="N65" i="4"/>
  <c r="N66" i="4"/>
  <c r="O67" i="4"/>
  <c r="N68" i="4"/>
  <c r="N69" i="4"/>
  <c r="O70" i="4"/>
  <c r="N71" i="4"/>
  <c r="N72" i="4"/>
  <c r="N73" i="4"/>
  <c r="N74" i="4"/>
  <c r="N75" i="4"/>
  <c r="N76" i="4"/>
  <c r="N84" i="4"/>
  <c r="N85" i="4"/>
  <c r="N86" i="4"/>
  <c r="N87" i="4"/>
  <c r="N88" i="4"/>
  <c r="N89" i="4"/>
  <c r="N90" i="4"/>
  <c r="N91" i="4"/>
  <c r="N92" i="4"/>
  <c r="N93" i="4"/>
  <c r="O94" i="4"/>
  <c r="N95" i="4"/>
  <c r="N96" i="4"/>
  <c r="N97" i="4"/>
  <c r="N98" i="4"/>
  <c r="N99" i="4"/>
  <c r="N100" i="4"/>
  <c r="N101" i="4"/>
  <c r="N102" i="4"/>
  <c r="N103" i="4"/>
  <c r="N104" i="4"/>
  <c r="N105" i="4"/>
  <c r="N106" i="4"/>
  <c r="O107" i="4"/>
  <c r="O108" i="4"/>
  <c r="O109" i="4"/>
  <c r="N110" i="4"/>
  <c r="N111" i="4"/>
  <c r="O112" i="4"/>
  <c r="O113" i="4"/>
  <c r="O114" i="4"/>
  <c r="O115" i="4"/>
  <c r="N116" i="4"/>
  <c r="N117" i="4"/>
  <c r="O118" i="4"/>
  <c r="O119" i="4"/>
  <c r="N120" i="4"/>
  <c r="O121" i="4"/>
  <c r="O122" i="4"/>
  <c r="O123" i="4"/>
  <c r="N124" i="4"/>
  <c r="N125" i="4"/>
  <c r="O126" i="4"/>
  <c r="O127" i="4"/>
  <c r="N128" i="4"/>
  <c r="O129" i="4"/>
  <c r="N130" i="4"/>
  <c r="O131" i="4"/>
  <c r="N132" i="4"/>
  <c r="N133" i="4"/>
  <c r="N134" i="4"/>
  <c r="O135" i="4"/>
  <c r="N31" i="4" l="1"/>
  <c r="O103" i="4"/>
  <c r="N11" i="4"/>
  <c r="N135" i="4"/>
  <c r="N23" i="4"/>
  <c r="O90" i="4"/>
  <c r="N67" i="4"/>
  <c r="N39" i="4"/>
  <c r="O93" i="4"/>
  <c r="N70" i="4"/>
  <c r="O38" i="4"/>
  <c r="O22" i="4"/>
  <c r="O6" i="4"/>
  <c r="O19" i="4"/>
  <c r="O85" i="4"/>
  <c r="O102" i="4"/>
  <c r="N51" i="4"/>
  <c r="N30" i="4"/>
  <c r="O14" i="4"/>
  <c r="O81" i="4"/>
  <c r="N114" i="4"/>
  <c r="O98" i="4"/>
  <c r="O75" i="4"/>
  <c r="O47" i="4"/>
  <c r="O27" i="4"/>
  <c r="N94" i="4"/>
  <c r="N118" i="4"/>
  <c r="O134" i="4"/>
  <c r="N126" i="4"/>
  <c r="O117" i="4"/>
  <c r="O50" i="4"/>
  <c r="N123" i="4"/>
  <c r="O55" i="4"/>
  <c r="N131" i="4"/>
  <c r="O46" i="4"/>
  <c r="O130" i="4"/>
  <c r="N122" i="4"/>
  <c r="O89" i="4"/>
  <c r="O71" i="4"/>
  <c r="N63" i="4"/>
  <c r="O54" i="4"/>
  <c r="O35" i="4"/>
  <c r="O10" i="4"/>
  <c r="O74" i="4"/>
  <c r="N119" i="4"/>
  <c r="O111" i="4"/>
  <c r="O97" i="4"/>
  <c r="O86" i="4"/>
  <c r="O62" i="4"/>
  <c r="O43" i="4"/>
  <c r="O26" i="4"/>
  <c r="O18" i="4"/>
  <c r="O7" i="4"/>
  <c r="O42" i="4"/>
  <c r="O125" i="4"/>
  <c r="O133" i="4"/>
  <c r="O66" i="4"/>
  <c r="N127" i="4"/>
  <c r="N109" i="4"/>
  <c r="O34" i="4"/>
  <c r="N113" i="4"/>
  <c r="N129" i="4"/>
  <c r="N121" i="4"/>
  <c r="N112" i="4"/>
  <c r="N107" i="4"/>
  <c r="O100" i="4"/>
  <c r="O96" i="4"/>
  <c r="O92" i="4"/>
  <c r="O88" i="4"/>
  <c r="O84" i="4"/>
  <c r="O73" i="4"/>
  <c r="O69" i="4"/>
  <c r="O65" i="4"/>
  <c r="O61" i="4"/>
  <c r="O57" i="4"/>
  <c r="O53" i="4"/>
  <c r="O49" i="4"/>
  <c r="O45" i="4"/>
  <c r="O41" i="4"/>
  <c r="O37" i="4"/>
  <c r="O33" i="4"/>
  <c r="O29" i="4"/>
  <c r="O25" i="4"/>
  <c r="O21" i="4"/>
  <c r="O17" i="4"/>
  <c r="O13" i="4"/>
  <c r="O9" i="4"/>
  <c r="O5" i="4"/>
  <c r="N108" i="4"/>
  <c r="O132" i="4"/>
  <c r="O128" i="4"/>
  <c r="O124" i="4"/>
  <c r="O120" i="4"/>
  <c r="O116" i="4"/>
  <c r="O110" i="4"/>
  <c r="O106" i="4"/>
  <c r="O80" i="4"/>
  <c r="O105" i="4"/>
  <c r="O99" i="4"/>
  <c r="O95" i="4"/>
  <c r="O91" i="4"/>
  <c r="O87" i="4"/>
  <c r="O76" i="4"/>
  <c r="O72" i="4"/>
  <c r="O68" i="4"/>
  <c r="O64" i="4"/>
  <c r="O60" i="4"/>
  <c r="O56" i="4"/>
  <c r="O52" i="4"/>
  <c r="O48" i="4"/>
  <c r="O44" i="4"/>
  <c r="O40" i="4"/>
  <c r="O36" i="4"/>
  <c r="O32" i="4"/>
  <c r="O28" i="4"/>
  <c r="O24" i="4"/>
  <c r="O20" i="4"/>
  <c r="O16" i="4"/>
  <c r="O12" i="4"/>
  <c r="O8" i="4"/>
  <c r="O83" i="4"/>
  <c r="N115" i="4"/>
  <c r="O101" i="4"/>
  <c r="O104" i="4"/>
  <c r="N79" i="4"/>
  <c r="N78" i="4"/>
  <c r="O77" i="4"/>
  <c r="O82" i="4"/>
  <c r="H136" i="4"/>
  <c r="V103" i="3" l="1"/>
  <c r="Z42" i="11" l="1"/>
  <c r="Z41" i="11"/>
  <c r="Z40" i="11"/>
  <c r="Z39" i="11"/>
  <c r="Z38" i="11"/>
  <c r="Z37" i="11"/>
  <c r="Z36" i="11"/>
  <c r="Z35" i="11"/>
  <c r="Z34" i="11"/>
  <c r="Z32" i="11"/>
  <c r="Z31" i="11"/>
  <c r="V171" i="3" l="1"/>
  <c r="V161" i="3" l="1"/>
  <c r="V162" i="3"/>
  <c r="V163" i="3"/>
  <c r="V164" i="3"/>
  <c r="V165" i="3"/>
  <c r="V166" i="3"/>
  <c r="V167" i="3"/>
  <c r="V168" i="3"/>
  <c r="V169" i="3"/>
  <c r="V170" i="3"/>
  <c r="V160" i="3"/>
  <c r="V151" i="3"/>
  <c r="V152" i="3"/>
  <c r="V153" i="3"/>
  <c r="V154" i="3"/>
  <c r="V155" i="3"/>
  <c r="V156" i="3"/>
  <c r="V157" i="3"/>
  <c r="V158" i="3"/>
  <c r="V159" i="3"/>
  <c r="V150" i="3"/>
  <c r="V143" i="3"/>
  <c r="V144" i="3"/>
  <c r="V145" i="3"/>
  <c r="V146" i="3"/>
  <c r="V147" i="3"/>
  <c r="V148" i="3"/>
  <c r="V149" i="3"/>
  <c r="V142" i="3"/>
  <c r="V134" i="3"/>
  <c r="V135" i="3"/>
  <c r="V136" i="3"/>
  <c r="V137" i="3"/>
  <c r="V138" i="3"/>
  <c r="V139" i="3"/>
  <c r="V140" i="3"/>
  <c r="V141" i="3"/>
  <c r="V124" i="3"/>
  <c r="V125" i="3"/>
  <c r="V126" i="3"/>
  <c r="V127" i="3"/>
  <c r="V128" i="3"/>
  <c r="V129" i="3"/>
  <c r="V130" i="3"/>
  <c r="V131" i="3"/>
  <c r="V132" i="3"/>
  <c r="V133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10" i="3"/>
  <c r="V109" i="3"/>
  <c r="V108" i="3"/>
  <c r="V107" i="3"/>
  <c r="V106" i="3"/>
  <c r="V105" i="3"/>
  <c r="V104" i="3"/>
  <c r="V101" i="3"/>
  <c r="V102" i="3"/>
  <c r="V98" i="3"/>
  <c r="V94" i="3"/>
  <c r="V95" i="3"/>
  <c r="V96" i="3"/>
  <c r="V97" i="3"/>
  <c r="V93" i="3"/>
  <c r="V76" i="3"/>
  <c r="V77" i="3"/>
  <c r="V78" i="3"/>
  <c r="V79" i="3"/>
  <c r="V80" i="3"/>
  <c r="V81" i="3"/>
  <c r="V82" i="3"/>
  <c r="V83" i="3"/>
  <c r="V84" i="3"/>
  <c r="V75" i="3"/>
  <c r="V66" i="3"/>
  <c r="V67" i="3"/>
  <c r="V68" i="3"/>
  <c r="V69" i="3"/>
  <c r="V70" i="3"/>
  <c r="V71" i="3"/>
  <c r="V72" i="3"/>
  <c r="V73" i="3"/>
  <c r="V74" i="3"/>
  <c r="V65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46" i="3"/>
  <c r="V28" i="3"/>
  <c r="V29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30" i="3" l="1"/>
  <c r="T3" i="3" s="1"/>
  <c r="J11" i="5"/>
  <c r="AA27" i="11" l="1"/>
  <c r="AA28" i="11"/>
  <c r="AA30" i="11"/>
  <c r="AA29" i="11"/>
  <c r="AA38" i="11" l="1"/>
  <c r="AA37" i="11"/>
  <c r="AA32" i="11"/>
  <c r="J9" i="5" l="1"/>
  <c r="AA36" i="11"/>
  <c r="AA34" i="11"/>
  <c r="AA39" i="11"/>
  <c r="AA41" i="11"/>
  <c r="AA31" i="11"/>
  <c r="AA33" i="11"/>
  <c r="AA35" i="11"/>
  <c r="AA40" i="11"/>
  <c r="AA42" i="11"/>
  <c r="X3" i="11" l="1"/>
  <c r="X44" i="11"/>
  <c r="L9" i="5" s="1"/>
  <c r="K9" i="5"/>
  <c r="T5" i="7" l="1"/>
  <c r="T6" i="7"/>
  <c r="T7" i="7"/>
  <c r="T8" i="7"/>
  <c r="U8" i="7" s="1"/>
  <c r="T9" i="7"/>
  <c r="Y9" i="7" s="1"/>
  <c r="T10" i="7"/>
  <c r="T11" i="7"/>
  <c r="T12" i="7"/>
  <c r="V12" i="7" s="1"/>
  <c r="T22" i="7"/>
  <c r="U22" i="7" s="1"/>
  <c r="T23" i="7"/>
  <c r="Y23" i="7" s="1"/>
  <c r="T24" i="7"/>
  <c r="V24" i="7" s="1"/>
  <c r="T25" i="7"/>
  <c r="Y25" i="7" s="1"/>
  <c r="T26" i="7"/>
  <c r="Y26" i="7" s="1"/>
  <c r="T27" i="7"/>
  <c r="Y27" i="7" s="1"/>
  <c r="T4" i="7"/>
  <c r="T24" i="6"/>
  <c r="T25" i="6"/>
  <c r="T26" i="6"/>
  <c r="T27" i="6"/>
  <c r="T28" i="6"/>
  <c r="T29" i="6"/>
  <c r="T30" i="6"/>
  <c r="T31" i="6"/>
  <c r="T32" i="6"/>
  <c r="T64" i="6"/>
  <c r="T65" i="6"/>
  <c r="T66" i="6"/>
  <c r="T67" i="6"/>
  <c r="T68" i="6"/>
  <c r="T69" i="6"/>
  <c r="T70" i="6"/>
  <c r="T71" i="6"/>
  <c r="T72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T403" i="6"/>
  <c r="T404" i="6"/>
  <c r="T405" i="6"/>
  <c r="T406" i="6"/>
  <c r="T407" i="6"/>
  <c r="T408" i="6"/>
  <c r="T409" i="6"/>
  <c r="T410" i="6"/>
  <c r="T411" i="6"/>
  <c r="T412" i="6"/>
  <c r="T413" i="6"/>
  <c r="T414" i="6"/>
  <c r="T415" i="6"/>
  <c r="T416" i="6"/>
  <c r="T417" i="6"/>
  <c r="T418" i="6"/>
  <c r="T419" i="6"/>
  <c r="T420" i="6"/>
  <c r="T421" i="6"/>
  <c r="T422" i="6"/>
  <c r="T423" i="6"/>
  <c r="T424" i="6"/>
  <c r="T425" i="6"/>
  <c r="T426" i="6"/>
  <c r="T427" i="6"/>
  <c r="T428" i="6"/>
  <c r="T429" i="6"/>
  <c r="T430" i="6"/>
  <c r="T431" i="6"/>
  <c r="T432" i="6"/>
  <c r="T433" i="6"/>
  <c r="T434" i="6"/>
  <c r="T23" i="6"/>
  <c r="T435" i="6" s="1"/>
  <c r="Y5" i="7"/>
  <c r="J8" i="5" l="1"/>
  <c r="U6" i="7"/>
  <c r="T28" i="7"/>
  <c r="J10" i="5" s="1"/>
  <c r="V11" i="7"/>
  <c r="Y11" i="7"/>
  <c r="Y7" i="7"/>
  <c r="U10" i="7"/>
  <c r="Y10" i="7"/>
  <c r="U11" i="7"/>
  <c r="V10" i="7"/>
  <c r="U24" i="7"/>
  <c r="U12" i="7"/>
  <c r="Y24" i="7"/>
  <c r="Y22" i="7"/>
  <c r="Y12" i="7"/>
  <c r="U26" i="7"/>
  <c r="V8" i="7"/>
  <c r="V9" i="7"/>
  <c r="V23" i="7"/>
  <c r="Y8" i="7"/>
  <c r="V7" i="7"/>
  <c r="V22" i="7"/>
  <c r="V6" i="7"/>
  <c r="U4" i="7"/>
  <c r="Y6" i="7"/>
  <c r="V4" i="7"/>
  <c r="V26" i="7"/>
  <c r="Y4" i="7"/>
  <c r="V25" i="7"/>
  <c r="V5" i="7"/>
  <c r="V27" i="7"/>
  <c r="U5" i="7"/>
  <c r="U7" i="7"/>
  <c r="U9" i="7"/>
  <c r="U23" i="7"/>
  <c r="U25" i="7"/>
  <c r="U27" i="7"/>
  <c r="V29" i="7" l="1"/>
  <c r="L10" i="5" s="1"/>
  <c r="U28" i="7"/>
  <c r="K10" i="5" s="1"/>
  <c r="V2" i="7"/>
  <c r="Y66" i="6"/>
  <c r="Y67" i="6"/>
  <c r="Y76" i="6"/>
  <c r="Y77" i="6"/>
  <c r="Y84" i="6"/>
  <c r="Y85" i="6"/>
  <c r="Y123" i="6"/>
  <c r="Y122" i="6"/>
  <c r="Y121" i="6"/>
  <c r="Y106" i="6"/>
  <c r="Y105" i="6"/>
  <c r="Y99" i="6"/>
  <c r="Y98" i="6"/>
  <c r="Y92" i="6"/>
  <c r="Y93" i="6"/>
  <c r="Y94" i="6"/>
  <c r="U95" i="6"/>
  <c r="Y96" i="6"/>
  <c r="U97" i="6"/>
  <c r="U99" i="6"/>
  <c r="Y100" i="6"/>
  <c r="U101" i="6"/>
  <c r="Y102" i="6"/>
  <c r="U103" i="6"/>
  <c r="Y104" i="6"/>
  <c r="U105" i="6"/>
  <c r="V107" i="6"/>
  <c r="Y108" i="6"/>
  <c r="Y109" i="6"/>
  <c r="Y110" i="6"/>
  <c r="U111" i="6"/>
  <c r="V112" i="6"/>
  <c r="U113" i="6"/>
  <c r="Y114" i="6"/>
  <c r="U115" i="6"/>
  <c r="Y116" i="6"/>
  <c r="U117" i="6"/>
  <c r="U118" i="6"/>
  <c r="U119" i="6"/>
  <c r="U120" i="6"/>
  <c r="U121" i="6"/>
  <c r="U122" i="6"/>
  <c r="U123" i="6"/>
  <c r="U124" i="6"/>
  <c r="U125" i="6"/>
  <c r="U126" i="6"/>
  <c r="U127" i="6"/>
  <c r="V128" i="6"/>
  <c r="U129" i="6"/>
  <c r="Y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V144" i="6"/>
  <c r="U145" i="6"/>
  <c r="Y146" i="6"/>
  <c r="U147" i="6"/>
  <c r="Y148" i="6"/>
  <c r="U149" i="6"/>
  <c r="U150" i="6"/>
  <c r="U151" i="6"/>
  <c r="U152" i="6"/>
  <c r="U153" i="6"/>
  <c r="V154" i="6"/>
  <c r="U155" i="6"/>
  <c r="U156" i="6"/>
  <c r="U157" i="6"/>
  <c r="U158" i="6"/>
  <c r="U159" i="6"/>
  <c r="V160" i="6"/>
  <c r="U161" i="6"/>
  <c r="Y162" i="6"/>
  <c r="U163" i="6"/>
  <c r="Y164" i="6"/>
  <c r="U165" i="6"/>
  <c r="U166" i="6"/>
  <c r="U167" i="6"/>
  <c r="U168" i="6"/>
  <c r="U169" i="6"/>
  <c r="U170" i="6"/>
  <c r="U171" i="6"/>
  <c r="U172" i="6"/>
  <c r="U173" i="6"/>
  <c r="U174" i="6"/>
  <c r="U175" i="6"/>
  <c r="V176" i="6"/>
  <c r="U177" i="6"/>
  <c r="Y178" i="6"/>
  <c r="U179" i="6"/>
  <c r="Y180" i="6"/>
  <c r="U181" i="6"/>
  <c r="U182" i="6"/>
  <c r="U183" i="6"/>
  <c r="U184" i="6"/>
  <c r="U185" i="6"/>
  <c r="U186" i="6"/>
  <c r="U187" i="6"/>
  <c r="U188" i="6"/>
  <c r="U189" i="6"/>
  <c r="U190" i="6"/>
  <c r="U191" i="6"/>
  <c r="V192" i="6"/>
  <c r="U193" i="6"/>
  <c r="Y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V208" i="6"/>
  <c r="U209" i="6"/>
  <c r="Y210" i="6"/>
  <c r="U211" i="6"/>
  <c r="Y212" i="6"/>
  <c r="U213" i="6"/>
  <c r="U214" i="6"/>
  <c r="U215" i="6"/>
  <c r="U216" i="6"/>
  <c r="U217" i="6"/>
  <c r="Y218" i="6"/>
  <c r="U219" i="6"/>
  <c r="Y220" i="6"/>
  <c r="U221" i="6"/>
  <c r="U222" i="6"/>
  <c r="U223" i="6"/>
  <c r="V224" i="6"/>
  <c r="U225" i="6"/>
  <c r="Y226" i="6"/>
  <c r="U227" i="6"/>
  <c r="U228" i="6"/>
  <c r="U229" i="6"/>
  <c r="U230" i="6"/>
  <c r="U231" i="6"/>
  <c r="U232" i="6"/>
  <c r="U233" i="6"/>
  <c r="Y234" i="6"/>
  <c r="U235" i="6"/>
  <c r="U236" i="6"/>
  <c r="U237" i="6"/>
  <c r="U238" i="6"/>
  <c r="U239" i="6"/>
  <c r="V240" i="6"/>
  <c r="U241" i="6"/>
  <c r="Y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V256" i="6"/>
  <c r="U257" i="6"/>
  <c r="Y258" i="6"/>
  <c r="U259" i="6"/>
  <c r="U260" i="6"/>
  <c r="U261" i="6"/>
  <c r="U262" i="6"/>
  <c r="U263" i="6"/>
  <c r="V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283" i="6"/>
  <c r="U284" i="6"/>
  <c r="U285" i="6"/>
  <c r="U286" i="6"/>
  <c r="U287" i="6"/>
  <c r="U288" i="6"/>
  <c r="U289" i="6"/>
  <c r="U290" i="6"/>
  <c r="U291" i="6"/>
  <c r="U292" i="6"/>
  <c r="U293" i="6"/>
  <c r="U294" i="6"/>
  <c r="U295" i="6"/>
  <c r="U296" i="6"/>
  <c r="U297" i="6"/>
  <c r="U298" i="6"/>
  <c r="U299" i="6"/>
  <c r="U300" i="6"/>
  <c r="U301" i="6"/>
  <c r="U302" i="6"/>
  <c r="U303" i="6"/>
  <c r="U304" i="6"/>
  <c r="U305" i="6"/>
  <c r="U306" i="6"/>
  <c r="U307" i="6"/>
  <c r="U308" i="6"/>
  <c r="U309" i="6"/>
  <c r="U310" i="6"/>
  <c r="U311" i="6"/>
  <c r="U312" i="6"/>
  <c r="U313" i="6"/>
  <c r="U314" i="6"/>
  <c r="U315" i="6"/>
  <c r="U316" i="6"/>
  <c r="U317" i="6"/>
  <c r="U318" i="6"/>
  <c r="U319" i="6"/>
  <c r="U320" i="6"/>
  <c r="U321" i="6"/>
  <c r="U322" i="6"/>
  <c r="U323" i="6"/>
  <c r="U324" i="6"/>
  <c r="U325" i="6"/>
  <c r="U326" i="6"/>
  <c r="U327" i="6"/>
  <c r="U328" i="6"/>
  <c r="U329" i="6"/>
  <c r="U330" i="6"/>
  <c r="U331" i="6"/>
  <c r="U332" i="6"/>
  <c r="U333" i="6"/>
  <c r="U334" i="6"/>
  <c r="U335" i="6"/>
  <c r="U336" i="6"/>
  <c r="U337" i="6"/>
  <c r="U338" i="6"/>
  <c r="U339" i="6"/>
  <c r="U340" i="6"/>
  <c r="U341" i="6"/>
  <c r="U342" i="6"/>
  <c r="U343" i="6"/>
  <c r="U344" i="6"/>
  <c r="U345" i="6"/>
  <c r="U346" i="6"/>
  <c r="U347" i="6"/>
  <c r="U348" i="6"/>
  <c r="U349" i="6"/>
  <c r="U350" i="6"/>
  <c r="U351" i="6"/>
  <c r="U352" i="6"/>
  <c r="U353" i="6"/>
  <c r="U354" i="6"/>
  <c r="U355" i="6"/>
  <c r="U356" i="6"/>
  <c r="U357" i="6"/>
  <c r="U358" i="6"/>
  <c r="U359" i="6"/>
  <c r="U360" i="6"/>
  <c r="U361" i="6"/>
  <c r="U362" i="6"/>
  <c r="U363" i="6"/>
  <c r="U364" i="6"/>
  <c r="U365" i="6"/>
  <c r="U366" i="6"/>
  <c r="U367" i="6"/>
  <c r="U368" i="6"/>
  <c r="U369" i="6"/>
  <c r="U370" i="6"/>
  <c r="U371" i="6"/>
  <c r="U372" i="6"/>
  <c r="U373" i="6"/>
  <c r="U374" i="6"/>
  <c r="U375" i="6"/>
  <c r="U376" i="6"/>
  <c r="U377" i="6"/>
  <c r="U378" i="6"/>
  <c r="U379" i="6"/>
  <c r="U380" i="6"/>
  <c r="U381" i="6"/>
  <c r="U382" i="6"/>
  <c r="U383" i="6"/>
  <c r="U384" i="6"/>
  <c r="U385" i="6"/>
  <c r="U386" i="6"/>
  <c r="U387" i="6"/>
  <c r="U388" i="6"/>
  <c r="U389" i="6"/>
  <c r="U390" i="6"/>
  <c r="U391" i="6"/>
  <c r="U392" i="6"/>
  <c r="U393" i="6"/>
  <c r="U394" i="6"/>
  <c r="U395" i="6"/>
  <c r="U396" i="6"/>
  <c r="U397" i="6"/>
  <c r="U64" i="6"/>
  <c r="U65" i="6"/>
  <c r="U66" i="6"/>
  <c r="V67" i="6"/>
  <c r="U68" i="6"/>
  <c r="U69" i="6"/>
  <c r="U70" i="6"/>
  <c r="U71" i="6"/>
  <c r="U72" i="6"/>
  <c r="U75" i="6"/>
  <c r="U76" i="6"/>
  <c r="V77" i="6"/>
  <c r="U78" i="6"/>
  <c r="U79" i="6"/>
  <c r="U80" i="6"/>
  <c r="U81" i="6"/>
  <c r="U82" i="6"/>
  <c r="U83" i="6"/>
  <c r="U84" i="6"/>
  <c r="V85" i="6"/>
  <c r="U86" i="6"/>
  <c r="U87" i="6"/>
  <c r="U88" i="6"/>
  <c r="U89" i="6"/>
  <c r="U90" i="6"/>
  <c r="U91" i="6"/>
  <c r="U23" i="6"/>
  <c r="U24" i="6"/>
  <c r="U25" i="6"/>
  <c r="U26" i="6"/>
  <c r="U27" i="6"/>
  <c r="U28" i="6"/>
  <c r="U29" i="6"/>
  <c r="U30" i="6"/>
  <c r="U31" i="6"/>
  <c r="U32" i="6"/>
  <c r="U398" i="6"/>
  <c r="U399" i="6"/>
  <c r="U400" i="6"/>
  <c r="U401" i="6"/>
  <c r="U402" i="6"/>
  <c r="U403" i="6"/>
  <c r="U404" i="6"/>
  <c r="U405" i="6"/>
  <c r="U406" i="6"/>
  <c r="U407" i="6"/>
  <c r="U408" i="6"/>
  <c r="U409" i="6"/>
  <c r="U410" i="6"/>
  <c r="U411" i="6"/>
  <c r="U412" i="6"/>
  <c r="U413" i="6"/>
  <c r="U414" i="6"/>
  <c r="U415" i="6"/>
  <c r="U416" i="6"/>
  <c r="U417" i="6"/>
  <c r="U418" i="6"/>
  <c r="U419" i="6"/>
  <c r="U420" i="6"/>
  <c r="U421" i="6"/>
  <c r="U422" i="6"/>
  <c r="U423" i="6"/>
  <c r="U424" i="6"/>
  <c r="U425" i="6"/>
  <c r="U426" i="6"/>
  <c r="U427" i="6"/>
  <c r="U428" i="6"/>
  <c r="U429" i="6"/>
  <c r="U430" i="6"/>
  <c r="U431" i="6"/>
  <c r="U432" i="6"/>
  <c r="U433" i="6"/>
  <c r="U434" i="6"/>
  <c r="Y91" i="6" l="1"/>
  <c r="Y83" i="6"/>
  <c r="Y75" i="6"/>
  <c r="Y65" i="6"/>
  <c r="Y90" i="6"/>
  <c r="Y82" i="6"/>
  <c r="Y72" i="6"/>
  <c r="Y28" i="6"/>
  <c r="Y107" i="6"/>
  <c r="Y138" i="6"/>
  <c r="Y89" i="6"/>
  <c r="Y81" i="6"/>
  <c r="Y71" i="6"/>
  <c r="Y113" i="6"/>
  <c r="Y88" i="6"/>
  <c r="Y80" i="6"/>
  <c r="Y70" i="6"/>
  <c r="Y87" i="6"/>
  <c r="Y79" i="6"/>
  <c r="Y69" i="6"/>
  <c r="Y97" i="6"/>
  <c r="Y115" i="6"/>
  <c r="Y86" i="6"/>
  <c r="Y78" i="6"/>
  <c r="Y68" i="6"/>
  <c r="Y64" i="6"/>
  <c r="Y112" i="6"/>
  <c r="Y120" i="6"/>
  <c r="Y128" i="6"/>
  <c r="Y136" i="6"/>
  <c r="Y144" i="6"/>
  <c r="Y152" i="6"/>
  <c r="Y160" i="6"/>
  <c r="Y168" i="6"/>
  <c r="Y176" i="6"/>
  <c r="Y184" i="6"/>
  <c r="Y192" i="6"/>
  <c r="Y200" i="6"/>
  <c r="Y208" i="6"/>
  <c r="Y216" i="6"/>
  <c r="Y224" i="6"/>
  <c r="Y232" i="6"/>
  <c r="Y240" i="6"/>
  <c r="Y248" i="6"/>
  <c r="Y256" i="6"/>
  <c r="Y264" i="6"/>
  <c r="Y272" i="6"/>
  <c r="Y280" i="6"/>
  <c r="Y288" i="6"/>
  <c r="Y296" i="6"/>
  <c r="Y304" i="6"/>
  <c r="Y312" i="6"/>
  <c r="Y320" i="6"/>
  <c r="Y327" i="6"/>
  <c r="Y335" i="6"/>
  <c r="Y343" i="6"/>
  <c r="Y351" i="6"/>
  <c r="Y359" i="6"/>
  <c r="Y367" i="6"/>
  <c r="Y375" i="6"/>
  <c r="Y383" i="6"/>
  <c r="Y397" i="6"/>
  <c r="Y405" i="6"/>
  <c r="Y413" i="6"/>
  <c r="Y421" i="6"/>
  <c r="Y429" i="6"/>
  <c r="Y29" i="6"/>
  <c r="Y129" i="6"/>
  <c r="Y137" i="6"/>
  <c r="Y145" i="6"/>
  <c r="Y153" i="6"/>
  <c r="Y161" i="6"/>
  <c r="Y169" i="6"/>
  <c r="Y177" i="6"/>
  <c r="Y185" i="6"/>
  <c r="Y193" i="6"/>
  <c r="Y201" i="6"/>
  <c r="Y209" i="6"/>
  <c r="Y217" i="6"/>
  <c r="Y225" i="6"/>
  <c r="Y233" i="6"/>
  <c r="Y241" i="6"/>
  <c r="Y249" i="6"/>
  <c r="Y257" i="6"/>
  <c r="Y265" i="6"/>
  <c r="Y273" i="6"/>
  <c r="Y281" i="6"/>
  <c r="Y289" i="6"/>
  <c r="Y297" i="6"/>
  <c r="Y305" i="6"/>
  <c r="Y313" i="6"/>
  <c r="Y328" i="6"/>
  <c r="Y336" i="6"/>
  <c r="Y344" i="6"/>
  <c r="Y352" i="6"/>
  <c r="Y360" i="6"/>
  <c r="Y368" i="6"/>
  <c r="Y376" i="6"/>
  <c r="Y384" i="6"/>
  <c r="Y398" i="6"/>
  <c r="Y406" i="6"/>
  <c r="Y414" i="6"/>
  <c r="Y422" i="6"/>
  <c r="Y430" i="6"/>
  <c r="Y30" i="6"/>
  <c r="Y154" i="6"/>
  <c r="Y170" i="6"/>
  <c r="Y186" i="6"/>
  <c r="Y202" i="6"/>
  <c r="Y250" i="6"/>
  <c r="Y266" i="6"/>
  <c r="Y274" i="6"/>
  <c r="Y282" i="6"/>
  <c r="Y290" i="6"/>
  <c r="Y298" i="6"/>
  <c r="Y306" i="6"/>
  <c r="Y314" i="6"/>
  <c r="Y321" i="6"/>
  <c r="Y329" i="6"/>
  <c r="Y337" i="6"/>
  <c r="Y345" i="6"/>
  <c r="Y353" i="6"/>
  <c r="Y361" i="6"/>
  <c r="Y369" i="6"/>
  <c r="Y377" i="6"/>
  <c r="Y385" i="6"/>
  <c r="Y391" i="6"/>
  <c r="Y399" i="6"/>
  <c r="Y407" i="6"/>
  <c r="Y415" i="6"/>
  <c r="Y423" i="6"/>
  <c r="Y431" i="6"/>
  <c r="Y31" i="6"/>
  <c r="Y131" i="6"/>
  <c r="Y139" i="6"/>
  <c r="Y147" i="6"/>
  <c r="Y155" i="6"/>
  <c r="Y163" i="6"/>
  <c r="Y171" i="6"/>
  <c r="Y179" i="6"/>
  <c r="Y187" i="6"/>
  <c r="Y195" i="6"/>
  <c r="Y203" i="6"/>
  <c r="Y211" i="6"/>
  <c r="Y219" i="6"/>
  <c r="Y227" i="6"/>
  <c r="Y235" i="6"/>
  <c r="Y243" i="6"/>
  <c r="Y251" i="6"/>
  <c r="Y259" i="6"/>
  <c r="Y267" i="6"/>
  <c r="Y275" i="6"/>
  <c r="Y283" i="6"/>
  <c r="Y291" i="6"/>
  <c r="Y299" i="6"/>
  <c r="Y307" i="6"/>
  <c r="Y315" i="6"/>
  <c r="Y322" i="6"/>
  <c r="Y330" i="6"/>
  <c r="Y338" i="6"/>
  <c r="Y346" i="6"/>
  <c r="Y354" i="6"/>
  <c r="Y362" i="6"/>
  <c r="Y370" i="6"/>
  <c r="Y378" i="6"/>
  <c r="Y386" i="6"/>
  <c r="Y392" i="6"/>
  <c r="Y400" i="6"/>
  <c r="Y408" i="6"/>
  <c r="Y416" i="6"/>
  <c r="Y424" i="6"/>
  <c r="Y432" i="6"/>
  <c r="Y24" i="6"/>
  <c r="Y32" i="6"/>
  <c r="Y124" i="6"/>
  <c r="Y132" i="6"/>
  <c r="Y140" i="6"/>
  <c r="Y156" i="6"/>
  <c r="Y172" i="6"/>
  <c r="Y188" i="6"/>
  <c r="Y196" i="6"/>
  <c r="Y204" i="6"/>
  <c r="Y228" i="6"/>
  <c r="Y236" i="6"/>
  <c r="Y244" i="6"/>
  <c r="Y252" i="6"/>
  <c r="Y260" i="6"/>
  <c r="Y268" i="6"/>
  <c r="Y276" i="6"/>
  <c r="Y284" i="6"/>
  <c r="Y292" i="6"/>
  <c r="Y300" i="6"/>
  <c r="Y308" i="6"/>
  <c r="Y316" i="6"/>
  <c r="Y323" i="6"/>
  <c r="Y331" i="6"/>
  <c r="Y339" i="6"/>
  <c r="Y347" i="6"/>
  <c r="Y355" i="6"/>
  <c r="Y363" i="6"/>
  <c r="Y371" i="6"/>
  <c r="Y379" i="6"/>
  <c r="Y387" i="6"/>
  <c r="Y393" i="6"/>
  <c r="Y401" i="6"/>
  <c r="Y409" i="6"/>
  <c r="Y417" i="6"/>
  <c r="Y425" i="6"/>
  <c r="Y433" i="6"/>
  <c r="Y25" i="6"/>
  <c r="Y101" i="6"/>
  <c r="Y117" i="6"/>
  <c r="Y125" i="6"/>
  <c r="Y133" i="6"/>
  <c r="Y141" i="6"/>
  <c r="Y149" i="6"/>
  <c r="Y157" i="6"/>
  <c r="Y165" i="6"/>
  <c r="Y173" i="6"/>
  <c r="Y181" i="6"/>
  <c r="Y189" i="6"/>
  <c r="Y197" i="6"/>
  <c r="Y205" i="6"/>
  <c r="Y213" i="6"/>
  <c r="Y221" i="6"/>
  <c r="Y229" i="6"/>
  <c r="Y237" i="6"/>
  <c r="Y245" i="6"/>
  <c r="Y253" i="6"/>
  <c r="Y261" i="6"/>
  <c r="Y269" i="6"/>
  <c r="Y277" i="6"/>
  <c r="Y285" i="6"/>
  <c r="Y293" i="6"/>
  <c r="Y301" i="6"/>
  <c r="Y309" i="6"/>
  <c r="Y317" i="6"/>
  <c r="Y324" i="6"/>
  <c r="Y332" i="6"/>
  <c r="Y340" i="6"/>
  <c r="Y348" i="6"/>
  <c r="Y356" i="6"/>
  <c r="Y364" i="6"/>
  <c r="Y372" i="6"/>
  <c r="Y380" i="6"/>
  <c r="Y388" i="6"/>
  <c r="Y394" i="6"/>
  <c r="Y402" i="6"/>
  <c r="Y410" i="6"/>
  <c r="Y418" i="6"/>
  <c r="Y426" i="6"/>
  <c r="Y23" i="6"/>
  <c r="Y26" i="6"/>
  <c r="Y118" i="6"/>
  <c r="Y126" i="6"/>
  <c r="Y134" i="6"/>
  <c r="Y142" i="6"/>
  <c r="Y150" i="6"/>
  <c r="Y158" i="6"/>
  <c r="Y166" i="6"/>
  <c r="Y174" i="6"/>
  <c r="Y182" i="6"/>
  <c r="Y190" i="6"/>
  <c r="Y198" i="6"/>
  <c r="Y206" i="6"/>
  <c r="Y214" i="6"/>
  <c r="Y222" i="6"/>
  <c r="Y230" i="6"/>
  <c r="Y238" i="6"/>
  <c r="Y246" i="6"/>
  <c r="Y254" i="6"/>
  <c r="Y262" i="6"/>
  <c r="Y270" i="6"/>
  <c r="Y278" i="6"/>
  <c r="Y286" i="6"/>
  <c r="Y294" i="6"/>
  <c r="Y302" i="6"/>
  <c r="Y310" i="6"/>
  <c r="Y318" i="6"/>
  <c r="Y325" i="6"/>
  <c r="Y333" i="6"/>
  <c r="Y341" i="6"/>
  <c r="Y349" i="6"/>
  <c r="Y357" i="6"/>
  <c r="Y365" i="6"/>
  <c r="Y373" i="6"/>
  <c r="Y381" i="6"/>
  <c r="Y389" i="6"/>
  <c r="Y395" i="6"/>
  <c r="Y403" i="6"/>
  <c r="Y411" i="6"/>
  <c r="Y419" i="6"/>
  <c r="Y427" i="6"/>
  <c r="Y27" i="6"/>
  <c r="Y95" i="6"/>
  <c r="Y103" i="6"/>
  <c r="Y111" i="6"/>
  <c r="Y119" i="6"/>
  <c r="Y127" i="6"/>
  <c r="Y135" i="6"/>
  <c r="Y143" i="6"/>
  <c r="Y151" i="6"/>
  <c r="Y159" i="6"/>
  <c r="Y167" i="6"/>
  <c r="Y175" i="6"/>
  <c r="Y183" i="6"/>
  <c r="Y191" i="6"/>
  <c r="Y199" i="6"/>
  <c r="Y207" i="6"/>
  <c r="Y215" i="6"/>
  <c r="Y223" i="6"/>
  <c r="Y231" i="6"/>
  <c r="Y239" i="6"/>
  <c r="Y247" i="6"/>
  <c r="Y255" i="6"/>
  <c r="Y263" i="6"/>
  <c r="Y271" i="6"/>
  <c r="Y279" i="6"/>
  <c r="Y287" i="6"/>
  <c r="Y295" i="6"/>
  <c r="Y303" i="6"/>
  <c r="Y311" i="6"/>
  <c r="Y319" i="6"/>
  <c r="Y326" i="6"/>
  <c r="Y334" i="6"/>
  <c r="Y342" i="6"/>
  <c r="Y350" i="6"/>
  <c r="Y358" i="6"/>
  <c r="Y366" i="6"/>
  <c r="Y374" i="6"/>
  <c r="Y382" i="6"/>
  <c r="Y390" i="6"/>
  <c r="Y396" i="6"/>
  <c r="Y404" i="6"/>
  <c r="Y412" i="6"/>
  <c r="Y420" i="6"/>
  <c r="Y428" i="6"/>
  <c r="V270" i="6"/>
  <c r="U67" i="6"/>
  <c r="U435" i="6" s="1"/>
  <c r="V248" i="6"/>
  <c r="V130" i="6"/>
  <c r="U77" i="6"/>
  <c r="V265" i="6"/>
  <c r="U130" i="6"/>
  <c r="V335" i="6"/>
  <c r="U160" i="6"/>
  <c r="V118" i="6"/>
  <c r="V280" i="6"/>
  <c r="V242" i="6"/>
  <c r="U192" i="6"/>
  <c r="V163" i="6"/>
  <c r="V219" i="6"/>
  <c r="V212" i="6"/>
  <c r="V95" i="6"/>
  <c r="U154" i="6"/>
  <c r="V148" i="6"/>
  <c r="V121" i="6"/>
  <c r="V116" i="6"/>
  <c r="U85" i="6"/>
  <c r="V351" i="6"/>
  <c r="U264" i="6"/>
  <c r="V180" i="6"/>
  <c r="V153" i="6"/>
  <c r="V172" i="6"/>
  <c r="U256" i="6"/>
  <c r="V233" i="6"/>
  <c r="V202" i="6"/>
  <c r="V359" i="6"/>
  <c r="V227" i="6"/>
  <c r="V109" i="6"/>
  <c r="V103" i="6"/>
  <c r="V343" i="6"/>
  <c r="V236" i="6"/>
  <c r="V226" i="6"/>
  <c r="U108" i="6"/>
  <c r="V102" i="6"/>
  <c r="V327" i="6"/>
  <c r="V198" i="6"/>
  <c r="V164" i="6"/>
  <c r="V262" i="6"/>
  <c r="V257" i="6"/>
  <c r="V234" i="6"/>
  <c r="V170" i="6"/>
  <c r="V139" i="6"/>
  <c r="V111" i="6"/>
  <c r="V339" i="6"/>
  <c r="V316" i="6"/>
  <c r="V300" i="6"/>
  <c r="V284" i="6"/>
  <c r="U240" i="6"/>
  <c r="U212" i="6"/>
  <c r="U180" i="6"/>
  <c r="V106" i="6"/>
  <c r="U102" i="6"/>
  <c r="U98" i="6"/>
  <c r="V363" i="6"/>
  <c r="V331" i="6"/>
  <c r="V320" i="6"/>
  <c r="V304" i="6"/>
  <c r="V288" i="6"/>
  <c r="V278" i="6"/>
  <c r="V274" i="6"/>
  <c r="V258" i="6"/>
  <c r="V255" i="6"/>
  <c r="V244" i="6"/>
  <c r="V220" i="6"/>
  <c r="V187" i="6"/>
  <c r="V147" i="6"/>
  <c r="V138" i="6"/>
  <c r="V113" i="6"/>
  <c r="U234" i="6"/>
  <c r="V210" i="6"/>
  <c r="V205" i="6"/>
  <c r="V196" i="6"/>
  <c r="V141" i="6"/>
  <c r="V117" i="6"/>
  <c r="V104" i="6"/>
  <c r="V100" i="6"/>
  <c r="V97" i="6"/>
  <c r="V93" i="6"/>
  <c r="V355" i="6"/>
  <c r="V323" i="6"/>
  <c r="V308" i="6"/>
  <c r="V292" i="6"/>
  <c r="V281" i="6"/>
  <c r="V277" i="6"/>
  <c r="V273" i="6"/>
  <c r="V250" i="6"/>
  <c r="U224" i="6"/>
  <c r="V213" i="6"/>
  <c r="U210" i="6"/>
  <c r="U178" i="6"/>
  <c r="V150" i="6"/>
  <c r="V124" i="6"/>
  <c r="V108" i="6"/>
  <c r="U100" i="6"/>
  <c r="V260" i="6"/>
  <c r="V186" i="6"/>
  <c r="V132" i="6"/>
  <c r="V92" i="6"/>
  <c r="V347" i="6"/>
  <c r="V312" i="6"/>
  <c r="V296" i="6"/>
  <c r="V267" i="6"/>
  <c r="V253" i="6"/>
  <c r="V249" i="6"/>
  <c r="V246" i="6"/>
  <c r="V194" i="6"/>
  <c r="V189" i="6"/>
  <c r="V157" i="6"/>
  <c r="U144" i="6"/>
  <c r="U92" i="6"/>
  <c r="V81" i="6"/>
  <c r="V271" i="6"/>
  <c r="V268" i="6"/>
  <c r="U258" i="6"/>
  <c r="V251" i="6"/>
  <c r="U242" i="6"/>
  <c r="V237" i="6"/>
  <c r="U220" i="6"/>
  <c r="V217" i="6"/>
  <c r="V203" i="6"/>
  <c r="U194" i="6"/>
  <c r="V173" i="6"/>
  <c r="U164" i="6"/>
  <c r="U148" i="6"/>
  <c r="V136" i="6"/>
  <c r="V127" i="6"/>
  <c r="V119" i="6"/>
  <c r="U109" i="6"/>
  <c r="U106" i="6"/>
  <c r="U93" i="6"/>
  <c r="V28" i="6"/>
  <c r="V397" i="6"/>
  <c r="V393" i="6"/>
  <c r="V387" i="6"/>
  <c r="V383" i="6"/>
  <c r="V379" i="6"/>
  <c r="V375" i="6"/>
  <c r="V371" i="6"/>
  <c r="V367" i="6"/>
  <c r="V229" i="6"/>
  <c r="V182" i="6"/>
  <c r="U176" i="6"/>
  <c r="V166" i="6"/>
  <c r="V156" i="6"/>
  <c r="V123" i="6"/>
  <c r="U116" i="6"/>
  <c r="V89" i="6"/>
  <c r="V71" i="6"/>
  <c r="V279" i="6"/>
  <c r="V276" i="6"/>
  <c r="V259" i="6"/>
  <c r="V252" i="6"/>
  <c r="U226" i="6"/>
  <c r="V221" i="6"/>
  <c r="U208" i="6"/>
  <c r="V204" i="6"/>
  <c r="V188" i="6"/>
  <c r="V179" i="6"/>
  <c r="V169" i="6"/>
  <c r="V140" i="6"/>
  <c r="V134" i="6"/>
  <c r="V125" i="6"/>
  <c r="V120" i="6"/>
  <c r="V110" i="6"/>
  <c r="U104" i="6"/>
  <c r="V99" i="6"/>
  <c r="V94" i="6"/>
  <c r="V395" i="6"/>
  <c r="V391" i="6"/>
  <c r="V389" i="6"/>
  <c r="V385" i="6"/>
  <c r="V381" i="6"/>
  <c r="V377" i="6"/>
  <c r="V373" i="6"/>
  <c r="V369" i="6"/>
  <c r="V365" i="6"/>
  <c r="V361" i="6"/>
  <c r="V357" i="6"/>
  <c r="V353" i="6"/>
  <c r="V349" i="6"/>
  <c r="V345" i="6"/>
  <c r="V341" i="6"/>
  <c r="V337" i="6"/>
  <c r="V333" i="6"/>
  <c r="V329" i="6"/>
  <c r="V325" i="6"/>
  <c r="V321" i="6"/>
  <c r="V318" i="6"/>
  <c r="V314" i="6"/>
  <c r="V310" i="6"/>
  <c r="V306" i="6"/>
  <c r="V302" i="6"/>
  <c r="V298" i="6"/>
  <c r="V294" i="6"/>
  <c r="V290" i="6"/>
  <c r="V286" i="6"/>
  <c r="V282" i="6"/>
  <c r="V269" i="6"/>
  <c r="V266" i="6"/>
  <c r="V261" i="6"/>
  <c r="V254" i="6"/>
  <c r="V245" i="6"/>
  <c r="V243" i="6"/>
  <c r="V228" i="6"/>
  <c r="V218" i="6"/>
  <c r="V195" i="6"/>
  <c r="V185" i="6"/>
  <c r="V181" i="6"/>
  <c r="V162" i="6"/>
  <c r="V155" i="6"/>
  <c r="V146" i="6"/>
  <c r="V143" i="6"/>
  <c r="V137" i="6"/>
  <c r="U128" i="6"/>
  <c r="V122" i="6"/>
  <c r="V115" i="6"/>
  <c r="U110" i="6"/>
  <c r="U107" i="6"/>
  <c r="V101" i="6"/>
  <c r="V96" i="6"/>
  <c r="U94" i="6"/>
  <c r="V30" i="6"/>
  <c r="V275" i="6"/>
  <c r="V272" i="6"/>
  <c r="V263" i="6"/>
  <c r="V247" i="6"/>
  <c r="V235" i="6"/>
  <c r="U218" i="6"/>
  <c r="V211" i="6"/>
  <c r="V201" i="6"/>
  <c r="V197" i="6"/>
  <c r="V178" i="6"/>
  <c r="V171" i="6"/>
  <c r="U162" i="6"/>
  <c r="U146" i="6"/>
  <c r="V131" i="6"/>
  <c r="U112" i="6"/>
  <c r="V98" i="6"/>
  <c r="U96" i="6"/>
  <c r="U114" i="6"/>
  <c r="V230" i="6"/>
  <c r="V214" i="6"/>
  <c r="V239" i="6"/>
  <c r="V232" i="6"/>
  <c r="V223" i="6"/>
  <c r="V216" i="6"/>
  <c r="V207" i="6"/>
  <c r="V200" i="6"/>
  <c r="V191" i="6"/>
  <c r="V184" i="6"/>
  <c r="V175" i="6"/>
  <c r="V168" i="6"/>
  <c r="V159" i="6"/>
  <c r="V152" i="6"/>
  <c r="V241" i="6"/>
  <c r="V225" i="6"/>
  <c r="V209" i="6"/>
  <c r="V193" i="6"/>
  <c r="V177" i="6"/>
  <c r="V161" i="6"/>
  <c r="V145" i="6"/>
  <c r="V129" i="6"/>
  <c r="V86" i="6"/>
  <c r="V82" i="6"/>
  <c r="V78" i="6"/>
  <c r="V72" i="6"/>
  <c r="V68" i="6"/>
  <c r="V64" i="6"/>
  <c r="V396" i="6"/>
  <c r="V394" i="6"/>
  <c r="V392" i="6"/>
  <c r="V390" i="6"/>
  <c r="V388" i="6"/>
  <c r="V386" i="6"/>
  <c r="V384" i="6"/>
  <c r="V382" i="6"/>
  <c r="V380" i="6"/>
  <c r="V378" i="6"/>
  <c r="V376" i="6"/>
  <c r="V374" i="6"/>
  <c r="V372" i="6"/>
  <c r="V370" i="6"/>
  <c r="V368" i="6"/>
  <c r="V366" i="6"/>
  <c r="V364" i="6"/>
  <c r="V362" i="6"/>
  <c r="V360" i="6"/>
  <c r="V358" i="6"/>
  <c r="V356" i="6"/>
  <c r="V354" i="6"/>
  <c r="V352" i="6"/>
  <c r="V350" i="6"/>
  <c r="V348" i="6"/>
  <c r="V346" i="6"/>
  <c r="V344" i="6"/>
  <c r="V342" i="6"/>
  <c r="V340" i="6"/>
  <c r="V338" i="6"/>
  <c r="V336" i="6"/>
  <c r="V334" i="6"/>
  <c r="V332" i="6"/>
  <c r="V330" i="6"/>
  <c r="V328" i="6"/>
  <c r="V326" i="6"/>
  <c r="V324" i="6"/>
  <c r="V322" i="6"/>
  <c r="V319" i="6"/>
  <c r="V317" i="6"/>
  <c r="V315" i="6"/>
  <c r="V313" i="6"/>
  <c r="V311" i="6"/>
  <c r="V309" i="6"/>
  <c r="V307" i="6"/>
  <c r="V305" i="6"/>
  <c r="V303" i="6"/>
  <c r="V301" i="6"/>
  <c r="V299" i="6"/>
  <c r="V297" i="6"/>
  <c r="V295" i="6"/>
  <c r="V293" i="6"/>
  <c r="V291" i="6"/>
  <c r="V289" i="6"/>
  <c r="V287" i="6"/>
  <c r="V285" i="6"/>
  <c r="V283" i="6"/>
  <c r="V32" i="6"/>
  <c r="V238" i="6"/>
  <c r="V222" i="6"/>
  <c r="V206" i="6"/>
  <c r="V190" i="6"/>
  <c r="V174" i="6"/>
  <c r="V165" i="6"/>
  <c r="V158" i="6"/>
  <c r="V149" i="6"/>
  <c r="V142" i="6"/>
  <c r="V133" i="6"/>
  <c r="V126" i="6"/>
  <c r="V105" i="6"/>
  <c r="V26" i="6"/>
  <c r="V231" i="6"/>
  <c r="V215" i="6"/>
  <c r="V199" i="6"/>
  <c r="V183" i="6"/>
  <c r="V167" i="6"/>
  <c r="V151" i="6"/>
  <c r="V135" i="6"/>
  <c r="V114" i="6"/>
  <c r="V24" i="6"/>
  <c r="V87" i="6"/>
  <c r="V79" i="6"/>
  <c r="V69" i="6"/>
  <c r="V433" i="6"/>
  <c r="V431" i="6"/>
  <c r="V429" i="6"/>
  <c r="V427" i="6"/>
  <c r="V425" i="6"/>
  <c r="V423" i="6"/>
  <c r="V421" i="6"/>
  <c r="V419" i="6"/>
  <c r="V417" i="6"/>
  <c r="V415" i="6"/>
  <c r="V413" i="6"/>
  <c r="V411" i="6"/>
  <c r="V409" i="6"/>
  <c r="V407" i="6"/>
  <c r="V405" i="6"/>
  <c r="V403" i="6"/>
  <c r="V401" i="6"/>
  <c r="V399" i="6"/>
  <c r="V91" i="6"/>
  <c r="V84" i="6"/>
  <c r="V76" i="6"/>
  <c r="V66" i="6"/>
  <c r="V31" i="6"/>
  <c r="V29" i="6"/>
  <c r="V27" i="6"/>
  <c r="V25" i="6"/>
  <c r="V23" i="6"/>
  <c r="V90" i="6"/>
  <c r="V83" i="6"/>
  <c r="V75" i="6"/>
  <c r="V65" i="6"/>
  <c r="V434" i="6"/>
  <c r="V432" i="6"/>
  <c r="V430" i="6"/>
  <c r="V428" i="6"/>
  <c r="V426" i="6"/>
  <c r="V424" i="6"/>
  <c r="V422" i="6"/>
  <c r="V420" i="6"/>
  <c r="V418" i="6"/>
  <c r="V416" i="6"/>
  <c r="V414" i="6"/>
  <c r="V412" i="6"/>
  <c r="V410" i="6"/>
  <c r="V408" i="6"/>
  <c r="V406" i="6"/>
  <c r="V404" i="6"/>
  <c r="V402" i="6"/>
  <c r="V400" i="6"/>
  <c r="V398" i="6"/>
  <c r="V88" i="6"/>
  <c r="V80" i="6"/>
  <c r="V70" i="6"/>
  <c r="S65" i="3"/>
  <c r="S66" i="3"/>
  <c r="T67" i="3"/>
  <c r="S68" i="3"/>
  <c r="S69" i="3"/>
  <c r="S70" i="3"/>
  <c r="S71" i="3"/>
  <c r="S72" i="3"/>
  <c r="S73" i="3"/>
  <c r="S74" i="3"/>
  <c r="T75" i="3"/>
  <c r="T76" i="3"/>
  <c r="T77" i="3"/>
  <c r="S78" i="3"/>
  <c r="S79" i="3"/>
  <c r="S80" i="3"/>
  <c r="S81" i="3"/>
  <c r="T82" i="3"/>
  <c r="T83" i="3"/>
  <c r="S28" i="3"/>
  <c r="S29" i="3"/>
  <c r="S30" i="3"/>
  <c r="S31" i="3"/>
  <c r="T32" i="3"/>
  <c r="T33" i="3"/>
  <c r="S34" i="3"/>
  <c r="T35" i="3"/>
  <c r="S36" i="3"/>
  <c r="S37" i="3"/>
  <c r="S38" i="3"/>
  <c r="S39" i="3"/>
  <c r="S40" i="3"/>
  <c r="T41" i="3"/>
  <c r="T42" i="3"/>
  <c r="T43" i="3"/>
  <c r="S46" i="3"/>
  <c r="S47" i="3"/>
  <c r="S48" i="3"/>
  <c r="S49" i="3"/>
  <c r="T50" i="3"/>
  <c r="T51" i="3"/>
  <c r="S52" i="3"/>
  <c r="S53" i="3"/>
  <c r="S54" i="3"/>
  <c r="S55" i="3"/>
  <c r="S56" i="3"/>
  <c r="S57" i="3"/>
  <c r="S58" i="3"/>
  <c r="T59" i="3"/>
  <c r="T60" i="3"/>
  <c r="S61" i="3"/>
  <c r="S62" i="3"/>
  <c r="K8" i="5" l="1"/>
  <c r="V436" i="6"/>
  <c r="L8" i="5" s="1"/>
  <c r="V2" i="6"/>
  <c r="T74" i="3"/>
  <c r="T55" i="3"/>
  <c r="T84" i="3"/>
  <c r="S50" i="3"/>
  <c r="S33" i="3"/>
  <c r="S43" i="3"/>
  <c r="T34" i="3"/>
  <c r="T79" i="3"/>
  <c r="T47" i="3"/>
  <c r="S77" i="3"/>
  <c r="T72" i="3"/>
  <c r="S67" i="3"/>
  <c r="T38" i="3"/>
  <c r="S60" i="3"/>
  <c r="S35" i="3"/>
  <c r="T30" i="3"/>
  <c r="S82" i="3"/>
  <c r="T71" i="3"/>
  <c r="T53" i="3"/>
  <c r="S41" i="3"/>
  <c r="S76" i="3"/>
  <c r="T66" i="3"/>
  <c r="T37" i="3"/>
  <c r="S59" i="3"/>
  <c r="S32" i="3"/>
  <c r="T68" i="3"/>
  <c r="T48" i="3"/>
  <c r="T52" i="3"/>
  <c r="S42" i="3"/>
  <c r="S83" i="3"/>
  <c r="T56" i="3"/>
  <c r="T40" i="3"/>
  <c r="S75" i="3"/>
  <c r="T58" i="3"/>
  <c r="T29" i="3"/>
  <c r="T80" i="3"/>
  <c r="T69" i="3"/>
  <c r="T61" i="3"/>
  <c r="S51" i="3"/>
  <c r="T57" i="3"/>
  <c r="T49" i="3"/>
  <c r="T39" i="3"/>
  <c r="T31" i="3"/>
  <c r="T81" i="3"/>
  <c r="T73" i="3"/>
  <c r="T65" i="3"/>
  <c r="T62" i="3"/>
  <c r="T54" i="3"/>
  <c r="T46" i="3"/>
  <c r="T36" i="3"/>
  <c r="T28" i="3"/>
  <c r="T78" i="3"/>
  <c r="T70" i="3"/>
  <c r="T108" i="3" l="1"/>
  <c r="S171" i="3"/>
  <c r="T170" i="3"/>
  <c r="T169" i="3"/>
  <c r="T168" i="3"/>
  <c r="S167" i="3"/>
  <c r="T166" i="3"/>
  <c r="T165" i="3"/>
  <c r="T164" i="3"/>
  <c r="S163" i="3"/>
  <c r="T162" i="3"/>
  <c r="T161" i="3"/>
  <c r="T160" i="3"/>
  <c r="T159" i="3"/>
  <c r="D159" i="3"/>
  <c r="T158" i="3"/>
  <c r="D158" i="3"/>
  <c r="T157" i="3"/>
  <c r="S156" i="3"/>
  <c r="T155" i="3"/>
  <c r="T154" i="3"/>
  <c r="T153" i="3"/>
  <c r="S152" i="3"/>
  <c r="T151" i="3"/>
  <c r="T150" i="3"/>
  <c r="S149" i="3"/>
  <c r="S148" i="3"/>
  <c r="T147" i="3"/>
  <c r="T146" i="3"/>
  <c r="S145" i="3"/>
  <c r="T144" i="3"/>
  <c r="T143" i="3"/>
  <c r="T142" i="3"/>
  <c r="S141" i="3"/>
  <c r="T140" i="3"/>
  <c r="T139" i="3"/>
  <c r="T148" i="3" l="1"/>
  <c r="T171" i="3"/>
  <c r="S108" i="3"/>
  <c r="T156" i="3"/>
  <c r="T141" i="3"/>
  <c r="S144" i="3"/>
  <c r="T145" i="3"/>
  <c r="T167" i="3"/>
  <c r="S170" i="3"/>
  <c r="S140" i="3"/>
  <c r="T152" i="3"/>
  <c r="S155" i="3"/>
  <c r="T163" i="3"/>
  <c r="S166" i="3"/>
  <c r="T149" i="3"/>
  <c r="S151" i="3"/>
  <c r="S162" i="3"/>
  <c r="S161" i="3"/>
  <c r="S165" i="3"/>
  <c r="S169" i="3"/>
  <c r="S160" i="3"/>
  <c r="S164" i="3"/>
  <c r="S168" i="3"/>
  <c r="S139" i="3"/>
  <c r="S143" i="3"/>
  <c r="S147" i="3"/>
  <c r="S150" i="3"/>
  <c r="S154" i="3"/>
  <c r="S142" i="3"/>
  <c r="S146" i="3"/>
  <c r="S153" i="3"/>
  <c r="S157" i="3"/>
  <c r="S158" i="3"/>
  <c r="S159" i="3"/>
  <c r="O2" i="4" l="1"/>
  <c r="O4" i="4" l="1"/>
  <c r="T138" i="3"/>
  <c r="T137" i="3"/>
  <c r="S137" i="3"/>
  <c r="T136" i="3"/>
  <c r="S136" i="3"/>
  <c r="T135" i="3"/>
  <c r="S135" i="3"/>
  <c r="T134" i="3"/>
  <c r="T133" i="3"/>
  <c r="S133" i="3"/>
  <c r="T132" i="3"/>
  <c r="S132" i="3"/>
  <c r="T131" i="3"/>
  <c r="S131" i="3"/>
  <c r="T130" i="3"/>
  <c r="T129" i="3"/>
  <c r="S129" i="3"/>
  <c r="T128" i="3"/>
  <c r="S128" i="3"/>
  <c r="T127" i="3"/>
  <c r="S127" i="3"/>
  <c r="T126" i="3"/>
  <c r="T125" i="3"/>
  <c r="S125" i="3"/>
  <c r="T124" i="3"/>
  <c r="S124" i="3"/>
  <c r="T123" i="3"/>
  <c r="S123" i="3"/>
  <c r="T122" i="3"/>
  <c r="S121" i="3"/>
  <c r="S120" i="3"/>
  <c r="S119" i="3"/>
  <c r="T118" i="3"/>
  <c r="S117" i="3"/>
  <c r="S116" i="3"/>
  <c r="S115" i="3"/>
  <c r="T114" i="3"/>
  <c r="S113" i="3"/>
  <c r="S112" i="3"/>
  <c r="S111" i="3"/>
  <c r="T110" i="3"/>
  <c r="S109" i="3"/>
  <c r="S107" i="3"/>
  <c r="S106" i="3"/>
  <c r="T105" i="3"/>
  <c r="S104" i="3"/>
  <c r="S103" i="3"/>
  <c r="S102" i="3"/>
  <c r="T95" i="3"/>
  <c r="N4" i="4" l="1"/>
  <c r="T96" i="3"/>
  <c r="T98" i="3"/>
  <c r="T107" i="3"/>
  <c r="T111" i="3"/>
  <c r="T94" i="3"/>
  <c r="T103" i="3"/>
  <c r="T119" i="3"/>
  <c r="T97" i="3"/>
  <c r="T106" i="3"/>
  <c r="T102" i="3"/>
  <c r="T104" i="3"/>
  <c r="T120" i="3"/>
  <c r="T115" i="3"/>
  <c r="T117" i="3"/>
  <c r="T113" i="3"/>
  <c r="T116" i="3"/>
  <c r="T109" i="3"/>
  <c r="T112" i="3"/>
  <c r="T121" i="3"/>
  <c r="S105" i="3"/>
  <c r="S110" i="3"/>
  <c r="S114" i="3"/>
  <c r="S118" i="3"/>
  <c r="S122" i="3"/>
  <c r="S126" i="3"/>
  <c r="S130" i="3"/>
  <c r="S134" i="3"/>
  <c r="S138" i="3"/>
  <c r="S172" i="3" l="1"/>
  <c r="K11" i="5" s="1"/>
  <c r="T173" i="3"/>
  <c r="L11" i="5" s="1"/>
  <c r="O137" i="4"/>
  <c r="L12" i="5" s="1"/>
  <c r="N136" i="4"/>
  <c r="K12" i="5" s="1"/>
  <c r="L13" i="5" l="1"/>
  <c r="L15" i="5" s="1"/>
  <c r="L16" i="5" l="1"/>
  <c r="L17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<sst xmlns="http://schemas.openxmlformats.org/spreadsheetml/2006/main" count="4866" uniqueCount="2115">
  <si>
    <t>Climbing Holds</t>
  </si>
  <si>
    <t>Taxable amount</t>
  </si>
  <si>
    <t>Total weight</t>
  </si>
  <si>
    <t>RAL CODE PU HOLDS</t>
  </si>
  <si>
    <t>Range</t>
  </si>
  <si>
    <t>Set</t>
  </si>
  <si>
    <t xml:space="preserve">Subset                       </t>
  </si>
  <si>
    <t>Nb holds / set</t>
  </si>
  <si>
    <t>Jet Black</t>
  </si>
  <si>
    <t>Sky Blue</t>
  </si>
  <si>
    <t>Bright Yellow</t>
  </si>
  <si>
    <t>Traffic Red</t>
  </si>
  <si>
    <t>Signal Violet</t>
  </si>
  <si>
    <t>Fluoro Orange</t>
  </si>
  <si>
    <t>Fluoro Pink</t>
  </si>
  <si>
    <t>Fluoro Green</t>
  </si>
  <si>
    <t>Pure White</t>
  </si>
  <si>
    <t>US Green 16-16</t>
  </si>
  <si>
    <t>US Green 16-09</t>
  </si>
  <si>
    <t>US Purple 17-13</t>
  </si>
  <si>
    <t>US Orange 14-01</t>
  </si>
  <si>
    <t>Nb sets</t>
  </si>
  <si>
    <t>Nb holds</t>
  </si>
  <si>
    <t>Total EUR</t>
  </si>
  <si>
    <t>Bolts sizes</t>
  </si>
  <si>
    <t>Weight/set</t>
  </si>
  <si>
    <t>5x(C)40</t>
  </si>
  <si>
    <t>3x(B)50
2x(B)60</t>
  </si>
  <si>
    <t>4x(C)50
1x(C)40</t>
  </si>
  <si>
    <t>5x(C)60</t>
  </si>
  <si>
    <t>Base</t>
  </si>
  <si>
    <t>Base XS1</t>
  </si>
  <si>
    <t>004.01.XS-E</t>
  </si>
  <si>
    <t>Base XS2</t>
  </si>
  <si>
    <t>004.02.XS-E</t>
  </si>
  <si>
    <t>Base XS3</t>
  </si>
  <si>
    <t>Base XS4</t>
  </si>
  <si>
    <t>004.04.XS-H</t>
  </si>
  <si>
    <t>Base XS5</t>
  </si>
  <si>
    <t>004.05.XS-H</t>
  </si>
  <si>
    <t>Wave</t>
  </si>
  <si>
    <t>Ships</t>
  </si>
  <si>
    <t>010.01.L-H</t>
  </si>
  <si>
    <t>4x(C)70
1x(C)80</t>
  </si>
  <si>
    <t>Bank</t>
  </si>
  <si>
    <t>010.02.L-E</t>
  </si>
  <si>
    <t>4x(C)100
1x(C)80</t>
  </si>
  <si>
    <t>5x(C)100</t>
  </si>
  <si>
    <t>Walls</t>
  </si>
  <si>
    <t>010.02.XL-E</t>
  </si>
  <si>
    <t>3x(C)100</t>
  </si>
  <si>
    <t>Plume</t>
  </si>
  <si>
    <t>010.01.XXL-H</t>
  </si>
  <si>
    <t>1x(C)80</t>
  </si>
  <si>
    <t>010.01.MEG-H</t>
  </si>
  <si>
    <t>1x(C)100</t>
  </si>
  <si>
    <t>Belharra</t>
  </si>
  <si>
    <t>010.02.MEG-E</t>
  </si>
  <si>
    <t>Jaws</t>
  </si>
  <si>
    <t>010.03.MEG-M</t>
  </si>
  <si>
    <t>1x(C)60</t>
  </si>
  <si>
    <t>Pipeline</t>
  </si>
  <si>
    <t>010.04.MEG-H</t>
  </si>
  <si>
    <t>1x(B)160</t>
  </si>
  <si>
    <t>Mavericks</t>
  </si>
  <si>
    <t>010.05.MEG-M</t>
  </si>
  <si>
    <t>1x(C)120</t>
  </si>
  <si>
    <t>Avalanche</t>
  </si>
  <si>
    <t>010.06.MEG-H</t>
  </si>
  <si>
    <t>1x(C)175</t>
  </si>
  <si>
    <t>Kanagawa</t>
  </si>
  <si>
    <t>010.07.MEG-M</t>
  </si>
  <si>
    <t xml:space="preserve">Teahupoo </t>
  </si>
  <si>
    <t>010.08.MEG-H</t>
  </si>
  <si>
    <t>010.09.MEG-H</t>
  </si>
  <si>
    <t>Shirahama</t>
  </si>
  <si>
    <t>010.10.MEG-H</t>
  </si>
  <si>
    <t>Oahu</t>
  </si>
  <si>
    <t>010.11.MEG-H</t>
  </si>
  <si>
    <t>1x(B)140</t>
  </si>
  <si>
    <t>Dungeons</t>
  </si>
  <si>
    <t>010.12.MEG-H</t>
  </si>
  <si>
    <t>Volumholds</t>
  </si>
  <si>
    <t>Blackfoot</t>
  </si>
  <si>
    <t>012.01.XXS-H</t>
  </si>
  <si>
    <t>Screw on</t>
  </si>
  <si>
    <t>Volcano</t>
  </si>
  <si>
    <t>012.01.XS-H</t>
  </si>
  <si>
    <t>Hubby</t>
  </si>
  <si>
    <t>012.01.S-M</t>
  </si>
  <si>
    <t>Soap</t>
  </si>
  <si>
    <t>012.02.S-H</t>
  </si>
  <si>
    <t>Crack</t>
  </si>
  <si>
    <t>012.03.S-H</t>
  </si>
  <si>
    <t>Moon</t>
  </si>
  <si>
    <t>012.04.S-H</t>
  </si>
  <si>
    <t>TV S</t>
  </si>
  <si>
    <t>012.05.S-M</t>
  </si>
  <si>
    <t>TV M</t>
  </si>
  <si>
    <t>012.01.M-M</t>
  </si>
  <si>
    <t>Planets</t>
  </si>
  <si>
    <t>Ceres</t>
  </si>
  <si>
    <t>014.01.M-H</t>
  </si>
  <si>
    <t>3x(C)60
1x(C)70
1x(C)50</t>
  </si>
  <si>
    <t>Argos</t>
  </si>
  <si>
    <t>014.01.L-H</t>
  </si>
  <si>
    <t>2x(C)100
1x(C)80</t>
  </si>
  <si>
    <t>Utopia</t>
  </si>
  <si>
    <t>014.02.L-M</t>
  </si>
  <si>
    <t>2x(C)100
1x(C)120</t>
  </si>
  <si>
    <t>Styx</t>
  </si>
  <si>
    <t>014.03.L-M</t>
  </si>
  <si>
    <t>Orcus</t>
  </si>
  <si>
    <t>014.04.L-M</t>
  </si>
  <si>
    <t>Eris</t>
  </si>
  <si>
    <t>014.01.XL-M</t>
  </si>
  <si>
    <t>2x(C)100</t>
  </si>
  <si>
    <t>Pluto</t>
  </si>
  <si>
    <t>014.02.XL-M</t>
  </si>
  <si>
    <t>1x(C)100
1x(C)120</t>
  </si>
  <si>
    <t>Haumea</t>
  </si>
  <si>
    <t>014.03.XL-H</t>
  </si>
  <si>
    <t>Quaorar</t>
  </si>
  <si>
    <t>014.04.XL-H</t>
  </si>
  <si>
    <t>2x(C)50</t>
  </si>
  <si>
    <t>Venus</t>
  </si>
  <si>
    <t>014.05.XL-H</t>
  </si>
  <si>
    <t>4x(C)100</t>
  </si>
  <si>
    <t>Neptune</t>
  </si>
  <si>
    <t>014.06.XL-E</t>
  </si>
  <si>
    <t>2x(C)60
3x(C)70</t>
  </si>
  <si>
    <t>Titan</t>
  </si>
  <si>
    <t>014.07-XL-M</t>
  </si>
  <si>
    <t>3x(C)120</t>
  </si>
  <si>
    <t>Dac</t>
  </si>
  <si>
    <t>014.08-XL-M</t>
  </si>
  <si>
    <t>Pulsar</t>
  </si>
  <si>
    <t>014.09-XL-M</t>
  </si>
  <si>
    <t>1x(C)120
2x(C)100</t>
  </si>
  <si>
    <t>Lo</t>
  </si>
  <si>
    <t>014.01.XXL-M</t>
  </si>
  <si>
    <t>1x(C)120
1x(C)121</t>
  </si>
  <si>
    <t>Saturn</t>
  </si>
  <si>
    <t>014.02.XXL-M</t>
  </si>
  <si>
    <t>1x(C)129
1x(C)130</t>
  </si>
  <si>
    <t>Mercury</t>
  </si>
  <si>
    <t>014.03.XXL-E</t>
  </si>
  <si>
    <t>3x(C)70</t>
  </si>
  <si>
    <t>Jupiter</t>
  </si>
  <si>
    <t>014.01.MEG-M</t>
  </si>
  <si>
    <t>1x(C)155</t>
  </si>
  <si>
    <t>B 612</t>
  </si>
  <si>
    <t>014.02.MEG-M</t>
  </si>
  <si>
    <t>1x(C)126</t>
  </si>
  <si>
    <t>Earth</t>
  </si>
  <si>
    <t>014.03.MEG-M</t>
  </si>
  <si>
    <t>Mars</t>
  </si>
  <si>
    <t>014.04.MEG-M</t>
  </si>
  <si>
    <t>Uranus</t>
  </si>
  <si>
    <t>014.05.MEG-H</t>
  </si>
  <si>
    <t>Arrakis</t>
  </si>
  <si>
    <t>014.06.MEG-M</t>
  </si>
  <si>
    <t>Hesperus</t>
  </si>
  <si>
    <t>014.07.MEG-M</t>
  </si>
  <si>
    <t>Satellites</t>
  </si>
  <si>
    <t>Thalassa</t>
  </si>
  <si>
    <t>015.01.XS-E</t>
  </si>
  <si>
    <t>8x(C)40
2x(C)50</t>
  </si>
  <si>
    <t>Triton</t>
  </si>
  <si>
    <t>015.01.S-E</t>
  </si>
  <si>
    <t>Galatea</t>
  </si>
  <si>
    <t>015.01.M-E</t>
  </si>
  <si>
    <t>10x(C)50
1x(C)60</t>
  </si>
  <si>
    <t>Helios</t>
  </si>
  <si>
    <t>015.02.M-M</t>
  </si>
  <si>
    <t>9x(C)50
2x(C)40</t>
  </si>
  <si>
    <t>Miranda</t>
  </si>
  <si>
    <t>015.01.L-E</t>
  </si>
  <si>
    <t>Demos</t>
  </si>
  <si>
    <t>015.02.L-E</t>
  </si>
  <si>
    <t>3x(C)60
2x(C)50</t>
  </si>
  <si>
    <t>Star Games</t>
  </si>
  <si>
    <t>Spoutnik</t>
  </si>
  <si>
    <t>016.01.XS-H</t>
  </si>
  <si>
    <t>Pioneer S1</t>
  </si>
  <si>
    <t>016.01.S-H</t>
  </si>
  <si>
    <t>Pioneer S2</t>
  </si>
  <si>
    <t>016.02.S-M</t>
  </si>
  <si>
    <t>Explorer S1</t>
  </si>
  <si>
    <t>016.03.S-M</t>
  </si>
  <si>
    <t>Explorer S2</t>
  </si>
  <si>
    <t>016.04.S-E</t>
  </si>
  <si>
    <t>Jason</t>
  </si>
  <si>
    <t>016.01.M-M</t>
  </si>
  <si>
    <t>Deep Impact</t>
  </si>
  <si>
    <t>016.02.M-M</t>
  </si>
  <si>
    <t>1x(C)60
2x(C)50</t>
  </si>
  <si>
    <t>Spot</t>
  </si>
  <si>
    <t>016.01.XL-M</t>
  </si>
  <si>
    <t>1x(C)100
1x(C)70</t>
  </si>
  <si>
    <t>Messenger</t>
  </si>
  <si>
    <t>016.02.XL-M</t>
  </si>
  <si>
    <t>1x(C)60
1x(C)80</t>
  </si>
  <si>
    <t>Oscar</t>
  </si>
  <si>
    <t>016.01.XXL-M</t>
  </si>
  <si>
    <t>Genesis</t>
  </si>
  <si>
    <t>016.02.XXL-H</t>
  </si>
  <si>
    <t>1x(C)50</t>
  </si>
  <si>
    <t>Viking</t>
  </si>
  <si>
    <t>016.01.MEG-H</t>
  </si>
  <si>
    <t>1x(B)90</t>
  </si>
  <si>
    <t>Sentinel</t>
  </si>
  <si>
    <t>016.02.MEG-H</t>
  </si>
  <si>
    <t>Millenium</t>
  </si>
  <si>
    <t>016.03.MEG-H</t>
  </si>
  <si>
    <t>1x(B)120
1x(B)90</t>
  </si>
  <si>
    <t>Wings</t>
  </si>
  <si>
    <t>Harpies</t>
  </si>
  <si>
    <t>017.01.XS-H</t>
  </si>
  <si>
    <t>Ange</t>
  </si>
  <si>
    <t>017.02.XS-H</t>
  </si>
  <si>
    <t>017.01.S-H</t>
  </si>
  <si>
    <t>Lucifer</t>
  </si>
  <si>
    <t>017.02.S-H</t>
  </si>
  <si>
    <t>Rokh</t>
  </si>
  <si>
    <t>017.03.S-H</t>
  </si>
  <si>
    <t>6x(C)50
4x(C)40</t>
  </si>
  <si>
    <t>Valkyrie</t>
  </si>
  <si>
    <t>017.04.S-M</t>
  </si>
  <si>
    <t>3x(C)40
8x(C)50</t>
  </si>
  <si>
    <t>Raptor</t>
  </si>
  <si>
    <t>017.05.S-M</t>
  </si>
  <si>
    <t>5x(B)40</t>
  </si>
  <si>
    <t>017.01.M-M</t>
  </si>
  <si>
    <t>017.02.M-H</t>
  </si>
  <si>
    <t>Sphinx</t>
  </si>
  <si>
    <t>017.03.M-M</t>
  </si>
  <si>
    <t>5x(C)50</t>
  </si>
  <si>
    <t>Sparrow</t>
  </si>
  <si>
    <t>017.04.M-M</t>
  </si>
  <si>
    <t>1x(B)40</t>
  </si>
  <si>
    <t>Hawk</t>
  </si>
  <si>
    <t>017.05.M-M</t>
  </si>
  <si>
    <t>4x(B)50</t>
  </si>
  <si>
    <t>Astraeos</t>
  </si>
  <si>
    <t>017.01.L-H</t>
  </si>
  <si>
    <t>2x(C)40
1x(C)50</t>
  </si>
  <si>
    <t>017.02.L-H</t>
  </si>
  <si>
    <t>3x(C)50</t>
  </si>
  <si>
    <t>Blade</t>
  </si>
  <si>
    <t>017.03.L-E</t>
  </si>
  <si>
    <t>Eos</t>
  </si>
  <si>
    <t>017.01.XL-H</t>
  </si>
  <si>
    <t>1x(B)40
1x(B)50</t>
  </si>
  <si>
    <t>Icare</t>
  </si>
  <si>
    <t>017.01.XXL-M</t>
  </si>
  <si>
    <t>1x(C)50
1x(C)60</t>
  </si>
  <si>
    <t>Shadows</t>
  </si>
  <si>
    <t>017.02.XXL-M</t>
  </si>
  <si>
    <t>2x(B)70</t>
  </si>
  <si>
    <t>Pegase</t>
  </si>
  <si>
    <t>017.01.MEG-M</t>
  </si>
  <si>
    <t>Fender</t>
  </si>
  <si>
    <t>017.02.MEG-E</t>
  </si>
  <si>
    <t>Flag</t>
  </si>
  <si>
    <t>017.03.MEG-E</t>
  </si>
  <si>
    <t>Urban</t>
  </si>
  <si>
    <t>Urban XS1</t>
  </si>
  <si>
    <t>018.01.XS-E</t>
  </si>
  <si>
    <t>6x(C)40
5x(C)50</t>
  </si>
  <si>
    <t>Urban XS2</t>
  </si>
  <si>
    <t>018.02.XS-H</t>
  </si>
  <si>
    <t>2x(C)50
3x(C)40</t>
  </si>
  <si>
    <t>Urban S1</t>
  </si>
  <si>
    <t>018.01.S-M</t>
  </si>
  <si>
    <t>9x(C)50
1x(C)40</t>
  </si>
  <si>
    <t>Urban S2</t>
  </si>
  <si>
    <t>018.02.S-E</t>
  </si>
  <si>
    <t>Urban S3</t>
  </si>
  <si>
    <t>018.03.S-H</t>
  </si>
  <si>
    <t>Urban M1</t>
  </si>
  <si>
    <t>018.01.M-E</t>
  </si>
  <si>
    <t>4x(C)60
6x(C)50</t>
  </si>
  <si>
    <t>Urban M2</t>
  </si>
  <si>
    <t>018.02.M-E</t>
  </si>
  <si>
    <t>4x(C)70
5x(C)60
1x(C)50</t>
  </si>
  <si>
    <t>Urban M3</t>
  </si>
  <si>
    <t>018.03.M-E</t>
  </si>
  <si>
    <t>Urban L1</t>
  </si>
  <si>
    <t>018.01.L-E</t>
  </si>
  <si>
    <t>3x(C)60
2x(C)70</t>
  </si>
  <si>
    <t>Urban L2</t>
  </si>
  <si>
    <t>018.02.L-E</t>
  </si>
  <si>
    <t>2x(C)80
3x(C)70</t>
  </si>
  <si>
    <t>Urban L3</t>
  </si>
  <si>
    <t>018.03.L-E</t>
  </si>
  <si>
    <t>Urban L4</t>
  </si>
  <si>
    <t>018.04.L-E</t>
  </si>
  <si>
    <t>1x(C)70
3x(C)60
1x(C)80</t>
  </si>
  <si>
    <t>Urban XL1</t>
  </si>
  <si>
    <t>018.01.XL-E</t>
  </si>
  <si>
    <t xml:space="preserve">Craters </t>
  </si>
  <si>
    <t>Marum</t>
  </si>
  <si>
    <t>019.01.XS-H</t>
  </si>
  <si>
    <t>screw on</t>
  </si>
  <si>
    <t>Picos XS1</t>
  </si>
  <si>
    <t>019.02.XS-H</t>
  </si>
  <si>
    <t>Picos XS2</t>
  </si>
  <si>
    <t>019.03.XS-H</t>
  </si>
  <si>
    <t>Picos S1</t>
  </si>
  <si>
    <t>019.01.S-H</t>
  </si>
  <si>
    <t>Picos S2</t>
  </si>
  <si>
    <t>019.02.S-H</t>
  </si>
  <si>
    <t>1x(B)50
3x(B)40</t>
  </si>
  <si>
    <t>Picos S3</t>
  </si>
  <si>
    <t>019.03.S-H</t>
  </si>
  <si>
    <t>4x(B)50
1x(B)60</t>
  </si>
  <si>
    <t>Roncador</t>
  </si>
  <si>
    <t>019.04.S-H</t>
  </si>
  <si>
    <t>Bikini</t>
  </si>
  <si>
    <t>019.05.S-H</t>
  </si>
  <si>
    <t>Cook M1</t>
  </si>
  <si>
    <t>019.01.M-M</t>
  </si>
  <si>
    <t>2x(B)50
1x(B)60</t>
  </si>
  <si>
    <t>Cook M2</t>
  </si>
  <si>
    <t>019.02.M-H</t>
  </si>
  <si>
    <t>2x(B)60
1x(B)50</t>
  </si>
  <si>
    <t>Cook M3</t>
  </si>
  <si>
    <t>019.03.M-H</t>
  </si>
  <si>
    <t>Picos M1</t>
  </si>
  <si>
    <t>019.04.M-H</t>
  </si>
  <si>
    <t>Nukumanu</t>
  </si>
  <si>
    <t>019.05.M-H</t>
  </si>
  <si>
    <t>1x(B)60</t>
  </si>
  <si>
    <t>Stromboli</t>
  </si>
  <si>
    <t>019.01.L-M</t>
  </si>
  <si>
    <t>2x(C)60</t>
  </si>
  <si>
    <t>Amak</t>
  </si>
  <si>
    <t>019.02.L-E</t>
  </si>
  <si>
    <t>2x(C)80</t>
  </si>
  <si>
    <t>Spider L1</t>
  </si>
  <si>
    <t>019.03.L-M</t>
  </si>
  <si>
    <t>2x(B)70
1x(B)80</t>
  </si>
  <si>
    <t>Spider L2</t>
  </si>
  <si>
    <t>019.04.L-E</t>
  </si>
  <si>
    <t>1x(B)70
1x(B)80
1x(B)60</t>
  </si>
  <si>
    <t>Spider L3</t>
  </si>
  <si>
    <t>019.05.L-E</t>
  </si>
  <si>
    <t>1x(B)50
1x(B)60
1x(B)70</t>
  </si>
  <si>
    <t>Erebus L1</t>
  </si>
  <si>
    <t>019.06.L-M</t>
  </si>
  <si>
    <t>1x(B)60
1x(B)70</t>
  </si>
  <si>
    <t>Erebus L2</t>
  </si>
  <si>
    <t>019.07.L-H</t>
  </si>
  <si>
    <t>1x(B)40
1x(B)60</t>
  </si>
  <si>
    <t>Onotoa</t>
  </si>
  <si>
    <t>019.08.L-H</t>
  </si>
  <si>
    <t>1x(B)70
2x(B)60
2x(B)50</t>
  </si>
  <si>
    <t>The Saucer L1</t>
  </si>
  <si>
    <t>019.09.L-E</t>
  </si>
  <si>
    <t>Monchu</t>
  </si>
  <si>
    <t>019.10.L-H</t>
  </si>
  <si>
    <t>1x(B)140
1x(B)120
1x(B)160</t>
  </si>
  <si>
    <t>Cocoa</t>
  </si>
  <si>
    <t>019.11.L-E</t>
  </si>
  <si>
    <t>2x(B)50</t>
  </si>
  <si>
    <t>Hokkaido</t>
  </si>
  <si>
    <t>019.12.L-M</t>
  </si>
  <si>
    <t>1x(B)60
2x(B)50</t>
  </si>
  <si>
    <t>Albertine</t>
  </si>
  <si>
    <t>019.01.XL-H</t>
  </si>
  <si>
    <t>Jarvis</t>
  </si>
  <si>
    <t>019.02.XL-E</t>
  </si>
  <si>
    <t>1x(C)130</t>
  </si>
  <si>
    <t>Diamond</t>
  </si>
  <si>
    <t>019.03.XL-H</t>
  </si>
  <si>
    <t>Vesuve</t>
  </si>
  <si>
    <t>019.04.XL-M</t>
  </si>
  <si>
    <t>1x(B)100</t>
  </si>
  <si>
    <t>Pavlov</t>
  </si>
  <si>
    <t>019.05.XL-H</t>
  </si>
  <si>
    <t>1x(B)50</t>
  </si>
  <si>
    <t>Pavlov Sister</t>
  </si>
  <si>
    <t>019.06.XL-H</t>
  </si>
  <si>
    <t>Taal</t>
  </si>
  <si>
    <t>019.07.XL-M</t>
  </si>
  <si>
    <t>1x(5)50</t>
  </si>
  <si>
    <t>The Saucer XL1</t>
  </si>
  <si>
    <t>019.08.XL-E</t>
  </si>
  <si>
    <t>1x(B)60
1x(B)120</t>
  </si>
  <si>
    <t>Tartempion</t>
  </si>
  <si>
    <t>019.09.XL-H</t>
  </si>
  <si>
    <t>1x(B)200</t>
  </si>
  <si>
    <t>Agun</t>
  </si>
  <si>
    <t>019.10.XL-H</t>
  </si>
  <si>
    <t>Tycho</t>
  </si>
  <si>
    <t>019.11.XL-M</t>
  </si>
  <si>
    <t>Okama</t>
  </si>
  <si>
    <t>019.12.XL-E</t>
  </si>
  <si>
    <t>Vulcain</t>
  </si>
  <si>
    <t>019.01.XXL-M</t>
  </si>
  <si>
    <t>Krakatoa</t>
  </si>
  <si>
    <t>019.02.XXL-M</t>
  </si>
  <si>
    <t>Fuego</t>
  </si>
  <si>
    <t>019.03.XXL-M</t>
  </si>
  <si>
    <t>1x(B)80</t>
  </si>
  <si>
    <t>Truc</t>
  </si>
  <si>
    <t>019.04.XXL-M</t>
  </si>
  <si>
    <t>1x(B)120</t>
  </si>
  <si>
    <t>Bagana</t>
  </si>
  <si>
    <t>019.05.XXL-H</t>
  </si>
  <si>
    <t>Muche</t>
  </si>
  <si>
    <t>019.06.XXL-H</t>
  </si>
  <si>
    <t>Bobet</t>
  </si>
  <si>
    <t>019.07.XXL-H</t>
  </si>
  <si>
    <t>Fangio</t>
  </si>
  <si>
    <t>019.08.XXL-M</t>
  </si>
  <si>
    <t>1x(B)204</t>
  </si>
  <si>
    <t>Fuji</t>
  </si>
  <si>
    <t>019.01.MEG-E</t>
  </si>
  <si>
    <t>1x(C)170</t>
  </si>
  <si>
    <t>Etna</t>
  </si>
  <si>
    <t>019.02.MEG-M</t>
  </si>
  <si>
    <t>1x(C)136</t>
  </si>
  <si>
    <t>Fournaise</t>
  </si>
  <si>
    <t>019.03.MEG-M</t>
  </si>
  <si>
    <t>Galeras</t>
  </si>
  <si>
    <t>019.04.MEG-H</t>
  </si>
  <si>
    <t>Bidule</t>
  </si>
  <si>
    <t>019.05.MEG-H</t>
  </si>
  <si>
    <t>Machin</t>
  </si>
  <si>
    <t>019.06.MEG-H</t>
  </si>
  <si>
    <t>11x(B)213</t>
  </si>
  <si>
    <t>019.07.MEG-H</t>
  </si>
  <si>
    <t>Gus</t>
  </si>
  <si>
    <t>019.08.MEG-H</t>
  </si>
  <si>
    <t>1x(B)180</t>
  </si>
  <si>
    <t>Chose</t>
  </si>
  <si>
    <t>019.09.MEG-H</t>
  </si>
  <si>
    <t>Jo</t>
  </si>
  <si>
    <t>019.10.MEG-H</t>
  </si>
  <si>
    <t>Lepot</t>
  </si>
  <si>
    <t>019.11.MEG-E</t>
  </si>
  <si>
    <t>Magma</t>
  </si>
  <si>
    <t>019.12.MEG-H</t>
  </si>
  <si>
    <t>Atole</t>
  </si>
  <si>
    <t>019.13.MEG-E</t>
  </si>
  <si>
    <t>Pulsar XS1</t>
  </si>
  <si>
    <t>020.01.XS-H</t>
  </si>
  <si>
    <t>Pulsar XS2</t>
  </si>
  <si>
    <t>020.02.XS-H</t>
  </si>
  <si>
    <t>Pulsar S1</t>
  </si>
  <si>
    <t>020.01.S-H</t>
  </si>
  <si>
    <t>5x(B)50</t>
  </si>
  <si>
    <t>Pulsar M1</t>
  </si>
  <si>
    <t>020.01.M-M</t>
  </si>
  <si>
    <t>5x(B)70</t>
  </si>
  <si>
    <t>Pulsar L1</t>
  </si>
  <si>
    <t>020.01.L-M</t>
  </si>
  <si>
    <t>3x(B)90</t>
  </si>
  <si>
    <t>Pulsar L2</t>
  </si>
  <si>
    <t>020.02.L-M</t>
  </si>
  <si>
    <t>1x(B)120
2x(B)100</t>
  </si>
  <si>
    <t>Pulsar XL1</t>
  </si>
  <si>
    <t>020.01.XL-M</t>
  </si>
  <si>
    <t>1x(B)90
1x(B)80
1x(B)100</t>
  </si>
  <si>
    <t>Pulsar XL2</t>
  </si>
  <si>
    <t>020.02.XL-H</t>
  </si>
  <si>
    <t>Pulsar XL3</t>
  </si>
  <si>
    <t>020.03.XL-M</t>
  </si>
  <si>
    <t>Pulsar XXL1</t>
  </si>
  <si>
    <t>020.01.XXL-M</t>
  </si>
  <si>
    <t>1x(B)120
1x(B)140</t>
  </si>
  <si>
    <t>Pulsar XXL2</t>
  </si>
  <si>
    <t>020.02.XXL-M</t>
  </si>
  <si>
    <t>Pulsar mega 1</t>
  </si>
  <si>
    <t>020.01.MEG-M</t>
  </si>
  <si>
    <t>Pulsar mega 2</t>
  </si>
  <si>
    <t>020.02.MEG-H</t>
  </si>
  <si>
    <t>Pulsar mega 3</t>
  </si>
  <si>
    <t>020.03.MEG-M</t>
  </si>
  <si>
    <t>Boomerang</t>
  </si>
  <si>
    <t>Sydney XS1</t>
  </si>
  <si>
    <t>021.01.XS-H</t>
  </si>
  <si>
    <t>Sydney XS2</t>
  </si>
  <si>
    <t>021.02.XS-H</t>
  </si>
  <si>
    <t>Inertia</t>
  </si>
  <si>
    <t>021.01.S-H</t>
  </si>
  <si>
    <t>10x(B)40</t>
  </si>
  <si>
    <t>Weapon S1</t>
  </si>
  <si>
    <t>021.02.S-H</t>
  </si>
  <si>
    <t>Weapon S2</t>
  </si>
  <si>
    <t>021.03.S-H</t>
  </si>
  <si>
    <t>Station</t>
  </si>
  <si>
    <t>021.04.S-M</t>
  </si>
  <si>
    <t>Element</t>
  </si>
  <si>
    <t>021.05.S-M</t>
  </si>
  <si>
    <t>Spirit</t>
  </si>
  <si>
    <t>021.06.S-M</t>
  </si>
  <si>
    <t>Killer M1</t>
  </si>
  <si>
    <t>021.01.M-H</t>
  </si>
  <si>
    <t>Killer M2</t>
  </si>
  <si>
    <t>021.02.M-M</t>
  </si>
  <si>
    <t>Killer M3</t>
  </si>
  <si>
    <t>021.03.M-M</t>
  </si>
  <si>
    <t>Weapon M1</t>
  </si>
  <si>
    <t>021.04.M-H</t>
  </si>
  <si>
    <t>3x(B)50</t>
  </si>
  <si>
    <t>Song L1</t>
  </si>
  <si>
    <t>021.01.L-H</t>
  </si>
  <si>
    <t>1x(B)50
2x(B)40</t>
  </si>
  <si>
    <t>Song L2</t>
  </si>
  <si>
    <t>021.02.L-M</t>
  </si>
  <si>
    <t>2x(B)40
1x(B)50</t>
  </si>
  <si>
    <t>Song L3</t>
  </si>
  <si>
    <t>021.03.L-M</t>
  </si>
  <si>
    <t>Song L4</t>
  </si>
  <si>
    <t>021.04.L-E</t>
  </si>
  <si>
    <t>1x(B)40
2x(B)50</t>
  </si>
  <si>
    <t>Song L5</t>
  </si>
  <si>
    <t>021.05.L-E</t>
  </si>
  <si>
    <t>2x(B)50
1x(B)40</t>
  </si>
  <si>
    <t>Line</t>
  </si>
  <si>
    <t>021.06.L-M</t>
  </si>
  <si>
    <t>1x(B)60
1x(B)80
1x(B)50</t>
  </si>
  <si>
    <t>Weapon L1</t>
  </si>
  <si>
    <t>021.07.L-H</t>
  </si>
  <si>
    <t>Weapon L2</t>
  </si>
  <si>
    <t>021.08.L-H</t>
  </si>
  <si>
    <t>3x(B)60</t>
  </si>
  <si>
    <t>Rarrk</t>
  </si>
  <si>
    <t>021.09.L-E</t>
  </si>
  <si>
    <t>1x(B)90
1x(B)60
1x(B)50</t>
  </si>
  <si>
    <t>Inuit L1</t>
  </si>
  <si>
    <t>021.10.L-E</t>
  </si>
  <si>
    <t>Tribal XL1</t>
  </si>
  <si>
    <t>021.01.XL-H</t>
  </si>
  <si>
    <t>2x(B)40</t>
  </si>
  <si>
    <t>Tribal XL2</t>
  </si>
  <si>
    <t>021.02.XL-M</t>
  </si>
  <si>
    <t>Tribal XL3</t>
  </si>
  <si>
    <t>021.10.XL-E</t>
  </si>
  <si>
    <t>1x(B)60
1x(B)40</t>
  </si>
  <si>
    <t>Arbor XL1</t>
  </si>
  <si>
    <t>021.03.XL-H</t>
  </si>
  <si>
    <t>1x(B)80
1x(B)90</t>
  </si>
  <si>
    <t>Arbor XL2</t>
  </si>
  <si>
    <t>021.04.XL-M</t>
  </si>
  <si>
    <t>Nomade XL1</t>
  </si>
  <si>
    <t>021.05.XL-E</t>
  </si>
  <si>
    <t>Nomade XL2</t>
  </si>
  <si>
    <t>021.06.XL-E</t>
  </si>
  <si>
    <t>Weapon XL1</t>
  </si>
  <si>
    <t>021.07.XL-H</t>
  </si>
  <si>
    <t>Inuit XL1</t>
  </si>
  <si>
    <t>2x(B)160</t>
  </si>
  <si>
    <t>Inuit XL2</t>
  </si>
  <si>
    <t>021.09.XL-E</t>
  </si>
  <si>
    <t>2x(B)140</t>
  </si>
  <si>
    <t>Ultimate</t>
  </si>
  <si>
    <t>021.01.XXL-H</t>
  </si>
  <si>
    <t>1x(B)50
1x(B)70</t>
  </si>
  <si>
    <t>Elder</t>
  </si>
  <si>
    <t>021.02.XXL-M</t>
  </si>
  <si>
    <t>1x(B)90
1x(B)50</t>
  </si>
  <si>
    <t>Outback</t>
  </si>
  <si>
    <t>021.03.XXL-M</t>
  </si>
  <si>
    <t>Sacral</t>
  </si>
  <si>
    <t>021.04.XXL-M</t>
  </si>
  <si>
    <t>Infinite</t>
  </si>
  <si>
    <t>021.01.MEG-H</t>
  </si>
  <si>
    <t>1x(B)70</t>
  </si>
  <si>
    <t>Native</t>
  </si>
  <si>
    <t>021.02.MEG-M</t>
  </si>
  <si>
    <t>Intuition mega 1</t>
  </si>
  <si>
    <t>021.03.MEG-E</t>
  </si>
  <si>
    <t>Intuition mega 2</t>
  </si>
  <si>
    <t>021.04.MEG-E</t>
  </si>
  <si>
    <t>Intuition mega 3</t>
  </si>
  <si>
    <t>021.05.MEG-M</t>
  </si>
  <si>
    <t>XS 1</t>
  </si>
  <si>
    <t>100.01.XS-H</t>
  </si>
  <si>
    <t>S 1</t>
  </si>
  <si>
    <t>100.01.S-H</t>
  </si>
  <si>
    <t>1x(B)70
6x(B)50
2x(B)40
1x(B)60</t>
  </si>
  <si>
    <t>S 2</t>
  </si>
  <si>
    <t>100.02.S-M</t>
  </si>
  <si>
    <t>S 3</t>
  </si>
  <si>
    <t>100.03.S-H</t>
  </si>
  <si>
    <t>M 1</t>
  </si>
  <si>
    <t>100.01.M-M</t>
  </si>
  <si>
    <t>3x(B)60
2x(B)70</t>
  </si>
  <si>
    <t>M 2</t>
  </si>
  <si>
    <t>100.02.M-M</t>
  </si>
  <si>
    <t>L 1</t>
  </si>
  <si>
    <t>100.01.L-M</t>
  </si>
  <si>
    <t>2x(B)90
1x(B)80</t>
  </si>
  <si>
    <t>L 2</t>
  </si>
  <si>
    <t>100.02.L-H</t>
  </si>
  <si>
    <t>1x(B)70
2x(B)80</t>
  </si>
  <si>
    <t>L 3</t>
  </si>
  <si>
    <t>100.03.L-M</t>
  </si>
  <si>
    <t>2x(B)50
2x(B)60
1x(B)40</t>
  </si>
  <si>
    <t>L 4</t>
  </si>
  <si>
    <t>100.04.L-M</t>
  </si>
  <si>
    <t>3x(B)60
1x(B)50
1x(B)70</t>
  </si>
  <si>
    <t>XL 1</t>
  </si>
  <si>
    <t>100.01.XL-M</t>
  </si>
  <si>
    <t>1x(B)70
1x(B)80</t>
  </si>
  <si>
    <t>XL 2</t>
  </si>
  <si>
    <t>100.02.XL-M</t>
  </si>
  <si>
    <t>2x(B)120</t>
  </si>
  <si>
    <t>XL 3</t>
  </si>
  <si>
    <t>100.03.XL-H</t>
  </si>
  <si>
    <t>XL 4</t>
  </si>
  <si>
    <t>100.04.XL-M</t>
  </si>
  <si>
    <t>1x(B)120
1x(B)80
1x(B)100</t>
  </si>
  <si>
    <t>XL 5</t>
  </si>
  <si>
    <t>100.05.XL-M</t>
  </si>
  <si>
    <t>XL 6</t>
  </si>
  <si>
    <t>100.06.XL-M</t>
  </si>
  <si>
    <t>1x(B)80
1x(B)70
1x(B)60</t>
  </si>
  <si>
    <t>XL 7</t>
  </si>
  <si>
    <t>100.07.XL-M</t>
  </si>
  <si>
    <t>XL 8</t>
  </si>
  <si>
    <t>100.08.XL-H</t>
  </si>
  <si>
    <t>1x(B)120
1x(B)100</t>
  </si>
  <si>
    <t>XXL 1</t>
  </si>
  <si>
    <t>100.01.XXL-M</t>
  </si>
  <si>
    <t>XXL 2</t>
  </si>
  <si>
    <t>100.02.XXL-E</t>
  </si>
  <si>
    <t>XXL 3</t>
  </si>
  <si>
    <t>100.03.XXL-M</t>
  </si>
  <si>
    <t>XXL 4</t>
  </si>
  <si>
    <t>100.04.XXL-M</t>
  </si>
  <si>
    <t>XXL 5</t>
  </si>
  <si>
    <t>100.05.XXL-M</t>
  </si>
  <si>
    <t>XXL 6</t>
  </si>
  <si>
    <t>100.06.XXL-M</t>
  </si>
  <si>
    <t>x(B)160</t>
  </si>
  <si>
    <t>XXL 7</t>
  </si>
  <si>
    <t>100.07.XXL-H</t>
  </si>
  <si>
    <t>XXL 8</t>
  </si>
  <si>
    <t>MEG 1</t>
  </si>
  <si>
    <t>100.01.MEG-H</t>
  </si>
  <si>
    <t>MEG 2</t>
  </si>
  <si>
    <t>100.02.MEG-H</t>
  </si>
  <si>
    <t>MEG 3</t>
  </si>
  <si>
    <t>100.03.MEG-M</t>
  </si>
  <si>
    <t>MEG 4</t>
  </si>
  <si>
    <t>100.04.MEG-M</t>
  </si>
  <si>
    <t>MEG 5</t>
  </si>
  <si>
    <t>100.05.MEG.H</t>
  </si>
  <si>
    <t>MEG 6</t>
  </si>
  <si>
    <t>100.06.MEG-E</t>
  </si>
  <si>
    <t>MEG 7</t>
  </si>
  <si>
    <t>100.07.MEG-H</t>
  </si>
  <si>
    <t>MEG 8</t>
  </si>
  <si>
    <t>100.08.MEG-M</t>
  </si>
  <si>
    <t>MEG 9</t>
  </si>
  <si>
    <t>100.09.MEG-M</t>
  </si>
  <si>
    <t>MEG 10</t>
  </si>
  <si>
    <t>100.10.MEG-M</t>
  </si>
  <si>
    <t>Plugs</t>
  </si>
  <si>
    <t>000.00.000-0</t>
  </si>
  <si>
    <t>Total holds</t>
  </si>
  <si>
    <t>Fiberglass volumes</t>
  </si>
  <si>
    <t>Nb vol/ set</t>
  </si>
  <si>
    <t>Black</t>
  </si>
  <si>
    <t>Blue</t>
  </si>
  <si>
    <t>Yellow</t>
  </si>
  <si>
    <t>Red</t>
  </si>
  <si>
    <t>White</t>
  </si>
  <si>
    <t>Green</t>
  </si>
  <si>
    <t>Purple</t>
  </si>
  <si>
    <t>Nb Pieces</t>
  </si>
  <si>
    <t>Pinch</t>
  </si>
  <si>
    <t>BoomRamp</t>
  </si>
  <si>
    <t>BoomRamp 1</t>
  </si>
  <si>
    <t>VOL.F.021-E</t>
  </si>
  <si>
    <t>Not available</t>
  </si>
  <si>
    <t>BoomRamp 2</t>
  </si>
  <si>
    <t>VOL.F.022-E</t>
  </si>
  <si>
    <t>BoomRamp 3</t>
  </si>
  <si>
    <t>VOL.F.023-M</t>
  </si>
  <si>
    <t>BoomRamp 4</t>
  </si>
  <si>
    <t>VOL.F.024-M</t>
  </si>
  <si>
    <t>BoomRamp 5</t>
  </si>
  <si>
    <t>VOL.F.025-M</t>
  </si>
  <si>
    <t>BoomRamp 6</t>
  </si>
  <si>
    <t>VOL.F.026-H</t>
  </si>
  <si>
    <t>BoomJump</t>
  </si>
  <si>
    <t>BoomJump 1</t>
  </si>
  <si>
    <t>VOL.F.027-E</t>
  </si>
  <si>
    <t>BoomJump 2</t>
  </si>
  <si>
    <t>VOL.F.028-E</t>
  </si>
  <si>
    <t>BoomJump 3</t>
  </si>
  <si>
    <t>VOL.F.029-E</t>
  </si>
  <si>
    <t>BoomJump 4</t>
  </si>
  <si>
    <t>VOL.F.030-M</t>
  </si>
  <si>
    <t>BoomJump 5</t>
  </si>
  <si>
    <t>VOL.F.031-H</t>
  </si>
  <si>
    <t>BoomJump 6</t>
  </si>
  <si>
    <t>VOL.F.032-M</t>
  </si>
  <si>
    <t xml:space="preserve"> Taji</t>
  </si>
  <si>
    <t xml:space="preserve"> Taji 1</t>
  </si>
  <si>
    <t>VOL.F.035-M</t>
  </si>
  <si>
    <t>Taji 2</t>
  </si>
  <si>
    <t>VOL.F.033-M</t>
  </si>
  <si>
    <t>Taji 3</t>
  </si>
  <si>
    <t>VOL.F.034-H</t>
  </si>
  <si>
    <t>Taji 4</t>
  </si>
  <si>
    <t>VOL.F.041-M</t>
  </si>
  <si>
    <t>Taji bubble</t>
  </si>
  <si>
    <t>Taji bubble 1</t>
  </si>
  <si>
    <t>VOL.F.036-M</t>
  </si>
  <si>
    <t>Taji Bubble 2</t>
  </si>
  <si>
    <t>VOL.F.037-E</t>
  </si>
  <si>
    <t>Taji Bubble 3</t>
  </si>
  <si>
    <t>VOL.F.038-M</t>
  </si>
  <si>
    <t>Taji Bubble 4</t>
  </si>
  <si>
    <t>VOL.F.039-E</t>
  </si>
  <si>
    <t>Taji Bubble 5</t>
  </si>
  <si>
    <t>VOL.F.040-M</t>
  </si>
  <si>
    <t>Taji Slab</t>
  </si>
  <si>
    <t>Taji Slab 1</t>
  </si>
  <si>
    <t>VOL.F.042-H</t>
  </si>
  <si>
    <t>Taji Slab 2</t>
  </si>
  <si>
    <t>VOL.F.043-M</t>
  </si>
  <si>
    <t>Taji Slab 3</t>
  </si>
  <si>
    <t>VOL.F.044-H</t>
  </si>
  <si>
    <t>Taji Slab 4</t>
  </si>
  <si>
    <t>VOL.F.045-M</t>
  </si>
  <si>
    <t>Taji Slab 5</t>
  </si>
  <si>
    <t>VOL.F.046-M</t>
  </si>
  <si>
    <t>Taji Pinch</t>
  </si>
  <si>
    <t>Taji Pinch 1</t>
  </si>
  <si>
    <t>VOL.F.047-M</t>
  </si>
  <si>
    <t>Taji Pinch 2</t>
  </si>
  <si>
    <t>VOL.F.048-M</t>
  </si>
  <si>
    <t>Taji Pinch 3</t>
  </si>
  <si>
    <t>VOL.F.049-M</t>
  </si>
  <si>
    <t>Taji Pinch 4</t>
  </si>
  <si>
    <t>VOL.F.050-E</t>
  </si>
  <si>
    <t>Taji Pinch 5</t>
  </si>
  <si>
    <t>VOL.F.051-H</t>
  </si>
  <si>
    <t>Taji Pinch 6</t>
  </si>
  <si>
    <t>VOL.F.052-M</t>
  </si>
  <si>
    <t>Taji Pinch 7</t>
  </si>
  <si>
    <t>VOL.F.053-H</t>
  </si>
  <si>
    <t>Taji Pinch 8</t>
  </si>
  <si>
    <t>VOL.F.054-E</t>
  </si>
  <si>
    <t>Taji Pinch 9</t>
  </si>
  <si>
    <t>VOL.F.055-H</t>
  </si>
  <si>
    <t>Taji Pinch 10</t>
  </si>
  <si>
    <t>VOL.F.056-E</t>
  </si>
  <si>
    <t>Taji Pinch 1 DT</t>
  </si>
  <si>
    <t>VOL.F.076-M</t>
  </si>
  <si>
    <t>Taji Pinch 2 DT</t>
  </si>
  <si>
    <t>VOL.F.077-M</t>
  </si>
  <si>
    <t>Taji Pinch 3 DT</t>
  </si>
  <si>
    <t>VOL.F.078-M</t>
  </si>
  <si>
    <t>Taji Pinch 4 DT</t>
  </si>
  <si>
    <t>VOL.F.079-E</t>
  </si>
  <si>
    <t>Taji Pinch 5 DT</t>
  </si>
  <si>
    <t>VOL.F.080-H</t>
  </si>
  <si>
    <t>Taji Pinch 6 DT</t>
  </si>
  <si>
    <t>VOL.F.081-M</t>
  </si>
  <si>
    <t>Taji Pinch 7 DT</t>
  </si>
  <si>
    <t>VOL.F.082-H</t>
  </si>
  <si>
    <t>Taji Pinch 8 DT</t>
  </si>
  <si>
    <t>VOL.F.083-E</t>
  </si>
  <si>
    <t>Taji Pinch 9 DT</t>
  </si>
  <si>
    <t>VOL.F.084-H</t>
  </si>
  <si>
    <t>Taji Pinch 10 DT</t>
  </si>
  <si>
    <t>VOL.F.085-E</t>
  </si>
  <si>
    <t>VOL.F.057-E</t>
  </si>
  <si>
    <t>VOL.F.058-E</t>
  </si>
  <si>
    <t>VOL.F.059-E</t>
  </si>
  <si>
    <t>Wave 4</t>
  </si>
  <si>
    <t>VOL.F.060-E</t>
  </si>
  <si>
    <t>Wave 5</t>
  </si>
  <si>
    <t>VOL.F.061-E</t>
  </si>
  <si>
    <t>Wave 6</t>
  </si>
  <si>
    <t>VOL.F.062-M</t>
  </si>
  <si>
    <t>Wave 7</t>
  </si>
  <si>
    <t>VOL.F.063-E</t>
  </si>
  <si>
    <t>Wave 8</t>
  </si>
  <si>
    <t>VOL.F.064-M</t>
  </si>
  <si>
    <t>Sky-ball</t>
  </si>
  <si>
    <t>Sky-ball S1</t>
  </si>
  <si>
    <t>VOL.F.066-H</t>
  </si>
  <si>
    <t>Sky-ball S2</t>
  </si>
  <si>
    <t>VOL.F.067-H</t>
  </si>
  <si>
    <t>Sky-ball M1</t>
  </si>
  <si>
    <t>VOL.F.068-H</t>
  </si>
  <si>
    <t>Sky-ball M2</t>
  </si>
  <si>
    <t>VOL.F.069-H</t>
  </si>
  <si>
    <t>Sky-ball L1</t>
  </si>
  <si>
    <t>VOL.F.070-H</t>
  </si>
  <si>
    <t>Sky-ball L2</t>
  </si>
  <si>
    <t>VOL.F.071-H</t>
  </si>
  <si>
    <t>Sky-ball XL1</t>
  </si>
  <si>
    <t>VOL.F.072-H</t>
  </si>
  <si>
    <t>Sky-ball XL2</t>
  </si>
  <si>
    <t>VOL.F.073-H</t>
  </si>
  <si>
    <t>Total Sky-ball 1</t>
  </si>
  <si>
    <t>VOL.F.074-H</t>
  </si>
  <si>
    <t>Total Sky-ball 2</t>
  </si>
  <si>
    <t>VOL.F.075-H</t>
  </si>
  <si>
    <t>Nb holds or vol/ set</t>
  </si>
  <si>
    <t>Sizes (cm)</t>
  </si>
  <si>
    <t>Grey</t>
  </si>
  <si>
    <t>Nb pieces</t>
  </si>
  <si>
    <t>Pentagon</t>
  </si>
  <si>
    <t>Pentagon M</t>
  </si>
  <si>
    <t>W.02.01.M</t>
  </si>
  <si>
    <t>Pentagon L</t>
  </si>
  <si>
    <t>W.02.02.L</t>
  </si>
  <si>
    <t>Ramps</t>
  </si>
  <si>
    <t>Ramps 1</t>
  </si>
  <si>
    <t>W.03.01.M</t>
  </si>
  <si>
    <t>Starwoods</t>
  </si>
  <si>
    <t>Starwoods 1</t>
  </si>
  <si>
    <t>W.04.01.L</t>
  </si>
  <si>
    <t>Starwoods 2</t>
  </si>
  <si>
    <t>W.04.02.L</t>
  </si>
  <si>
    <t>Starwoods 3</t>
  </si>
  <si>
    <t>W.04.03.L</t>
  </si>
  <si>
    <t>Starwoods 4</t>
  </si>
  <si>
    <t>W.04.04.L</t>
  </si>
  <si>
    <t>Starwoods 5</t>
  </si>
  <si>
    <t>W.04.05.L</t>
  </si>
  <si>
    <t>Starwoods 6</t>
  </si>
  <si>
    <t>W.04.06.L</t>
  </si>
  <si>
    <t>Starwoods 7</t>
  </si>
  <si>
    <t>W.04.07.L</t>
  </si>
  <si>
    <t>Asymmetric pyramids 1</t>
  </si>
  <si>
    <t>W.05.01.SML</t>
  </si>
  <si>
    <t>Asymmetric pyramids 2</t>
  </si>
  <si>
    <t>W.05.02.SML</t>
  </si>
  <si>
    <t>Asymmetric pyramids 3</t>
  </si>
  <si>
    <t>W.05.03.SML</t>
  </si>
  <si>
    <t>Asymmetric pyramids 4</t>
  </si>
  <si>
    <t>W.05.04.SML</t>
  </si>
  <si>
    <t>Asymmetric pyramids 5</t>
  </si>
  <si>
    <t>W.05.05.L</t>
  </si>
  <si>
    <t>Asymmetric pyramids 6</t>
  </si>
  <si>
    <t>W.05.06.L</t>
  </si>
  <si>
    <t>Asymmetric pyramids 7</t>
  </si>
  <si>
    <t>W.05.07.L</t>
  </si>
  <si>
    <t>Asymmetric pyramids 8</t>
  </si>
  <si>
    <t>W.05.08.L</t>
  </si>
  <si>
    <t>Ball S1</t>
  </si>
  <si>
    <t>W.06.01.S</t>
  </si>
  <si>
    <t>Ball S2</t>
  </si>
  <si>
    <t>W.06.02.S</t>
  </si>
  <si>
    <t>Ball S3</t>
  </si>
  <si>
    <t>W.06.03.S</t>
  </si>
  <si>
    <t>Ball S4</t>
  </si>
  <si>
    <t>W.06.04.S</t>
  </si>
  <si>
    <t>Ball S5</t>
  </si>
  <si>
    <t>W.06.05.S</t>
  </si>
  <si>
    <t>Ball S6</t>
  </si>
  <si>
    <t>W.06.06.S</t>
  </si>
  <si>
    <t>Ball M1</t>
  </si>
  <si>
    <t>W.06.07.M</t>
  </si>
  <si>
    <t>Ball M2</t>
  </si>
  <si>
    <t>W.06.08.M</t>
  </si>
  <si>
    <t>Ball M3</t>
  </si>
  <si>
    <t>W.06.09.M</t>
  </si>
  <si>
    <t>Ball M4</t>
  </si>
  <si>
    <t>W.06.10.M</t>
  </si>
  <si>
    <t>Ball M5</t>
  </si>
  <si>
    <t>W.06.11.M</t>
  </si>
  <si>
    <t>Ball M6</t>
  </si>
  <si>
    <t>W.06.12.M</t>
  </si>
  <si>
    <t>Ball L1</t>
  </si>
  <si>
    <t>W.06.13.L</t>
  </si>
  <si>
    <t>Ball L2</t>
  </si>
  <si>
    <t>W.06.14.L</t>
  </si>
  <si>
    <t>Ball L3</t>
  </si>
  <si>
    <t>W.06.15.L</t>
  </si>
  <si>
    <t>Ball L4</t>
  </si>
  <si>
    <t>W.06.16.L</t>
  </si>
  <si>
    <t>Ball XL1</t>
  </si>
  <si>
    <t>W.06.17.XL</t>
  </si>
  <si>
    <t>Ball XL2</t>
  </si>
  <si>
    <t>W.06.18.XL</t>
  </si>
  <si>
    <t>Ball XL3</t>
  </si>
  <si>
    <t>W.06.19.XL</t>
  </si>
  <si>
    <t>Ball XL4</t>
  </si>
  <si>
    <t>W.06.20.XL</t>
  </si>
  <si>
    <t>Finger crack 15°</t>
  </si>
  <si>
    <t>W.10.01.M</t>
  </si>
  <si>
    <t>Finger crack 30°</t>
  </si>
  <si>
    <t>W.10.02.M</t>
  </si>
  <si>
    <t>Finger crack 90°</t>
  </si>
  <si>
    <t>W.10.03.M</t>
  </si>
  <si>
    <t>Open crack</t>
  </si>
  <si>
    <t>Open crack 15° </t>
  </si>
  <si>
    <t>W.07.01.L</t>
  </si>
  <si>
    <t>Wooden volumes</t>
  </si>
  <si>
    <t>W.08.01.L</t>
  </si>
  <si>
    <t>W.08.02.L</t>
  </si>
  <si>
    <t>W.08.03.L</t>
  </si>
  <si>
    <t>ignore:true;</t>
  </si>
  <si>
    <t>Sum pieces</t>
  </si>
  <si>
    <t>Sum sets</t>
  </si>
  <si>
    <t>Price without VAT</t>
  </si>
  <si>
    <t>Sum without VAT</t>
  </si>
  <si>
    <t>Transport cost</t>
  </si>
  <si>
    <t>VAT 0%</t>
  </si>
  <si>
    <t>Sum including VAT</t>
  </si>
  <si>
    <t>100.08.XXL-M</t>
  </si>
  <si>
    <t>Wave 2 DT</t>
  </si>
  <si>
    <t>Wave 3 DT</t>
  </si>
  <si>
    <t>Wave 1 DT</t>
  </si>
  <si>
    <t>Big Fine F*</t>
  </si>
  <si>
    <t>Big Fat F*</t>
  </si>
  <si>
    <t>Big Flat F*</t>
  </si>
  <si>
    <t>Shape Rider</t>
  </si>
  <si>
    <t>022.18.MEG</t>
  </si>
  <si>
    <t>022.19.MEG</t>
  </si>
  <si>
    <t>022.37.XXL</t>
  </si>
  <si>
    <t>022.38.XXL</t>
  </si>
  <si>
    <t>022.39.XXL</t>
  </si>
  <si>
    <t>Riverside 19 MEG</t>
  </si>
  <si>
    <t>022.40.MEG</t>
  </si>
  <si>
    <t>Riverside 20 MEG</t>
  </si>
  <si>
    <t>022.41.MEG</t>
  </si>
  <si>
    <t>Riverside 21 MEG</t>
  </si>
  <si>
    <t>022.42.MEG</t>
  </si>
  <si>
    <t>Sunside 17 MEG</t>
  </si>
  <si>
    <t>022.59.MEG</t>
  </si>
  <si>
    <t>Sunside 18 MEG</t>
  </si>
  <si>
    <t>022.60.MEG</t>
  </si>
  <si>
    <t>Lift</t>
  </si>
  <si>
    <t>023.04.L</t>
  </si>
  <si>
    <t>Lift L3</t>
  </si>
  <si>
    <t>023.05.L</t>
  </si>
  <si>
    <t>Lift XL1</t>
  </si>
  <si>
    <t>023.15.XL</t>
  </si>
  <si>
    <t>Lift XL2</t>
  </si>
  <si>
    <t>023.16.XL</t>
  </si>
  <si>
    <t>Lift XL3</t>
  </si>
  <si>
    <t>023.17.XL</t>
  </si>
  <si>
    <t>Lift XXL1</t>
  </si>
  <si>
    <t>023.20.XXL</t>
  </si>
  <si>
    <t>Taji</t>
  </si>
  <si>
    <t>Taji XXL1</t>
  </si>
  <si>
    <t>024.15.XXL</t>
  </si>
  <si>
    <t>Taji XXL2</t>
  </si>
  <si>
    <t>024.16.XXL</t>
  </si>
  <si>
    <t>Taji XXL3</t>
  </si>
  <si>
    <t>024.17.XXL</t>
  </si>
  <si>
    <t>024.18.MEG</t>
  </si>
  <si>
    <t>Sky ball</t>
  </si>
  <si>
    <t>1x(B)100
1x(B)120</t>
  </si>
  <si>
    <t>1x(B)220</t>
  </si>
  <si>
    <t>1x(B)50/3x(B)6/1x(B)70</t>
  </si>
  <si>
    <t>2x(B)60/3x(B)50</t>
  </si>
  <si>
    <t>5x(B)60</t>
  </si>
  <si>
    <t>1x(B)80/2x(B)70</t>
  </si>
  <si>
    <t>Pebble 1 XXS</t>
  </si>
  <si>
    <t>022.01.XXS</t>
  </si>
  <si>
    <t>Pebble 2 XXS</t>
  </si>
  <si>
    <t>022.02.XXS</t>
  </si>
  <si>
    <t>Pebble 3 XS</t>
  </si>
  <si>
    <t>022.03.XS</t>
  </si>
  <si>
    <t>Pebble 4 S</t>
  </si>
  <si>
    <t>022.04.S</t>
  </si>
  <si>
    <t>Pebble 5 S</t>
  </si>
  <si>
    <t>022.05.S</t>
  </si>
  <si>
    <t>Breakside 1 L/XS</t>
  </si>
  <si>
    <t>022.06.L</t>
  </si>
  <si>
    <t>Breakside 2 L/M</t>
  </si>
  <si>
    <t>022.07.L</t>
  </si>
  <si>
    <t>022.08.XL</t>
  </si>
  <si>
    <t>022.10.XL</t>
  </si>
  <si>
    <t>022.11.XXL</t>
  </si>
  <si>
    <t>022.12.XXL</t>
  </si>
  <si>
    <t>022.13.XXL</t>
  </si>
  <si>
    <t>Breakside 9 XXL/L</t>
  </si>
  <si>
    <t>022.14.XXL</t>
  </si>
  <si>
    <t>Breakside 10 XXL/XL</t>
  </si>
  <si>
    <t>022.15.XXL</t>
  </si>
  <si>
    <t>Breakside 11 MEG/XL</t>
  </si>
  <si>
    <t>022.16.MEG</t>
  </si>
  <si>
    <t>Breakside 12 MEG/XL</t>
  </si>
  <si>
    <t>022.17.MEG</t>
  </si>
  <si>
    <t>Breakside 13 MEG/XL</t>
  </si>
  <si>
    <t>Breakside 14 MEG/XL</t>
  </si>
  <si>
    <t xml:space="preserve">Riverside 1 M </t>
  </si>
  <si>
    <t>022.22.M</t>
  </si>
  <si>
    <t>022.23.M</t>
  </si>
  <si>
    <t>022.24.M</t>
  </si>
  <si>
    <t>022.27.M</t>
  </si>
  <si>
    <t>022.28.L</t>
  </si>
  <si>
    <t>022.29.L</t>
  </si>
  <si>
    <t>022.30.L</t>
  </si>
  <si>
    <t>022.31.XL</t>
  </si>
  <si>
    <t>022.32.XL</t>
  </si>
  <si>
    <t>Riverside 12 XL</t>
  </si>
  <si>
    <t>022.33.XL</t>
  </si>
  <si>
    <t>022.34.XXL</t>
  </si>
  <si>
    <t>022.35.XXL</t>
  </si>
  <si>
    <t>Sunside 1 M</t>
  </si>
  <si>
    <t>022.43.M</t>
  </si>
  <si>
    <t>Sunside 3 L</t>
  </si>
  <si>
    <t>022.45.L</t>
  </si>
  <si>
    <t>Sunside 4 L</t>
  </si>
  <si>
    <t>022.46.L</t>
  </si>
  <si>
    <t>Sunside 5 L</t>
  </si>
  <si>
    <t>022.47.L</t>
  </si>
  <si>
    <t>Sunside 6 XL</t>
  </si>
  <si>
    <t>022.48.XL</t>
  </si>
  <si>
    <t>Sunside 7 XL</t>
  </si>
  <si>
    <t>022.49.XL</t>
  </si>
  <si>
    <t>Sunside 8 XL</t>
  </si>
  <si>
    <t>022.50.XL</t>
  </si>
  <si>
    <t>Sunside 9 XL</t>
  </si>
  <si>
    <t>022.51.XL</t>
  </si>
  <si>
    <t>Sunside 11 XXL</t>
  </si>
  <si>
    <t>022.53.XXL</t>
  </si>
  <si>
    <t>Sunside 12 XXL</t>
  </si>
  <si>
    <t>022.54.XXL</t>
  </si>
  <si>
    <t>Sunside 13 XXL</t>
  </si>
  <si>
    <t>022.55.XXL</t>
  </si>
  <si>
    <t>Sunside 14 XXL</t>
  </si>
  <si>
    <t>022.56.XXL</t>
  </si>
  <si>
    <t>Sunside 15 XXL</t>
  </si>
  <si>
    <t>022.57.XXL</t>
  </si>
  <si>
    <t>Sunside 16 XXL</t>
  </si>
  <si>
    <t>022.58.XXL</t>
  </si>
  <si>
    <t>Taji Pinch S</t>
  </si>
  <si>
    <t>024.01.S</t>
  </si>
  <si>
    <t>Taji Pinch M1</t>
  </si>
  <si>
    <t>024.02.M</t>
  </si>
  <si>
    <t>Taji Pinch M2</t>
  </si>
  <si>
    <t>024.03.M</t>
  </si>
  <si>
    <t>Taji Pinch L1</t>
  </si>
  <si>
    <t>024.04.L</t>
  </si>
  <si>
    <t>Taji Pinch XL1</t>
  </si>
  <si>
    <t>024.05.XL</t>
  </si>
  <si>
    <t>Taji Pinch XL2</t>
  </si>
  <si>
    <t>024.06.XL</t>
  </si>
  <si>
    <t>Taji Pinch XXL1</t>
  </si>
  <si>
    <t>024.07.XXL</t>
  </si>
  <si>
    <t>Taji Pinch XXL2</t>
  </si>
  <si>
    <t>024.08.XXL</t>
  </si>
  <si>
    <t>Taji Pinch MEG 1</t>
  </si>
  <si>
    <t>Breakside 15 MEG/XXL</t>
  </si>
  <si>
    <t>022.20.MEG</t>
  </si>
  <si>
    <t>Breakside 16 MEG/XXL</t>
  </si>
  <si>
    <t>022.21.MEG</t>
  </si>
  <si>
    <t>1x(B )50
2x(B)60</t>
  </si>
  <si>
    <t>4x(C)50
6x(C)40</t>
  </si>
  <si>
    <t>1x(B)70
2x(B)60</t>
  </si>
  <si>
    <t>1x(B)60
4x(B)70</t>
  </si>
  <si>
    <t>1x(B)70
1x(B)90</t>
  </si>
  <si>
    <t>5x(B)50
3x(B)40
2x(B)60</t>
  </si>
  <si>
    <t>3x(B)50
7x(B)40</t>
  </si>
  <si>
    <t>1x(B)80
2x(B)70</t>
  </si>
  <si>
    <t>1x(B)120
1x(B)100
1x(B)90</t>
  </si>
  <si>
    <t>1x(B)90
1x(B)100</t>
  </si>
  <si>
    <t>2x(B)90</t>
  </si>
  <si>
    <t>2x(B)70
1x(B)50</t>
  </si>
  <si>
    <t>2x(B)50
2x(B)70</t>
  </si>
  <si>
    <t>1x(B)80
3x(B)60</t>
  </si>
  <si>
    <t>1x(B)90
1x(B)120
1x(B)100</t>
  </si>
  <si>
    <t>11x(B)40
4x(B)50</t>
  </si>
  <si>
    <t>2x(B)80
1x(B)90</t>
  </si>
  <si>
    <t>1x(B)60
1x(B)90 1x(B)100</t>
  </si>
  <si>
    <t>8x(B)40
2x(B)50</t>
  </si>
  <si>
    <t>Wooden Volumes &amp; Holds</t>
  </si>
  <si>
    <t>1x(B)120
1x(B)70</t>
  </si>
  <si>
    <t xml:space="preserve">1x(B)70
2x(B)60
</t>
  </si>
  <si>
    <t>2x(B)100
1x(B)80</t>
  </si>
  <si>
    <t>022.25.M</t>
  </si>
  <si>
    <t>Sky-ball XS</t>
  </si>
  <si>
    <t>025.03.S</t>
  </si>
  <si>
    <t>025.02.XS</t>
  </si>
  <si>
    <t>025.04.S</t>
  </si>
  <si>
    <t>Taji Pinch MEG 2</t>
  </si>
  <si>
    <t>Taji Pinch MEG 3</t>
  </si>
  <si>
    <t>Taji Pinch MEG 9</t>
  </si>
  <si>
    <t>024.20.MEG</t>
  </si>
  <si>
    <t>024.27.MEG</t>
  </si>
  <si>
    <t>Taji Pinch MEG 4</t>
  </si>
  <si>
    <t>Taji Pinch MEG 5</t>
  </si>
  <si>
    <t>Taji Pinch MEG 6</t>
  </si>
  <si>
    <t>Taji Pinch MEG 7</t>
  </si>
  <si>
    <t>Taji Pinch MEG 8</t>
  </si>
  <si>
    <t>024.22.MEG</t>
  </si>
  <si>
    <t>024.23.MEG</t>
  </si>
  <si>
    <t>024.24.MEG</t>
  </si>
  <si>
    <t>024.25.MEG</t>
  </si>
  <si>
    <t>024.26.MEG</t>
  </si>
  <si>
    <t>W.06.25.L</t>
  </si>
  <si>
    <t>W.06.21.XS</t>
  </si>
  <si>
    <t>024.21.MEG</t>
  </si>
  <si>
    <t>W.06.22.XS</t>
  </si>
  <si>
    <t>W.06.23.XXS</t>
  </si>
  <si>
    <t>W.06.24.XXS</t>
  </si>
  <si>
    <t>W.06.26.L</t>
  </si>
  <si>
    <t>W.06.27.L</t>
  </si>
  <si>
    <t>W.06.28.L</t>
  </si>
  <si>
    <t>W.06.29.XL</t>
  </si>
  <si>
    <t>W.06.30.XL</t>
  </si>
  <si>
    <t>W.06.31.XL</t>
  </si>
  <si>
    <t>W.06.32.XL</t>
  </si>
  <si>
    <t>4x(B)40</t>
  </si>
  <si>
    <t>15x(B)40</t>
  </si>
  <si>
    <t>2x(B)40
3x(B)50</t>
  </si>
  <si>
    <t>3x(B)50
2x(B)40</t>
  </si>
  <si>
    <t>1x(B)80
1x(B)70
1x(B)120</t>
  </si>
  <si>
    <t>1x(B)70
1x(B)60</t>
  </si>
  <si>
    <t>1x(B)40
4x(B)50</t>
  </si>
  <si>
    <t>2x(B)60
1x(B)70</t>
  </si>
  <si>
    <t>4x(B)60
1x(B)50</t>
  </si>
  <si>
    <t>2x(B)60
2x(B)50</t>
  </si>
  <si>
    <t>1x(B)70
3x(B)60
1x(B)50</t>
  </si>
  <si>
    <t>1x(B)80
3x(B)70</t>
  </si>
  <si>
    <t>Balls</t>
  </si>
  <si>
    <t>024.09.MEG</t>
  </si>
  <si>
    <t>BoomJump 1 SML</t>
  </si>
  <si>
    <t>VOL.F.102-E</t>
  </si>
  <si>
    <t>BoomJump 1 SML DT</t>
  </si>
  <si>
    <t>VOL.F.103-E</t>
  </si>
  <si>
    <t>BoomJump 2 SML</t>
  </si>
  <si>
    <t>VOL.F.104-E</t>
  </si>
  <si>
    <t>BoomJump 2 SML DT</t>
  </si>
  <si>
    <t>VOL.F.105-E</t>
  </si>
  <si>
    <t>BoomJump 3 SML</t>
  </si>
  <si>
    <t>VOL.F.106-E</t>
  </si>
  <si>
    <t>BoomJump 3 SML DT</t>
  </si>
  <si>
    <t>VOL.F.107-E</t>
  </si>
  <si>
    <t>BoomJump 4 SML</t>
  </si>
  <si>
    <t>VOL.F.108-M</t>
  </si>
  <si>
    <t>BoomJump 4 SML DT</t>
  </si>
  <si>
    <t>VOL.F.109-M</t>
  </si>
  <si>
    <t>Boomerang 1 DT</t>
  </si>
  <si>
    <t>VOL.F.110-H</t>
  </si>
  <si>
    <t>Boomerang 2 DT</t>
  </si>
  <si>
    <t>VOL.F.111-M</t>
  </si>
  <si>
    <t>Boomerang 3 DT</t>
  </si>
  <si>
    <t>VOL.F.112-H</t>
  </si>
  <si>
    <t>Taji 1 SM DT</t>
  </si>
  <si>
    <t>VOL.F.116-H</t>
  </si>
  <si>
    <t>Pack Ball XS1</t>
  </si>
  <si>
    <t>Pack Ball XS2</t>
  </si>
  <si>
    <t>Pack Ball XXS1</t>
  </si>
  <si>
    <t>Pack Ball XXS2</t>
  </si>
  <si>
    <t>Halfball M1</t>
  </si>
  <si>
    <t>Halfball M2</t>
  </si>
  <si>
    <t>W.06.34.M</t>
  </si>
  <si>
    <t>Halfball M3</t>
  </si>
  <si>
    <t>W.06.35.M</t>
  </si>
  <si>
    <t>Halfball M4</t>
  </si>
  <si>
    <t>W.06.36.M</t>
  </si>
  <si>
    <t>Halfball L1</t>
  </si>
  <si>
    <t>Halfball L2</t>
  </si>
  <si>
    <t>Halfball L3</t>
  </si>
  <si>
    <t>Halfball L4</t>
  </si>
  <si>
    <t>Halfball XL2</t>
  </si>
  <si>
    <t>Halfball XL3</t>
  </si>
  <si>
    <t>Halfball XL4</t>
  </si>
  <si>
    <t xml:space="preserve"> Taji 1 DT</t>
  </si>
  <si>
    <t>VOL.F.115-H</t>
  </si>
  <si>
    <t>Set BoomJump</t>
  </si>
  <si>
    <t>Set Boomerang</t>
  </si>
  <si>
    <t>Set Taji</t>
  </si>
  <si>
    <t>026.01.S</t>
  </si>
  <si>
    <t>026.02.S</t>
  </si>
  <si>
    <t>026.03.S</t>
  </si>
  <si>
    <t>026.04.M</t>
  </si>
  <si>
    <t>026.05.M</t>
  </si>
  <si>
    <t>026.06.L</t>
  </si>
  <si>
    <t>026.07.L</t>
  </si>
  <si>
    <t>026.08.L</t>
  </si>
  <si>
    <t>026.09.L</t>
  </si>
  <si>
    <t>026.10.XL</t>
  </si>
  <si>
    <t>026.11.XL</t>
  </si>
  <si>
    <t>026.12.XL</t>
  </si>
  <si>
    <t>4x(B)40
1x(B)50</t>
  </si>
  <si>
    <t>026.13.XL</t>
  </si>
  <si>
    <t>026.14.XXL</t>
  </si>
  <si>
    <t>026.15.XXL</t>
  </si>
  <si>
    <t>026.16.XXL</t>
  </si>
  <si>
    <t>026.17.XXL</t>
  </si>
  <si>
    <t>3x(B)70</t>
  </si>
  <si>
    <t>2x(B)80</t>
  </si>
  <si>
    <t>026.20.MEG</t>
  </si>
  <si>
    <t>026.21.MEG</t>
  </si>
  <si>
    <t>026.22.MEG</t>
  </si>
  <si>
    <t>026.23.MEG</t>
  </si>
  <si>
    <t>026.24.MEG</t>
  </si>
  <si>
    <t>026.26.MEG</t>
  </si>
  <si>
    <t>026.27.MEG</t>
  </si>
  <si>
    <t>Odyssey XS1</t>
  </si>
  <si>
    <t>027.01.XS</t>
  </si>
  <si>
    <t>Odyssey S1</t>
  </si>
  <si>
    <t>027.02.S</t>
  </si>
  <si>
    <t>027.20.XXL</t>
  </si>
  <si>
    <t>027.21.XXL</t>
  </si>
  <si>
    <t>027.22.XXXL</t>
  </si>
  <si>
    <t>Odyssey MEG 1 DT</t>
  </si>
  <si>
    <t>027.43.MEG</t>
  </si>
  <si>
    <t>Odyssey MEG 2 DT</t>
  </si>
  <si>
    <t>027.44.MEG</t>
  </si>
  <si>
    <t>Odyssey MEG 3 DT</t>
  </si>
  <si>
    <t>027.45.MEG</t>
  </si>
  <si>
    <t>Odyssey MEG 4 DT</t>
  </si>
  <si>
    <t>027.46.MEG</t>
  </si>
  <si>
    <t>Odyssey MEG 5 DT</t>
  </si>
  <si>
    <t>027.47.MEG</t>
  </si>
  <si>
    <t>Odyssey MEG 6 DT</t>
  </si>
  <si>
    <t>027.48.MEG</t>
  </si>
  <si>
    <t>Link S1</t>
  </si>
  <si>
    <t>028.01.S</t>
  </si>
  <si>
    <t>Link S2</t>
  </si>
  <si>
    <t>028.02.S</t>
  </si>
  <si>
    <t>Link M1</t>
  </si>
  <si>
    <t>028.03.M</t>
  </si>
  <si>
    <t>Link M2</t>
  </si>
  <si>
    <t>028.04.M</t>
  </si>
  <si>
    <t>Link M3</t>
  </si>
  <si>
    <t>028.05.M</t>
  </si>
  <si>
    <t>Link L1</t>
  </si>
  <si>
    <t>028.07.L</t>
  </si>
  <si>
    <t>Link L2</t>
  </si>
  <si>
    <t>028.08.L</t>
  </si>
  <si>
    <t>Link XL1</t>
  </si>
  <si>
    <t>028.12.XL</t>
  </si>
  <si>
    <t>Link XXL1</t>
  </si>
  <si>
    <t>028.16.XXL</t>
  </si>
  <si>
    <t>Link XXL2</t>
  </si>
  <si>
    <t>028.17.XXL</t>
  </si>
  <si>
    <t>Stadium 1</t>
  </si>
  <si>
    <t>VOL.F.125</t>
  </si>
  <si>
    <t>Stadium 2</t>
  </si>
  <si>
    <t>VOL.F.126</t>
  </si>
  <si>
    <t>Stadium 3</t>
  </si>
  <si>
    <t>VOL.F.127</t>
  </si>
  <si>
    <t>Stadium 4</t>
  </si>
  <si>
    <t>VOL.F.128</t>
  </si>
  <si>
    <t>Stadium 5</t>
  </si>
  <si>
    <t>VOL.F.129</t>
  </si>
  <si>
    <t>Stadium 6</t>
  </si>
  <si>
    <t>VOL.F.130</t>
  </si>
  <si>
    <t>Stadium 7</t>
  </si>
  <si>
    <t>VOL.F.131</t>
  </si>
  <si>
    <t>Stadium 8</t>
  </si>
  <si>
    <t>VOL.F.132</t>
  </si>
  <si>
    <t>Stadium 9</t>
  </si>
  <si>
    <t>VOL.F.133</t>
  </si>
  <si>
    <t>Stadium 10</t>
  </si>
  <si>
    <t>VOL.F.134</t>
  </si>
  <si>
    <t>Stadium 1 DT</t>
  </si>
  <si>
    <t>VOL.F.140</t>
  </si>
  <si>
    <t>Stadium 2 DT</t>
  </si>
  <si>
    <t>VOL.F.141</t>
  </si>
  <si>
    <t>Stadium 3 DT</t>
  </si>
  <si>
    <t>VOL.F.142</t>
  </si>
  <si>
    <t>Stadium 4 DT</t>
  </si>
  <si>
    <t>VOL.F.143</t>
  </si>
  <si>
    <t>Stadium 5 DT</t>
  </si>
  <si>
    <t>VOL.F.144</t>
  </si>
  <si>
    <t>Stadium 6 DT</t>
  </si>
  <si>
    <t>VOL.F.145</t>
  </si>
  <si>
    <t>Stadium 7 DT</t>
  </si>
  <si>
    <t>VOL.F.146</t>
  </si>
  <si>
    <t>Stadium 8 DT</t>
  </si>
  <si>
    <t>VOL.F.147</t>
  </si>
  <si>
    <t>Stadium 9 DT</t>
  </si>
  <si>
    <t>VOL.F.148</t>
  </si>
  <si>
    <t>Stadium 10 DT</t>
  </si>
  <si>
    <t>VOL.F.149</t>
  </si>
  <si>
    <t>Odyssey 1</t>
  </si>
  <si>
    <t>VOL.F.160</t>
  </si>
  <si>
    <t>Odyssey 2</t>
  </si>
  <si>
    <t>VOL.F.161</t>
  </si>
  <si>
    <t>Odyssey 3</t>
  </si>
  <si>
    <t>VOL.F.162</t>
  </si>
  <si>
    <t>Odyssey 4</t>
  </si>
  <si>
    <t>VOL.F.163</t>
  </si>
  <si>
    <t>Odyssey 5</t>
  </si>
  <si>
    <t>VOL.F.164</t>
  </si>
  <si>
    <t>Odyssey 6</t>
  </si>
  <si>
    <t>VOL.F.165</t>
  </si>
  <si>
    <t>Odyssey 7</t>
  </si>
  <si>
    <t>VOL.F.166</t>
  </si>
  <si>
    <t>Odyssey 8</t>
  </si>
  <si>
    <t>VOL.F.167</t>
  </si>
  <si>
    <t>Odyssey 9</t>
  </si>
  <si>
    <t>VOL.F.168</t>
  </si>
  <si>
    <t>Odyssey 10</t>
  </si>
  <si>
    <t>VOL.F.169</t>
  </si>
  <si>
    <t>Odyssey 11</t>
  </si>
  <si>
    <t>VOL.F.170</t>
  </si>
  <si>
    <t>Odyssey 12</t>
  </si>
  <si>
    <t>VOL.F.171</t>
  </si>
  <si>
    <t>Odyssey 13</t>
  </si>
  <si>
    <t>VOL.F.172</t>
  </si>
  <si>
    <t>Odyssey 14</t>
  </si>
  <si>
    <t>VOL.F.173</t>
  </si>
  <si>
    <t>Odyssey 15</t>
  </si>
  <si>
    <t>VOL.F.174</t>
  </si>
  <si>
    <t>Odyssey 16</t>
  </si>
  <si>
    <t>VOL.F.175</t>
  </si>
  <si>
    <t>Odyssey 17</t>
  </si>
  <si>
    <t>VOL.F.176</t>
  </si>
  <si>
    <t>Odyssey 1 DT</t>
  </si>
  <si>
    <t>VOL.F.180</t>
  </si>
  <si>
    <t>Odyssey 2 DT</t>
  </si>
  <si>
    <t>VOL.F.181</t>
  </si>
  <si>
    <t>VOL.F.182</t>
  </si>
  <si>
    <t>Odyssey 4 DT</t>
  </si>
  <si>
    <t>VOL.F.183</t>
  </si>
  <si>
    <t>Odyssey 5 DT</t>
  </si>
  <si>
    <t>VOL.F.184</t>
  </si>
  <si>
    <t>Odyssey 6 DT</t>
  </si>
  <si>
    <t>VOL.F.185</t>
  </si>
  <si>
    <t>Odyssey 7 DT</t>
  </si>
  <si>
    <t>VOL.F.186</t>
  </si>
  <si>
    <t>Odyssey 8 DT</t>
  </si>
  <si>
    <t>VOL.F.187</t>
  </si>
  <si>
    <t>Odyssey 9 DT</t>
  </si>
  <si>
    <t>VOL.F.188</t>
  </si>
  <si>
    <t>Odyssey 10 DT</t>
  </si>
  <si>
    <t>VOL.F.189</t>
  </si>
  <si>
    <t>Odyssey 11 DT</t>
  </si>
  <si>
    <t>VOL.F.190</t>
  </si>
  <si>
    <t>Odyssey 12 DT</t>
  </si>
  <si>
    <t>VOL.F.191</t>
  </si>
  <si>
    <t>Odyssey 13 DT</t>
  </si>
  <si>
    <t>VOL.F.192</t>
  </si>
  <si>
    <t>Odyssey 14 DT</t>
  </si>
  <si>
    <t>VOL.F.193</t>
  </si>
  <si>
    <t>Odyssey 15 DT</t>
  </si>
  <si>
    <t>VOL.F.194</t>
  </si>
  <si>
    <t>Odyssey 16 DT</t>
  </si>
  <si>
    <t>VOL.F.195</t>
  </si>
  <si>
    <t>Odyssey 17 DT</t>
  </si>
  <si>
    <t>VOL.F.196</t>
  </si>
  <si>
    <t>026.18.XXL</t>
  </si>
  <si>
    <t>026.19.XXL</t>
  </si>
  <si>
    <t>Halfball M5</t>
  </si>
  <si>
    <t>Halfball M6</t>
  </si>
  <si>
    <t>W.06.37.M</t>
  </si>
  <si>
    <t>W.06.38.M</t>
  </si>
  <si>
    <t>1x(B)50
4x(B)60</t>
  </si>
  <si>
    <t>4x(B)60
1x(B)70</t>
  </si>
  <si>
    <t>3x(B)40</t>
  </si>
  <si>
    <t>3x(B)60
1x(B)70
1x(B)50</t>
  </si>
  <si>
    <t>Soft Stadium</t>
  </si>
  <si>
    <t>Soft Stadium L1</t>
  </si>
  <si>
    <t>226.06.L</t>
  </si>
  <si>
    <t>Soft Stadium L2</t>
  </si>
  <si>
    <t>226.07.L</t>
  </si>
  <si>
    <t>Soft Stadium L3</t>
  </si>
  <si>
    <t>226.08.L</t>
  </si>
  <si>
    <t>Soft Stadium L4</t>
  </si>
  <si>
    <t>5x(B)50
1x(B)60</t>
  </si>
  <si>
    <t>Soft Stadium L5</t>
  </si>
  <si>
    <t>226.10.L</t>
  </si>
  <si>
    <t>6x(B)50</t>
  </si>
  <si>
    <t>Soft Stadium L6</t>
  </si>
  <si>
    <t>226.11.L</t>
  </si>
  <si>
    <t>Soft Stadium M0</t>
  </si>
  <si>
    <t>226.01.M</t>
  </si>
  <si>
    <t>Soft Stadium M2</t>
  </si>
  <si>
    <t>226.02.M</t>
  </si>
  <si>
    <t>Soft Stadium XL1</t>
  </si>
  <si>
    <t>226.15.XL</t>
  </si>
  <si>
    <t>2x(B)70
1x(B)50
2x(B)60</t>
  </si>
  <si>
    <t>Soft Odyssey</t>
  </si>
  <si>
    <t>Soft Odyssey XL1</t>
  </si>
  <si>
    <t>227.30.XL</t>
  </si>
  <si>
    <t>2x(B)60
3x(B)70</t>
  </si>
  <si>
    <t>Soft Odyssey XL2</t>
  </si>
  <si>
    <t>227.31.XL</t>
  </si>
  <si>
    <t>Soft Odyssey XL3</t>
  </si>
  <si>
    <t>227.32.XL</t>
  </si>
  <si>
    <t>1x(B)100
2x(B)120</t>
  </si>
  <si>
    <t>Soft Lift</t>
  </si>
  <si>
    <t>Soft Lift L2</t>
  </si>
  <si>
    <t>223.11.L</t>
  </si>
  <si>
    <t>Soft Lift L3</t>
  </si>
  <si>
    <t>223.12.L</t>
  </si>
  <si>
    <t>Soft Lift XL1</t>
  </si>
  <si>
    <t>223.15.XL</t>
  </si>
  <si>
    <t>Soft Lift XL2</t>
  </si>
  <si>
    <t>Soft Lift XL3</t>
  </si>
  <si>
    <t>223.17.XL</t>
  </si>
  <si>
    <t>Soft Lift XXL1</t>
  </si>
  <si>
    <t>PU Holds</t>
  </si>
  <si>
    <t>Soft PU Holds</t>
  </si>
  <si>
    <t>226.09.L</t>
  </si>
  <si>
    <t>223.16.XL</t>
  </si>
  <si>
    <t>2x(B)50
5x(B)60</t>
  </si>
  <si>
    <t>Mint</t>
  </si>
  <si>
    <t>W.06.51.S-DT</t>
  </si>
  <si>
    <t>W.06.52.S-DT</t>
  </si>
  <si>
    <t>W.06.53.S-DT</t>
  </si>
  <si>
    <t>W.06.54.S-DT</t>
  </si>
  <si>
    <t>Ball S1 DT</t>
  </si>
  <si>
    <t>Ball S2 DT</t>
  </si>
  <si>
    <t>Ball S3 DT</t>
  </si>
  <si>
    <t>Ball S4 DT</t>
  </si>
  <si>
    <t>W.05.11.S</t>
  </si>
  <si>
    <t>W.05.16.M</t>
  </si>
  <si>
    <t>W.05.17.M</t>
  </si>
  <si>
    <t>W.05.21.L</t>
  </si>
  <si>
    <t>W.05.22.L</t>
  </si>
  <si>
    <t>W.05.23.L</t>
  </si>
  <si>
    <t>W.05.24.L</t>
  </si>
  <si>
    <t>W.05.61.S-DT</t>
  </si>
  <si>
    <t>W.05.66.M-DT</t>
  </si>
  <si>
    <t>W.05.67.M-DT</t>
  </si>
  <si>
    <t>W.05.71.L-DT</t>
  </si>
  <si>
    <t>W.05.72.L-DT</t>
  </si>
  <si>
    <t>W.05.73.L-DT</t>
  </si>
  <si>
    <t>W.05.74.L-DT</t>
  </si>
  <si>
    <t xml:space="preserve">Pyramid Set S1 </t>
  </si>
  <si>
    <t>Pyramid Set M1</t>
  </si>
  <si>
    <t xml:space="preserve">Pyramid L1 </t>
  </si>
  <si>
    <t xml:space="preserve">Pyramid L2 </t>
  </si>
  <si>
    <t xml:space="preserve">Pyramid L3 </t>
  </si>
  <si>
    <t xml:space="preserve">Pyramid L4 </t>
  </si>
  <si>
    <t>Pyramid Set S1 DT</t>
  </si>
  <si>
    <t>Pyramid L1 DT</t>
  </si>
  <si>
    <t>Pyramid L2 DT</t>
  </si>
  <si>
    <t>Pyramid L3 DT</t>
  </si>
  <si>
    <t>Pyramid L4 DT</t>
  </si>
  <si>
    <t>W.11.01.L</t>
  </si>
  <si>
    <t>W.11.02.L</t>
  </si>
  <si>
    <t>W.11.03.L</t>
  </si>
  <si>
    <t>W.11.06.XL</t>
  </si>
  <si>
    <t>W.11.07.XL</t>
  </si>
  <si>
    <t>W.11.08.XL</t>
  </si>
  <si>
    <t>W.11.11.XXL</t>
  </si>
  <si>
    <t>W.11.12.XXL</t>
  </si>
  <si>
    <t>W.11.13.XXL</t>
  </si>
  <si>
    <t>W.11.16.L</t>
  </si>
  <si>
    <t>W.11.17.L</t>
  </si>
  <si>
    <t>W.11.18.L</t>
  </si>
  <si>
    <t>W.11.31.L</t>
  </si>
  <si>
    <t>W.11.32.L</t>
  </si>
  <si>
    <t>W.11.33.L</t>
  </si>
  <si>
    <t>W.11.51.L-DT</t>
  </si>
  <si>
    <t>W.11.52.L-DT</t>
  </si>
  <si>
    <t>W.11.53.L-DT</t>
  </si>
  <si>
    <t>W.11.56.XL-DT</t>
  </si>
  <si>
    <t>W.11.57.XL-DT</t>
  </si>
  <si>
    <t>W.11.58.XL-DT</t>
  </si>
  <si>
    <t>W.11.61.XXL-DT</t>
  </si>
  <si>
    <t>W.11.62.XXL-DT</t>
  </si>
  <si>
    <t>W.11.63.XXL-DT</t>
  </si>
  <si>
    <t>W.11.66.L-DT</t>
  </si>
  <si>
    <t>W.11.67.L-DT</t>
  </si>
  <si>
    <t>W.11.68.L-DT</t>
  </si>
  <si>
    <t>W.11.81.L-DT</t>
  </si>
  <si>
    <t>W.11.82.L-DT</t>
  </si>
  <si>
    <t>W.11.83.L-DT</t>
  </si>
  <si>
    <t xml:space="preserve">Sharp Silex L1 </t>
  </si>
  <si>
    <t xml:space="preserve">Sharp Silex L2 </t>
  </si>
  <si>
    <t xml:space="preserve">Sharp Silex L3 </t>
  </si>
  <si>
    <t xml:space="preserve">Sharp Silex XL1 </t>
  </si>
  <si>
    <t xml:space="preserve">Sharp Silex XL2 </t>
  </si>
  <si>
    <t xml:space="preserve">Sharp Silex XL3 </t>
  </si>
  <si>
    <t xml:space="preserve">Sharp Silex XXL1 </t>
  </si>
  <si>
    <t xml:space="preserve">Sharp Silex XXL2 </t>
  </si>
  <si>
    <t xml:space="preserve">Sharp Silex XXL3 </t>
  </si>
  <si>
    <t xml:space="preserve">Flat Silex L1 </t>
  </si>
  <si>
    <t xml:space="preserve">Flat Silex L2 </t>
  </si>
  <si>
    <t xml:space="preserve">Flat Silex L3 </t>
  </si>
  <si>
    <t xml:space="preserve">Fat Silex L1 </t>
  </si>
  <si>
    <t xml:space="preserve">Fat Silex L2 </t>
  </si>
  <si>
    <t xml:space="preserve">Fat Silex L3 </t>
  </si>
  <si>
    <t>Sharp Silex L1 DT</t>
  </si>
  <si>
    <t>Sharp Silex L2 DT</t>
  </si>
  <si>
    <t>Sharp Silex L3 DT</t>
  </si>
  <si>
    <t>Sharp Silex XL1 DT</t>
  </si>
  <si>
    <t>Sharp Silex XL2 DT</t>
  </si>
  <si>
    <t>Sharp Silex XL3 DT</t>
  </si>
  <si>
    <t>Sharp Silex XXL1 DT</t>
  </si>
  <si>
    <t>Sharp Silex XXL2 DT</t>
  </si>
  <si>
    <t>Sharp Silex XXL3 DT</t>
  </si>
  <si>
    <t>Flat Silex L1 DT</t>
  </si>
  <si>
    <t>Flat Silex L2 DT</t>
  </si>
  <si>
    <t>Flat Silex L3 DT</t>
  </si>
  <si>
    <t>Fat Silex L1 DT</t>
  </si>
  <si>
    <t>Fat Silex L2 DT</t>
  </si>
  <si>
    <t>Fat Silex L3 DT</t>
  </si>
  <si>
    <t>W.11.71.XL-DT</t>
  </si>
  <si>
    <t>W.11.72.XL-DT</t>
  </si>
  <si>
    <t>W.11.73.XL-DT</t>
  </si>
  <si>
    <t>Flat Silex XL1 DT</t>
  </si>
  <si>
    <t>Flat Silex XL2 DT</t>
  </si>
  <si>
    <t>Flat Silex XL3 DT</t>
  </si>
  <si>
    <t>W.11.86.XL-DT</t>
  </si>
  <si>
    <t>W.11.87.XL-DT</t>
  </si>
  <si>
    <t>W.11.88.XL-DT</t>
  </si>
  <si>
    <t>Fat Silex XL1 DT</t>
  </si>
  <si>
    <t>Fat Silex XL2 DT</t>
  </si>
  <si>
    <t>Fat Silex XL3 DT</t>
  </si>
  <si>
    <t>Hybrid products</t>
  </si>
  <si>
    <t>Nb products/ set</t>
  </si>
  <si>
    <t>Link</t>
  </si>
  <si>
    <t>H</t>
  </si>
  <si>
    <t>I</t>
  </si>
  <si>
    <t>E</t>
  </si>
  <si>
    <t>Diff</t>
  </si>
  <si>
    <t>Size</t>
  </si>
  <si>
    <t>XL</t>
  </si>
  <si>
    <t>XXL</t>
  </si>
  <si>
    <t>MEG</t>
  </si>
  <si>
    <t>M</t>
  </si>
  <si>
    <t>L</t>
  </si>
  <si>
    <t>S</t>
  </si>
  <si>
    <t>XS</t>
  </si>
  <si>
    <t>XXS</t>
  </si>
  <si>
    <t>Meg</t>
  </si>
  <si>
    <t>SML</t>
  </si>
  <si>
    <t>XXXL</t>
  </si>
  <si>
    <t>Footholds</t>
  </si>
  <si>
    <t>Jug</t>
  </si>
  <si>
    <t>Pocket</t>
  </si>
  <si>
    <t>Sloper</t>
  </si>
  <si>
    <t>Edge</t>
  </si>
  <si>
    <t>HY.25.75.SM</t>
  </si>
  <si>
    <t>HY.25.76.SM</t>
  </si>
  <si>
    <t>HY.25.81.XL</t>
  </si>
  <si>
    <t>HY.25.82.XL</t>
  </si>
  <si>
    <t>Odyssey</t>
  </si>
  <si>
    <t>Stadium</t>
  </si>
  <si>
    <t>6027</t>
  </si>
  <si>
    <t>Size/set</t>
  </si>
  <si>
    <t>Difficulty / holds</t>
  </si>
  <si>
    <t>Grip / holds</t>
  </si>
  <si>
    <t>Size / holds</t>
  </si>
  <si>
    <t>RAL CODE HYBRID PRODUCTS</t>
  </si>
  <si>
    <t>/</t>
  </si>
  <si>
    <t>Total hybrid products</t>
  </si>
  <si>
    <t>Total FB volumes</t>
  </si>
  <si>
    <t>Total wooden volumes</t>
  </si>
  <si>
    <t>RAL CODE FB VOLUMES</t>
  </si>
  <si>
    <t>RAL CODE WOODEN VOLUMES</t>
  </si>
  <si>
    <t xml:space="preserve">Flat Silex XL1 </t>
  </si>
  <si>
    <t xml:space="preserve">Flat Silex XL2 </t>
  </si>
  <si>
    <t xml:space="preserve">Flat Silex XL3 </t>
  </si>
  <si>
    <t xml:space="preserve">Fat Silex XL1 </t>
  </si>
  <si>
    <t xml:space="preserve">Fat Silex XL2 </t>
  </si>
  <si>
    <t xml:space="preserve">Fat Silex XL3 </t>
  </si>
  <si>
    <t xml:space="preserve">Flat Silex XXL1 </t>
  </si>
  <si>
    <t xml:space="preserve">Flat Silex XXL2 </t>
  </si>
  <si>
    <t xml:space="preserve">Flat Silex XXL3 </t>
  </si>
  <si>
    <t xml:space="preserve"> W.11.36.XL</t>
  </si>
  <si>
    <t xml:space="preserve"> W.11.37.XL</t>
  </si>
  <si>
    <t xml:space="preserve"> W.11.38.XL</t>
  </si>
  <si>
    <t>Flat Silex XXL1 DT</t>
  </si>
  <si>
    <t>Flat Silex XXL2 DT</t>
  </si>
  <si>
    <t>Flat Silex XXL3 DT</t>
  </si>
  <si>
    <t>W.11.76.XXL-DT</t>
  </si>
  <si>
    <t>W.11.77.XXL-DT</t>
  </si>
  <si>
    <t>W.11.78.XXL-DT</t>
  </si>
  <si>
    <t>Pyramid Set M1 DT</t>
  </si>
  <si>
    <t>Pyramid Set M2 DT</t>
  </si>
  <si>
    <t xml:space="preserve">Pyramid Set M2 </t>
  </si>
  <si>
    <t>Big Fine F* DT</t>
  </si>
  <si>
    <t>W.08.51.L-DT</t>
  </si>
  <si>
    <t>Big Fat F* DT</t>
  </si>
  <si>
    <t>W.08.52.L-DT</t>
  </si>
  <si>
    <t>Big Flat F* DT</t>
  </si>
  <si>
    <t>W.08.53.L-DT</t>
  </si>
  <si>
    <t xml:space="preserve"> W.11.21.XL</t>
  </si>
  <si>
    <t xml:space="preserve"> W.11.22.XL</t>
  </si>
  <si>
    <t xml:space="preserve"> W.11.23.XL</t>
  </si>
  <si>
    <t xml:space="preserve"> W.11.26.XXL</t>
  </si>
  <si>
    <t xml:space="preserve"> W.11.27.XXL</t>
  </si>
  <si>
    <t xml:space="preserve"> W.11.28.XXL</t>
  </si>
  <si>
    <t>Billing Information</t>
  </si>
  <si>
    <t>Company name</t>
  </si>
  <si>
    <t>Company address</t>
  </si>
  <si>
    <t>City</t>
  </si>
  <si>
    <t>ZIP</t>
  </si>
  <si>
    <t>Country</t>
  </si>
  <si>
    <t>VAT number</t>
  </si>
  <si>
    <t>Responsible person</t>
  </si>
  <si>
    <t>Email</t>
  </si>
  <si>
    <t>Phone</t>
  </si>
  <si>
    <t>Hybrid</t>
  </si>
  <si>
    <t>W.06.33.L</t>
  </si>
  <si>
    <t>Pack Balls</t>
  </si>
  <si>
    <t>Halfball</t>
  </si>
  <si>
    <t>Big Friend</t>
  </si>
  <si>
    <t>Total</t>
  </si>
  <si>
    <t>Difficulty</t>
  </si>
  <si>
    <t>Size S</t>
  </si>
  <si>
    <t>Size M</t>
  </si>
  <si>
    <t>Size L</t>
  </si>
  <si>
    <t>Size XL</t>
  </si>
  <si>
    <t>Size Meg</t>
  </si>
  <si>
    <t>Delivery Information</t>
  </si>
  <si>
    <t>Grey 7001</t>
  </si>
  <si>
    <t>Grey 7046</t>
  </si>
  <si>
    <t>Easy</t>
  </si>
  <si>
    <t>Intermediate</t>
  </si>
  <si>
    <t>Hard</t>
  </si>
  <si>
    <t>Grip</t>
  </si>
  <si>
    <t>VOL.F.177</t>
  </si>
  <si>
    <t>VOL.F.197</t>
  </si>
  <si>
    <t>&lt; 30</t>
  </si>
  <si>
    <t>30 - 50</t>
  </si>
  <si>
    <t>50 - 80</t>
  </si>
  <si>
    <t>80 - 130</t>
  </si>
  <si>
    <t>130 - 200</t>
  </si>
  <si>
    <t>&gt; 200</t>
  </si>
  <si>
    <t>&lt; 35</t>
  </si>
  <si>
    <t>35 - 50</t>
  </si>
  <si>
    <t>130 - 190</t>
  </si>
  <si>
    <t>&gt; 190</t>
  </si>
  <si>
    <t>WOOD Size (cm) / units</t>
  </si>
  <si>
    <t>VOL.F.198</t>
  </si>
  <si>
    <t>HY.28.32.S</t>
  </si>
  <si>
    <t>HY.28.33.M</t>
  </si>
  <si>
    <t>HY.28.34.L</t>
  </si>
  <si>
    <t>Finger crack</t>
  </si>
  <si>
    <t>60 - 90</t>
  </si>
  <si>
    <t>90 - 120</t>
  </si>
  <si>
    <t>&gt; 120</t>
  </si>
  <si>
    <t>HY.28.44.S</t>
  </si>
  <si>
    <t>HY.28.45.M</t>
  </si>
  <si>
    <t>HY.28.46.L</t>
  </si>
  <si>
    <t>HY.28.49.XS</t>
  </si>
  <si>
    <t>HY.28.50.S</t>
  </si>
  <si>
    <t>HY.28.51.M</t>
  </si>
  <si>
    <t>HY.28.62.S</t>
  </si>
  <si>
    <t>HY.28.63.M</t>
  </si>
  <si>
    <t>HY.28.64.L</t>
  </si>
  <si>
    <t>Base Set 1 SM DT</t>
  </si>
  <si>
    <t>Base Set 2 SM DT</t>
  </si>
  <si>
    <t>Base 1 Total DT</t>
  </si>
  <si>
    <t>Base 2 Total DT</t>
  </si>
  <si>
    <t>95 x 58 x 20 &amp; 95 x 58 x 21</t>
  </si>
  <si>
    <t>021.08.XL-E</t>
  </si>
  <si>
    <t>Scoop 1</t>
  </si>
  <si>
    <t>VOL.F.001-M</t>
  </si>
  <si>
    <t>Scoop 2</t>
  </si>
  <si>
    <t>VOL.F.002-M</t>
  </si>
  <si>
    <t>Tube 1</t>
  </si>
  <si>
    <t>VOL.F.009-E</t>
  </si>
  <si>
    <t>Tube 2</t>
  </si>
  <si>
    <t>VOL.F.010-E</t>
  </si>
  <si>
    <t>Tube 3</t>
  </si>
  <si>
    <t>VOL.F.011-E</t>
  </si>
  <si>
    <t>Tube 4</t>
  </si>
  <si>
    <t>VOL.F.012-H</t>
  </si>
  <si>
    <t>Tube 5</t>
  </si>
  <si>
    <t>VOL.F.013-M</t>
  </si>
  <si>
    <t>Lame 1</t>
  </si>
  <si>
    <t>VOL.F.019-E</t>
  </si>
  <si>
    <t>Odyssey 8-9-12-16</t>
  </si>
  <si>
    <t>Odyssey 13-14-15-17</t>
  </si>
  <si>
    <t>Odyssey 8-9-12-16 DT</t>
  </si>
  <si>
    <t>Odyssey 13-14-15-17 DT</t>
  </si>
  <si>
    <t>Lame</t>
  </si>
  <si>
    <t>Scoop</t>
  </si>
  <si>
    <t>Tube</t>
  </si>
  <si>
    <t>Set BoomRamp 4-5-6 DT</t>
  </si>
  <si>
    <t>Set BoomRamp 1-2-3 DT</t>
  </si>
  <si>
    <t>1x(B)70 1x(B)60
1x(B)40
2x(B)40</t>
  </si>
  <si>
    <t>1x(B)50
3x(B)60
1x(B)70</t>
  </si>
  <si>
    <t>2x(B)50
3x(B)60</t>
  </si>
  <si>
    <t>4x(B)40
4x(B)50
2x(B)60</t>
  </si>
  <si>
    <t>14x(B)40
1x(B)50</t>
  </si>
  <si>
    <t>59x29x12  &amp;  59x29x12   &amp;   59x29x12</t>
  </si>
  <si>
    <t>40 - 60</t>
  </si>
  <si>
    <t>30 - 40</t>
  </si>
  <si>
    <t xml:space="preserve"> HYBRID Size / units</t>
  </si>
  <si>
    <t>&lt; 30 cm</t>
  </si>
  <si>
    <t>30 - 40 cm</t>
  </si>
  <si>
    <t>40 - 60 cm</t>
  </si>
  <si>
    <t>60 - 90 cm</t>
  </si>
  <si>
    <t>90 - 120 cm</t>
  </si>
  <si>
    <t>&gt; 120 cm</t>
  </si>
  <si>
    <t>HYBRID</t>
  </si>
  <si>
    <t>FIBERGLASS</t>
  </si>
  <si>
    <t>SOFT PU</t>
  </si>
  <si>
    <t>PU HOLDS</t>
  </si>
  <si>
    <t>WOODEN VOLUMES</t>
  </si>
  <si>
    <t>FOOTHOLDS</t>
  </si>
  <si>
    <t>Usually in stock</t>
  </si>
  <si>
    <t>9x(B)40
1x(B)30</t>
  </si>
  <si>
    <t xml:space="preserve">55x34x13   &amp;   55x28x13 </t>
  </si>
  <si>
    <t xml:space="preserve">80x50x21   &amp;   80x42x21 </t>
  </si>
  <si>
    <t xml:space="preserve">104x32x17   &amp;   72x26x17 </t>
  </si>
  <si>
    <t>133x26x17   &amp;   90x22x17</t>
  </si>
  <si>
    <t>94x37x17   &amp;   49x37x17</t>
  </si>
  <si>
    <t xml:space="preserve">6 x (60x42x17)   </t>
  </si>
  <si>
    <t>35x30x05   &amp;   48x40x06   &amp;   98x81x12</t>
  </si>
  <si>
    <t>35x30x07   &amp;   48x40x10   &amp;   98x81x17</t>
  </si>
  <si>
    <t>35x30x10   &amp;   48x40x14   &amp;   98x81x27</t>
  </si>
  <si>
    <t xml:space="preserve">35x30x14   &amp;   48x40x19   &amp;   98x81x34 </t>
  </si>
  <si>
    <t>120x84x10</t>
  </si>
  <si>
    <t>109x77x12</t>
  </si>
  <si>
    <t>113x74x17</t>
  </si>
  <si>
    <t>200x170x50</t>
  </si>
  <si>
    <t>41x36x17   &amp;   33x28x10   &amp;   32x28x6   &amp;   32x28x4</t>
  </si>
  <si>
    <t>68x58x28   &amp;   58x50x17</t>
  </si>
  <si>
    <t>65x56x13   &amp;   59x51x7</t>
  </si>
  <si>
    <t>113x98x48</t>
  </si>
  <si>
    <t>113x98x34</t>
  </si>
  <si>
    <t>113x98x22</t>
  </si>
  <si>
    <t>113x98x13</t>
  </si>
  <si>
    <t>100x50x12</t>
  </si>
  <si>
    <t>100x42x17</t>
  </si>
  <si>
    <t>100x33x10</t>
  </si>
  <si>
    <t>100x29x11</t>
  </si>
  <si>
    <t>100x103x29</t>
  </si>
  <si>
    <t>100x100x18</t>
  </si>
  <si>
    <t>130x65x15</t>
  </si>
  <si>
    <t>130x55x22</t>
  </si>
  <si>
    <t>130x43x13</t>
  </si>
  <si>
    <t>130x38x14</t>
  </si>
  <si>
    <t>130x130x48</t>
  </si>
  <si>
    <t>130x125x23</t>
  </si>
  <si>
    <t>160x80x17</t>
  </si>
  <si>
    <t>160x67x27</t>
  </si>
  <si>
    <t>160x54x17</t>
  </si>
  <si>
    <t>160x48x18</t>
  </si>
  <si>
    <t>190x95x21</t>
  </si>
  <si>
    <t>190x81x33</t>
  </si>
  <si>
    <t>190x65x20</t>
  </si>
  <si>
    <t>190x57x21</t>
  </si>
  <si>
    <t>50x25x7   &amp;   51x35x15</t>
  </si>
  <si>
    <t>49x20x7   &amp;   50x38x8</t>
  </si>
  <si>
    <t>70x35x78   &amp;    71x45x18</t>
  </si>
  <si>
    <t>69x30x12   &amp;   71x53x10</t>
  </si>
  <si>
    <t>65x65x15   &amp;   65x65x15</t>
  </si>
  <si>
    <t>65x55x22   &amp;   65x55x22</t>
  </si>
  <si>
    <t>65x44x13   &amp;   65x44x13</t>
  </si>
  <si>
    <t>65x39x14   &amp;   65x39x14</t>
  </si>
  <si>
    <t>65x125x23   &amp;   65x125x23</t>
  </si>
  <si>
    <t>65x130x47   &amp;   65x130x47</t>
  </si>
  <si>
    <t>80x80x17   &amp;   80x80x17</t>
  </si>
  <si>
    <t>80x67x27   &amp;   80x67x27</t>
  </si>
  <si>
    <t>80x54x17   &amp;   80x54x17</t>
  </si>
  <si>
    <t>80x48x17   &amp;   80x48x18</t>
  </si>
  <si>
    <t>95x95x21   &amp;   95x95x21</t>
  </si>
  <si>
    <t>95x81x33   &amp;   95x81x33</t>
  </si>
  <si>
    <t>95x65x20   &amp;   95x65x20</t>
  </si>
  <si>
    <t xml:space="preserve">100x50x11 </t>
  </si>
  <si>
    <t>100x29x10</t>
  </si>
  <si>
    <t>180x40x10   &amp;   200x40x10</t>
  </si>
  <si>
    <t>150x40x10   &amp;   150x40x10</t>
  </si>
  <si>
    <t>130x40x10   &amp;   130x40x10</t>
  </si>
  <si>
    <t>190x75x20   &amp;   190x75x20</t>
  </si>
  <si>
    <t>130x20x20   &amp;   180x30x30</t>
  </si>
  <si>
    <t>115x30x20   &amp;   145x45x25</t>
  </si>
  <si>
    <t>100x30x15  &amp;   130x50x20</t>
  </si>
  <si>
    <t>160x64x28</t>
  </si>
  <si>
    <t>116x40x14</t>
  </si>
  <si>
    <t>116x40x11</t>
  </si>
  <si>
    <t>114x81x33   &amp;   114x81x35</t>
  </si>
  <si>
    <t>148x51x17</t>
  </si>
  <si>
    <t>148x51x14</t>
  </si>
  <si>
    <t>157x111x46   &amp;   157x111x48</t>
  </si>
  <si>
    <t>202x70x24</t>
  </si>
  <si>
    <t>202x70x20</t>
  </si>
  <si>
    <t>141x78x12</t>
  </si>
  <si>
    <t>90x60x11</t>
  </si>
  <si>
    <t>108x106x16   &amp;   120x106x16</t>
  </si>
  <si>
    <t>123x82x15</t>
  </si>
  <si>
    <t>154x152x23   &amp;   172x152x23</t>
  </si>
  <si>
    <t>176x116x22</t>
  </si>
  <si>
    <t>126x103x15</t>
  </si>
  <si>
    <t>84x64x7</t>
  </si>
  <si>
    <t>84x64x9</t>
  </si>
  <si>
    <t>100x148x18   &amp;   93x148x22</t>
  </si>
  <si>
    <t>120x92x11</t>
  </si>
  <si>
    <t>120x92x14</t>
  </si>
  <si>
    <t>SKY-BASE</t>
  </si>
  <si>
    <t>LINK HYBRID</t>
  </si>
  <si>
    <t xml:space="preserve">75x45x7   &amp;   56x38x17 </t>
  </si>
  <si>
    <t>100x48x17   &amp;   60x48x17   &amp;   30x48x17</t>
  </si>
  <si>
    <t>100x30x15   &amp;  130x50x20</t>
  </si>
  <si>
    <t>VOL.F.113-E</t>
  </si>
  <si>
    <t>VOL.F.178</t>
  </si>
  <si>
    <t>VOL.F.114-M</t>
  </si>
  <si>
    <t>Size XXS</t>
  </si>
  <si>
    <t>Size XS</t>
  </si>
  <si>
    <t>Style</t>
  </si>
  <si>
    <t>Size XXL</t>
  </si>
  <si>
    <t>Size XXXL</t>
  </si>
  <si>
    <t>Asymmetric
pyramids</t>
  </si>
  <si>
    <t>Have to be produced</t>
  </si>
  <si>
    <t>Difficulty / piece</t>
  </si>
  <si>
    <r>
      <t xml:space="preserve">* </t>
    </r>
    <r>
      <rPr>
        <sz val="16"/>
        <rFont val="Helvetica Neue"/>
        <family val="2"/>
      </rPr>
      <t>Get in touch to know the expected delivery time.</t>
    </r>
  </si>
  <si>
    <t>Difficulty
E = Easy
I = Inter
H = Hard</t>
  </si>
  <si>
    <t>HOLDS</t>
  </si>
  <si>
    <t>227.11.M</t>
  </si>
  <si>
    <t>227.14.M</t>
  </si>
  <si>
    <t>227.20.L</t>
  </si>
  <si>
    <t>227.21.L</t>
  </si>
  <si>
    <t>227.33.XL</t>
  </si>
  <si>
    <t>227.41.XXXL</t>
  </si>
  <si>
    <t>1x(B)80
8x(B)70
1x(B)60</t>
  </si>
  <si>
    <t>1x(B)60
1x(B)70
1x(B)50</t>
  </si>
  <si>
    <t>1x(B)80
2x(B)70
3x(B)50</t>
  </si>
  <si>
    <t>1x(B)140
1x(B)120</t>
  </si>
  <si>
    <t>Sky-High 1 SM</t>
  </si>
  <si>
    <t>VOL.F.201</t>
  </si>
  <si>
    <t>Sky-High 2 L</t>
  </si>
  <si>
    <t>VOL.F.202</t>
  </si>
  <si>
    <t>Sky-Hole 1 SM</t>
  </si>
  <si>
    <t>VOL.F.211</t>
  </si>
  <si>
    <t>Sky-Hole 2 M</t>
  </si>
  <si>
    <t>VOL.F.212</t>
  </si>
  <si>
    <t>Sky-Hole 3 M</t>
  </si>
  <si>
    <t>VOL.F.213</t>
  </si>
  <si>
    <t>Sky-Hole 4 L</t>
  </si>
  <si>
    <t>VOL.F.214</t>
  </si>
  <si>
    <t>Sky-Walk 1 M</t>
  </si>
  <si>
    <t>VOL.F.221</t>
  </si>
  <si>
    <t>Sky-Walk 2 SM</t>
  </si>
  <si>
    <t>VOL.F.222</t>
  </si>
  <si>
    <t>Sky-Walk 3 ML</t>
  </si>
  <si>
    <t>VOL.F.223</t>
  </si>
  <si>
    <t>Slide 1 M</t>
  </si>
  <si>
    <t>VOL.F.231</t>
  </si>
  <si>
    <t>Slide 2 M</t>
  </si>
  <si>
    <t>VOL.F.232</t>
  </si>
  <si>
    <t>Slide 3 ML</t>
  </si>
  <si>
    <t>VOL.F.233</t>
  </si>
  <si>
    <t>VOL.F.241</t>
  </si>
  <si>
    <t>VOL.F.242</t>
  </si>
  <si>
    <t>VOL.F.243</t>
  </si>
  <si>
    <t>VOL.F.244</t>
  </si>
  <si>
    <t>VOL.F.245</t>
  </si>
  <si>
    <t>VOL.F.246</t>
  </si>
  <si>
    <t>VOL.F.247</t>
  </si>
  <si>
    <t>VOL.F.248</t>
  </si>
  <si>
    <t>VOL.F.249</t>
  </si>
  <si>
    <t>VOL.F.250</t>
  </si>
  <si>
    <t>HY.29.01.S</t>
  </si>
  <si>
    <t>HY.29.02.S</t>
  </si>
  <si>
    <t>HY.29.03.S</t>
  </si>
  <si>
    <t>HY.29.04.S</t>
  </si>
  <si>
    <t>HY.29.05.S</t>
  </si>
  <si>
    <t>HY.29.11.M</t>
  </si>
  <si>
    <t>HY.29.12.M</t>
  </si>
  <si>
    <t>HY.29.13.M</t>
  </si>
  <si>
    <t>HY.29.14.M</t>
  </si>
  <si>
    <t>HY.29.15.M</t>
  </si>
  <si>
    <t>HY.29.16.M</t>
  </si>
  <si>
    <t>Soft Odyssey M2</t>
  </si>
  <si>
    <t>Soft Odyssey M5</t>
  </si>
  <si>
    <t>Soft Odyssey L1</t>
  </si>
  <si>
    <t>Soft Odyssey L2</t>
  </si>
  <si>
    <t>Soft Odyssey XL4</t>
  </si>
  <si>
    <t>Soft Odyssey XXXL3</t>
  </si>
  <si>
    <t>Link Hybrid</t>
  </si>
  <si>
    <t>Sky-Base</t>
  </si>
  <si>
    <t>Camembert</t>
  </si>
  <si>
    <t>New!</t>
  </si>
  <si>
    <t>Odyssey S3</t>
  </si>
  <si>
    <t>027.04.S</t>
  </si>
  <si>
    <t>Odyssey M2</t>
  </si>
  <si>
    <t>027.06.M</t>
  </si>
  <si>
    <t>027.08.M</t>
  </si>
  <si>
    <t>Odyssey XL1</t>
  </si>
  <si>
    <t>Odyssey XL2</t>
  </si>
  <si>
    <t>027.15.XL</t>
  </si>
  <si>
    <t>027.16.XL</t>
  </si>
  <si>
    <t>Stadium L5</t>
  </si>
  <si>
    <t>Stadium L6</t>
  </si>
  <si>
    <t>026.28.L</t>
  </si>
  <si>
    <t>026.29.L</t>
  </si>
  <si>
    <t>Set BoomRamp DT</t>
  </si>
  <si>
    <t>Asymmetric pyramids</t>
  </si>
  <si>
    <t>Balls DT</t>
  </si>
  <si>
    <t>Big Friend DT</t>
  </si>
  <si>
    <t>Silex</t>
  </si>
  <si>
    <t>Odyssey M4</t>
  </si>
  <si>
    <t>Odyssey L1</t>
  </si>
  <si>
    <t>027.09.L</t>
  </si>
  <si>
    <t>Odyssey XL3</t>
  </si>
  <si>
    <t>Odyssey XXXL2</t>
  </si>
  <si>
    <t>027.23.XXXL</t>
  </si>
  <si>
    <t>8x(B)70
1x(B)80
1x(B)60</t>
  </si>
  <si>
    <t>3x(B)80
1x(B)70
1x(B)100
1x(B)90</t>
  </si>
  <si>
    <t>4x(B)120
1x(B)100</t>
  </si>
  <si>
    <t>1x(B)90
2x(B)100</t>
  </si>
  <si>
    <t>5x(B)50
4x(B)60</t>
  </si>
  <si>
    <t>4x(B)50
4x(B)60</t>
  </si>
  <si>
    <t>CAMEMBERT</t>
  </si>
  <si>
    <t>027.17.XL</t>
  </si>
  <si>
    <t>1x(B)50
2x(B)60</t>
  </si>
  <si>
    <t>Pocket Camembert S1</t>
  </si>
  <si>
    <t>Pocket Camembert S2</t>
  </si>
  <si>
    <t>Pocket Camembert S4</t>
  </si>
  <si>
    <t>Juggy Camembert S5</t>
  </si>
  <si>
    <t>Juggy Camembert M1</t>
  </si>
  <si>
    <t>Juggy Camembert M2</t>
  </si>
  <si>
    <t>Pebble Camembert M5</t>
  </si>
  <si>
    <t>Pebble Camembert M6</t>
  </si>
  <si>
    <t>Spoon 1</t>
  </si>
  <si>
    <t>Spoon 2</t>
  </si>
  <si>
    <t>Spoon 3</t>
  </si>
  <si>
    <t>Spoon 4</t>
  </si>
  <si>
    <t>Spoon 5</t>
  </si>
  <si>
    <t>Spoon 6</t>
  </si>
  <si>
    <t>Spoon 7</t>
  </si>
  <si>
    <t>Spoon 8</t>
  </si>
  <si>
    <t>Spoon 9</t>
  </si>
  <si>
    <t>Spoon 10</t>
  </si>
  <si>
    <t>Odyssey S2</t>
  </si>
  <si>
    <t>027.03.S</t>
  </si>
  <si>
    <t>12x(B)40
3x(B)50</t>
  </si>
  <si>
    <t>Spoon</t>
  </si>
  <si>
    <t xml:space="preserve"> Sky Serie</t>
  </si>
  <si>
    <t>Slide</t>
  </si>
  <si>
    <t xml:space="preserve">New! </t>
  </si>
  <si>
    <r>
      <rPr>
        <b/>
        <i/>
        <sz val="16"/>
        <color rgb="FFFF0000"/>
        <rFont val="Helvetica Neue"/>
        <family val="2"/>
      </rPr>
      <t xml:space="preserve">
</t>
    </r>
    <r>
      <rPr>
        <b/>
        <sz val="16"/>
        <color indexed="8"/>
        <rFont val="Helvetica Neue"/>
        <family val="2"/>
      </rPr>
      <t>Silex DT</t>
    </r>
  </si>
  <si>
    <t>brand:Cheeta;start:5;End:32;Range:A;Reference:C;Colors:F-&gt;T;productName:Hybrids</t>
  </si>
  <si>
    <t>Cortes</t>
  </si>
  <si>
    <t>Nazare</t>
  </si>
  <si>
    <t>Meduse</t>
  </si>
  <si>
    <t>Dedale</t>
  </si>
  <si>
    <t>Hermes</t>
  </si>
  <si>
    <t>223.20.XXL</t>
  </si>
  <si>
    <t>004.03.XS-M</t>
  </si>
  <si>
    <t>Halfball XL1</t>
  </si>
  <si>
    <t>Odyssey XXL1</t>
  </si>
  <si>
    <t>Odyssey XXL2</t>
  </si>
  <si>
    <t>Odyssey XXXL1</t>
  </si>
  <si>
    <t>Stadium S0</t>
  </si>
  <si>
    <t>Stadium S1</t>
  </si>
  <si>
    <t>Stadium S2</t>
  </si>
  <si>
    <t>Stadium M1</t>
  </si>
  <si>
    <t>Stadium M2</t>
  </si>
  <si>
    <t>Stadium L1</t>
  </si>
  <si>
    <t>Stadium L2</t>
  </si>
  <si>
    <t>Stadium L3</t>
  </si>
  <si>
    <t>Stadium L4</t>
  </si>
  <si>
    <t>Stadium XL1</t>
  </si>
  <si>
    <t>Stadium XL2</t>
  </si>
  <si>
    <t>Stadium XL3</t>
  </si>
  <si>
    <t>Stadium XL4</t>
  </si>
  <si>
    <t>Stadium XXL1</t>
  </si>
  <si>
    <t>Stadium XXL2</t>
  </si>
  <si>
    <t>Stadium XXL3</t>
  </si>
  <si>
    <t>Stadium XXL4</t>
  </si>
  <si>
    <t>Stadium XXXL1</t>
  </si>
  <si>
    <t>Stadium XXXL2</t>
  </si>
  <si>
    <t>Stadium MEG 1</t>
  </si>
  <si>
    <t>Stadium MEG 2</t>
  </si>
  <si>
    <t>Stadium MEG 3 DT</t>
  </si>
  <si>
    <t>Stadium MEG 4 DT</t>
  </si>
  <si>
    <t>Stadium MEG 5 DT</t>
  </si>
  <si>
    <t>Stadium MEG 7 DT</t>
  </si>
  <si>
    <t>Stadium MEG 8</t>
  </si>
  <si>
    <t>Hawai</t>
  </si>
  <si>
    <t>Phenix</t>
  </si>
  <si>
    <t>Tete a claques</t>
  </si>
  <si>
    <t>Breakside 3 XL/M</t>
  </si>
  <si>
    <t>Breakiside 5 XL/M</t>
  </si>
  <si>
    <t>Breakside 6 XXL/M</t>
  </si>
  <si>
    <t>Breakside 7 XXL/L</t>
  </si>
  <si>
    <t>Breakside 8 XXL/L</t>
  </si>
  <si>
    <t>Riverside 2 M</t>
  </si>
  <si>
    <t>Riverside 3 M</t>
  </si>
  <si>
    <t>Riverside 4 M</t>
  </si>
  <si>
    <t>Riverside 6 M</t>
  </si>
  <si>
    <t>Riverside 7 L</t>
  </si>
  <si>
    <t>Riverside 8 L</t>
  </si>
  <si>
    <t>Riverside 9 L</t>
  </si>
  <si>
    <t>Riverside 10 XL</t>
  </si>
  <si>
    <t>Riverside 11 XL</t>
  </si>
  <si>
    <t>Riverside 13 XXL</t>
  </si>
  <si>
    <t>Riverside 14 XXL</t>
  </si>
  <si>
    <t>Riverside 16 XXL</t>
  </si>
  <si>
    <t>Riverside 17 XXL</t>
  </si>
  <si>
    <t>Riverside 18 XXL</t>
  </si>
  <si>
    <t>Lift L2</t>
  </si>
  <si>
    <t>Taji MEG1</t>
  </si>
  <si>
    <t>Odyssey M1</t>
  </si>
  <si>
    <t>Odyssey M3</t>
  </si>
  <si>
    <t>Odyssey L2</t>
  </si>
  <si>
    <t>Odyssey L3</t>
  </si>
  <si>
    <t>Odyssey L4</t>
  </si>
  <si>
    <t>Odyssey XL4</t>
  </si>
  <si>
    <t>Odyssey XL5</t>
  </si>
  <si>
    <t>Odyssey XXXL3</t>
  </si>
  <si>
    <t>Odyssey XXXL4</t>
  </si>
  <si>
    <t>Odyssey MEG 7 DT</t>
  </si>
  <si>
    <t>Odyssey MEG 8 DT</t>
  </si>
  <si>
    <t>027.05.M</t>
  </si>
  <si>
    <t>027.07.M</t>
  </si>
  <si>
    <t>027.10.L</t>
  </si>
  <si>
    <t>027.11.L</t>
  </si>
  <si>
    <t>027.12.L</t>
  </si>
  <si>
    <t>027.18.XL</t>
  </si>
  <si>
    <t>027.19.XL</t>
  </si>
  <si>
    <t>027.24.XXXL</t>
  </si>
  <si>
    <t>027.25.XXXL</t>
  </si>
  <si>
    <t>027.49.MEG</t>
  </si>
  <si>
    <t>027.50.MEG</t>
  </si>
  <si>
    <t>2x(C)70
3x(C)60
1x(C)100</t>
  </si>
  <si>
    <t>3x(B)70
3x(B)60</t>
  </si>
  <si>
    <t>1x(B)60
2x(B)70</t>
  </si>
  <si>
    <t>1x(B)70
1x(B)50</t>
  </si>
  <si>
    <t>3x(B)30</t>
  </si>
  <si>
    <t>6x(B)60
4x(B)50</t>
  </si>
  <si>
    <t>Slopey Camembert S3</t>
  </si>
  <si>
    <t>Slopey Camembert M3</t>
  </si>
  <si>
    <t>Slopey Camembert M4</t>
  </si>
  <si>
    <t>Foot Flake XS1</t>
  </si>
  <si>
    <t>030.01.XS</t>
  </si>
  <si>
    <t>Crimpy Flake S1</t>
  </si>
  <si>
    <t>030.04.S</t>
  </si>
  <si>
    <t xml:space="preserve">Crimpy Flake S2 </t>
  </si>
  <si>
    <t>030.05.S</t>
  </si>
  <si>
    <t>Crimpy Flake S3</t>
  </si>
  <si>
    <t>030.06.S</t>
  </si>
  <si>
    <t>Pocket Flake M1</t>
  </si>
  <si>
    <t>030.10.M</t>
  </si>
  <si>
    <t>Crimpy Flake M2</t>
  </si>
  <si>
    <t>030.11.M</t>
  </si>
  <si>
    <t>Crimpy Flake L1</t>
  </si>
  <si>
    <t>030.14.L</t>
  </si>
  <si>
    <t>Juggy Flake XL1</t>
  </si>
  <si>
    <t>030.17.XL</t>
  </si>
  <si>
    <t>Monster Flake</t>
  </si>
  <si>
    <t>Juggy Flake XL2</t>
  </si>
  <si>
    <t>030.18.XL</t>
  </si>
  <si>
    <t>Juggy Flake XL3</t>
  </si>
  <si>
    <t>030.19.XL</t>
  </si>
  <si>
    <t>Slopey Flake XL4</t>
  </si>
  <si>
    <t>030.20.XL</t>
  </si>
  <si>
    <t>Juggy Flake XXL1</t>
  </si>
  <si>
    <t>030.23.XXL</t>
  </si>
  <si>
    <t>Juggy Flake XXL2</t>
  </si>
  <si>
    <t>030.24.XXL</t>
  </si>
  <si>
    <t>Slopey Flake XXL3</t>
  </si>
  <si>
    <t>030.25.XXL</t>
  </si>
  <si>
    <t>Slopey Flake MEG 1</t>
  </si>
  <si>
    <t>030.28.MEG</t>
  </si>
  <si>
    <t>Juggy Flake MEG 2</t>
  </si>
  <si>
    <t>030.29.MEG</t>
  </si>
  <si>
    <t>Juggy Flake MEG 3</t>
  </si>
  <si>
    <t>030.30.MEG</t>
  </si>
  <si>
    <t>Juggy Flake MEG 4</t>
  </si>
  <si>
    <t>030.31.MEG</t>
  </si>
  <si>
    <t>Juggy Flake MEG 5</t>
  </si>
  <si>
    <t>030.32.MEG</t>
  </si>
  <si>
    <t>4x(B)60</t>
  </si>
  <si>
    <t>1x(B)50
2x(B)70
1x(B)60</t>
  </si>
  <si>
    <t>2x(B)90
1x(B)120</t>
  </si>
  <si>
    <t>1x(B)90
2x(B)80</t>
  </si>
  <si>
    <t>1x(B)90
1x(B)140</t>
  </si>
  <si>
    <t xml:space="preserve">1x(B)100
</t>
  </si>
  <si>
    <t>We usually have stock available in different colors. Please contact us to have the actual stock list.</t>
  </si>
  <si>
    <t>brand:Cheeta;start:3;End:434;Range:A;Reference:C;Colors:F-&gt;S;productName:Holds</t>
  </si>
  <si>
    <t>Pocket Insert S1</t>
  </si>
  <si>
    <t>HY.29.01.S-1</t>
  </si>
  <si>
    <t>Pocket Insert S2</t>
  </si>
  <si>
    <t>HY.29.02.S-1</t>
  </si>
  <si>
    <t>Slopey Insert S3</t>
  </si>
  <si>
    <t>HY.29.03.S-1</t>
  </si>
  <si>
    <t>Pocket Insert S4</t>
  </si>
  <si>
    <t>HY.29.04.S-1</t>
  </si>
  <si>
    <t>Juggy Insert S5</t>
  </si>
  <si>
    <t>HY.29.05.S-1</t>
  </si>
  <si>
    <t>Juggy Insert M1</t>
  </si>
  <si>
    <t>HY.29.11.M-1</t>
  </si>
  <si>
    <t>Juggy Insert M2</t>
  </si>
  <si>
    <t>HY.29.12.M-1</t>
  </si>
  <si>
    <t>Slopey Insert M3</t>
  </si>
  <si>
    <t>HY.29.13.M-1</t>
  </si>
  <si>
    <t>Slopey Insert M4</t>
  </si>
  <si>
    <t>HY.29.14.M-1</t>
  </si>
  <si>
    <t>Pebble Insert M5</t>
  </si>
  <si>
    <t>HY.29.15.M-1</t>
  </si>
  <si>
    <t>Pebble Insert M6</t>
  </si>
  <si>
    <t>HY.29.16.M-1</t>
  </si>
  <si>
    <t>Link 21° S</t>
  </si>
  <si>
    <t>Link 21° M</t>
  </si>
  <si>
    <t>Link 21° L</t>
  </si>
  <si>
    <t>Link 28° S</t>
  </si>
  <si>
    <t>Link 28° M</t>
  </si>
  <si>
    <t>Link 28° L</t>
  </si>
  <si>
    <t>Link 31° XS</t>
  </si>
  <si>
    <t>Link 31° S</t>
  </si>
  <si>
    <t>Link 31° M</t>
  </si>
  <si>
    <t>Link 39° S</t>
  </si>
  <si>
    <t>Link 39° M</t>
  </si>
  <si>
    <t>Link 39° L</t>
  </si>
  <si>
    <t>Camembert insert</t>
  </si>
  <si>
    <t>brand:Cheeta;start:4;End:171;Range:B;Reference:C;Colors:F-&gt;Q;productName:Fiberglass volumes</t>
  </si>
  <si>
    <t>brand:Cheeta;start:4;End:42;Range:B;Reference:D;Colors:G-&gt;U;productName:Hybrids</t>
  </si>
  <si>
    <t>brand:Cheeta;start:3;End:135;Range:B;Reference:C;Colors:G-&gt;L;productName:Wooden volumes</t>
  </si>
  <si>
    <t>brand:Cheeta;start:3;End:27;Range:A;Reference:C;Colors:F-&gt;S;productName:Soft PU-Holds</t>
  </si>
  <si>
    <t>Unit Price €</t>
  </si>
  <si>
    <r>
      <t xml:space="preserve">On Demand </t>
    </r>
    <r>
      <rPr>
        <sz val="11"/>
        <color rgb="FFFF0000"/>
        <rFont val="Helvetica Neue"/>
        <family val="2"/>
      </rPr>
      <t>*</t>
    </r>
  </si>
  <si>
    <t>Odyssey 3 DT</t>
  </si>
  <si>
    <t>EU GYM prices EUR 01.02.2026 - PU holds</t>
  </si>
  <si>
    <t>EU GYM prices EUR  01.02.2026 - Soft PU Holds</t>
  </si>
  <si>
    <t>EU GYM prices EUR  01.02.2026 - Hybrid</t>
  </si>
  <si>
    <t xml:space="preserve">EU GYM prices EUR  01.02.2026 - Fiberglass volumes </t>
  </si>
  <si>
    <t>EU GYM prices EUR  01.02.2026 - Wooden Volumes</t>
  </si>
  <si>
    <t>010.01.XL-H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</si>
</sst>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EUR &quot;#.00"/>
    <numFmt numFmtId="165" formatCode="&quot;0000&quot;"/>
    <numFmt numFmtId="166" formatCode="0.00&quot; kg&quot;"/>
    <numFmt numFmtId="167" formatCode="#,###;#,###;&quot;-&quot;"/>
    <numFmt numFmtId="168" formatCode="[$€-2]&quot; &quot;0"/>
    <numFmt numFmtId="169" formatCode="[$€-2]&quot; &quot;0.00"/>
    <numFmt numFmtId="170" formatCode="#,###&quot; kg&quot;"/>
    <numFmt numFmtId="171" formatCode="#,##0.00&quot; &quot;[$CHF]"/>
    <numFmt numFmtId="172" formatCode="0.0%"/>
    <numFmt numFmtId="173" formatCode=";;;"/>
  </numFmts>
  <fonts count="56">
    <font>
      <sz val="10"/>
      <color indexed="8"/>
      <name val="Helvetica"/>
    </font>
    <font>
      <sz val="16"/>
      <color indexed="8"/>
      <name val="Helvetica"/>
      <family val="2"/>
    </font>
    <font>
      <sz val="24"/>
      <color indexed="8"/>
      <name val="Helvetica"/>
      <family val="2"/>
    </font>
    <font>
      <sz val="16"/>
      <color indexed="8"/>
      <name val="Helvetica Neue"/>
      <family val="2"/>
    </font>
    <font>
      <sz val="10"/>
      <color indexed="8"/>
      <name val="Helvetica Neue"/>
      <family val="2"/>
    </font>
    <font>
      <sz val="16"/>
      <color indexed="17"/>
      <name val="Helvetica Neue"/>
      <family val="2"/>
    </font>
    <font>
      <sz val="10"/>
      <color indexed="8"/>
      <name val="Verdana"/>
      <family val="2"/>
    </font>
    <font>
      <sz val="24"/>
      <color indexed="8"/>
      <name val="Helvetica Neue"/>
      <family val="2"/>
    </font>
    <font>
      <sz val="11"/>
      <color indexed="8"/>
      <name val="Helvetica Neue"/>
      <family val="2"/>
    </font>
    <font>
      <sz val="16"/>
      <color indexed="50"/>
      <name val="Helvetica"/>
      <family val="2"/>
    </font>
    <font>
      <sz val="12"/>
      <color indexed="8"/>
      <name val="Helvetica Neue"/>
      <family val="2"/>
    </font>
    <font>
      <sz val="10"/>
      <color indexed="8"/>
      <name val="Helvetica"/>
      <family val="2"/>
    </font>
    <font>
      <sz val="16"/>
      <color rgb="FF000000"/>
      <name val="Helvetica Neue"/>
      <family val="2"/>
    </font>
    <font>
      <sz val="16"/>
      <color indexed="39"/>
      <name val="PT Sans"/>
      <family val="2"/>
      <charset val="204"/>
    </font>
    <font>
      <sz val="8"/>
      <name val="Helvetica"/>
      <family val="2"/>
    </font>
    <font>
      <sz val="16"/>
      <color rgb="FFFF0000"/>
      <name val="Helvetica"/>
      <family val="2"/>
    </font>
    <font>
      <sz val="10"/>
      <color rgb="FFFF0000"/>
      <name val="Helvetica"/>
      <family val="2"/>
    </font>
    <font>
      <sz val="10"/>
      <color theme="0"/>
      <name val="Helvetica"/>
      <family val="2"/>
    </font>
    <font>
      <sz val="16"/>
      <color theme="0"/>
      <name val="Helvetica Neue"/>
      <family val="2"/>
    </font>
    <font>
      <sz val="16"/>
      <color theme="1"/>
      <name val="Helvetica Neue"/>
      <family val="2"/>
    </font>
    <font>
      <i/>
      <sz val="16"/>
      <color rgb="FFFF0000"/>
      <name val="Helvetica Neue"/>
      <family val="2"/>
    </font>
    <font>
      <sz val="16"/>
      <color rgb="FFFF0000"/>
      <name val="Helvetica Neue"/>
      <family val="2"/>
    </font>
    <font>
      <sz val="16"/>
      <color theme="8"/>
      <name val="Helvetica"/>
      <family val="2"/>
    </font>
    <font>
      <sz val="16"/>
      <color theme="0"/>
      <name val="Helvetica"/>
      <family val="2"/>
    </font>
    <font>
      <sz val="16"/>
      <name val="Helvetica Neue"/>
      <family val="2"/>
    </font>
    <font>
      <sz val="10"/>
      <color theme="1"/>
      <name val="Helvetica"/>
      <family val="2"/>
    </font>
    <font>
      <sz val="14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sz val="10"/>
      <color indexed="13"/>
      <name val="Helvetica"/>
      <family val="2"/>
    </font>
    <font>
      <sz val="10"/>
      <color indexed="17"/>
      <name val="Helvetica"/>
      <family val="2"/>
    </font>
    <font>
      <b/>
      <sz val="16"/>
      <name val="Helvetica Neue"/>
      <family val="2"/>
    </font>
    <font>
      <sz val="20"/>
      <color indexed="8"/>
      <name val="Helvetica"/>
      <family val="2"/>
    </font>
    <font>
      <sz val="20"/>
      <color rgb="FF000000"/>
      <name val="Helvetica"/>
      <family val="2"/>
    </font>
    <font>
      <sz val="16"/>
      <color theme="8"/>
      <name val="Helvetica Neue"/>
      <family val="2"/>
    </font>
    <font>
      <sz val="20"/>
      <color indexed="17"/>
      <name val="Helvetica Neue"/>
      <family val="2"/>
    </font>
    <font>
      <sz val="20"/>
      <color indexed="8"/>
      <name val="Helvetica Neue"/>
      <family val="2"/>
    </font>
    <font>
      <b/>
      <sz val="14"/>
      <color indexed="8"/>
      <name val="Helvetica"/>
      <family val="2"/>
    </font>
    <font>
      <b/>
      <i/>
      <sz val="10"/>
      <color indexed="8"/>
      <name val="Helvetica"/>
      <family val="2"/>
    </font>
    <font>
      <sz val="12"/>
      <color indexed="8"/>
      <name val="Helvetica"/>
      <family val="2"/>
    </font>
    <font>
      <sz val="12"/>
      <color rgb="FF000000"/>
      <name val="Helvetica"/>
      <family val="2"/>
    </font>
    <font>
      <sz val="10"/>
      <color rgb="FF000000"/>
      <name val="Helvetica"/>
      <family val="2"/>
    </font>
    <font>
      <sz val="16"/>
      <color theme="0"/>
      <name val="Tahoma"/>
      <family val="2"/>
    </font>
    <font>
      <sz val="24"/>
      <name val="Helvetica Neue"/>
      <family val="2"/>
    </font>
    <font>
      <sz val="16"/>
      <name val="Helvetica"/>
      <family val="2"/>
    </font>
    <font>
      <sz val="10"/>
      <name val="Helvetica"/>
      <family val="2"/>
    </font>
    <font>
      <sz val="10"/>
      <color indexed="8"/>
      <name val="Tahoma"/>
      <family val="2"/>
    </font>
    <font>
      <sz val="28"/>
      <color theme="0"/>
      <name val="Helvetica"/>
      <family val="2"/>
    </font>
    <font>
      <b/>
      <sz val="16"/>
      <color indexed="8"/>
      <name val="Helvetica Neue"/>
      <family val="2"/>
    </font>
    <font>
      <b/>
      <sz val="16"/>
      <color theme="1"/>
      <name val="Helvetica Neue"/>
      <family val="2"/>
    </font>
    <font>
      <b/>
      <sz val="16"/>
      <color rgb="FF000000"/>
      <name val="Helvetica Neue"/>
      <family val="2"/>
    </font>
    <font>
      <b/>
      <sz val="16"/>
      <color indexed="8"/>
      <name val="Helvetica"/>
      <family val="2"/>
    </font>
    <font>
      <b/>
      <i/>
      <sz val="16"/>
      <color rgb="FFFF0000"/>
      <name val="Helvetica Neue"/>
      <family val="2"/>
    </font>
    <font>
      <b/>
      <sz val="14"/>
      <color indexed="8"/>
      <name val="Helvetica Neue"/>
      <family val="2"/>
    </font>
    <font>
      <sz val="10"/>
      <color theme="0"/>
      <name val="Helvetica Neue"/>
      <family val="2"/>
    </font>
    <font>
      <sz val="11"/>
      <color rgb="FFFF0000"/>
      <name val="Helvetica Neue"/>
      <family val="2"/>
    </font>
  </fonts>
  <fills count="7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2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4"/>
        <bgColor auto="1"/>
      </patternFill>
    </fill>
    <fill>
      <patternFill patternType="solid">
        <fgColor indexed="35"/>
        <bgColor auto="1"/>
      </patternFill>
    </fill>
    <fill>
      <patternFill patternType="solid">
        <fgColor indexed="36"/>
        <bgColor auto="1"/>
      </patternFill>
    </fill>
    <fill>
      <patternFill patternType="solid">
        <fgColor indexed="37"/>
        <bgColor auto="1"/>
      </patternFill>
    </fill>
    <fill>
      <patternFill patternType="solid">
        <fgColor indexed="38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51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53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4C3B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ECA"/>
        <bgColor indexed="64"/>
      </patternFill>
    </fill>
    <fill>
      <patternFill patternType="solid">
        <fgColor rgb="FFFDD5FE"/>
        <bgColor indexed="64"/>
      </patternFill>
    </fill>
    <fill>
      <patternFill patternType="solid">
        <fgColor rgb="FF58992C"/>
        <bgColor indexed="64"/>
      </patternFill>
    </fill>
    <fill>
      <patternFill patternType="solid">
        <fgColor rgb="FF8DCE54"/>
        <bgColor indexed="64"/>
      </patternFill>
    </fill>
    <fill>
      <patternFill patternType="solid">
        <fgColor rgb="FF8B56C2"/>
        <bgColor indexed="64"/>
      </patternFill>
    </fill>
    <fill>
      <patternFill patternType="solid">
        <fgColor rgb="FFFFA93A"/>
        <bgColor indexed="64"/>
      </patternFill>
    </fill>
    <fill>
      <patternFill patternType="solid">
        <fgColor rgb="FFEACFFE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4F5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AD5"/>
        <bgColor indexed="64"/>
      </patternFill>
    </fill>
    <fill>
      <patternFill patternType="solid">
        <fgColor rgb="FFFFB2B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FFF16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lightDown">
        <bgColor theme="3" tint="0.79989013336588644"/>
      </patternFill>
    </fill>
    <fill>
      <patternFill patternType="lightDown">
        <bgColor rgb="FF92D050"/>
      </patternFill>
    </fill>
    <fill>
      <patternFill patternType="lightDown">
        <bgColor indexed="30"/>
      </patternFill>
    </fill>
    <fill>
      <patternFill patternType="lightDown">
        <bgColor indexed="26"/>
      </patternFill>
    </fill>
    <fill>
      <patternFill patternType="lightDown">
        <bgColor indexed="29"/>
      </patternFill>
    </fill>
    <fill>
      <patternFill patternType="lightDown">
        <bgColor rgb="FFFFF16F"/>
      </patternFill>
    </fill>
    <fill>
      <patternFill patternType="lightDown">
        <bgColor indexed="38"/>
      </patternFill>
    </fill>
  </fills>
  <borders count="122">
    <border>
      <left/>
      <right/>
      <top/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16"/>
      </bottom>
      <diagonal/>
    </border>
    <border>
      <left/>
      <right/>
      <top/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18"/>
      </bottom>
      <diagonal/>
    </border>
    <border>
      <left/>
      <right/>
      <top style="thin">
        <color indexed="16"/>
      </top>
      <bottom style="thin">
        <color indexed="28"/>
      </bottom>
      <diagonal/>
    </border>
    <border>
      <left/>
      <right/>
      <top style="thin">
        <color indexed="18"/>
      </top>
      <bottom style="thin">
        <color indexed="16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4"/>
      </right>
      <top/>
      <bottom/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 style="thin">
        <color indexed="1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3A3A3"/>
      </top>
      <bottom style="thin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16"/>
      </bottom>
      <diagonal/>
    </border>
    <border>
      <left/>
      <right/>
      <top style="thin">
        <color indexed="64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1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A3A3A3"/>
      </top>
      <bottom style="thin">
        <color indexed="64"/>
      </bottom>
      <diagonal/>
    </border>
    <border>
      <left/>
      <right/>
      <top style="thin">
        <color indexed="16"/>
      </top>
      <bottom style="thin">
        <color indexed="64"/>
      </bottom>
      <diagonal/>
    </border>
    <border>
      <left/>
      <right/>
      <top style="thin">
        <color indexed="18"/>
      </top>
      <bottom style="thin">
        <color indexed="64"/>
      </bottom>
      <diagonal/>
    </border>
    <border>
      <left/>
      <right/>
      <top style="thin">
        <color indexed="16"/>
      </top>
      <bottom style="thin">
        <color theme="1"/>
      </bottom>
      <diagonal/>
    </border>
    <border>
      <left/>
      <right/>
      <top style="thin">
        <color indexed="18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4"/>
      </top>
      <bottom style="thin">
        <color theme="1"/>
      </bottom>
      <diagonal/>
    </border>
    <border>
      <left/>
      <right/>
      <top style="thin">
        <color indexed="28"/>
      </top>
      <bottom style="thin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theme="1"/>
      </bottom>
      <diagonal/>
    </border>
    <border>
      <left/>
      <right/>
      <top style="thin">
        <color indexed="28"/>
      </top>
      <bottom style="thin">
        <color theme="1"/>
      </bottom>
      <diagonal/>
    </border>
    <border>
      <left/>
      <right/>
      <top style="thin">
        <color theme="1"/>
      </top>
      <bottom style="thin">
        <color indexed="16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16"/>
      </left>
      <right/>
      <top/>
      <bottom/>
      <diagonal/>
    </border>
    <border>
      <left style="dashed">
        <color indexed="16"/>
      </left>
      <right/>
      <top style="thin">
        <color indexed="16"/>
      </top>
      <bottom style="thin">
        <color indexed="16"/>
      </bottom>
      <diagonal/>
    </border>
    <border>
      <left style="dashed">
        <color indexed="16"/>
      </left>
      <right/>
      <top style="thin">
        <color indexed="16"/>
      </top>
      <bottom style="thin">
        <color theme="1"/>
      </bottom>
      <diagonal/>
    </border>
    <border>
      <left style="dashed">
        <color indexed="16"/>
      </left>
      <right/>
      <top/>
      <bottom style="thin">
        <color indexed="16"/>
      </bottom>
      <diagonal/>
    </border>
    <border>
      <left style="dashed">
        <color indexed="16"/>
      </left>
      <right/>
      <top style="thin">
        <color indexed="16"/>
      </top>
      <bottom style="thin">
        <color indexed="64"/>
      </bottom>
      <diagonal/>
    </border>
    <border>
      <left style="dashed">
        <color indexed="16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3"/>
      </bottom>
      <diagonal/>
    </border>
    <border>
      <left style="dashed">
        <color indexed="16"/>
      </left>
      <right/>
      <top style="thin">
        <color indexed="64"/>
      </top>
      <bottom style="thin">
        <color theme="3"/>
      </bottom>
      <diagonal/>
    </border>
    <border>
      <left style="dashed">
        <color indexed="16"/>
      </left>
      <right/>
      <top style="thin">
        <color theme="3"/>
      </top>
      <bottom style="thin">
        <color theme="3"/>
      </bottom>
      <diagonal/>
    </border>
    <border>
      <left style="dashed">
        <color indexed="16"/>
      </left>
      <right/>
      <top style="thin">
        <color theme="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1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AAAAAA"/>
      </top>
      <bottom style="thin">
        <color auto="1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indexed="16"/>
      </bottom>
      <diagonal/>
    </border>
    <border>
      <left/>
      <right/>
      <top style="thin">
        <color theme="3"/>
      </top>
      <bottom style="thin">
        <color rgb="FFA3A3A3"/>
      </bottom>
      <diagonal/>
    </border>
    <border>
      <left/>
      <right/>
      <top style="thin">
        <color indexed="16"/>
      </top>
      <bottom style="thin">
        <color auto="1"/>
      </bottom>
      <diagonal/>
    </border>
    <border>
      <left style="dashed">
        <color indexed="16"/>
      </left>
      <right/>
      <top style="thin">
        <color indexed="16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18"/>
      </bottom>
      <diagonal/>
    </border>
    <border>
      <left/>
      <right/>
      <top style="thin">
        <color indexed="1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thin">
        <color theme="3"/>
      </bottom>
      <diagonal/>
    </border>
    <border>
      <left/>
      <right/>
      <top style="thin">
        <color indexed="14"/>
      </top>
      <bottom style="thin">
        <color auto="1"/>
      </bottom>
      <diagonal/>
    </border>
    <border>
      <left/>
      <right/>
      <top style="thin">
        <color indexed="16"/>
      </top>
      <bottom style="thin">
        <color theme="3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6"/>
      </top>
      <bottom style="thin">
        <color indexed="28"/>
      </bottom>
      <diagonal/>
    </border>
    <border>
      <left/>
      <right/>
      <top style="thin">
        <color indexed="16"/>
      </top>
      <bottom style="thin">
        <color indexed="1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16"/>
      </bottom>
      <diagonal/>
    </border>
    <border>
      <left style="thin">
        <color theme="1"/>
      </left>
      <right style="thin">
        <color theme="1"/>
      </right>
      <top/>
      <bottom style="thin">
        <color indexed="16"/>
      </bottom>
      <diagonal/>
    </border>
    <border>
      <left/>
      <right/>
      <top style="thin">
        <color indexed="18"/>
      </top>
      <bottom/>
      <diagonal/>
    </border>
    <border>
      <left/>
      <right/>
      <top style="hair">
        <color theme="1"/>
      </top>
      <bottom style="thin">
        <color indexed="16"/>
      </bottom>
      <diagonal/>
    </border>
    <border>
      <left style="thin">
        <color theme="1"/>
      </left>
      <right style="thin">
        <color theme="1"/>
      </right>
      <top style="thin">
        <color indexed="16"/>
      </top>
      <bottom style="thin">
        <color theme="1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theme="1"/>
      </left>
      <right style="thin">
        <color theme="1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/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3"/>
      </top>
      <bottom style="thin">
        <color theme="1"/>
      </bottom>
      <diagonal/>
    </border>
    <border>
      <left style="thin">
        <color theme="1"/>
      </left>
      <right/>
      <top style="thin">
        <color theme="3"/>
      </top>
      <bottom style="thin">
        <color theme="1"/>
      </bottom>
      <diagonal/>
    </border>
    <border>
      <left/>
      <right/>
      <top style="thin">
        <color theme="3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16"/>
      </top>
      <bottom style="thin">
        <color indexed="16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1" fillId="0" borderId="4" applyNumberFormat="0" applyFill="0" applyBorder="0" applyProtection="0">
      <alignment vertical="top" wrapText="1"/>
    </xf>
  </cellStyleXfs>
  <cellXfs count="1388">
    <xf numFmtId="0" fontId="0" fillId="0" borderId="0" xfId="0">
      <alignment vertical="top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11" fillId="0" borderId="4" xfId="0" applyNumberFormat="1" applyFont="1" applyBorder="1" applyAlignment="1">
      <alignment vertical="center" wrapText="1"/>
    </xf>
    <xf numFmtId="173" fontId="11" fillId="2" borderId="4" xfId="0" applyNumberFormat="1" applyFont="1" applyFill="1" applyBorder="1" applyAlignment="1">
      <alignment vertical="center" wrapText="1"/>
    </xf>
    <xf numFmtId="0" fontId="11" fillId="53" borderId="60" xfId="0" applyFont="1" applyFill="1" applyBorder="1" applyAlignment="1">
      <alignment vertical="center" wrapText="1"/>
    </xf>
    <xf numFmtId="0" fontId="11" fillId="53" borderId="23" xfId="0" applyFont="1" applyFill="1" applyBorder="1" applyAlignment="1">
      <alignment vertical="center" wrapText="1"/>
    </xf>
    <xf numFmtId="49" fontId="28" fillId="53" borderId="23" xfId="0" applyNumberFormat="1" applyFont="1" applyFill="1" applyBorder="1" applyAlignment="1">
      <alignment horizontal="center" vertical="center" wrapText="1"/>
    </xf>
    <xf numFmtId="167" fontId="11" fillId="2" borderId="23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center" wrapText="1"/>
    </xf>
    <xf numFmtId="49" fontId="29" fillId="2" borderId="62" xfId="0" applyNumberFormat="1" applyFont="1" applyFill="1" applyBorder="1" applyAlignment="1">
      <alignment vertical="center" wrapText="1"/>
    </xf>
    <xf numFmtId="49" fontId="29" fillId="2" borderId="63" xfId="0" applyNumberFormat="1" applyFont="1" applyFill="1" applyBorder="1" applyAlignment="1">
      <alignment vertical="center" wrapText="1"/>
    </xf>
    <xf numFmtId="49" fontId="11" fillId="48" borderId="66" xfId="0" applyNumberFormat="1" applyFont="1" applyFill="1" applyBorder="1" applyAlignment="1">
      <alignment vertical="center" wrapText="1"/>
    </xf>
    <xf numFmtId="172" fontId="11" fillId="48" borderId="22" xfId="0" applyNumberFormat="1" applyFont="1" applyFill="1" applyBorder="1" applyAlignment="1">
      <alignment vertical="center" wrapText="1"/>
    </xf>
    <xf numFmtId="49" fontId="11" fillId="48" borderId="22" xfId="0" applyNumberFormat="1" applyFont="1" applyFill="1" applyBorder="1" applyAlignment="1">
      <alignment vertical="center" wrapText="1"/>
    </xf>
    <xf numFmtId="49" fontId="11" fillId="48" borderId="71" xfId="0" applyNumberFormat="1" applyFont="1" applyFill="1" applyBorder="1" applyAlignment="1">
      <alignment vertical="center" wrapText="1"/>
    </xf>
    <xf numFmtId="49" fontId="11" fillId="2" borderId="4" xfId="0" applyNumberFormat="1" applyFont="1" applyFill="1" applyBorder="1" applyAlignment="1">
      <alignment vertical="center" wrapText="1"/>
    </xf>
    <xf numFmtId="49" fontId="28" fillId="53" borderId="23" xfId="0" applyNumberFormat="1" applyFont="1" applyFill="1" applyBorder="1" applyAlignment="1">
      <alignment vertical="center" wrapText="1"/>
    </xf>
    <xf numFmtId="0" fontId="3" fillId="16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5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1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1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1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6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6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5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9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4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4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6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5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8" fillId="40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5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5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4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6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0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1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2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0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1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2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6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0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1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2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7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7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7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0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1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2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0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1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2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91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91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91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1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2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3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4" borderId="3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4" xfId="1" applyNumberFormat="1" applyFont="1" applyFill="1" applyBorder="1" applyAlignment="1" applyProtection="1">
      <alignment vertical="center" wrapText="1"/>
      <protection hidden="1"/>
    </xf>
    <xf numFmtId="0" fontId="3" fillId="2" borderId="4" xfId="1" applyNumberFormat="1" applyFont="1" applyFill="1" applyBorder="1" applyAlignment="1" applyProtection="1">
      <alignment horizontal="left" vertical="center" wrapText="1"/>
      <protection hidden="1"/>
    </xf>
    <xf numFmtId="0" fontId="3" fillId="2" borderId="4" xfId="1" applyFont="1" applyFill="1" applyBorder="1" applyAlignment="1" applyProtection="1">
      <alignment horizontal="left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hidden="1"/>
    </xf>
    <xf numFmtId="1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6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6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7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8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5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45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9" borderId="4" xfId="1" applyFont="1" applyFill="1" applyBorder="1" applyAlignment="1" applyProtection="1">
      <alignment horizontal="center" vertical="center" wrapText="1"/>
      <protection hidden="1"/>
    </xf>
    <xf numFmtId="0" fontId="3" fillId="4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3" borderId="4" xfId="1" applyFont="1" applyFill="1" applyBorder="1" applyAlignment="1" applyProtection="1">
      <alignment horizontal="center" vertical="center" wrapText="1"/>
      <protection hidden="1"/>
    </xf>
    <xf numFmtId="0" fontId="3" fillId="3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41" borderId="4" xfId="1" applyFont="1" applyFill="1" applyBorder="1" applyAlignment="1" applyProtection="1">
      <alignment horizontal="center" vertical="center" wrapText="1"/>
      <protection hidden="1"/>
    </xf>
    <xf numFmtId="0" fontId="3" fillId="59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43" borderId="4" xfId="1" applyFont="1" applyFill="1" applyBorder="1" applyAlignment="1" applyProtection="1">
      <alignment horizontal="center" vertical="center" wrapText="1"/>
      <protection hidden="1"/>
    </xf>
    <xf numFmtId="0" fontId="3" fillId="44" borderId="4" xfId="1" applyFont="1" applyFill="1" applyBorder="1" applyAlignment="1" applyProtection="1">
      <alignment horizontal="center" vertical="center" wrapText="1"/>
      <protection hidden="1"/>
    </xf>
    <xf numFmtId="167" fontId="3" fillId="3" borderId="90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2" fillId="3" borderId="4" xfId="1" applyFont="1" applyFill="1" applyBorder="1" applyAlignment="1" applyProtection="1">
      <alignment horizontal="center" vertical="center" wrapText="1"/>
      <protection hidden="1"/>
    </xf>
    <xf numFmtId="0" fontId="17" fillId="0" borderId="4" xfId="1" applyNumberFormat="1" applyFont="1" applyBorder="1" applyProtection="1">
      <alignment vertical="top" wrapText="1"/>
      <protection hidden="1"/>
    </xf>
    <xf numFmtId="0" fontId="11" fillId="30" borderId="4" xfId="1" applyNumberFormat="1" applyFill="1" applyBorder="1" applyProtection="1">
      <alignment vertical="top" wrapText="1"/>
      <protection hidden="1"/>
    </xf>
    <xf numFmtId="49" fontId="24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15" fillId="3" borderId="4" xfId="1" applyNumberFormat="1" applyFont="1" applyFill="1" applyBorder="1" applyAlignment="1" applyProtection="1">
      <alignment horizontal="center" vertical="center" wrapText="1"/>
      <protection hidden="1"/>
    </xf>
    <xf numFmtId="49" fontId="23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18" fillId="30" borderId="4" xfId="1" applyNumberFormat="1" applyFont="1" applyFill="1" applyBorder="1" applyAlignment="1" applyProtection="1">
      <alignment horizontal="center" vertical="center" wrapText="1"/>
      <protection hidden="1"/>
    </xf>
    <xf numFmtId="0" fontId="17" fillId="30" borderId="4" xfId="1" applyNumberFormat="1" applyFont="1" applyFill="1" applyBorder="1" applyProtection="1">
      <alignment vertical="top" wrapText="1"/>
      <protection hidden="1"/>
    </xf>
    <xf numFmtId="0" fontId="11" fillId="0" borderId="4" xfId="1" applyNumberFormat="1" applyBorder="1" applyProtection="1">
      <alignment vertical="top" wrapText="1"/>
      <protection hidden="1"/>
    </xf>
    <xf numFmtId="0" fontId="1" fillId="30" borderId="4" xfId="1" applyNumberFormat="1" applyFont="1" applyFill="1" applyBorder="1" applyAlignment="1" applyProtection="1">
      <alignment vertical="center" wrapText="1"/>
      <protection hidden="1"/>
    </xf>
    <xf numFmtId="0" fontId="1" fillId="30" borderId="4" xfId="1" applyNumberFormat="1" applyFont="1" applyFill="1" applyBorder="1" applyProtection="1">
      <alignment vertical="top" wrapText="1"/>
      <protection hidden="1"/>
    </xf>
    <xf numFmtId="164" fontId="3" fillId="35" borderId="15" xfId="1" applyNumberFormat="1" applyFont="1" applyFill="1" applyBorder="1" applyAlignment="1" applyProtection="1">
      <alignment horizontal="center" vertical="center" wrapText="1"/>
      <protection hidden="1"/>
    </xf>
    <xf numFmtId="169" fontId="4" fillId="2" borderId="15" xfId="1" applyNumberFormat="1" applyFont="1" applyFill="1" applyBorder="1" applyAlignment="1" applyProtection="1">
      <alignment horizontal="center" vertical="center" wrapText="1"/>
      <protection hidden="1"/>
    </xf>
    <xf numFmtId="2" fontId="22" fillId="2" borderId="4" xfId="1" applyNumberFormat="1" applyFont="1" applyFill="1" applyBorder="1" applyAlignment="1" applyProtection="1">
      <alignment horizontal="center" vertical="center" wrapText="1"/>
      <protection hidden="1"/>
    </xf>
    <xf numFmtId="2" fontId="23" fillId="2" borderId="4" xfId="1" applyNumberFormat="1" applyFont="1" applyFill="1" applyBorder="1" applyAlignment="1" applyProtection="1">
      <alignment horizontal="center" vertical="center" wrapText="1"/>
      <protection hidden="1"/>
    </xf>
    <xf numFmtId="2" fontId="22" fillId="30" borderId="4" xfId="1" applyNumberFormat="1" applyFont="1" applyFill="1" applyBorder="1" applyAlignment="1" applyProtection="1">
      <alignment horizontal="center" vertical="center" wrapText="1"/>
      <protection hidden="1"/>
    </xf>
    <xf numFmtId="2" fontId="23" fillId="30" borderId="4" xfId="1" applyNumberFormat="1" applyFont="1" applyFill="1" applyBorder="1" applyAlignment="1" applyProtection="1">
      <alignment horizontal="center" vertical="center" wrapText="1"/>
      <protection hidden="1"/>
    </xf>
    <xf numFmtId="0" fontId="22" fillId="30" borderId="4" xfId="1" applyNumberFormat="1" applyFont="1" applyFill="1" applyBorder="1" applyProtection="1">
      <alignment vertical="top" wrapText="1"/>
      <protection hidden="1"/>
    </xf>
    <xf numFmtId="0" fontId="23" fillId="30" borderId="4" xfId="1" applyNumberFormat="1" applyFont="1" applyFill="1" applyBorder="1" applyProtection="1">
      <alignment vertical="top" wrapText="1"/>
      <protection hidden="1"/>
    </xf>
    <xf numFmtId="0" fontId="1" fillId="2" borderId="4" xfId="1" applyNumberFormat="1" applyFont="1" applyFill="1" applyBorder="1" applyAlignment="1" applyProtection="1">
      <alignment vertical="center" wrapText="1"/>
      <protection hidden="1"/>
    </xf>
    <xf numFmtId="0" fontId="1" fillId="2" borderId="4" xfId="1" applyNumberFormat="1" applyFont="1" applyFill="1" applyBorder="1" applyProtection="1">
      <alignment vertical="top" wrapText="1"/>
      <protection hidden="1"/>
    </xf>
    <xf numFmtId="0" fontId="11" fillId="2" borderId="4" xfId="1" applyNumberFormat="1" applyFill="1" applyBorder="1" applyProtection="1">
      <alignment vertical="top" wrapText="1"/>
      <protection hidden="1"/>
    </xf>
    <xf numFmtId="0" fontId="22" fillId="2" borderId="4" xfId="1" applyNumberFormat="1" applyFont="1" applyFill="1" applyBorder="1" applyProtection="1">
      <alignment vertical="top" wrapText="1"/>
      <protection hidden="1"/>
    </xf>
    <xf numFmtId="0" fontId="23" fillId="2" borderId="4" xfId="1" applyNumberFormat="1" applyFont="1" applyFill="1" applyBorder="1" applyProtection="1">
      <alignment vertical="top" wrapText="1"/>
      <protection hidden="1"/>
    </xf>
    <xf numFmtId="0" fontId="11" fillId="0" borderId="4" xfId="1" applyNumberFormat="1" applyProtection="1">
      <alignment vertical="top" wrapText="1"/>
      <protection hidden="1"/>
    </xf>
    <xf numFmtId="167" fontId="3" fillId="3" borderId="5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5" xfId="1" applyNumberFormat="1" applyFont="1" applyFill="1" applyBorder="1" applyAlignment="1" applyProtection="1">
      <alignment horizontal="center" vertical="center" wrapText="1"/>
      <protection hidden="1"/>
    </xf>
    <xf numFmtId="2" fontId="22" fillId="3" borderId="4" xfId="1" applyNumberFormat="1" applyFont="1" applyFill="1" applyBorder="1" applyAlignment="1" applyProtection="1">
      <alignment horizontal="center" vertical="center" wrapText="1"/>
      <protection hidden="1"/>
    </xf>
    <xf numFmtId="2" fontId="15" fillId="3" borderId="4" xfId="1" applyNumberFormat="1" applyFont="1" applyFill="1" applyBorder="1" applyAlignment="1" applyProtection="1">
      <alignment horizontal="center" vertical="center" wrapText="1"/>
      <protection hidden="1"/>
    </xf>
    <xf numFmtId="2" fontId="3" fillId="0" borderId="5" xfId="1" applyNumberFormat="1" applyFont="1" applyFill="1" applyBorder="1" applyAlignment="1" applyProtection="1">
      <alignment horizontal="center" vertical="center"/>
      <protection hidden="1"/>
    </xf>
    <xf numFmtId="167" fontId="3" fillId="3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92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15" xfId="1" applyNumberFormat="1" applyFont="1" applyFill="1" applyBorder="1" applyAlignment="1" applyProtection="1">
      <alignment horizontal="center" vertical="center" wrapText="1" readingOrder="1"/>
      <protection hidden="1"/>
    </xf>
    <xf numFmtId="2" fontId="3" fillId="0" borderId="90" xfId="1" applyNumberFormat="1" applyFont="1" applyFill="1" applyBorder="1" applyAlignment="1" applyProtection="1">
      <alignment horizontal="center" vertical="center"/>
      <protection hidden="1"/>
    </xf>
    <xf numFmtId="49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1" applyNumberFormat="1" applyFont="1" applyFill="1" applyBorder="1" applyAlignment="1" applyProtection="1">
      <alignment horizontal="left" vertical="center" wrapText="1"/>
      <protection hidden="1"/>
    </xf>
    <xf numFmtId="0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4" xfId="1" applyNumberFormat="1" applyFont="1" applyFill="1" applyBorder="1" applyAlignment="1" applyProtection="1">
      <alignment horizontal="left" vertical="center" wrapText="1"/>
      <protection hidden="1"/>
    </xf>
    <xf numFmtId="2" fontId="3" fillId="30" borderId="92" xfId="1" applyNumberFormat="1" applyFont="1" applyFill="1" applyBorder="1" applyAlignment="1" applyProtection="1">
      <alignment horizontal="center" vertical="center"/>
      <protection hidden="1"/>
    </xf>
    <xf numFmtId="49" fontId="3" fillId="2" borderId="4" xfId="1" applyNumberFormat="1" applyFont="1" applyFill="1" applyBorder="1" applyAlignment="1" applyProtection="1">
      <alignment horizontal="center" vertical="center" wrapText="1" readingOrder="1"/>
      <protection hidden="1"/>
    </xf>
    <xf numFmtId="49" fontId="3" fillId="2" borderId="46" xfId="1" applyNumberFormat="1" applyFont="1" applyFill="1" applyBorder="1" applyAlignment="1" applyProtection="1">
      <alignment vertical="center" wrapText="1" readingOrder="1"/>
      <protection hidden="1"/>
    </xf>
    <xf numFmtId="49" fontId="3" fillId="2" borderId="46" xfId="1" applyNumberFormat="1" applyFont="1" applyFill="1" applyBorder="1" applyAlignment="1" applyProtection="1">
      <alignment horizontal="left" vertical="center" wrapText="1"/>
      <protection hidden="1"/>
    </xf>
    <xf numFmtId="0" fontId="3" fillId="2" borderId="46" xfId="1" applyNumberFormat="1" applyFont="1" applyFill="1" applyBorder="1" applyAlignment="1" applyProtection="1">
      <alignment horizontal="center" vertical="center" wrapText="1"/>
      <protection hidden="1"/>
    </xf>
    <xf numFmtId="49" fontId="48" fillId="2" borderId="4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89" xfId="1" applyNumberFormat="1" applyFont="1" applyFill="1" applyBorder="1" applyAlignment="1" applyProtection="1">
      <alignment vertical="center" wrapText="1" readingOrder="1"/>
      <protection hidden="1"/>
    </xf>
    <xf numFmtId="49" fontId="3" fillId="2" borderId="89" xfId="1" applyNumberFormat="1" applyFont="1" applyFill="1" applyBorder="1" applyAlignment="1" applyProtection="1">
      <alignment horizontal="left" vertical="center" wrapText="1"/>
      <protection hidden="1"/>
    </xf>
    <xf numFmtId="0" fontId="3" fillId="2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92" xfId="1" applyNumberFormat="1" applyFont="1" applyFill="1" applyBorder="1" applyAlignment="1" applyProtection="1">
      <alignment vertical="center" wrapText="1" readingOrder="1"/>
      <protection hidden="1"/>
    </xf>
    <xf numFmtId="49" fontId="3" fillId="2" borderId="33" xfId="1" applyNumberFormat="1" applyFont="1" applyFill="1" applyBorder="1" applyAlignment="1" applyProtection="1">
      <alignment horizontal="left" vertical="center" wrapText="1"/>
      <protection hidden="1"/>
    </xf>
    <xf numFmtId="0" fontId="3" fillId="2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90" xfId="1" applyNumberFormat="1" applyFont="1" applyFill="1" applyBorder="1" applyAlignment="1" applyProtection="1">
      <alignment vertical="center" wrapText="1" readingOrder="1"/>
      <protection hidden="1"/>
    </xf>
    <xf numFmtId="49" fontId="3" fillId="2" borderId="90" xfId="1" applyNumberFormat="1" applyFont="1" applyFill="1" applyBorder="1" applyAlignment="1" applyProtection="1">
      <alignment horizontal="left" vertical="center" wrapText="1"/>
      <protection hidden="1"/>
    </xf>
    <xf numFmtId="0" fontId="3" fillId="2" borderId="90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95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92" xfId="1" applyNumberFormat="1" applyFont="1" applyFill="1" applyBorder="1" applyAlignment="1" applyProtection="1">
      <alignment horizontal="left" vertical="center" wrapText="1"/>
      <protection hidden="1"/>
    </xf>
    <xf numFmtId="167" fontId="3" fillId="3" borderId="28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30" xfId="1" applyNumberFormat="1" applyFont="1" applyFill="1" applyBorder="1" applyAlignment="1" applyProtection="1">
      <alignment horizontal="center" vertical="center" wrapText="1" readingOrder="1"/>
      <protection hidden="1"/>
    </xf>
    <xf numFmtId="2" fontId="3" fillId="0" borderId="6" xfId="1" applyNumberFormat="1" applyFont="1" applyFill="1" applyBorder="1" applyAlignment="1" applyProtection="1">
      <alignment horizontal="center" vertical="center"/>
      <protection hidden="1"/>
    </xf>
    <xf numFmtId="0" fontId="8" fillId="13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14" borderId="10" xfId="1" applyNumberFormat="1" applyFont="1" applyFill="1" applyBorder="1" applyAlignment="1" applyProtection="1">
      <alignment horizontal="center" vertical="center" wrapText="1"/>
      <protection hidden="1"/>
    </xf>
    <xf numFmtId="0" fontId="8" fillId="15" borderId="10" xfId="1" applyNumberFormat="1" applyFont="1" applyFill="1" applyBorder="1" applyAlignment="1" applyProtection="1">
      <alignment horizontal="center" vertical="center" wrapText="1"/>
      <protection hidden="1"/>
    </xf>
    <xf numFmtId="2" fontId="3" fillId="0" borderId="34" xfId="1" applyNumberFormat="1" applyFont="1" applyFill="1" applyBorder="1" applyAlignment="1" applyProtection="1">
      <alignment horizontal="center" vertical="center"/>
      <protection hidden="1"/>
    </xf>
    <xf numFmtId="0" fontId="8" fillId="23" borderId="90" xfId="1" applyNumberFormat="1" applyFont="1" applyFill="1" applyBorder="1" applyAlignment="1" applyProtection="1">
      <alignment horizontal="center" vertical="center" wrapText="1"/>
      <protection hidden="1"/>
    </xf>
    <xf numFmtId="0" fontId="8" fillId="39" borderId="90" xfId="0" applyNumberFormat="1" applyFont="1" applyFill="1" applyBorder="1" applyAlignment="1" applyProtection="1">
      <alignment horizontal="center" vertical="center" wrapText="1"/>
      <protection hidden="1"/>
    </xf>
    <xf numFmtId="49" fontId="15" fillId="3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39" borderId="92" xfId="0" applyNumberFormat="1" applyFont="1" applyFill="1" applyBorder="1" applyAlignment="1" applyProtection="1">
      <alignment horizontal="center" vertical="center" wrapText="1"/>
      <protection hidden="1"/>
    </xf>
    <xf numFmtId="0" fontId="8" fillId="40" borderId="95" xfId="1" applyNumberFormat="1" applyFont="1" applyFill="1" applyBorder="1" applyAlignment="1" applyProtection="1">
      <alignment horizontal="center" vertical="center" wrapText="1"/>
      <protection hidden="1"/>
    </xf>
    <xf numFmtId="0" fontId="8" fillId="23" borderId="92" xfId="1" applyNumberFormat="1" applyFont="1" applyFill="1" applyBorder="1" applyAlignment="1" applyProtection="1">
      <alignment horizontal="center" vertical="center" wrapText="1"/>
      <protection hidden="1"/>
    </xf>
    <xf numFmtId="2" fontId="3" fillId="0" borderId="92" xfId="1" applyNumberFormat="1" applyFont="1" applyFill="1" applyBorder="1" applyAlignment="1" applyProtection="1">
      <alignment horizontal="center" vertical="center"/>
      <protection hidden="1"/>
    </xf>
    <xf numFmtId="167" fontId="3" fillId="3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89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101" xfId="1" applyNumberFormat="1" applyFont="1" applyFill="1" applyBorder="1" applyAlignment="1" applyProtection="1">
      <alignment horizontal="center" vertical="center" wrapText="1" readingOrder="1"/>
      <protection hidden="1"/>
    </xf>
    <xf numFmtId="49" fontId="22" fillId="3" borderId="4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99" xfId="1" applyNumberFormat="1" applyFont="1" applyFill="1" applyBorder="1" applyAlignment="1" applyProtection="1">
      <alignment horizontal="center" vertical="center" wrapText="1" readingOrder="1"/>
      <protection hidden="1"/>
    </xf>
    <xf numFmtId="0" fontId="8" fillId="35" borderId="89" xfId="1" applyNumberFormat="1" applyFont="1" applyFill="1" applyBorder="1" applyAlignment="1" applyProtection="1">
      <alignment horizontal="center" vertical="center" wrapText="1"/>
      <protection hidden="1"/>
    </xf>
    <xf numFmtId="0" fontId="8" fillId="35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4" xfId="1" applyNumberFormat="1" applyFont="1" applyFill="1" applyBorder="1" applyAlignment="1" applyProtection="1">
      <alignment vertical="center" wrapText="1"/>
      <protection hidden="1"/>
    </xf>
    <xf numFmtId="49" fontId="3" fillId="30" borderId="90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30" borderId="89" xfId="1" applyNumberFormat="1" applyFont="1" applyFill="1" applyBorder="1" applyAlignment="1" applyProtection="1">
      <alignment horizontal="left" vertical="center" wrapText="1"/>
      <protection hidden="1"/>
    </xf>
    <xf numFmtId="0" fontId="3" fillId="30" borderId="89" xfId="1" applyNumberFormat="1" applyFont="1" applyFill="1" applyBorder="1" applyAlignment="1" applyProtection="1">
      <alignment horizontal="center" vertical="center" wrapText="1"/>
      <protection hidden="1"/>
    </xf>
    <xf numFmtId="49" fontId="21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30" borderId="89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30" borderId="36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30" borderId="36" xfId="1" applyNumberFormat="1" applyFont="1" applyFill="1" applyBorder="1" applyAlignment="1" applyProtection="1">
      <alignment horizontal="left" vertical="center" wrapText="1"/>
      <protection hidden="1"/>
    </xf>
    <xf numFmtId="0" fontId="3" fillId="30" borderId="92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90" xfId="1" applyNumberFormat="1" applyFont="1" applyFill="1" applyBorder="1" applyAlignment="1" applyProtection="1">
      <alignment horizontal="center" vertical="center"/>
      <protection hidden="1"/>
    </xf>
    <xf numFmtId="49" fontId="3" fillId="0" borderId="89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30" borderId="92" xfId="1" applyNumberFormat="1" applyFont="1" applyFill="1" applyBorder="1" applyAlignment="1" applyProtection="1">
      <alignment horizontal="left" vertical="center" wrapText="1"/>
      <protection hidden="1"/>
    </xf>
    <xf numFmtId="49" fontId="3" fillId="0" borderId="92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2" borderId="31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28" xfId="1" applyNumberFormat="1" applyFont="1" applyFill="1" applyBorder="1" applyAlignment="1" applyProtection="1">
      <alignment vertical="center" wrapText="1" readingOrder="1"/>
      <protection hidden="1"/>
    </xf>
    <xf numFmtId="49" fontId="3" fillId="2" borderId="28" xfId="1" applyNumberFormat="1" applyFont="1" applyFill="1" applyBorder="1" applyAlignment="1" applyProtection="1">
      <alignment horizontal="left" vertical="center" wrapText="1"/>
      <protection hidden="1"/>
    </xf>
    <xf numFmtId="0" fontId="3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22" fillId="2" borderId="2" xfId="1" applyFont="1" applyFill="1" applyBorder="1" applyProtection="1">
      <alignment vertical="top" wrapText="1"/>
      <protection hidden="1"/>
    </xf>
    <xf numFmtId="0" fontId="23" fillId="2" borderId="2" xfId="1" applyFont="1" applyFill="1" applyBorder="1" applyProtection="1">
      <alignment vertical="top" wrapText="1"/>
      <protection hidden="1"/>
    </xf>
    <xf numFmtId="173" fontId="3" fillId="2" borderId="4" xfId="1" applyNumberFormat="1" applyFont="1" applyFill="1" applyBorder="1" applyAlignment="1" applyProtection="1">
      <alignment vertical="center" wrapText="1"/>
      <protection hidden="1"/>
    </xf>
    <xf numFmtId="0" fontId="3" fillId="3" borderId="4" xfId="1" applyFont="1" applyFill="1" applyBorder="1" applyAlignment="1" applyProtection="1">
      <alignment horizontal="center" vertical="center" wrapText="1"/>
      <protection hidden="1"/>
    </xf>
    <xf numFmtId="0" fontId="17" fillId="2" borderId="4" xfId="1" applyFont="1" applyFill="1" applyBorder="1" applyProtection="1">
      <alignment vertical="top" wrapText="1"/>
      <protection hidden="1"/>
    </xf>
    <xf numFmtId="0" fontId="23" fillId="3" borderId="4" xfId="1" applyFont="1" applyFill="1" applyBorder="1" applyAlignment="1" applyProtection="1">
      <alignment horizontal="center" vertical="center" wrapText="1"/>
      <protection hidden="1"/>
    </xf>
    <xf numFmtId="0" fontId="3" fillId="2" borderId="5" xfId="1" applyFont="1" applyFill="1" applyBorder="1" applyAlignment="1" applyProtection="1">
      <alignment horizontal="left" vertical="center" wrapText="1"/>
      <protection hidden="1"/>
    </xf>
    <xf numFmtId="49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166" fontId="3" fillId="3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1" applyFont="1" applyFill="1" applyBorder="1" applyAlignment="1" applyProtection="1">
      <alignment horizontal="center" vertical="center" wrapText="1"/>
      <protection hidden="1"/>
    </xf>
    <xf numFmtId="49" fontId="3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34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34" xfId="1" applyNumberFormat="1" applyFont="1" applyFill="1" applyBorder="1" applyAlignment="1" applyProtection="1">
      <alignment horizontal="center" vertical="center" wrapText="1"/>
      <protection hidden="1"/>
    </xf>
    <xf numFmtId="49" fontId="3" fillId="13" borderId="43" xfId="1" applyNumberFormat="1" applyFont="1" applyFill="1" applyBorder="1" applyAlignment="1" applyProtection="1">
      <alignment horizontal="center" vertical="center" wrapText="1"/>
      <protection hidden="1"/>
    </xf>
    <xf numFmtId="49" fontId="3" fillId="14" borderId="43" xfId="1" applyNumberFormat="1" applyFont="1" applyFill="1" applyBorder="1" applyAlignment="1" applyProtection="1">
      <alignment horizontal="center" vertical="center" wrapText="1"/>
      <protection hidden="1"/>
    </xf>
    <xf numFmtId="49" fontId="3" fillId="15" borderId="43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34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32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92" xfId="1" applyNumberFormat="1" applyFont="1" applyFill="1" applyBorder="1" applyAlignment="1" applyProtection="1">
      <alignment horizontal="center" vertical="center" wrapText="1"/>
      <protection hidden="1"/>
    </xf>
    <xf numFmtId="0" fontId="11" fillId="46" borderId="4" xfId="1" applyNumberFormat="1" applyFill="1" applyBorder="1" applyProtection="1">
      <alignment vertical="top" wrapText="1"/>
      <protection hidden="1"/>
    </xf>
    <xf numFmtId="0" fontId="15" fillId="46" borderId="2" xfId="1" applyFont="1" applyFill="1" applyBorder="1" applyProtection="1">
      <alignment vertical="top" wrapText="1"/>
      <protection hidden="1"/>
    </xf>
    <xf numFmtId="0" fontId="15" fillId="46" borderId="4" xfId="1" applyFont="1" applyFill="1" applyBorder="1" applyProtection="1">
      <alignment vertical="top" wrapText="1"/>
      <protection hidden="1"/>
    </xf>
    <xf numFmtId="49" fontId="1" fillId="46" borderId="2" xfId="1" applyNumberFormat="1" applyFont="1" applyFill="1" applyBorder="1" applyAlignment="1" applyProtection="1">
      <alignment horizontal="center" vertical="center" wrapText="1"/>
      <protection hidden="1"/>
    </xf>
    <xf numFmtId="49" fontId="1" fillId="46" borderId="4" xfId="1" applyNumberFormat="1" applyFont="1" applyFill="1" applyBorder="1" applyAlignment="1" applyProtection="1">
      <alignment horizontal="center" vertical="center" wrapText="1"/>
      <protection hidden="1"/>
    </xf>
    <xf numFmtId="0" fontId="17" fillId="46" borderId="4" xfId="1" applyNumberFormat="1" applyFont="1" applyFill="1" applyBorder="1" applyProtection="1">
      <alignment vertical="top" wrapText="1"/>
      <protection hidden="1"/>
    </xf>
    <xf numFmtId="49" fontId="3" fillId="46" borderId="4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4" xfId="1" applyFont="1" applyFill="1" applyBorder="1" applyAlignment="1" applyProtection="1">
      <alignment horizontal="left" vertical="center" wrapText="1"/>
      <protection hidden="1"/>
    </xf>
    <xf numFmtId="0" fontId="3" fillId="46" borderId="4" xfId="1" applyFont="1" applyFill="1" applyBorder="1" applyAlignment="1" applyProtection="1">
      <alignment horizontal="center" vertical="center" wrapText="1"/>
      <protection hidden="1"/>
    </xf>
    <xf numFmtId="1" fontId="3" fillId="46" borderId="4" xfId="1" applyNumberFormat="1" applyFont="1" applyFill="1" applyBorder="1" applyAlignment="1" applyProtection="1">
      <alignment horizontal="center" vertical="center" wrapText="1"/>
      <protection hidden="1"/>
    </xf>
    <xf numFmtId="49" fontId="15" fillId="46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6" xfId="1" applyNumberFormat="1" applyFont="1" applyFill="1" applyBorder="1" applyAlignment="1" applyProtection="1">
      <alignment horizontal="left" vertical="center" wrapText="1"/>
      <protection hidden="1"/>
    </xf>
    <xf numFmtId="0" fontId="15" fillId="46" borderId="4" xfId="1" applyFont="1" applyFill="1" applyBorder="1" applyAlignment="1" applyProtection="1">
      <alignment horizontal="center" vertical="center" wrapText="1"/>
      <protection hidden="1"/>
    </xf>
    <xf numFmtId="0" fontId="3" fillId="46" borderId="5" xfId="1" applyFont="1" applyFill="1" applyBorder="1" applyAlignment="1" applyProtection="1">
      <alignment horizontal="left" vertical="center" wrapText="1"/>
      <protection hidden="1"/>
    </xf>
    <xf numFmtId="49" fontId="3" fillId="46" borderId="5" xfId="1" applyNumberFormat="1" applyFont="1" applyFill="1" applyBorder="1" applyAlignment="1" applyProtection="1">
      <alignment horizontal="center" vertical="center" wrapText="1"/>
      <protection hidden="1"/>
    </xf>
    <xf numFmtId="166" fontId="3" fillId="46" borderId="9" xfId="1" applyNumberFormat="1" applyFont="1" applyFill="1" applyBorder="1" applyAlignment="1" applyProtection="1">
      <alignment horizontal="center" vertical="center" wrapText="1"/>
      <protection hidden="1"/>
    </xf>
    <xf numFmtId="0" fontId="11" fillId="46" borderId="6" xfId="1" applyFill="1" applyBorder="1" applyAlignment="1" applyProtection="1">
      <alignment horizontal="center" vertical="center" wrapText="1"/>
      <protection hidden="1"/>
    </xf>
    <xf numFmtId="49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4" xfId="1" applyNumberFormat="1" applyFont="1" applyFill="1" applyBorder="1" applyAlignment="1" applyProtection="1">
      <alignment horizontal="center" vertical="center" wrapText="1"/>
      <protection hidden="1"/>
    </xf>
    <xf numFmtId="49" fontId="18" fillId="46" borderId="4" xfId="1" applyNumberFormat="1" applyFont="1" applyFill="1" applyBorder="1" applyAlignment="1" applyProtection="1">
      <alignment horizontal="center" vertical="center" wrapText="1"/>
      <protection hidden="1"/>
    </xf>
    <xf numFmtId="49" fontId="18" fillId="46" borderId="4" xfId="1" applyNumberFormat="1" applyFont="1" applyFill="1" applyBorder="1" applyAlignment="1" applyProtection="1">
      <alignment vertical="center" wrapText="1"/>
      <protection hidden="1"/>
    </xf>
    <xf numFmtId="49" fontId="3" fillId="46" borderId="34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34" xfId="1" applyNumberFormat="1" applyFont="1" applyFill="1" applyBorder="1" applyAlignment="1" applyProtection="1">
      <alignment horizontal="center" vertical="center" wrapText="1"/>
      <protection hidden="1"/>
    </xf>
    <xf numFmtId="49" fontId="1" fillId="46" borderId="34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31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6" xfId="1" applyNumberFormat="1" applyFont="1" applyFill="1" applyBorder="1" applyAlignment="1" applyProtection="1">
      <alignment horizontal="left" vertical="center" wrapText="1" readingOrder="1"/>
      <protection hidden="1"/>
    </xf>
    <xf numFmtId="0" fontId="3" fillId="16" borderId="90" xfId="1" applyFont="1" applyFill="1" applyBorder="1" applyAlignment="1" applyProtection="1">
      <alignment horizontal="center" vertical="center" wrapText="1"/>
      <protection locked="0" hidden="1"/>
    </xf>
    <xf numFmtId="0" fontId="3" fillId="17" borderId="90" xfId="1" applyFont="1" applyFill="1" applyBorder="1" applyAlignment="1" applyProtection="1">
      <alignment horizontal="center" vertical="center" wrapText="1"/>
      <protection locked="0" hidden="1"/>
    </xf>
    <xf numFmtId="0" fontId="3" fillId="18" borderId="90" xfId="1" applyFont="1" applyFill="1" applyBorder="1" applyAlignment="1" applyProtection="1">
      <alignment horizontal="center" vertical="center" wrapText="1"/>
      <protection locked="0" hidden="1"/>
    </xf>
    <xf numFmtId="0" fontId="3" fillId="19" borderId="90" xfId="1" applyFont="1" applyFill="1" applyBorder="1" applyAlignment="1" applyProtection="1">
      <alignment horizontal="center" vertical="center" wrapText="1"/>
      <protection locked="0" hidden="1"/>
    </xf>
    <xf numFmtId="0" fontId="3" fillId="20" borderId="90" xfId="1" applyFont="1" applyFill="1" applyBorder="1" applyAlignment="1" applyProtection="1">
      <alignment horizontal="center" vertical="center" wrapText="1"/>
      <protection locked="0" hidden="1"/>
    </xf>
    <xf numFmtId="0" fontId="3" fillId="21" borderId="90" xfId="1" applyFont="1" applyFill="1" applyBorder="1" applyAlignment="1" applyProtection="1">
      <alignment horizontal="center" vertical="center" wrapText="1"/>
      <protection locked="0" hidden="1"/>
    </xf>
    <xf numFmtId="0" fontId="3" fillId="22" borderId="90" xfId="1" applyFont="1" applyFill="1" applyBorder="1" applyAlignment="1" applyProtection="1">
      <alignment horizontal="center" vertical="center" wrapText="1"/>
      <protection locked="0" hidden="1"/>
    </xf>
    <xf numFmtId="0" fontId="3" fillId="23" borderId="90" xfId="1" applyFont="1" applyFill="1" applyBorder="1" applyAlignment="1" applyProtection="1">
      <alignment horizontal="center" vertical="center" wrapText="1"/>
      <protection locked="0" hidden="1"/>
    </xf>
    <xf numFmtId="0" fontId="3" fillId="32" borderId="90" xfId="1" applyFont="1" applyFill="1" applyBorder="1" applyAlignment="1" applyProtection="1">
      <alignment horizontal="center" vertical="center" wrapText="1"/>
      <protection locked="0" hidden="1"/>
    </xf>
    <xf numFmtId="0" fontId="3" fillId="2" borderId="90" xfId="1" applyFont="1" applyFill="1" applyBorder="1" applyAlignment="1" applyProtection="1">
      <alignment horizontal="center" vertical="center" wrapText="1"/>
      <protection locked="0" hidden="1"/>
    </xf>
    <xf numFmtId="0" fontId="3" fillId="12" borderId="90" xfId="1" applyFont="1" applyFill="1" applyBorder="1" applyAlignment="1" applyProtection="1">
      <alignment horizontal="center" vertical="center" wrapText="1"/>
      <protection locked="0" hidden="1"/>
    </xf>
    <xf numFmtId="0" fontId="3" fillId="13" borderId="91" xfId="1" applyFont="1" applyFill="1" applyBorder="1" applyAlignment="1" applyProtection="1">
      <alignment horizontal="center" vertical="center" wrapText="1"/>
      <protection locked="0" hidden="1"/>
    </xf>
    <xf numFmtId="0" fontId="3" fillId="14" borderId="91" xfId="1" applyFont="1" applyFill="1" applyBorder="1" applyAlignment="1" applyProtection="1">
      <alignment horizontal="center" vertical="center" wrapText="1"/>
      <protection locked="0" hidden="1"/>
    </xf>
    <xf numFmtId="0" fontId="3" fillId="15" borderId="91" xfId="1" applyFont="1" applyFill="1" applyBorder="1" applyAlignment="1" applyProtection="1">
      <alignment horizontal="center" vertical="center" wrapText="1"/>
      <protection locked="0" hidden="1"/>
    </xf>
    <xf numFmtId="167" fontId="3" fillId="46" borderId="6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6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15" xfId="1" applyNumberFormat="1" applyFill="1" applyBorder="1" applyAlignment="1" applyProtection="1">
      <alignment horizontal="center" vertical="center" wrapText="1" readingOrder="1"/>
      <protection hidden="1"/>
    </xf>
    <xf numFmtId="2" fontId="22" fillId="46" borderId="4" xfId="1" applyNumberFormat="1" applyFont="1" applyFill="1" applyBorder="1" applyAlignment="1" applyProtection="1">
      <alignment horizontal="center" vertical="center" wrapText="1"/>
      <protection hidden="1"/>
    </xf>
    <xf numFmtId="2" fontId="15" fillId="46" borderId="4" xfId="1" applyNumberFormat="1" applyFont="1" applyFill="1" applyBorder="1" applyAlignment="1" applyProtection="1">
      <alignment horizontal="center" vertical="center" wrapText="1"/>
      <protection hidden="1"/>
    </xf>
    <xf numFmtId="2" fontId="3" fillId="46" borderId="89" xfId="1" applyNumberFormat="1" applyFont="1" applyFill="1" applyBorder="1" applyAlignment="1" applyProtection="1">
      <alignment horizontal="center" vertical="center"/>
      <protection hidden="1"/>
    </xf>
    <xf numFmtId="2" fontId="3" fillId="46" borderId="5" xfId="1" applyNumberFormat="1" applyFont="1" applyFill="1" applyBorder="1" applyAlignment="1" applyProtection="1">
      <alignment horizontal="center" vertical="center"/>
      <protection hidden="1"/>
    </xf>
    <xf numFmtId="2" fontId="3" fillId="46" borderId="4" xfId="1" applyNumberFormat="1" applyFont="1" applyFill="1" applyBorder="1" applyAlignment="1" applyProtection="1">
      <alignment horizontal="center" vertical="center"/>
      <protection hidden="1"/>
    </xf>
    <xf numFmtId="1" fontId="18" fillId="46" borderId="4" xfId="1" applyNumberFormat="1" applyFont="1" applyFill="1" applyBorder="1" applyAlignment="1" applyProtection="1">
      <alignment horizontal="center" vertical="center" wrapText="1"/>
      <protection hidden="1"/>
    </xf>
    <xf numFmtId="1" fontId="17" fillId="46" borderId="4" xfId="1" applyNumberFormat="1" applyFont="1" applyFill="1" applyBorder="1" applyProtection="1">
      <alignment vertical="top" wrapText="1"/>
      <protection hidden="1"/>
    </xf>
    <xf numFmtId="1" fontId="18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5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5" xfId="1" applyNumberFormat="1" applyFont="1" applyFill="1" applyBorder="1" applyAlignment="1" applyProtection="1">
      <alignment horizontal="left" vertical="center" wrapText="1"/>
      <protection hidden="1"/>
    </xf>
    <xf numFmtId="0" fontId="3" fillId="16" borderId="89" xfId="1" applyFont="1" applyFill="1" applyBorder="1" applyAlignment="1" applyProtection="1">
      <alignment horizontal="center" vertical="center" wrapText="1"/>
      <protection locked="0" hidden="1"/>
    </xf>
    <xf numFmtId="0" fontId="3" fillId="17" borderId="89" xfId="1" applyFont="1" applyFill="1" applyBorder="1" applyAlignment="1" applyProtection="1">
      <alignment horizontal="center" vertical="center" wrapText="1"/>
      <protection locked="0" hidden="1"/>
    </xf>
    <xf numFmtId="0" fontId="3" fillId="18" borderId="89" xfId="1" applyFont="1" applyFill="1" applyBorder="1" applyAlignment="1" applyProtection="1">
      <alignment horizontal="center" vertical="center" wrapText="1"/>
      <protection locked="0" hidden="1"/>
    </xf>
    <xf numFmtId="0" fontId="3" fillId="19" borderId="89" xfId="1" applyFont="1" applyFill="1" applyBorder="1" applyAlignment="1" applyProtection="1">
      <alignment horizontal="center" vertical="center" wrapText="1"/>
      <protection locked="0" hidden="1"/>
    </xf>
    <xf numFmtId="0" fontId="3" fillId="45" borderId="89" xfId="1" applyFont="1" applyFill="1" applyBorder="1" applyAlignment="1" applyProtection="1">
      <alignment horizontal="center" vertical="center" wrapText="1"/>
      <protection locked="0" hidden="1"/>
    </xf>
    <xf numFmtId="0" fontId="3" fillId="21" borderId="89" xfId="1" applyFont="1" applyFill="1" applyBorder="1" applyAlignment="1" applyProtection="1">
      <alignment horizontal="center" vertical="center" wrapText="1"/>
      <protection locked="0" hidden="1"/>
    </xf>
    <xf numFmtId="0" fontId="3" fillId="22" borderId="89" xfId="1" applyFont="1" applyFill="1" applyBorder="1" applyAlignment="1" applyProtection="1">
      <alignment horizontal="center" vertical="center" wrapText="1"/>
      <protection locked="0" hidden="1"/>
    </xf>
    <xf numFmtId="0" fontId="3" fillId="23" borderId="89" xfId="1" applyFont="1" applyFill="1" applyBorder="1" applyAlignment="1" applyProtection="1">
      <alignment horizontal="center" vertical="center" wrapText="1"/>
      <protection locked="0" hidden="1"/>
    </xf>
    <xf numFmtId="0" fontId="3" fillId="32" borderId="89" xfId="1" applyFont="1" applyFill="1" applyBorder="1" applyAlignment="1" applyProtection="1">
      <alignment horizontal="center" vertical="center" wrapText="1"/>
      <protection locked="0" hidden="1"/>
    </xf>
    <xf numFmtId="0" fontId="3" fillId="2" borderId="89" xfId="1" applyFont="1" applyFill="1" applyBorder="1" applyAlignment="1" applyProtection="1">
      <alignment horizontal="center" vertical="center" wrapText="1"/>
      <protection locked="0" hidden="1"/>
    </xf>
    <xf numFmtId="0" fontId="3" fillId="12" borderId="89" xfId="1" applyFont="1" applyFill="1" applyBorder="1" applyAlignment="1" applyProtection="1">
      <alignment horizontal="center" vertical="center" wrapText="1"/>
      <protection locked="0" hidden="1"/>
    </xf>
    <xf numFmtId="0" fontId="3" fillId="13" borderId="10" xfId="1" applyFont="1" applyFill="1" applyBorder="1" applyAlignment="1" applyProtection="1">
      <alignment horizontal="center" vertical="center" wrapText="1"/>
      <protection locked="0" hidden="1"/>
    </xf>
    <xf numFmtId="0" fontId="3" fillId="14" borderId="10" xfId="1" applyFont="1" applyFill="1" applyBorder="1" applyAlignment="1" applyProtection="1">
      <alignment horizontal="center" vertical="center" wrapText="1"/>
      <protection locked="0" hidden="1"/>
    </xf>
    <xf numFmtId="0" fontId="3" fillId="15" borderId="10" xfId="1" applyFont="1" applyFill="1" applyBorder="1" applyAlignment="1" applyProtection="1">
      <alignment horizontal="center" vertical="center" wrapText="1"/>
      <protection locked="0" hidden="1"/>
    </xf>
    <xf numFmtId="167" fontId="3" fillId="46" borderId="5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11" xfId="1" applyNumberFormat="1" applyFill="1" applyBorder="1" applyAlignment="1" applyProtection="1">
      <alignment horizontal="center" vertical="center" wrapText="1" readingOrder="1"/>
      <protection hidden="1"/>
    </xf>
    <xf numFmtId="0" fontId="3" fillId="20" borderId="89" xfId="1" applyFont="1" applyFill="1" applyBorder="1" applyAlignment="1" applyProtection="1">
      <alignment horizontal="center" vertical="center" wrapText="1"/>
      <protection locked="0" hidden="1"/>
    </xf>
    <xf numFmtId="49" fontId="48" fillId="46" borderId="4" xfId="1" applyNumberFormat="1" applyFont="1" applyFill="1" applyBorder="1" applyAlignment="1" applyProtection="1">
      <alignment horizontal="left" vertical="center" wrapText="1"/>
      <protection hidden="1"/>
    </xf>
    <xf numFmtId="49" fontId="11" fillId="30" borderId="11" xfId="1" applyNumberFormat="1" applyFill="1" applyBorder="1" applyAlignment="1" applyProtection="1">
      <alignment horizontal="center" vertical="center" wrapText="1" readingOrder="1"/>
      <protection hidden="1"/>
    </xf>
    <xf numFmtId="49" fontId="3" fillId="46" borderId="32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34" xfId="1" applyNumberFormat="1" applyFont="1" applyFill="1" applyBorder="1" applyAlignment="1" applyProtection="1">
      <alignment horizontal="left" vertical="center" wrapText="1" readingOrder="1"/>
      <protection hidden="1"/>
    </xf>
    <xf numFmtId="2" fontId="3" fillId="46" borderId="92" xfId="1" applyNumberFormat="1" applyFont="1" applyFill="1" applyBorder="1" applyAlignment="1" applyProtection="1">
      <alignment horizontal="center" vertical="center"/>
      <protection hidden="1"/>
    </xf>
    <xf numFmtId="0" fontId="3" fillId="16" borderId="92" xfId="1" applyFont="1" applyFill="1" applyBorder="1" applyAlignment="1" applyProtection="1">
      <alignment horizontal="center" vertical="center" wrapText="1"/>
      <protection locked="0" hidden="1"/>
    </xf>
    <xf numFmtId="0" fontId="3" fillId="17" borderId="92" xfId="1" applyFont="1" applyFill="1" applyBorder="1" applyAlignment="1" applyProtection="1">
      <alignment horizontal="center" vertical="center" wrapText="1"/>
      <protection locked="0" hidden="1"/>
    </xf>
    <xf numFmtId="0" fontId="3" fillId="18" borderId="92" xfId="1" applyFont="1" applyFill="1" applyBorder="1" applyAlignment="1" applyProtection="1">
      <alignment horizontal="center" vertical="center" wrapText="1"/>
      <protection locked="0" hidden="1"/>
    </xf>
    <xf numFmtId="0" fontId="3" fillId="19" borderId="92" xfId="1" applyFont="1" applyFill="1" applyBorder="1" applyAlignment="1" applyProtection="1">
      <alignment horizontal="center" vertical="center" wrapText="1"/>
      <protection locked="0" hidden="1"/>
    </xf>
    <xf numFmtId="0" fontId="3" fillId="20" borderId="92" xfId="1" applyFont="1" applyFill="1" applyBorder="1" applyAlignment="1" applyProtection="1">
      <alignment horizontal="center" vertical="center" wrapText="1"/>
      <protection locked="0" hidden="1"/>
    </xf>
    <xf numFmtId="0" fontId="3" fillId="21" borderId="92" xfId="1" applyFont="1" applyFill="1" applyBorder="1" applyAlignment="1" applyProtection="1">
      <alignment horizontal="center" vertical="center" wrapText="1"/>
      <protection locked="0" hidden="1"/>
    </xf>
    <xf numFmtId="0" fontId="3" fillId="22" borderId="92" xfId="1" applyFont="1" applyFill="1" applyBorder="1" applyAlignment="1" applyProtection="1">
      <alignment horizontal="center" vertical="center" wrapText="1"/>
      <protection locked="0" hidden="1"/>
    </xf>
    <xf numFmtId="0" fontId="3" fillId="23" borderId="92" xfId="1" applyFont="1" applyFill="1" applyBorder="1" applyAlignment="1" applyProtection="1">
      <alignment horizontal="center" vertical="center" wrapText="1"/>
      <protection locked="0" hidden="1"/>
    </xf>
    <xf numFmtId="0" fontId="3" fillId="32" borderId="92" xfId="1" applyFont="1" applyFill="1" applyBorder="1" applyAlignment="1" applyProtection="1">
      <alignment horizontal="center" vertical="center" wrapText="1"/>
      <protection locked="0" hidden="1"/>
    </xf>
    <xf numFmtId="0" fontId="3" fillId="2" borderId="92" xfId="1" applyFont="1" applyFill="1" applyBorder="1" applyAlignment="1" applyProtection="1">
      <alignment horizontal="center" vertical="center" wrapText="1"/>
      <protection locked="0" hidden="1"/>
    </xf>
    <xf numFmtId="0" fontId="3" fillId="12" borderId="92" xfId="1" applyFont="1" applyFill="1" applyBorder="1" applyAlignment="1" applyProtection="1">
      <alignment horizontal="center" vertical="center" wrapText="1"/>
      <protection locked="0" hidden="1"/>
    </xf>
    <xf numFmtId="0" fontId="3" fillId="13" borderId="35" xfId="1" applyFont="1" applyFill="1" applyBorder="1" applyAlignment="1" applyProtection="1">
      <alignment horizontal="center" vertical="center" wrapText="1"/>
      <protection locked="0" hidden="1"/>
    </xf>
    <xf numFmtId="0" fontId="3" fillId="14" borderId="35" xfId="1" applyFont="1" applyFill="1" applyBorder="1" applyAlignment="1" applyProtection="1">
      <alignment horizontal="center" vertical="center" wrapText="1"/>
      <protection locked="0" hidden="1"/>
    </xf>
    <xf numFmtId="0" fontId="3" fillId="15" borderId="35" xfId="1" applyFont="1" applyFill="1" applyBorder="1" applyAlignment="1" applyProtection="1">
      <alignment horizontal="center" vertical="center" wrapText="1"/>
      <protection locked="0" hidden="1"/>
    </xf>
    <xf numFmtId="167" fontId="3" fillId="46" borderId="34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41" xfId="1" applyNumberFormat="1" applyFill="1" applyBorder="1" applyAlignment="1" applyProtection="1">
      <alignment horizontal="center" vertical="center" wrapText="1" readingOrder="1"/>
      <protection hidden="1"/>
    </xf>
    <xf numFmtId="2" fontId="3" fillId="46" borderId="90" xfId="1" applyNumberFormat="1" applyFont="1" applyFill="1" applyBorder="1" applyAlignment="1" applyProtection="1">
      <alignment horizontal="center" vertical="center"/>
      <protection hidden="1"/>
    </xf>
    <xf numFmtId="49" fontId="21" fillId="46" borderId="4" xfId="1" applyNumberFormat="1" applyFont="1" applyFill="1" applyBorder="1" applyAlignment="1" applyProtection="1">
      <alignment horizontal="left" vertical="center" wrapText="1"/>
      <protection hidden="1"/>
    </xf>
    <xf numFmtId="49" fontId="11" fillId="46" borderId="101" xfId="1" applyNumberFormat="1" applyFill="1" applyBorder="1" applyAlignment="1" applyProtection="1">
      <alignment horizontal="center" vertical="center" wrapText="1" readingOrder="1"/>
      <protection hidden="1"/>
    </xf>
    <xf numFmtId="49" fontId="3" fillId="46" borderId="31" xfId="1" applyNumberFormat="1" applyFont="1" applyFill="1" applyBorder="1" applyAlignment="1" applyProtection="1">
      <alignment vertical="center" wrapText="1"/>
      <protection hidden="1"/>
    </xf>
    <xf numFmtId="49" fontId="3" fillId="46" borderId="4" xfId="1" applyNumberFormat="1" applyFont="1" applyFill="1" applyBorder="1" applyAlignment="1" applyProtection="1">
      <alignment vertical="center" wrapText="1"/>
      <protection hidden="1"/>
    </xf>
    <xf numFmtId="49" fontId="48" fillId="46" borderId="4" xfId="1" applyNumberFormat="1" applyFont="1" applyFill="1" applyBorder="1" applyAlignment="1" applyProtection="1">
      <alignment vertical="center" wrapText="1"/>
      <protection hidden="1"/>
    </xf>
    <xf numFmtId="49" fontId="13" fillId="46" borderId="5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32" xfId="1" applyNumberFormat="1" applyFont="1" applyFill="1" applyBorder="1" applyAlignment="1" applyProtection="1">
      <alignment vertical="center" wrapText="1"/>
      <protection hidden="1"/>
    </xf>
    <xf numFmtId="49" fontId="13" fillId="46" borderId="34" xfId="1" applyNumberFormat="1" applyFont="1" applyFill="1" applyBorder="1" applyAlignment="1" applyProtection="1">
      <alignment horizontal="left" vertical="center" wrapText="1"/>
      <protection hidden="1"/>
    </xf>
    <xf numFmtId="49" fontId="11" fillId="46" borderId="15" xfId="1" applyNumberFormat="1" applyFill="1" applyBorder="1" applyAlignment="1" applyProtection="1">
      <alignment horizontal="center" vertical="center" wrapText="1"/>
      <protection hidden="1"/>
    </xf>
    <xf numFmtId="49" fontId="11" fillId="46" borderId="11" xfId="1" applyNumberFormat="1" applyFill="1" applyBorder="1" applyAlignment="1" applyProtection="1">
      <alignment horizontal="center" vertical="center" wrapText="1"/>
      <protection hidden="1"/>
    </xf>
    <xf numFmtId="49" fontId="11" fillId="46" borderId="41" xfId="1" applyNumberFormat="1" applyFill="1" applyBorder="1" applyAlignment="1" applyProtection="1">
      <alignment horizontal="center" vertical="center" wrapText="1"/>
      <protection hidden="1"/>
    </xf>
    <xf numFmtId="49" fontId="3" fillId="46" borderId="7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10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10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9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9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12" xfId="1" applyNumberFormat="1" applyFill="1" applyBorder="1" applyAlignment="1" applyProtection="1">
      <alignment horizontal="center" vertical="center" wrapText="1" readingOrder="1"/>
      <protection hidden="1"/>
    </xf>
    <xf numFmtId="49" fontId="11" fillId="46" borderId="10" xfId="1" applyNumberFormat="1" applyFill="1" applyBorder="1" applyAlignment="1" applyProtection="1">
      <alignment horizontal="center" vertical="center" wrapText="1" readingOrder="1"/>
      <protection hidden="1"/>
    </xf>
    <xf numFmtId="49" fontId="11" fillId="46" borderId="13" xfId="1" applyNumberFormat="1" applyFill="1" applyBorder="1" applyAlignment="1" applyProtection="1">
      <alignment horizontal="center" vertical="center" wrapText="1" readingOrder="1"/>
      <protection hidden="1"/>
    </xf>
    <xf numFmtId="0" fontId="11" fillId="46" borderId="11" xfId="1" applyNumberFormat="1" applyFill="1" applyBorder="1" applyAlignment="1" applyProtection="1">
      <alignment horizontal="center" vertical="center" wrapText="1" readingOrder="1"/>
      <protection hidden="1"/>
    </xf>
    <xf numFmtId="2" fontId="12" fillId="30" borderId="25" xfId="0" applyNumberFormat="1" applyFont="1" applyFill="1" applyBorder="1" applyAlignment="1" applyProtection="1">
      <alignment horizontal="center" vertical="center"/>
      <protection hidden="1"/>
    </xf>
    <xf numFmtId="2" fontId="3" fillId="30" borderId="89" xfId="1" applyNumberFormat="1" applyFont="1" applyFill="1" applyBorder="1" applyAlignment="1" applyProtection="1">
      <alignment horizontal="center" vertical="center"/>
      <protection hidden="1"/>
    </xf>
    <xf numFmtId="2" fontId="12" fillId="62" borderId="25" xfId="0" applyNumberFormat="1" applyFont="1" applyFill="1" applyBorder="1" applyAlignment="1" applyProtection="1">
      <alignment horizontal="center" vertical="center"/>
      <protection hidden="1"/>
    </xf>
    <xf numFmtId="49" fontId="3" fillId="46" borderId="75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76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36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36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36" xfId="1" applyNumberFormat="1" applyFont="1" applyFill="1" applyBorder="1" applyAlignment="1" applyProtection="1">
      <alignment horizontal="center" vertical="center" wrapText="1"/>
      <protection hidden="1"/>
    </xf>
    <xf numFmtId="0" fontId="3" fillId="16" borderId="36" xfId="1" applyFont="1" applyFill="1" applyBorder="1" applyAlignment="1" applyProtection="1">
      <alignment horizontal="center" vertical="center" wrapText="1"/>
      <protection locked="0" hidden="1"/>
    </xf>
    <xf numFmtId="0" fontId="3" fillId="17" borderId="36" xfId="1" applyFont="1" applyFill="1" applyBorder="1" applyAlignment="1" applyProtection="1">
      <alignment horizontal="center" vertical="center" wrapText="1"/>
      <protection locked="0" hidden="1"/>
    </xf>
    <xf numFmtId="0" fontId="3" fillId="18" borderId="36" xfId="1" applyFont="1" applyFill="1" applyBorder="1" applyAlignment="1" applyProtection="1">
      <alignment horizontal="center" vertical="center" wrapText="1"/>
      <protection locked="0" hidden="1"/>
    </xf>
    <xf numFmtId="0" fontId="3" fillId="19" borderId="36" xfId="1" applyFont="1" applyFill="1" applyBorder="1" applyAlignment="1" applyProtection="1">
      <alignment horizontal="center" vertical="center" wrapText="1"/>
      <protection locked="0" hidden="1"/>
    </xf>
    <xf numFmtId="0" fontId="3" fillId="20" borderId="36" xfId="1" applyFont="1" applyFill="1" applyBorder="1" applyAlignment="1" applyProtection="1">
      <alignment horizontal="center" vertical="center" wrapText="1"/>
      <protection locked="0" hidden="1"/>
    </xf>
    <xf numFmtId="0" fontId="3" fillId="21" borderId="36" xfId="1" applyFont="1" applyFill="1" applyBorder="1" applyAlignment="1" applyProtection="1">
      <alignment horizontal="center" vertical="center" wrapText="1"/>
      <protection locked="0" hidden="1"/>
    </xf>
    <xf numFmtId="0" fontId="3" fillId="22" borderId="36" xfId="1" applyFont="1" applyFill="1" applyBorder="1" applyAlignment="1" applyProtection="1">
      <alignment horizontal="center" vertical="center" wrapText="1"/>
      <protection locked="0" hidden="1"/>
    </xf>
    <xf numFmtId="0" fontId="3" fillId="23" borderId="36" xfId="1" applyFont="1" applyFill="1" applyBorder="1" applyAlignment="1" applyProtection="1">
      <alignment horizontal="center" vertical="center" wrapText="1"/>
      <protection locked="0" hidden="1"/>
    </xf>
    <xf numFmtId="0" fontId="3" fillId="32" borderId="36" xfId="1" applyFont="1" applyFill="1" applyBorder="1" applyAlignment="1" applyProtection="1">
      <alignment horizontal="center" vertical="center" wrapText="1"/>
      <protection locked="0" hidden="1"/>
    </xf>
    <xf numFmtId="0" fontId="3" fillId="2" borderId="36" xfId="1" applyFont="1" applyFill="1" applyBorder="1" applyAlignment="1" applyProtection="1">
      <alignment horizontal="center" vertical="center" wrapText="1"/>
      <protection locked="0" hidden="1"/>
    </xf>
    <xf numFmtId="0" fontId="3" fillId="12" borderId="36" xfId="1" applyFont="1" applyFill="1" applyBorder="1" applyAlignment="1" applyProtection="1">
      <alignment horizontal="center" vertical="center" wrapText="1"/>
      <protection locked="0" hidden="1"/>
    </xf>
    <xf numFmtId="0" fontId="3" fillId="13" borderId="37" xfId="1" applyFont="1" applyFill="1" applyBorder="1" applyAlignment="1" applyProtection="1">
      <alignment horizontal="center" vertical="center" wrapText="1"/>
      <protection locked="0" hidden="1"/>
    </xf>
    <xf numFmtId="0" fontId="3" fillId="14" borderId="37" xfId="1" applyFont="1" applyFill="1" applyBorder="1" applyAlignment="1" applyProtection="1">
      <alignment horizontal="center" vertical="center" wrapText="1"/>
      <protection locked="0" hidden="1"/>
    </xf>
    <xf numFmtId="0" fontId="3" fillId="15" borderId="37" xfId="1" applyFont="1" applyFill="1" applyBorder="1" applyAlignment="1" applyProtection="1">
      <alignment horizontal="center" vertical="center" wrapText="1"/>
      <protection locked="0" hidden="1"/>
    </xf>
    <xf numFmtId="167" fontId="3" fillId="46" borderId="36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36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42" xfId="1" applyNumberFormat="1" applyFill="1" applyBorder="1" applyAlignment="1" applyProtection="1">
      <alignment horizontal="center" vertical="center" wrapText="1" readingOrder="1"/>
      <protection hidden="1"/>
    </xf>
    <xf numFmtId="49" fontId="3" fillId="46" borderId="15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15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16" borderId="15" xfId="1" applyFont="1" applyFill="1" applyBorder="1" applyAlignment="1" applyProtection="1">
      <alignment horizontal="center" vertical="center" wrapText="1"/>
      <protection locked="0" hidden="1"/>
    </xf>
    <xf numFmtId="0" fontId="3" fillId="17" borderId="15" xfId="1" applyFont="1" applyFill="1" applyBorder="1" applyAlignment="1" applyProtection="1">
      <alignment horizontal="center" vertical="center" wrapText="1"/>
      <protection locked="0" hidden="1"/>
    </xf>
    <xf numFmtId="0" fontId="3" fillId="18" borderId="15" xfId="1" applyFont="1" applyFill="1" applyBorder="1" applyAlignment="1" applyProtection="1">
      <alignment horizontal="center" vertical="center" wrapText="1"/>
      <protection locked="0" hidden="1"/>
    </xf>
    <xf numFmtId="0" fontId="3" fillId="19" borderId="15" xfId="1" applyFont="1" applyFill="1" applyBorder="1" applyAlignment="1" applyProtection="1">
      <alignment horizontal="center" vertical="center" wrapText="1"/>
      <protection locked="0" hidden="1"/>
    </xf>
    <xf numFmtId="0" fontId="3" fillId="20" borderId="15" xfId="1" applyFont="1" applyFill="1" applyBorder="1" applyAlignment="1" applyProtection="1">
      <alignment horizontal="center" vertical="center" wrapText="1"/>
      <protection locked="0" hidden="1"/>
    </xf>
    <xf numFmtId="0" fontId="3" fillId="21" borderId="15" xfId="1" applyFont="1" applyFill="1" applyBorder="1" applyAlignment="1" applyProtection="1">
      <alignment horizontal="center" vertical="center" wrapText="1"/>
      <protection locked="0" hidden="1"/>
    </xf>
    <xf numFmtId="0" fontId="3" fillId="22" borderId="15" xfId="1" applyFont="1" applyFill="1" applyBorder="1" applyAlignment="1" applyProtection="1">
      <alignment horizontal="center" vertical="center" wrapText="1"/>
      <protection locked="0" hidden="1"/>
    </xf>
    <xf numFmtId="0" fontId="3" fillId="23" borderId="15" xfId="1" applyFont="1" applyFill="1" applyBorder="1" applyAlignment="1" applyProtection="1">
      <alignment horizontal="center" vertical="center" wrapText="1"/>
      <protection locked="0" hidden="1"/>
    </xf>
    <xf numFmtId="0" fontId="3" fillId="32" borderId="15" xfId="1" applyFont="1" applyFill="1" applyBorder="1" applyAlignment="1" applyProtection="1">
      <alignment horizontal="center" vertical="center" wrapText="1"/>
      <protection locked="0" hidden="1"/>
    </xf>
    <xf numFmtId="0" fontId="3" fillId="2" borderId="15" xfId="1" applyFont="1" applyFill="1" applyBorder="1" applyAlignment="1" applyProtection="1">
      <alignment horizontal="center" vertical="center" wrapText="1"/>
      <protection locked="0" hidden="1"/>
    </xf>
    <xf numFmtId="0" fontId="3" fillId="12" borderId="15" xfId="1" applyFont="1" applyFill="1" applyBorder="1" applyAlignment="1" applyProtection="1">
      <alignment horizontal="center" vertical="center" wrapText="1"/>
      <protection locked="0" hidden="1"/>
    </xf>
    <xf numFmtId="0" fontId="3" fillId="13" borderId="15" xfId="1" applyFont="1" applyFill="1" applyBorder="1" applyAlignment="1" applyProtection="1">
      <alignment horizontal="center" vertical="center" wrapText="1"/>
      <protection locked="0" hidden="1"/>
    </xf>
    <xf numFmtId="0" fontId="3" fillId="14" borderId="15" xfId="1" applyFont="1" applyFill="1" applyBorder="1" applyAlignment="1" applyProtection="1">
      <alignment horizontal="center" vertical="center" wrapText="1"/>
      <protection locked="0" hidden="1"/>
    </xf>
    <xf numFmtId="0" fontId="3" fillId="15" borderId="15" xfId="1" applyFont="1" applyFill="1" applyBorder="1" applyAlignment="1" applyProtection="1">
      <alignment horizontal="center" vertical="center" wrapText="1"/>
      <protection locked="0" hidden="1"/>
    </xf>
    <xf numFmtId="167" fontId="3" fillId="46" borderId="15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15" xfId="1" applyNumberFormat="1" applyFont="1" applyFill="1" applyBorder="1" applyAlignment="1" applyProtection="1">
      <alignment horizontal="center" vertical="center" wrapText="1"/>
      <protection hidden="1"/>
    </xf>
    <xf numFmtId="49" fontId="41" fillId="62" borderId="24" xfId="1" applyNumberFormat="1" applyFont="1" applyFill="1" applyBorder="1" applyAlignment="1" applyProtection="1">
      <alignment horizontal="center" vertical="center" wrapText="1" readingOrder="1"/>
      <protection hidden="1"/>
    </xf>
    <xf numFmtId="49" fontId="11" fillId="46" borderId="17" xfId="1" applyNumberFormat="1" applyFill="1" applyBorder="1" applyAlignment="1" applyProtection="1">
      <alignment horizontal="center" vertical="center" wrapText="1" readingOrder="1"/>
      <protection hidden="1"/>
    </xf>
    <xf numFmtId="0" fontId="3" fillId="46" borderId="31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4" xfId="1" applyNumberFormat="1" applyFont="1" applyFill="1" applyBorder="1" applyAlignment="1" applyProtection="1">
      <alignment horizontal="left" vertical="center" wrapText="1"/>
      <protection hidden="1"/>
    </xf>
    <xf numFmtId="49" fontId="11" fillId="46" borderId="3" xfId="1" applyNumberFormat="1" applyFill="1" applyBorder="1" applyAlignment="1" applyProtection="1">
      <alignment horizontal="center" vertical="center" wrapText="1" readingOrder="1"/>
      <protection hidden="1"/>
    </xf>
    <xf numFmtId="49" fontId="11" fillId="46" borderId="7" xfId="1" applyNumberFormat="1" applyFill="1" applyBorder="1" applyAlignment="1" applyProtection="1">
      <alignment horizontal="center" vertical="center" wrapText="1" readingOrder="1"/>
      <protection hidden="1"/>
    </xf>
    <xf numFmtId="0" fontId="48" fillId="46" borderId="4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32" xfId="1" applyNumberFormat="1" applyFont="1" applyFill="1" applyBorder="1" applyAlignment="1" applyProtection="1">
      <alignment horizontal="left" vertical="center" wrapText="1"/>
      <protection hidden="1"/>
    </xf>
    <xf numFmtId="49" fontId="11" fillId="46" borderId="35" xfId="1" applyNumberFormat="1" applyFill="1" applyBorder="1" applyAlignment="1" applyProtection="1">
      <alignment horizontal="center" vertical="center" wrapText="1" readingOrder="1"/>
      <protection hidden="1"/>
    </xf>
    <xf numFmtId="49" fontId="48" fillId="46" borderId="38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38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38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38" xfId="1" applyNumberFormat="1" applyFont="1" applyFill="1" applyBorder="1" applyAlignment="1" applyProtection="1">
      <alignment horizontal="center" vertical="center" wrapText="1"/>
      <protection hidden="1"/>
    </xf>
    <xf numFmtId="0" fontId="3" fillId="16" borderId="38" xfId="1" applyFont="1" applyFill="1" applyBorder="1" applyAlignment="1" applyProtection="1">
      <alignment horizontal="center" vertical="center" wrapText="1"/>
      <protection locked="0" hidden="1"/>
    </xf>
    <xf numFmtId="0" fontId="3" fillId="17" borderId="38" xfId="1" applyFont="1" applyFill="1" applyBorder="1" applyAlignment="1" applyProtection="1">
      <alignment horizontal="center" vertical="center" wrapText="1"/>
      <protection locked="0" hidden="1"/>
    </xf>
    <xf numFmtId="0" fontId="3" fillId="18" borderId="38" xfId="1" applyFont="1" applyFill="1" applyBorder="1" applyAlignment="1" applyProtection="1">
      <alignment horizontal="center" vertical="center" wrapText="1"/>
      <protection locked="0" hidden="1"/>
    </xf>
    <xf numFmtId="0" fontId="3" fillId="19" borderId="38" xfId="1" applyFont="1" applyFill="1" applyBorder="1" applyAlignment="1" applyProtection="1">
      <alignment horizontal="center" vertical="center" wrapText="1"/>
      <protection locked="0" hidden="1"/>
    </xf>
    <xf numFmtId="0" fontId="3" fillId="20" borderId="38" xfId="1" applyFont="1" applyFill="1" applyBorder="1" applyAlignment="1" applyProtection="1">
      <alignment horizontal="center" vertical="center" wrapText="1"/>
      <protection locked="0" hidden="1"/>
    </xf>
    <xf numFmtId="0" fontId="3" fillId="21" borderId="38" xfId="1" applyFont="1" applyFill="1" applyBorder="1" applyAlignment="1" applyProtection="1">
      <alignment horizontal="center" vertical="center" wrapText="1"/>
      <protection locked="0" hidden="1"/>
    </xf>
    <xf numFmtId="0" fontId="3" fillId="22" borderId="38" xfId="1" applyFont="1" applyFill="1" applyBorder="1" applyAlignment="1" applyProtection="1">
      <alignment horizontal="center" vertical="center" wrapText="1"/>
      <protection locked="0" hidden="1"/>
    </xf>
    <xf numFmtId="0" fontId="3" fillId="23" borderId="38" xfId="1" applyFont="1" applyFill="1" applyBorder="1" applyAlignment="1" applyProtection="1">
      <alignment horizontal="center" vertical="center" wrapText="1"/>
      <protection locked="0" hidden="1"/>
    </xf>
    <xf numFmtId="0" fontId="3" fillId="32" borderId="38" xfId="1" applyFont="1" applyFill="1" applyBorder="1" applyAlignment="1" applyProtection="1">
      <alignment horizontal="center" vertical="center" wrapText="1"/>
      <protection locked="0" hidden="1"/>
    </xf>
    <xf numFmtId="0" fontId="3" fillId="2" borderId="38" xfId="1" applyFont="1" applyFill="1" applyBorder="1" applyAlignment="1" applyProtection="1">
      <alignment horizontal="center" vertical="center" wrapText="1"/>
      <protection locked="0" hidden="1"/>
    </xf>
    <xf numFmtId="0" fontId="3" fillId="12" borderId="38" xfId="1" applyFont="1" applyFill="1" applyBorder="1" applyAlignment="1" applyProtection="1">
      <alignment horizontal="center" vertical="center" wrapText="1"/>
      <protection locked="0" hidden="1"/>
    </xf>
    <xf numFmtId="0" fontId="3" fillId="13" borderId="38" xfId="1" applyFont="1" applyFill="1" applyBorder="1" applyAlignment="1" applyProtection="1">
      <alignment horizontal="center" vertical="center" wrapText="1"/>
      <protection locked="0" hidden="1"/>
    </xf>
    <xf numFmtId="0" fontId="3" fillId="14" borderId="38" xfId="1" applyFont="1" applyFill="1" applyBorder="1" applyAlignment="1" applyProtection="1">
      <alignment horizontal="center" vertical="center" wrapText="1"/>
      <protection locked="0" hidden="1"/>
    </xf>
    <xf numFmtId="0" fontId="3" fillId="15" borderId="38" xfId="1" applyFont="1" applyFill="1" applyBorder="1" applyAlignment="1" applyProtection="1">
      <alignment horizontal="center" vertical="center" wrapText="1"/>
      <protection locked="0" hidden="1"/>
    </xf>
    <xf numFmtId="167" fontId="3" fillId="46" borderId="38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38" xfId="1" applyNumberFormat="1" applyFont="1" applyFill="1" applyBorder="1" applyAlignment="1" applyProtection="1">
      <alignment horizontal="center" vertical="center" wrapText="1"/>
      <protection hidden="1"/>
    </xf>
    <xf numFmtId="49" fontId="11" fillId="46" borderId="38" xfId="1" applyNumberFormat="1" applyFill="1" applyBorder="1" applyAlignment="1" applyProtection="1">
      <alignment horizontal="center" vertical="center" wrapText="1" readingOrder="1"/>
      <protection hidden="1"/>
    </xf>
    <xf numFmtId="49" fontId="1" fillId="46" borderId="4" xfId="1" applyNumberFormat="1" applyFont="1" applyFill="1" applyBorder="1" applyAlignment="1" applyProtection="1">
      <alignment horizontal="left" vertical="center"/>
      <protection hidden="1"/>
    </xf>
    <xf numFmtId="0" fontId="3" fillId="17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8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9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1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3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3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4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15" borderId="4" xfId="1" applyNumberFormat="1" applyFont="1" applyFill="1" applyBorder="1" applyAlignment="1" applyProtection="1">
      <alignment horizontal="center" vertical="center" wrapText="1"/>
      <protection hidden="1"/>
    </xf>
    <xf numFmtId="167" fontId="3" fillId="46" borderId="4" xfId="1" applyNumberFormat="1" applyFont="1" applyFill="1" applyBorder="1" applyAlignment="1" applyProtection="1">
      <alignment horizontal="center" vertical="center" wrapText="1"/>
      <protection hidden="1"/>
    </xf>
    <xf numFmtId="168" fontId="11" fillId="46" borderId="4" xfId="1" applyNumberFormat="1" applyFill="1" applyBorder="1" applyAlignment="1" applyProtection="1">
      <alignment horizontal="center" vertical="center" wrapText="1"/>
      <protection hidden="1"/>
    </xf>
    <xf numFmtId="0" fontId="16" fillId="30" borderId="4" xfId="1" applyNumberFormat="1" applyFont="1" applyFill="1" applyBorder="1" applyProtection="1">
      <alignment vertical="top" wrapText="1"/>
      <protection hidden="1"/>
    </xf>
    <xf numFmtId="0" fontId="1" fillId="46" borderId="4" xfId="1" applyNumberFormat="1" applyFont="1" applyFill="1" applyBorder="1" applyProtection="1">
      <alignment vertical="top" wrapText="1"/>
      <protection hidden="1"/>
    </xf>
    <xf numFmtId="164" fontId="3" fillId="35" borderId="6" xfId="1" applyNumberFormat="1" applyFont="1" applyFill="1" applyBorder="1" applyAlignment="1" applyProtection="1">
      <alignment horizontal="center" vertical="center" wrapText="1"/>
      <protection hidden="1"/>
    </xf>
    <xf numFmtId="169" fontId="11" fillId="46" borderId="6" xfId="1" applyNumberFormat="1" applyFill="1" applyBorder="1" applyAlignment="1" applyProtection="1">
      <alignment horizontal="center" vertical="center" wrapText="1"/>
      <protection hidden="1"/>
    </xf>
    <xf numFmtId="0" fontId="15" fillId="46" borderId="4" xfId="1" applyNumberFormat="1" applyFont="1" applyFill="1" applyBorder="1" applyProtection="1">
      <alignment vertical="top" wrapText="1"/>
      <protection hidden="1"/>
    </xf>
    <xf numFmtId="0" fontId="11" fillId="30" borderId="4" xfId="1" applyNumberFormat="1" applyFill="1" applyProtection="1">
      <alignment vertical="top" wrapText="1"/>
      <protection hidden="1"/>
    </xf>
    <xf numFmtId="0" fontId="23" fillId="2" borderId="4" xfId="1" applyFont="1" applyFill="1" applyBorder="1" applyProtection="1">
      <alignment vertical="top" wrapText="1"/>
      <protection hidden="1"/>
    </xf>
    <xf numFmtId="0" fontId="23" fillId="30" borderId="4" xfId="1" applyFont="1" applyFill="1" applyBorder="1" applyProtection="1">
      <alignment vertical="top" wrapText="1"/>
      <protection hidden="1"/>
    </xf>
    <xf numFmtId="49" fontId="3" fillId="2" borderId="6" xfId="1" applyNumberFormat="1" applyFont="1" applyFill="1" applyBorder="1" applyAlignment="1" applyProtection="1">
      <alignment horizontal="left" vertical="center" wrapText="1"/>
      <protection hidden="1"/>
    </xf>
    <xf numFmtId="0" fontId="11" fillId="2" borderId="6" xfId="1" applyFill="1" applyBorder="1" applyAlignment="1" applyProtection="1">
      <alignment horizontal="center" vertical="center" wrapText="1"/>
      <protection hidden="1"/>
    </xf>
    <xf numFmtId="0" fontId="23" fillId="30" borderId="4" xfId="1" applyFont="1" applyFill="1" applyBorder="1" applyAlignment="1" applyProtection="1">
      <alignment horizontal="center" vertical="center" wrapText="1"/>
      <protection hidden="1"/>
    </xf>
    <xf numFmtId="49" fontId="1" fillId="2" borderId="3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31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6" xfId="1" applyNumberFormat="1" applyFont="1" applyFill="1" applyBorder="1" applyAlignment="1" applyProtection="1">
      <alignment horizontal="left" vertical="center" wrapText="1" readingOrder="1"/>
      <protection hidden="1"/>
    </xf>
    <xf numFmtId="0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167" fontId="3" fillId="3" borderId="6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6" xfId="1" applyNumberFormat="1" applyFont="1" applyFill="1" applyBorder="1" applyAlignment="1" applyProtection="1">
      <alignment horizontal="center" vertical="center" wrapText="1"/>
      <protection hidden="1"/>
    </xf>
    <xf numFmtId="49" fontId="11" fillId="2" borderId="15" xfId="1" applyNumberFormat="1" applyFill="1" applyBorder="1" applyAlignment="1" applyProtection="1">
      <alignment horizontal="center" vertical="center" wrapText="1" readingOrder="1"/>
      <protection hidden="1"/>
    </xf>
    <xf numFmtId="2" fontId="3" fillId="2" borderId="4" xfId="1" applyNumberFormat="1" applyFont="1" applyFill="1" applyBorder="1" applyAlignment="1" applyProtection="1">
      <alignment horizontal="center" vertical="center"/>
      <protection hidden="1"/>
    </xf>
    <xf numFmtId="49" fontId="3" fillId="2" borderId="5" xfId="1" applyNumberFormat="1" applyFont="1" applyFill="1" applyBorder="1" applyAlignment="1" applyProtection="1">
      <alignment horizontal="left" vertical="center" wrapText="1" readingOrder="1"/>
      <protection hidden="1"/>
    </xf>
    <xf numFmtId="49" fontId="11" fillId="2" borderId="11" xfId="1" applyNumberFormat="1" applyFill="1" applyBorder="1" applyAlignment="1" applyProtection="1">
      <alignment horizontal="center" vertical="center" wrapText="1" readingOrder="1"/>
      <protection hidden="1"/>
    </xf>
    <xf numFmtId="2" fontId="3" fillId="2" borderId="5" xfId="1" applyNumberFormat="1" applyFont="1" applyFill="1" applyBorder="1" applyAlignment="1" applyProtection="1">
      <alignment horizontal="center" vertical="center"/>
      <protection hidden="1"/>
    </xf>
    <xf numFmtId="49" fontId="3" fillId="2" borderId="32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34" xfId="1" applyNumberFormat="1" applyFont="1" applyFill="1" applyBorder="1" applyAlignment="1" applyProtection="1">
      <alignment horizontal="left" vertical="center" wrapText="1" readingOrder="1"/>
      <protection hidden="1"/>
    </xf>
    <xf numFmtId="0" fontId="3" fillId="2" borderId="34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92" xfId="1" applyNumberFormat="1" applyFont="1" applyFill="1" applyBorder="1" applyAlignment="1" applyProtection="1">
      <alignment horizontal="center" vertical="center"/>
      <protection hidden="1"/>
    </xf>
    <xf numFmtId="167" fontId="3" fillId="3" borderId="34" xfId="1" applyNumberFormat="1" applyFont="1" applyFill="1" applyBorder="1" applyAlignment="1" applyProtection="1">
      <alignment horizontal="center" vertical="center" wrapText="1"/>
      <protection hidden="1"/>
    </xf>
    <xf numFmtId="49" fontId="11" fillId="2" borderId="41" xfId="1" applyNumberFormat="1" applyFill="1" applyBorder="1" applyAlignment="1" applyProtection="1">
      <alignment horizontal="center" vertical="center" wrapText="1" readingOrder="1"/>
      <protection hidden="1"/>
    </xf>
    <xf numFmtId="49" fontId="3" fillId="2" borderId="90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2" borderId="89" xfId="1" applyNumberFormat="1" applyFont="1" applyFill="1" applyBorder="1" applyAlignment="1" applyProtection="1">
      <alignment horizontal="left" vertical="center" wrapText="1" readingOrder="1"/>
      <protection hidden="1"/>
    </xf>
    <xf numFmtId="49" fontId="49" fillId="2" borderId="4" xfId="1" applyNumberFormat="1" applyFont="1" applyFill="1" applyBorder="1" applyAlignment="1" applyProtection="1">
      <alignment horizontal="left" vertical="center" wrapText="1"/>
      <protection hidden="1"/>
    </xf>
    <xf numFmtId="49" fontId="19" fillId="2" borderId="4" xfId="1" applyNumberFormat="1" applyFont="1" applyFill="1" applyBorder="1" applyAlignment="1" applyProtection="1">
      <alignment horizontal="left" vertical="center" wrapText="1"/>
      <protection hidden="1"/>
    </xf>
    <xf numFmtId="49" fontId="19" fillId="2" borderId="95" xfId="1" applyNumberFormat="1" applyFont="1" applyFill="1" applyBorder="1" applyAlignment="1" applyProtection="1">
      <alignment horizontal="left" vertical="center" wrapText="1"/>
      <protection hidden="1"/>
    </xf>
    <xf numFmtId="49" fontId="3" fillId="2" borderId="95" xfId="1" applyNumberFormat="1" applyFont="1" applyFill="1" applyBorder="1" applyAlignment="1" applyProtection="1">
      <alignment horizontal="left" vertical="center" wrapText="1" readingOrder="1"/>
      <protection hidden="1"/>
    </xf>
    <xf numFmtId="0" fontId="3" fillId="2" borderId="95" xfId="1" applyNumberFormat="1" applyFont="1" applyFill="1" applyBorder="1" applyAlignment="1" applyProtection="1">
      <alignment horizontal="center" vertical="center" wrapText="1"/>
      <protection hidden="1"/>
    </xf>
    <xf numFmtId="49" fontId="11" fillId="2" borderId="99" xfId="1" applyNumberFormat="1" applyFill="1" applyBorder="1" applyAlignment="1" applyProtection="1">
      <alignment horizontal="center" vertical="center" wrapText="1" readingOrder="1"/>
      <protection hidden="1"/>
    </xf>
    <xf numFmtId="2" fontId="3" fillId="0" borderId="36" xfId="1" applyNumberFormat="1" applyFont="1" applyFill="1" applyBorder="1" applyAlignment="1" applyProtection="1">
      <alignment horizontal="center" vertical="center"/>
      <protection hidden="1"/>
    </xf>
    <xf numFmtId="2" fontId="3" fillId="2" borderId="36" xfId="1" applyNumberFormat="1" applyFont="1" applyFill="1" applyBorder="1" applyAlignment="1" applyProtection="1">
      <alignment horizontal="center" vertical="center"/>
      <protection hidden="1"/>
    </xf>
    <xf numFmtId="49" fontId="3" fillId="2" borderId="31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2" borderId="4" xfId="1" applyNumberFormat="1" applyFont="1" applyFill="1" applyBorder="1" applyAlignment="1" applyProtection="1">
      <alignment horizontal="left" vertical="center" wrapText="1" readingOrder="1"/>
      <protection hidden="1"/>
    </xf>
    <xf numFmtId="49" fontId="48" fillId="2" borderId="4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2" borderId="32" xfId="1" applyNumberFormat="1" applyFont="1" applyFill="1" applyBorder="1" applyAlignment="1" applyProtection="1">
      <alignment horizontal="left" vertical="center" wrapText="1" readingOrder="1"/>
      <protection hidden="1"/>
    </xf>
    <xf numFmtId="49" fontId="1" fillId="2" borderId="4" xfId="1" applyNumberFormat="1" applyFont="1" applyFill="1" applyBorder="1" applyAlignment="1" applyProtection="1">
      <alignment horizontal="left" vertical="center"/>
      <protection hidden="1"/>
    </xf>
    <xf numFmtId="167" fontId="3" fillId="3" borderId="4" xfId="1" applyNumberFormat="1" applyFont="1" applyFill="1" applyBorder="1" applyAlignment="1" applyProtection="1">
      <alignment horizontal="center" vertical="center" wrapText="1"/>
      <protection hidden="1"/>
    </xf>
    <xf numFmtId="168" fontId="11" fillId="2" borderId="4" xfId="1" applyNumberFormat="1" applyFill="1" applyBorder="1" applyAlignment="1" applyProtection="1">
      <alignment horizontal="center" vertical="center" wrapText="1"/>
      <protection hidden="1"/>
    </xf>
    <xf numFmtId="169" fontId="11" fillId="2" borderId="15" xfId="1" applyNumberFormat="1" applyFill="1" applyBorder="1" applyAlignment="1" applyProtection="1">
      <alignment horizontal="center" vertical="center" wrapText="1"/>
      <protection hidden="1"/>
    </xf>
    <xf numFmtId="4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15" fillId="2" borderId="2" xfId="0" applyFont="1" applyFill="1" applyBorder="1" applyAlignment="1" applyProtection="1">
      <alignment vertical="center" wrapText="1"/>
      <protection hidden="1"/>
    </xf>
    <xf numFmtId="49" fontId="4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3" fillId="30" borderId="4" xfId="0" applyFont="1" applyFill="1" applyBorder="1" applyAlignment="1" applyProtection="1">
      <alignment vertical="center" wrapText="1"/>
      <protection hidden="1"/>
    </xf>
    <xf numFmtId="0" fontId="17" fillId="30" borderId="4" xfId="0" applyFont="1" applyFill="1" applyBorder="1" applyAlignment="1" applyProtection="1">
      <alignment vertical="center" wrapText="1"/>
      <protection hidden="1"/>
    </xf>
    <xf numFmtId="0" fontId="45" fillId="2" borderId="2" xfId="0" applyFont="1" applyFill="1" applyBorder="1" applyAlignment="1" applyProtection="1">
      <alignment vertical="center" wrapText="1"/>
      <protection hidden="1"/>
    </xf>
    <xf numFmtId="0" fontId="0" fillId="2" borderId="2" xfId="0" applyFill="1" applyBorder="1" applyAlignment="1" applyProtection="1">
      <alignment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0" borderId="0" xfId="0" applyNumberFormat="1" applyAlignment="1" applyProtection="1">
      <alignment vertical="center" wrapText="1"/>
      <protection hidden="1"/>
    </xf>
    <xf numFmtId="173" fontId="3" fillId="2" borderId="4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4" xfId="0" applyNumberFormat="1" applyFont="1" applyFill="1" applyBorder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2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21" fillId="3" borderId="4" xfId="0" applyFont="1" applyFill="1" applyBorder="1" applyAlignment="1" applyProtection="1">
      <alignment horizontal="center" vertical="center" wrapText="1"/>
      <protection hidden="1"/>
    </xf>
    <xf numFmtId="0" fontId="18" fillId="30" borderId="4" xfId="0" applyFont="1" applyFill="1" applyBorder="1" applyAlignment="1" applyProtection="1">
      <alignment horizontal="center" vertical="center" wrapText="1"/>
      <protection hidden="1"/>
    </xf>
    <xf numFmtId="0" fontId="45" fillId="2" borderId="4" xfId="0" applyFont="1" applyFill="1" applyBorder="1" applyAlignment="1" applyProtection="1">
      <alignment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18" xfId="0" applyFill="1" applyBorder="1" applyAlignment="1" applyProtection="1">
      <alignment vertical="center" wrapText="1"/>
      <protection hidden="1"/>
    </xf>
    <xf numFmtId="49" fontId="3" fillId="2" borderId="6" xfId="0" applyNumberFormat="1" applyFont="1" applyFill="1" applyBorder="1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2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44" fillId="3" borderId="4" xfId="1" applyNumberFormat="1" applyFont="1" applyFill="1" applyBorder="1" applyAlignment="1" applyProtection="1">
      <alignment horizontal="center" vertical="center" wrapText="1"/>
      <protection hidden="1"/>
    </xf>
    <xf numFmtId="164" fontId="18" fillId="30" borderId="4" xfId="0" applyNumberFormat="1" applyFont="1" applyFill="1" applyBorder="1" applyAlignment="1" applyProtection="1">
      <alignment horizontal="center" vertical="center" wrapText="1"/>
      <protection hidden="1"/>
    </xf>
    <xf numFmtId="49" fontId="17" fillId="30" borderId="4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15" fillId="3" borderId="4" xfId="1" applyFont="1" applyFill="1" applyBorder="1" applyAlignment="1" applyProtection="1">
      <alignment horizontal="center" vertical="center" wrapText="1"/>
      <protection hidden="1"/>
    </xf>
    <xf numFmtId="0" fontId="44" fillId="3" borderId="4" xfId="1" applyFont="1" applyFill="1" applyBorder="1" applyAlignment="1" applyProtection="1">
      <alignment horizontal="center" vertical="center" wrapText="1"/>
      <protection hidden="1"/>
    </xf>
    <xf numFmtId="49" fontId="3" fillId="2" borderId="14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92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92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92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92" xfId="0" applyNumberFormat="1" applyFont="1" applyFill="1" applyBorder="1" applyAlignment="1" applyProtection="1">
      <alignment horizontal="center" vertical="center" wrapText="1"/>
      <protection hidden="1"/>
    </xf>
    <xf numFmtId="49" fontId="3" fillId="7" borderId="92" xfId="0" applyNumberFormat="1" applyFont="1" applyFill="1" applyBorder="1" applyAlignment="1" applyProtection="1">
      <alignment horizontal="center" vertical="center" wrapText="1"/>
      <protection hidden="1"/>
    </xf>
    <xf numFmtId="49" fontId="3" fillId="35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56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9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10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11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32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24" borderId="92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95" xfId="0" applyNumberFormat="1" applyFont="1" applyFill="1" applyBorder="1" applyAlignment="1" applyProtection="1">
      <alignment horizontal="center" vertical="center" wrapText="1"/>
      <protection hidden="1"/>
    </xf>
    <xf numFmtId="49" fontId="24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18" fillId="30" borderId="4" xfId="0" applyNumberFormat="1" applyFont="1" applyFill="1" applyBorder="1" applyAlignment="1" applyProtection="1">
      <alignment horizontal="center" vertical="center" wrapText="1"/>
      <protection hidden="1"/>
    </xf>
    <xf numFmtId="49" fontId="12" fillId="31" borderId="31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54" xfId="0" applyNumberFormat="1" applyFont="1" applyFill="1" applyBorder="1" applyAlignment="1" applyProtection="1">
      <alignment horizontal="left" vertical="center" wrapText="1"/>
      <protection hidden="1"/>
    </xf>
    <xf numFmtId="0" fontId="3" fillId="2" borderId="54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97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97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97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98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9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8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12" fillId="31" borderId="4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39" xfId="0" applyNumberFormat="1" applyFont="1" applyFill="1" applyBorder="1" applyAlignment="1" applyProtection="1">
      <alignment horizontal="left" vertical="center" wrapText="1"/>
      <protection hidden="1"/>
    </xf>
    <xf numFmtId="0" fontId="3" fillId="2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17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39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90" xfId="0" applyNumberFormat="1" applyFont="1" applyFill="1" applyBorder="1" applyAlignment="1" applyProtection="1">
      <alignment horizontal="center" vertical="center" wrapText="1"/>
      <protection hidden="1"/>
    </xf>
    <xf numFmtId="49" fontId="21" fillId="31" borderId="4" xfId="0" applyNumberFormat="1" applyFont="1" applyFill="1" applyBorder="1" applyAlignment="1" applyProtection="1">
      <alignment horizontal="left" vertical="center" wrapText="1"/>
      <protection hidden="1"/>
    </xf>
    <xf numFmtId="49" fontId="50" fillId="31" borderId="4" xfId="0" applyNumberFormat="1" applyFont="1" applyFill="1" applyBorder="1" applyAlignment="1" applyProtection="1">
      <alignment horizontal="left" vertical="center" wrapText="1"/>
      <protection hidden="1"/>
    </xf>
    <xf numFmtId="49" fontId="12" fillId="31" borderId="95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81" xfId="0" applyNumberFormat="1" applyFont="1" applyFill="1" applyBorder="1" applyAlignment="1" applyProtection="1">
      <alignment horizontal="left" vertical="center" wrapText="1"/>
      <protection hidden="1"/>
    </xf>
    <xf numFmtId="0" fontId="3" fillId="2" borderId="81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4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40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40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80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28" xfId="0" applyNumberFormat="1" applyFont="1" applyFill="1" applyBorder="1" applyAlignment="1" applyProtection="1">
      <alignment horizontal="left" vertical="center" wrapText="1"/>
      <protection hidden="1"/>
    </xf>
    <xf numFmtId="0" fontId="3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90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90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75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75" xfId="0" applyNumberFormat="1" applyFont="1" applyFill="1" applyBorder="1" applyAlignment="1" applyProtection="1">
      <alignment horizontal="center" vertical="center" wrapText="1"/>
      <protection hidden="1"/>
    </xf>
    <xf numFmtId="2" fontId="15" fillId="0" borderId="3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89" xfId="0" applyNumberFormat="1" applyFont="1" applyFill="1" applyBorder="1" applyAlignment="1" applyProtection="1">
      <alignment horizontal="left" vertical="center" wrapText="1"/>
      <protection hidden="1"/>
    </xf>
    <xf numFmtId="0" fontId="3" fillId="2" borderId="89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89" xfId="0" applyNumberFormat="1" applyFont="1" applyFill="1" applyBorder="1" applyAlignment="1" applyProtection="1">
      <alignment horizontal="center" vertical="center" wrapText="1"/>
      <protection hidden="1"/>
    </xf>
    <xf numFmtId="0" fontId="8" fillId="39" borderId="89" xfId="0" applyNumberFormat="1" applyFont="1" applyFill="1" applyBorder="1" applyAlignment="1" applyProtection="1">
      <alignment horizontal="center" vertical="center" wrapText="1"/>
      <protection hidden="1"/>
    </xf>
    <xf numFmtId="0" fontId="8" fillId="23" borderId="89" xfId="1" applyNumberFormat="1" applyFont="1" applyFill="1" applyBorder="1" applyAlignment="1" applyProtection="1">
      <alignment horizontal="center" vertical="center" wrapText="1"/>
      <protection hidden="1"/>
    </xf>
    <xf numFmtId="167" fontId="3" fillId="3" borderId="89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89" xfId="0" applyNumberFormat="1" applyFont="1" applyFill="1" applyBorder="1" applyAlignment="1" applyProtection="1">
      <alignment horizontal="center" vertical="center" wrapText="1"/>
      <protection hidden="1"/>
    </xf>
    <xf numFmtId="2" fontId="1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89" xfId="0" applyFont="1" applyBorder="1" applyAlignment="1" applyProtection="1">
      <alignment horizontal="left" vertical="center" wrapText="1"/>
      <protection hidden="1"/>
    </xf>
    <xf numFmtId="0" fontId="15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97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00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89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90" xfId="0" applyNumberFormat="1" applyFont="1" applyFill="1" applyBorder="1" applyAlignment="1" applyProtection="1">
      <alignment horizontal="left" vertical="center" wrapText="1"/>
      <protection hidden="1"/>
    </xf>
    <xf numFmtId="0" fontId="3" fillId="2" borderId="9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2" xfId="0" applyFont="1" applyBorder="1" applyAlignment="1" applyProtection="1">
      <alignment horizontal="left" vertical="center" wrapText="1"/>
      <protection hidden="1"/>
    </xf>
    <xf numFmtId="49" fontId="3" fillId="2" borderId="92" xfId="0" applyNumberFormat="1" applyFont="1" applyFill="1" applyBorder="1" applyAlignment="1" applyProtection="1">
      <alignment horizontal="left" vertical="center" wrapText="1"/>
      <protection hidden="1"/>
    </xf>
    <xf numFmtId="0" fontId="3" fillId="2" borderId="92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9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5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95" xfId="0" applyNumberFormat="1" applyFont="1" applyFill="1" applyBorder="1" applyAlignment="1" applyProtection="1">
      <alignment horizontal="center" vertical="center" wrapText="1"/>
      <protection hidden="1"/>
    </xf>
    <xf numFmtId="0" fontId="8" fillId="39" borderId="95" xfId="0" applyNumberFormat="1" applyFont="1" applyFill="1" applyBorder="1" applyAlignment="1" applyProtection="1">
      <alignment horizontal="center" vertical="center" wrapText="1"/>
      <protection hidden="1"/>
    </xf>
    <xf numFmtId="0" fontId="8" fillId="23" borderId="95" xfId="1" applyNumberFormat="1" applyFont="1" applyFill="1" applyBorder="1" applyAlignment="1" applyProtection="1">
      <alignment horizontal="center" vertical="center" wrapText="1"/>
      <protection hidden="1"/>
    </xf>
    <xf numFmtId="167" fontId="3" fillId="3" borderId="95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92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9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0" xfId="0" applyFont="1" applyBorder="1" applyAlignment="1" applyProtection="1">
      <alignment horizontal="left" vertical="center" wrapText="1"/>
      <protection hidden="1"/>
    </xf>
    <xf numFmtId="49" fontId="3" fillId="3" borderId="90" xfId="0" applyNumberFormat="1" applyFont="1" applyFill="1" applyBorder="1" applyAlignment="1" applyProtection="1">
      <alignment horizontal="center" vertical="center" wrapText="1"/>
      <protection hidden="1"/>
    </xf>
    <xf numFmtId="49" fontId="12" fillId="31" borderId="75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46" xfId="0" applyNumberFormat="1" applyFont="1" applyFill="1" applyBorder="1" applyAlignment="1" applyProtection="1">
      <alignment horizontal="left" vertical="center" wrapText="1"/>
      <protection hidden="1"/>
    </xf>
    <xf numFmtId="0" fontId="3" fillId="2" borderId="46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46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4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90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24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horizontal="left" vertical="center" wrapText="1"/>
      <protection hidden="1"/>
    </xf>
    <xf numFmtId="0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20" fillId="31" borderId="4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24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39" xfId="0" applyNumberFormat="1" applyFont="1" applyFill="1" applyBorder="1" applyAlignment="1" applyProtection="1">
      <alignment horizontal="left" vertical="center" wrapText="1"/>
      <protection hidden="1"/>
    </xf>
    <xf numFmtId="0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39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40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9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3" borderId="14" xfId="1" applyNumberFormat="1" applyFont="1" applyFill="1" applyBorder="1" applyAlignment="1" applyProtection="1">
      <alignment horizontal="center" vertical="center" wrapText="1"/>
      <protection hidden="1"/>
    </xf>
    <xf numFmtId="0" fontId="3" fillId="32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9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24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3" borderId="24" xfId="1" applyNumberFormat="1" applyFont="1" applyFill="1" applyBorder="1" applyAlignment="1" applyProtection="1">
      <alignment horizontal="center" vertical="center" wrapText="1"/>
      <protection hidden="1"/>
    </xf>
    <xf numFmtId="0" fontId="3" fillId="32" borderId="2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24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24" xfId="0" applyNumberFormat="1" applyFont="1" applyFill="1" applyBorder="1" applyAlignment="1" applyProtection="1">
      <alignment horizontal="center" vertical="center" wrapText="1"/>
      <protection hidden="1"/>
    </xf>
    <xf numFmtId="49" fontId="20" fillId="31" borderId="95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79" xfId="0" applyNumberFormat="1" applyFont="1" applyFill="1" applyBorder="1" applyAlignment="1" applyProtection="1">
      <alignment horizontal="left" vertical="center" wrapText="1"/>
      <protection hidden="1"/>
    </xf>
    <xf numFmtId="0" fontId="3" fillId="0" borderId="79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79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9" borderId="79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79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3" borderId="79" xfId="1" applyNumberFormat="1" applyFont="1" applyFill="1" applyBorder="1" applyAlignment="1" applyProtection="1">
      <alignment horizontal="center" vertical="center" wrapText="1"/>
      <protection hidden="1"/>
    </xf>
    <xf numFmtId="0" fontId="3" fillId="32" borderId="7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79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79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79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4" xfId="0" applyNumberFormat="1" applyFont="1" applyFill="1" applyBorder="1" applyAlignment="1" applyProtection="1">
      <alignment horizontal="left" vertical="center" wrapText="1"/>
      <protection hidden="1"/>
    </xf>
    <xf numFmtId="0" fontId="3" fillId="2" borderId="34" xfId="0" applyNumberFormat="1" applyFont="1" applyFill="1" applyBorder="1" applyAlignment="1" applyProtection="1">
      <alignment horizontal="center" vertical="center" wrapText="1"/>
      <protection hidden="1"/>
    </xf>
    <xf numFmtId="167" fontId="3" fillId="3" borderId="34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34" xfId="0" applyNumberFormat="1" applyFont="1" applyFill="1" applyBorder="1" applyAlignment="1" applyProtection="1">
      <alignment horizontal="center" vertical="center" wrapText="1"/>
      <protection hidden="1"/>
    </xf>
    <xf numFmtId="49" fontId="12" fillId="31" borderId="76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36" xfId="0" applyNumberFormat="1" applyFont="1" applyFill="1" applyBorder="1" applyAlignment="1" applyProtection="1">
      <alignment horizontal="left" vertical="center" wrapText="1"/>
      <protection hidden="1"/>
    </xf>
    <xf numFmtId="0" fontId="3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3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3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3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36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3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89" xfId="0" applyNumberFormat="1" applyFont="1" applyFill="1" applyBorder="1" applyAlignment="1" applyProtection="1">
      <alignment horizontal="left" vertical="center" wrapText="1"/>
      <protection hidden="1"/>
    </xf>
    <xf numFmtId="167" fontId="3" fillId="3" borderId="28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4" xfId="0" applyNumberFormat="1" applyFont="1" applyFill="1" applyBorder="1" applyAlignment="1" applyProtection="1">
      <alignment horizontal="left" vertical="center" wrapText="1"/>
      <protection hidden="1"/>
    </xf>
    <xf numFmtId="0" fontId="3" fillId="23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8" xfId="0" applyNumberFormat="1" applyFont="1" applyFill="1" applyBorder="1" applyAlignment="1" applyProtection="1">
      <alignment horizontal="left" vertical="center" wrapText="1"/>
      <protection hidden="1"/>
    </xf>
    <xf numFmtId="0" fontId="3" fillId="16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28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50" fillId="0" borderId="38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38" xfId="0" applyNumberFormat="1" applyFont="1" applyFill="1" applyBorder="1" applyAlignment="1" applyProtection="1">
      <alignment horizontal="left" vertical="center" wrapText="1"/>
      <protection hidden="1"/>
    </xf>
    <xf numFmtId="0" fontId="3" fillId="0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3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3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38" xfId="1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3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8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38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38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8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75" xfId="0" applyNumberFormat="1" applyFont="1" applyFill="1" applyBorder="1" applyAlignment="1" applyProtection="1">
      <alignment horizontal="left" vertical="center" wrapText="1"/>
      <protection hidden="1"/>
    </xf>
    <xf numFmtId="0" fontId="3" fillId="16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46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9" borderId="46" xfId="0" applyNumberFormat="1" applyFont="1" applyFill="1" applyBorder="1" applyAlignment="1" applyProtection="1">
      <alignment horizontal="center" vertical="center" wrapText="1"/>
      <protection hidden="1"/>
    </xf>
    <xf numFmtId="0" fontId="8" fillId="40" borderId="46" xfId="1" applyNumberFormat="1" applyFont="1" applyFill="1" applyBorder="1" applyAlignment="1" applyProtection="1">
      <alignment horizontal="center" vertical="center" wrapText="1"/>
      <protection hidden="1"/>
    </xf>
    <xf numFmtId="0" fontId="8" fillId="23" borderId="4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6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6" borderId="46" xfId="0" applyNumberFormat="1" applyFont="1" applyFill="1" applyBorder="1" applyAlignment="1" applyProtection="1">
      <alignment horizontal="center" vertical="center" wrapText="1"/>
      <protection hidden="1"/>
    </xf>
    <xf numFmtId="49" fontId="48" fillId="2" borderId="4" xfId="0" applyNumberFormat="1" applyFont="1" applyFill="1" applyBorder="1" applyAlignment="1" applyProtection="1">
      <alignment horizontal="left" vertical="center" wrapText="1"/>
      <protection hidden="1"/>
    </xf>
    <xf numFmtId="0" fontId="3" fillId="16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7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8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19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92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9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92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3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1" xfId="0" applyNumberFormat="1" applyFont="1" applyFill="1" applyBorder="1" applyAlignment="1" applyProtection="1">
      <alignment horizontal="left" vertical="center" wrapText="1"/>
      <protection hidden="1"/>
    </xf>
    <xf numFmtId="167" fontId="3" fillId="3" borderId="31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2" xfId="0" applyNumberFormat="1" applyFont="1" applyFill="1" applyBorder="1" applyAlignment="1" applyProtection="1">
      <alignment horizontal="left" vertical="center" wrapText="1"/>
      <protection hidden="1"/>
    </xf>
    <xf numFmtId="0" fontId="8" fillId="26" borderId="95" xfId="0" applyNumberFormat="1" applyFont="1" applyFill="1" applyBorder="1" applyAlignment="1" applyProtection="1">
      <alignment horizontal="center" vertical="center" wrapText="1"/>
      <protection hidden="1"/>
    </xf>
    <xf numFmtId="0" fontId="8" fillId="26" borderId="90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90" xfId="0" applyNumberFormat="1" applyFont="1" applyFill="1" applyBorder="1" applyAlignment="1" applyProtection="1">
      <alignment horizontal="left" vertical="center" wrapText="1"/>
      <protection hidden="1"/>
    </xf>
    <xf numFmtId="0" fontId="3" fillId="45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90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95" xfId="0" applyNumberFormat="1" applyFont="1" applyFill="1" applyBorder="1" applyAlignment="1" applyProtection="1">
      <alignment horizontal="left" vertical="center" wrapText="1"/>
      <protection hidden="1"/>
    </xf>
    <xf numFmtId="49" fontId="3" fillId="0" borderId="92" xfId="0" applyNumberFormat="1" applyFont="1" applyFill="1" applyBorder="1" applyAlignment="1" applyProtection="1">
      <alignment horizontal="left" vertical="center" wrapText="1"/>
      <protection hidden="1"/>
    </xf>
    <xf numFmtId="0" fontId="8" fillId="26" borderId="92" xfId="0" applyNumberFormat="1" applyFont="1" applyFill="1" applyBorder="1" applyAlignment="1" applyProtection="1">
      <alignment horizontal="center" vertical="center" wrapText="1"/>
      <protection hidden="1"/>
    </xf>
    <xf numFmtId="49" fontId="48" fillId="2" borderId="38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38" xfId="0" applyNumberFormat="1" applyFont="1" applyFill="1" applyBorder="1" applyAlignment="1" applyProtection="1">
      <alignment horizontal="left" vertical="center" wrapText="1"/>
      <protection hidden="1"/>
    </xf>
    <xf numFmtId="0" fontId="3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39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23" borderId="38" xfId="1" applyNumberFormat="1" applyFont="1" applyFill="1" applyBorder="1" applyAlignment="1" applyProtection="1">
      <alignment horizontal="center" vertical="center" wrapText="1"/>
      <protection hidden="1"/>
    </xf>
    <xf numFmtId="0" fontId="3" fillId="32" borderId="38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6" borderId="38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38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3" fillId="16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17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18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19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5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45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6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4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61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2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59" borderId="4" xfId="0" applyNumberFormat="1" applyFont="1" applyFill="1" applyBorder="1" applyAlignment="1" applyProtection="1">
      <alignment horizontal="center" vertical="center" wrapText="1"/>
      <protection hidden="1"/>
    </xf>
    <xf numFmtId="2" fontId="24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17" xfId="0" applyNumberFormat="1" applyFont="1" applyFill="1" applyBorder="1" applyAlignment="1" applyProtection="1">
      <alignment horizontal="center" vertical="center" wrapText="1"/>
      <protection hidden="1"/>
    </xf>
    <xf numFmtId="164" fontId="3" fillId="35" borderId="17" xfId="0" applyNumberFormat="1" applyFont="1" applyFill="1" applyBorder="1" applyAlignment="1" applyProtection="1">
      <alignment horizontal="center" vertical="center" wrapText="1"/>
      <protection hidden="1"/>
    </xf>
    <xf numFmtId="164" fontId="2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5" xfId="0" applyFill="1" applyBorder="1" applyAlignment="1" applyProtection="1">
      <alignment vertical="center" wrapText="1"/>
      <protection hidden="1"/>
    </xf>
    <xf numFmtId="0" fontId="0" fillId="2" borderId="19" xfId="0" applyFill="1" applyBorder="1" applyAlignment="1" applyProtection="1">
      <alignment vertical="center" wrapText="1"/>
      <protection hidden="1"/>
    </xf>
    <xf numFmtId="0" fontId="0" fillId="0" borderId="0" xfId="0" applyNumberFormat="1" applyAlignment="1" applyProtection="1">
      <alignment horizontal="left" vertical="center" wrapText="1"/>
      <protection hidden="1"/>
    </xf>
    <xf numFmtId="0" fontId="16" fillId="0" borderId="0" xfId="0" applyNumberFormat="1" applyFont="1" applyAlignment="1" applyProtection="1">
      <alignment vertical="center" wrapText="1"/>
      <protection hidden="1"/>
    </xf>
    <xf numFmtId="0" fontId="17" fillId="30" borderId="4" xfId="0" applyNumberFormat="1" applyFont="1" applyFill="1" applyBorder="1" applyAlignment="1" applyProtection="1">
      <alignment vertical="center" wrapText="1"/>
      <protection hidden="1"/>
    </xf>
    <xf numFmtId="0" fontId="45" fillId="0" borderId="0" xfId="0" applyNumberFormat="1" applyFont="1" applyAlignment="1" applyProtection="1">
      <alignment vertical="center" wrapText="1"/>
      <protection hidden="1"/>
    </xf>
    <xf numFmtId="49" fontId="53" fillId="2" borderId="4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Alignment="1" applyProtection="1">
      <alignment vertical="center" wrapText="1"/>
      <protection hidden="1"/>
    </xf>
    <xf numFmtId="0" fontId="25" fillId="30" borderId="4" xfId="1" applyNumberFormat="1" applyFont="1" applyFill="1" applyBorder="1" applyProtection="1">
      <alignment vertical="top" wrapText="1"/>
      <protection hidden="1"/>
    </xf>
    <xf numFmtId="2" fontId="19" fillId="46" borderId="4" xfId="1" applyNumberFormat="1" applyFont="1" applyFill="1" applyBorder="1" applyAlignment="1" applyProtection="1">
      <alignment horizontal="center" vertical="center"/>
      <protection hidden="1"/>
    </xf>
    <xf numFmtId="49" fontId="3" fillId="46" borderId="90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90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90" xfId="1" applyNumberFormat="1" applyFont="1" applyFill="1" applyBorder="1" applyAlignment="1" applyProtection="1">
      <alignment horizontal="center" vertical="center" wrapText="1"/>
      <protection hidden="1"/>
    </xf>
    <xf numFmtId="167" fontId="3" fillId="46" borderId="90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90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89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89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89" xfId="1" applyNumberFormat="1" applyFont="1" applyFill="1" applyBorder="1" applyAlignment="1" applyProtection="1">
      <alignment horizontal="center" vertical="center" wrapText="1"/>
      <protection hidden="1"/>
    </xf>
    <xf numFmtId="167" fontId="3" fillId="46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89" xfId="1" applyNumberFormat="1" applyFont="1" applyFill="1" applyBorder="1" applyAlignment="1" applyProtection="1">
      <alignment horizontal="center" vertical="center" wrapText="1"/>
      <protection hidden="1"/>
    </xf>
    <xf numFmtId="49" fontId="21" fillId="46" borderId="95" xfId="1" applyNumberFormat="1" applyFont="1" applyFill="1" applyBorder="1" applyAlignment="1" applyProtection="1">
      <alignment horizontal="left" vertical="center" wrapText="1"/>
      <protection hidden="1"/>
    </xf>
    <xf numFmtId="49" fontId="3" fillId="46" borderId="92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46" borderId="92" xfId="1" applyNumberFormat="1" applyFont="1" applyFill="1" applyBorder="1" applyAlignment="1" applyProtection="1">
      <alignment horizontal="left" vertical="center" wrapText="1"/>
      <protection hidden="1"/>
    </xf>
    <xf numFmtId="0" fontId="3" fillId="46" borderId="92" xfId="1" applyNumberFormat="1" applyFont="1" applyFill="1" applyBorder="1" applyAlignment="1" applyProtection="1">
      <alignment horizontal="center" vertical="center" wrapText="1"/>
      <protection hidden="1"/>
    </xf>
    <xf numFmtId="167" fontId="3" fillId="46" borderId="92" xfId="1" applyNumberFormat="1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vertical="center" wrapText="1"/>
      <protection hidden="1"/>
    </xf>
    <xf numFmtId="0" fontId="23" fillId="2" borderId="4" xfId="0" applyFont="1" applyFill="1" applyBorder="1" applyAlignment="1" applyProtection="1">
      <alignment vertical="center" wrapText="1"/>
      <protection hidden="1"/>
    </xf>
    <xf numFmtId="49" fontId="3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1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2" fontId="1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1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6" fillId="27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36" fillId="27" borderId="49" xfId="0" applyNumberFormat="1" applyFont="1" applyFill="1" applyBorder="1" applyAlignment="1" applyProtection="1">
      <alignment horizontal="center" vertical="center" wrapText="1"/>
      <protection hidden="1"/>
    </xf>
    <xf numFmtId="0" fontId="35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6" fillId="29" borderId="8" xfId="0" applyNumberFormat="1" applyFont="1" applyFill="1" applyBorder="1" applyAlignment="1" applyProtection="1">
      <alignment horizontal="center" vertical="center" wrapText="1"/>
      <protection hidden="1"/>
    </xf>
    <xf numFmtId="0" fontId="35" fillId="28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49" fontId="3" fillId="2" borderId="36" xfId="0" applyNumberFormat="1" applyFont="1" applyFill="1" applyBorder="1" applyAlignment="1" applyProtection="1">
      <alignment vertical="center" wrapText="1"/>
      <protection hidden="1"/>
    </xf>
    <xf numFmtId="49" fontId="3" fillId="27" borderId="36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27" borderId="50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45" xfId="0" applyNumberFormat="1" applyFont="1" applyFill="1" applyBorder="1" applyAlignment="1" applyProtection="1">
      <alignment horizontal="center" vertical="center" wrapText="1"/>
      <protection hidden="1"/>
    </xf>
    <xf numFmtId="49" fontId="3" fillId="29" borderId="45" xfId="0" applyNumberFormat="1" applyFont="1" applyFill="1" applyBorder="1" applyAlignment="1" applyProtection="1">
      <alignment horizontal="center" vertical="center" wrapText="1"/>
      <protection hidden="1"/>
    </xf>
    <xf numFmtId="49" fontId="5" fillId="28" borderId="45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44" xfId="0" applyNumberFormat="1" applyFont="1" applyFill="1" applyBorder="1" applyAlignment="1" applyProtection="1">
      <alignment horizontal="center" vertical="center" wrapText="1"/>
      <protection hidden="1"/>
    </xf>
    <xf numFmtId="49" fontId="42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48" fillId="2" borderId="4" xfId="0" applyNumberFormat="1" applyFont="1" applyFill="1" applyBorder="1" applyAlignment="1" applyProtection="1">
      <alignment vertical="center" wrapText="1"/>
      <protection hidden="1"/>
    </xf>
    <xf numFmtId="49" fontId="1" fillId="2" borderId="6" xfId="0" applyNumberFormat="1" applyFont="1" applyFill="1" applyBorder="1" applyAlignment="1" applyProtection="1">
      <alignment vertical="center" wrapText="1"/>
      <protection hidden="1"/>
    </xf>
    <xf numFmtId="49" fontId="39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7" borderId="6" xfId="0" applyFont="1" applyFill="1" applyBorder="1" applyAlignment="1" applyProtection="1">
      <alignment horizontal="center" vertical="center" wrapText="1"/>
      <protection locked="0" hidden="1"/>
    </xf>
    <xf numFmtId="0" fontId="3" fillId="16" borderId="6" xfId="0" applyFont="1" applyFill="1" applyBorder="1" applyAlignment="1" applyProtection="1">
      <alignment horizontal="center" vertical="center" wrapText="1"/>
      <protection locked="0" hidden="1"/>
    </xf>
    <xf numFmtId="0" fontId="3" fillId="27" borderId="51" xfId="0" applyFont="1" applyFill="1" applyBorder="1" applyAlignment="1" applyProtection="1">
      <alignment horizontal="center" vertical="center" wrapText="1"/>
      <protection locked="0" hidden="1"/>
    </xf>
    <xf numFmtId="0" fontId="3" fillId="17" borderId="6" xfId="0" applyFont="1" applyFill="1" applyBorder="1" applyAlignment="1" applyProtection="1">
      <alignment horizontal="center" vertical="center" wrapText="1"/>
      <protection locked="0" hidden="1"/>
    </xf>
    <xf numFmtId="0" fontId="3" fillId="54" borderId="6" xfId="0" applyFont="1" applyFill="1" applyBorder="1" applyAlignment="1" applyProtection="1">
      <alignment horizontal="center" vertical="center" wrapText="1"/>
      <protection locked="0" hidden="1"/>
    </xf>
    <xf numFmtId="0" fontId="3" fillId="55" borderId="6" xfId="0" applyFont="1" applyFill="1" applyBorder="1" applyAlignment="1" applyProtection="1">
      <alignment horizontal="center" vertical="center" wrapText="1"/>
      <protection locked="0" hidden="1"/>
    </xf>
    <xf numFmtId="167" fontId="3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22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2" borderId="90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8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18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76" xfId="0" applyNumberFormat="1" applyFont="1" applyFill="1" applyBorder="1" applyAlignment="1" applyProtection="1">
      <alignment vertical="center" wrapText="1"/>
      <protection hidden="1"/>
    </xf>
    <xf numFmtId="49" fontId="1" fillId="2" borderId="36" xfId="0" applyNumberFormat="1" applyFont="1" applyFill="1" applyBorder="1" applyAlignment="1" applyProtection="1">
      <alignment vertical="center" wrapText="1"/>
      <protection hidden="1"/>
    </xf>
    <xf numFmtId="49" fontId="39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3" fillId="27" borderId="36" xfId="0" applyFont="1" applyFill="1" applyBorder="1" applyAlignment="1" applyProtection="1">
      <alignment horizontal="center" vertical="center" wrapText="1"/>
      <protection locked="0" hidden="1"/>
    </xf>
    <xf numFmtId="0" fontId="3" fillId="16" borderId="36" xfId="0" applyFont="1" applyFill="1" applyBorder="1" applyAlignment="1" applyProtection="1">
      <alignment horizontal="center" vertical="center" wrapText="1"/>
      <protection locked="0" hidden="1"/>
    </xf>
    <xf numFmtId="0" fontId="3" fillId="27" borderId="50" xfId="0" applyFont="1" applyFill="1" applyBorder="1" applyAlignment="1" applyProtection="1">
      <alignment horizontal="center" vertical="center" wrapText="1"/>
      <protection locked="0" hidden="1"/>
    </xf>
    <xf numFmtId="0" fontId="3" fillId="17" borderId="36" xfId="0" applyFont="1" applyFill="1" applyBorder="1" applyAlignment="1" applyProtection="1">
      <alignment horizontal="center" vertical="center" wrapText="1"/>
      <protection locked="0" hidden="1"/>
    </xf>
    <xf numFmtId="0" fontId="3" fillId="54" borderId="36" xfId="0" applyFont="1" applyFill="1" applyBorder="1" applyAlignment="1" applyProtection="1">
      <alignment horizontal="center" vertical="center" wrapText="1"/>
      <protection locked="0" hidden="1"/>
    </xf>
    <xf numFmtId="0" fontId="3" fillId="55" borderId="36" xfId="0" applyFont="1" applyFill="1" applyBorder="1" applyAlignment="1" applyProtection="1">
      <alignment horizontal="center" vertical="center" wrapText="1"/>
      <protection locked="0" hidden="1"/>
    </xf>
    <xf numFmtId="167" fontId="3" fillId="3" borderId="96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92" xfId="0" applyNumberFormat="1" applyFont="1" applyFill="1" applyBorder="1" applyAlignment="1" applyProtection="1">
      <alignment horizontal="center" vertical="center" wrapText="1"/>
      <protection hidden="1"/>
    </xf>
    <xf numFmtId="49" fontId="51" fillId="2" borderId="36" xfId="0" applyNumberFormat="1" applyFont="1" applyFill="1" applyBorder="1" applyAlignment="1" applyProtection="1">
      <alignment vertical="center" wrapText="1"/>
      <protection hidden="1"/>
    </xf>
    <xf numFmtId="49" fontId="1" fillId="2" borderId="95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5" xfId="0" applyNumberFormat="1" applyFont="1" applyFill="1" applyBorder="1" applyAlignment="1" applyProtection="1">
      <alignment vertical="center" wrapText="1"/>
      <protection hidden="1"/>
    </xf>
    <xf numFmtId="49" fontId="39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27" borderId="5" xfId="0" applyFont="1" applyFill="1" applyBorder="1" applyAlignment="1" applyProtection="1">
      <alignment horizontal="center" vertical="center" wrapText="1"/>
      <protection locked="0" hidden="1"/>
    </xf>
    <xf numFmtId="0" fontId="3" fillId="16" borderId="5" xfId="0" applyFont="1" applyFill="1" applyBorder="1" applyAlignment="1" applyProtection="1">
      <alignment horizontal="center" vertical="center" wrapText="1"/>
      <protection locked="0" hidden="1"/>
    </xf>
    <xf numFmtId="0" fontId="3" fillId="27" borderId="49" xfId="0" applyFont="1" applyFill="1" applyBorder="1" applyAlignment="1" applyProtection="1">
      <alignment horizontal="center" vertical="center" wrapText="1"/>
      <protection locked="0" hidden="1"/>
    </xf>
    <xf numFmtId="0" fontId="3" fillId="17" borderId="5" xfId="0" applyFont="1" applyFill="1" applyBorder="1" applyAlignment="1" applyProtection="1">
      <alignment horizontal="center" vertical="center" wrapText="1"/>
      <protection locked="0" hidden="1"/>
    </xf>
    <xf numFmtId="0" fontId="3" fillId="54" borderId="5" xfId="0" applyFont="1" applyFill="1" applyBorder="1" applyAlignment="1" applyProtection="1">
      <alignment horizontal="center" vertical="center" wrapText="1"/>
      <protection locked="0" hidden="1"/>
    </xf>
    <xf numFmtId="0" fontId="3" fillId="55" borderId="5" xfId="0" applyFont="1" applyFill="1" applyBorder="1" applyAlignment="1" applyProtection="1">
      <alignment horizontal="center" vertical="center" wrapText="1"/>
      <protection locked="0" hidden="1"/>
    </xf>
    <xf numFmtId="49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49" fontId="39" fillId="0" borderId="5" xfId="0" applyNumberFormat="1" applyFont="1" applyFill="1" applyBorder="1" applyAlignment="1" applyProtection="1">
      <alignment horizontal="center" vertical="center" wrapText="1"/>
      <protection hidden="1"/>
    </xf>
    <xf numFmtId="1" fontId="18" fillId="0" borderId="4" xfId="1" applyNumberFormat="1" applyFont="1" applyFill="1" applyBorder="1" applyAlignment="1" applyProtection="1">
      <alignment horizontal="center" vertical="center" wrapText="1"/>
      <protection hidden="1"/>
    </xf>
    <xf numFmtId="2" fontId="22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vertical="center" wrapText="1"/>
      <protection hidden="1"/>
    </xf>
    <xf numFmtId="49" fontId="1" fillId="0" borderId="6" xfId="0" applyNumberFormat="1" applyFont="1" applyFill="1" applyBorder="1" applyAlignment="1" applyProtection="1">
      <alignment vertical="center" wrapText="1"/>
      <protection hidden="1"/>
    </xf>
    <xf numFmtId="0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39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" xfId="0" applyNumberFormat="1" applyFont="1" applyFill="1" applyBorder="1" applyAlignment="1" applyProtection="1">
      <alignment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48" fillId="0" borderId="4" xfId="0" applyNumberFormat="1" applyFont="1" applyFill="1" applyBorder="1" applyAlignment="1" applyProtection="1">
      <alignment vertical="center" wrapText="1"/>
      <protection hidden="1"/>
    </xf>
    <xf numFmtId="49" fontId="3" fillId="0" borderId="32" xfId="0" applyNumberFormat="1" applyFont="1" applyFill="1" applyBorder="1" applyAlignment="1" applyProtection="1">
      <alignment vertical="center" wrapText="1"/>
      <protection hidden="1"/>
    </xf>
    <xf numFmtId="49" fontId="1" fillId="0" borderId="36" xfId="0" applyNumberFormat="1" applyFont="1" applyFill="1" applyBorder="1" applyAlignment="1" applyProtection="1">
      <alignment vertical="center" wrapText="1"/>
      <protection hidden="1"/>
    </xf>
    <xf numFmtId="0" fontId="3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39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2" xfId="0" applyNumberFormat="1" applyFont="1" applyFill="1" applyBorder="1" applyAlignment="1" applyProtection="1">
      <alignment vertical="center" wrapText="1"/>
      <protection hidden="1"/>
    </xf>
    <xf numFmtId="49" fontId="1" fillId="2" borderId="34" xfId="0" applyNumberFormat="1" applyFont="1" applyFill="1" applyBorder="1" applyAlignment="1" applyProtection="1">
      <alignment vertical="center" wrapText="1"/>
      <protection hidden="1"/>
    </xf>
    <xf numFmtId="0" fontId="3" fillId="27" borderId="34" xfId="0" applyFont="1" applyFill="1" applyBorder="1" applyAlignment="1" applyProtection="1">
      <alignment horizontal="center" vertical="center" wrapText="1"/>
      <protection locked="0" hidden="1"/>
    </xf>
    <xf numFmtId="0" fontId="3" fillId="16" borderId="34" xfId="0" applyFont="1" applyFill="1" applyBorder="1" applyAlignment="1" applyProtection="1">
      <alignment horizontal="center" vertical="center" wrapText="1"/>
      <protection locked="0" hidden="1"/>
    </xf>
    <xf numFmtId="0" fontId="3" fillId="27" borderId="52" xfId="0" applyFont="1" applyFill="1" applyBorder="1" applyAlignment="1" applyProtection="1">
      <alignment horizontal="center" vertical="center" wrapText="1"/>
      <protection locked="0" hidden="1"/>
    </xf>
    <xf numFmtId="0" fontId="3" fillId="17" borderId="34" xfId="0" applyFont="1" applyFill="1" applyBorder="1" applyAlignment="1" applyProtection="1">
      <alignment horizontal="center" vertical="center" wrapText="1"/>
      <protection locked="0" hidden="1"/>
    </xf>
    <xf numFmtId="0" fontId="3" fillId="54" borderId="34" xfId="0" applyFont="1" applyFill="1" applyBorder="1" applyAlignment="1" applyProtection="1">
      <alignment horizontal="center" vertical="center" wrapText="1"/>
      <protection locked="0" hidden="1"/>
    </xf>
    <xf numFmtId="0" fontId="3" fillId="55" borderId="34" xfId="0" applyFont="1" applyFill="1" applyBorder="1" applyAlignment="1" applyProtection="1">
      <alignment horizontal="center" vertical="center" wrapText="1"/>
      <protection locked="0" hidden="1"/>
    </xf>
    <xf numFmtId="49" fontId="1" fillId="0" borderId="90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39" fillId="2" borderId="34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92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4" xfId="0" applyNumberFormat="1" applyFont="1" applyFill="1" applyBorder="1" applyAlignment="1" applyProtection="1">
      <alignment vertical="center" wrapText="1"/>
      <protection hidden="1"/>
    </xf>
    <xf numFmtId="49" fontId="39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81" xfId="0" applyNumberFormat="1" applyFont="1" applyFill="1" applyBorder="1" applyAlignment="1" applyProtection="1">
      <alignment vertical="center" wrapText="1"/>
      <protection hidden="1"/>
    </xf>
    <xf numFmtId="49" fontId="40" fillId="0" borderId="82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78" xfId="0" applyNumberFormat="1" applyFont="1" applyFill="1" applyBorder="1" applyAlignment="1" applyProtection="1">
      <alignment vertical="center" wrapText="1"/>
      <protection hidden="1"/>
    </xf>
    <xf numFmtId="49" fontId="1" fillId="2" borderId="83" xfId="0" applyNumberFormat="1" applyFont="1" applyFill="1" applyBorder="1" applyAlignment="1" applyProtection="1">
      <alignment vertical="center" wrapText="1"/>
      <protection hidden="1"/>
    </xf>
    <xf numFmtId="0" fontId="3" fillId="2" borderId="83" xfId="0" applyNumberFormat="1" applyFont="1" applyFill="1" applyBorder="1" applyAlignment="1" applyProtection="1">
      <alignment horizontal="center" vertical="center" wrapText="1"/>
      <protection hidden="1"/>
    </xf>
    <xf numFmtId="49" fontId="40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27" borderId="83" xfId="0" applyFont="1" applyFill="1" applyBorder="1" applyAlignment="1" applyProtection="1">
      <alignment horizontal="center" vertical="center" wrapText="1"/>
      <protection locked="0" hidden="1"/>
    </xf>
    <xf numFmtId="0" fontId="3" fillId="16" borderId="83" xfId="0" applyFont="1" applyFill="1" applyBorder="1" applyAlignment="1" applyProtection="1">
      <alignment horizontal="center" vertical="center" wrapText="1"/>
      <protection locked="0" hidden="1"/>
    </xf>
    <xf numFmtId="0" fontId="3" fillId="27" borderId="84" xfId="0" applyFont="1" applyFill="1" applyBorder="1" applyAlignment="1" applyProtection="1">
      <alignment horizontal="center" vertical="center" wrapText="1"/>
      <protection locked="0" hidden="1"/>
    </xf>
    <xf numFmtId="0" fontId="3" fillId="17" borderId="83" xfId="0" applyFont="1" applyFill="1" applyBorder="1" applyAlignment="1" applyProtection="1">
      <alignment horizontal="center" vertical="center" wrapText="1"/>
      <protection locked="0" hidden="1"/>
    </xf>
    <xf numFmtId="0" fontId="3" fillId="54" borderId="83" xfId="0" applyFont="1" applyFill="1" applyBorder="1" applyAlignment="1" applyProtection="1">
      <alignment horizontal="center" vertical="center" wrapText="1"/>
      <protection locked="0" hidden="1"/>
    </xf>
    <xf numFmtId="0" fontId="3" fillId="55" borderId="83" xfId="0" applyFont="1" applyFill="1" applyBorder="1" applyAlignment="1" applyProtection="1">
      <alignment horizontal="center" vertical="center" wrapText="1"/>
      <protection locked="0" hidden="1"/>
    </xf>
    <xf numFmtId="167" fontId="3" fillId="3" borderId="78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78" xfId="0" applyNumberFormat="1" applyFont="1" applyFill="1" applyBorder="1" applyAlignment="1" applyProtection="1">
      <alignment horizontal="center" vertical="center" wrapText="1"/>
      <protection hidden="1"/>
    </xf>
    <xf numFmtId="49" fontId="39" fillId="0" borderId="34" xfId="0" applyNumberFormat="1" applyFont="1" applyFill="1" applyBorder="1" applyAlignment="1" applyProtection="1">
      <alignment horizontal="center" vertical="center" wrapText="1"/>
      <protection hidden="1"/>
    </xf>
    <xf numFmtId="49" fontId="48" fillId="2" borderId="32" xfId="0" applyNumberFormat="1" applyFont="1" applyFill="1" applyBorder="1" applyAlignment="1" applyProtection="1">
      <alignment vertical="center" wrapText="1"/>
      <protection hidden="1"/>
    </xf>
    <xf numFmtId="49" fontId="1" fillId="2" borderId="32" xfId="0" applyNumberFormat="1" applyFont="1" applyFill="1" applyBorder="1" applyAlignment="1" applyProtection="1">
      <alignment vertical="center" wrapText="1"/>
      <protection hidden="1"/>
    </xf>
    <xf numFmtId="0" fontId="3" fillId="2" borderId="32" xfId="0" applyNumberFormat="1" applyFont="1" applyFill="1" applyBorder="1" applyAlignment="1" applyProtection="1">
      <alignment horizontal="center" vertical="center" wrapText="1"/>
      <protection hidden="1"/>
    </xf>
    <xf numFmtId="49" fontId="39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3" fillId="27" borderId="32" xfId="0" applyFont="1" applyFill="1" applyBorder="1" applyAlignment="1" applyProtection="1">
      <alignment horizontal="center" vertical="center" wrapText="1"/>
      <protection locked="0" hidden="1"/>
    </xf>
    <xf numFmtId="0" fontId="3" fillId="16" borderId="32" xfId="0" applyFont="1" applyFill="1" applyBorder="1" applyAlignment="1" applyProtection="1">
      <alignment horizontal="center" vertical="center" wrapText="1"/>
      <protection locked="0" hidden="1"/>
    </xf>
    <xf numFmtId="0" fontId="3" fillId="27" borderId="53" xfId="0" applyFont="1" applyFill="1" applyBorder="1" applyAlignment="1" applyProtection="1">
      <alignment horizontal="center" vertical="center" wrapText="1"/>
      <protection locked="0" hidden="1"/>
    </xf>
    <xf numFmtId="0" fontId="3" fillId="17" borderId="32" xfId="0" applyFont="1" applyFill="1" applyBorder="1" applyAlignment="1" applyProtection="1">
      <alignment horizontal="center" vertical="center" wrapText="1"/>
      <protection locked="0" hidden="1"/>
    </xf>
    <xf numFmtId="0" fontId="3" fillId="54" borderId="32" xfId="0" applyFont="1" applyFill="1" applyBorder="1" applyAlignment="1" applyProtection="1">
      <alignment horizontal="center" vertical="center" wrapText="1"/>
      <protection locked="0" hidden="1"/>
    </xf>
    <xf numFmtId="0" fontId="3" fillId="55" borderId="32" xfId="0" applyFont="1" applyFill="1" applyBorder="1" applyAlignment="1" applyProtection="1">
      <alignment horizontal="center" vertical="center" wrapText="1"/>
      <protection locked="0" hidden="1"/>
    </xf>
    <xf numFmtId="0" fontId="12" fillId="0" borderId="4" xfId="0" applyFont="1" applyBorder="1" applyAlignment="1" applyProtection="1">
      <alignment vertical="center" wrapText="1"/>
      <protection hidden="1"/>
    </xf>
    <xf numFmtId="0" fontId="12" fillId="0" borderId="47" xfId="0" applyFont="1" applyBorder="1" applyAlignment="1" applyProtection="1">
      <alignment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47" xfId="0" applyFont="1" applyBorder="1" applyAlignment="1" applyProtection="1">
      <alignment horizontal="left" vertical="center" wrapText="1"/>
      <protection hidden="1"/>
    </xf>
    <xf numFmtId="49" fontId="1" fillId="2" borderId="6" xfId="0" applyNumberFormat="1" applyFont="1" applyFill="1" applyBorder="1" applyAlignment="1" applyProtection="1">
      <alignment horizontal="left" vertical="center" wrapText="1"/>
      <protection hidden="1"/>
    </xf>
    <xf numFmtId="0" fontId="3" fillId="27" borderId="54" xfId="0" applyFont="1" applyFill="1" applyBorder="1" applyAlignment="1" applyProtection="1">
      <alignment horizontal="center" vertical="center" wrapText="1"/>
      <protection locked="0" hidden="1"/>
    </xf>
    <xf numFmtId="0" fontId="3" fillId="16" borderId="54" xfId="0" applyFont="1" applyFill="1" applyBorder="1" applyAlignment="1" applyProtection="1">
      <alignment horizontal="center" vertical="center" wrapText="1"/>
      <protection locked="0" hidden="1"/>
    </xf>
    <xf numFmtId="0" fontId="3" fillId="27" borderId="55" xfId="0" applyFont="1" applyFill="1" applyBorder="1" applyAlignment="1" applyProtection="1">
      <alignment horizontal="center" vertical="center" wrapText="1"/>
      <protection locked="0" hidden="1"/>
    </xf>
    <xf numFmtId="0" fontId="3" fillId="17" borderId="4" xfId="0" applyFont="1" applyFill="1" applyBorder="1" applyAlignment="1" applyProtection="1">
      <alignment horizontal="center" vertical="center" wrapText="1"/>
      <protection locked="0" hidden="1"/>
    </xf>
    <xf numFmtId="0" fontId="3" fillId="54" borderId="4" xfId="0" applyFont="1" applyFill="1" applyBorder="1" applyAlignment="1" applyProtection="1">
      <alignment horizontal="center" vertical="center" wrapText="1"/>
      <protection locked="0" hidden="1"/>
    </xf>
    <xf numFmtId="0" fontId="3" fillId="55" borderId="4" xfId="0" applyFont="1" applyFill="1" applyBorder="1" applyAlignment="1" applyProtection="1">
      <alignment horizontal="center" vertical="center" wrapText="1"/>
      <protection locked="0" hidden="1"/>
    </xf>
    <xf numFmtId="49" fontId="1" fillId="2" borderId="5" xfId="0" applyNumberFormat="1" applyFont="1" applyFill="1" applyBorder="1" applyAlignment="1" applyProtection="1">
      <alignment horizontal="left" vertical="center" wrapText="1"/>
      <protection hidden="1"/>
    </xf>
    <xf numFmtId="0" fontId="3" fillId="27" borderId="39" xfId="0" applyFont="1" applyFill="1" applyBorder="1" applyAlignment="1" applyProtection="1">
      <alignment horizontal="center" vertical="center" wrapText="1"/>
      <protection locked="0" hidden="1"/>
    </xf>
    <xf numFmtId="0" fontId="3" fillId="16" borderId="39" xfId="0" applyFont="1" applyFill="1" applyBorder="1" applyAlignment="1" applyProtection="1">
      <alignment horizontal="center" vertical="center" wrapText="1"/>
      <protection locked="0" hidden="1"/>
    </xf>
    <xf numFmtId="0" fontId="3" fillId="27" borderId="56" xfId="0" applyFont="1" applyFill="1" applyBorder="1" applyAlignment="1" applyProtection="1">
      <alignment horizontal="center" vertical="center" wrapText="1"/>
      <protection locked="0" hidden="1"/>
    </xf>
    <xf numFmtId="0" fontId="3" fillId="17" borderId="14" xfId="0" applyFont="1" applyFill="1" applyBorder="1" applyAlignment="1" applyProtection="1">
      <alignment horizontal="center" vertical="center" wrapText="1"/>
      <protection locked="0" hidden="1"/>
    </xf>
    <xf numFmtId="0" fontId="3" fillId="54" borderId="14" xfId="0" applyFont="1" applyFill="1" applyBorder="1" applyAlignment="1" applyProtection="1">
      <alignment horizontal="center" vertical="center" wrapText="1"/>
      <protection locked="0" hidden="1"/>
    </xf>
    <xf numFmtId="0" fontId="3" fillId="55" borderId="14" xfId="0" applyFont="1" applyFill="1" applyBorder="1" applyAlignment="1" applyProtection="1">
      <alignment horizontal="center" vertical="center" wrapText="1"/>
      <protection locked="0" hidden="1"/>
    </xf>
    <xf numFmtId="49" fontId="1" fillId="2" borderId="34" xfId="0" applyNumberFormat="1" applyFont="1" applyFill="1" applyBorder="1" applyAlignment="1" applyProtection="1">
      <alignment horizontal="left" vertical="center" wrapText="1"/>
      <protection hidden="1"/>
    </xf>
    <xf numFmtId="0" fontId="3" fillId="27" borderId="40" xfId="0" applyFont="1" applyFill="1" applyBorder="1" applyAlignment="1" applyProtection="1">
      <alignment horizontal="center" vertical="center" wrapText="1"/>
      <protection locked="0" hidden="1"/>
    </xf>
    <xf numFmtId="0" fontId="3" fillId="16" borderId="40" xfId="0" applyFont="1" applyFill="1" applyBorder="1" applyAlignment="1" applyProtection="1">
      <alignment horizontal="center" vertical="center" wrapText="1"/>
      <protection locked="0" hidden="1"/>
    </xf>
    <xf numFmtId="0" fontId="3" fillId="27" borderId="57" xfId="0" applyFont="1" applyFill="1" applyBorder="1" applyAlignment="1" applyProtection="1">
      <alignment horizontal="center" vertical="center" wrapText="1"/>
      <protection locked="0" hidden="1"/>
    </xf>
    <xf numFmtId="49" fontId="19" fillId="46" borderId="25" xfId="0" applyNumberFormat="1" applyFont="1" applyFill="1" applyBorder="1" applyAlignment="1" applyProtection="1">
      <alignment horizontal="left" vertical="center" wrapText="1"/>
      <protection hidden="1"/>
    </xf>
    <xf numFmtId="49" fontId="19" fillId="46" borderId="33" xfId="0" applyNumberFormat="1" applyFont="1" applyFill="1" applyBorder="1" applyAlignment="1" applyProtection="1">
      <alignment horizontal="left" vertical="center" wrapText="1"/>
      <protection hidden="1"/>
    </xf>
    <xf numFmtId="167" fontId="3" fillId="3" borderId="32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3" fillId="33" borderId="4" xfId="0" applyFont="1" applyFill="1" applyBorder="1" applyAlignment="1" applyProtection="1">
      <alignment horizontal="center" vertical="center" wrapText="1"/>
      <protection hidden="1"/>
    </xf>
    <xf numFmtId="0" fontId="3" fillId="16" borderId="4" xfId="0" applyFont="1" applyFill="1" applyBorder="1" applyAlignment="1" applyProtection="1">
      <alignment horizontal="center" vertical="center" wrapText="1"/>
      <protection hidden="1"/>
    </xf>
    <xf numFmtId="0" fontId="3" fillId="47" borderId="4" xfId="0" applyFont="1" applyFill="1" applyBorder="1" applyAlignment="1" applyProtection="1">
      <alignment horizontal="center" vertical="center" wrapText="1"/>
      <protection hidden="1"/>
    </xf>
    <xf numFmtId="0" fontId="3" fillId="54" borderId="4" xfId="0" applyFont="1" applyFill="1" applyBorder="1" applyAlignment="1" applyProtection="1">
      <alignment horizontal="center" vertical="center" wrapText="1"/>
      <protection hidden="1"/>
    </xf>
    <xf numFmtId="0" fontId="3" fillId="55" borderId="4" xfId="0" applyFont="1" applyFill="1" applyBorder="1" applyAlignment="1" applyProtection="1">
      <alignment horizontal="center" vertical="center" wrapText="1"/>
      <protection hidden="1"/>
    </xf>
    <xf numFmtId="167" fontId="3" fillId="3" borderId="48" xfId="0" applyNumberFormat="1" applyFont="1" applyFill="1" applyBorder="1" applyAlignment="1" applyProtection="1">
      <alignment horizontal="center" vertical="center" wrapText="1"/>
      <protection hidden="1"/>
    </xf>
    <xf numFmtId="170" fontId="9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35" borderId="1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NumberFormat="1" applyFont="1" applyBorder="1" applyAlignment="1" applyProtection="1">
      <alignment vertical="center" wrapText="1"/>
      <protection hidden="1"/>
    </xf>
    <xf numFmtId="0" fontId="1" fillId="0" borderId="4" xfId="0" applyNumberFormat="1" applyFont="1" applyBorder="1" applyAlignment="1" applyProtection="1">
      <alignment vertical="center" wrapText="1"/>
      <protection hidden="1"/>
    </xf>
    <xf numFmtId="0" fontId="1" fillId="0" borderId="0" xfId="0" applyNumberFormat="1" applyFont="1" applyAlignment="1" applyProtection="1">
      <alignment vertical="center" wrapText="1"/>
      <protection hidden="1"/>
    </xf>
    <xf numFmtId="0" fontId="23" fillId="0" borderId="4" xfId="0" applyNumberFormat="1" applyFont="1" applyBorder="1" applyAlignment="1" applyProtection="1">
      <alignment vertical="center" wrapText="1"/>
      <protection hidden="1"/>
    </xf>
    <xf numFmtId="0" fontId="11" fillId="57" borderId="26" xfId="1" applyNumberFormat="1" applyFill="1" applyBorder="1" applyAlignment="1" applyProtection="1">
      <alignment horizontal="center" vertical="center" wrapText="1"/>
      <protection hidden="1"/>
    </xf>
    <xf numFmtId="0" fontId="11" fillId="36" borderId="26" xfId="1" applyNumberFormat="1" applyFill="1" applyBorder="1" applyAlignment="1" applyProtection="1">
      <alignment horizontal="center" vertical="center" wrapText="1"/>
      <protection hidden="1"/>
    </xf>
    <xf numFmtId="0" fontId="11" fillId="37" borderId="26" xfId="1" applyNumberFormat="1" applyFill="1" applyBorder="1" applyAlignment="1" applyProtection="1">
      <alignment horizontal="center" vertical="center" wrapText="1"/>
      <protection hidden="1"/>
    </xf>
    <xf numFmtId="0" fontId="11" fillId="38" borderId="26" xfId="1" applyNumberFormat="1" applyFill="1" applyBorder="1" applyAlignment="1" applyProtection="1">
      <alignment horizontal="center" vertical="center" wrapText="1"/>
      <protection hidden="1"/>
    </xf>
    <xf numFmtId="0" fontId="11" fillId="34" borderId="26" xfId="1" applyNumberFormat="1" applyFill="1" applyBorder="1" applyAlignment="1" applyProtection="1">
      <alignment horizontal="center" vertical="center" wrapText="1"/>
      <protection hidden="1"/>
    </xf>
    <xf numFmtId="0" fontId="11" fillId="58" borderId="26" xfId="1" applyNumberFormat="1" applyFill="1" applyBorder="1" applyAlignment="1" applyProtection="1">
      <alignment horizontal="center" vertical="center" wrapText="1"/>
      <protection hidden="1"/>
    </xf>
    <xf numFmtId="0" fontId="11" fillId="40" borderId="26" xfId="1" applyNumberFormat="1" applyFill="1" applyBorder="1" applyAlignment="1" applyProtection="1">
      <alignment horizontal="center" vertical="center" wrapText="1"/>
      <protection hidden="1"/>
    </xf>
    <xf numFmtId="0" fontId="11" fillId="23" borderId="26" xfId="1" applyNumberFormat="1" applyFill="1" applyBorder="1" applyAlignment="1" applyProtection="1">
      <alignment horizontal="center" vertical="center" wrapText="1"/>
      <protection hidden="1"/>
    </xf>
    <xf numFmtId="0" fontId="11" fillId="32" borderId="26" xfId="1" applyNumberFormat="1" applyFill="1" applyBorder="1" applyAlignment="1" applyProtection="1">
      <alignment horizontal="center" vertical="center" wrapText="1"/>
      <protection hidden="1"/>
    </xf>
    <xf numFmtId="0" fontId="11" fillId="2" borderId="26" xfId="1" applyNumberFormat="1" applyFill="1" applyBorder="1" applyAlignment="1" applyProtection="1">
      <alignment horizontal="center" vertical="center" wrapText="1"/>
      <protection hidden="1"/>
    </xf>
    <xf numFmtId="0" fontId="11" fillId="12" borderId="26" xfId="1" applyNumberFormat="1" applyFill="1" applyBorder="1" applyAlignment="1" applyProtection="1">
      <alignment horizontal="center" vertical="center" wrapText="1"/>
      <protection hidden="1"/>
    </xf>
    <xf numFmtId="0" fontId="11" fillId="59" borderId="26" xfId="1" applyNumberFormat="1" applyFill="1" applyBorder="1" applyAlignment="1" applyProtection="1">
      <alignment horizontal="center" vertical="center" wrapText="1"/>
      <protection hidden="1"/>
    </xf>
    <xf numFmtId="0" fontId="11" fillId="14" borderId="26" xfId="1" applyNumberFormat="1" applyFill="1" applyBorder="1" applyAlignment="1" applyProtection="1">
      <alignment horizontal="center" vertical="center" wrapText="1"/>
      <protection hidden="1"/>
    </xf>
    <xf numFmtId="0" fontId="11" fillId="15" borderId="26" xfId="1" applyNumberFormat="1" applyFill="1" applyBorder="1" applyAlignment="1" applyProtection="1">
      <alignment horizontal="center" vertical="center" wrapText="1"/>
      <protection hidden="1"/>
    </xf>
    <xf numFmtId="0" fontId="11" fillId="35" borderId="26" xfId="1" applyNumberFormat="1" applyFill="1" applyBorder="1" applyAlignment="1" applyProtection="1">
      <alignment horizontal="center" vertical="center" wrapText="1"/>
      <protection hidden="1"/>
    </xf>
    <xf numFmtId="0" fontId="11" fillId="34" borderId="85" xfId="1" applyNumberFormat="1" applyFill="1" applyBorder="1" applyAlignment="1" applyProtection="1">
      <alignment horizontal="center" vertical="center" wrapText="1"/>
      <protection hidden="1"/>
    </xf>
    <xf numFmtId="0" fontId="11" fillId="32" borderId="74" xfId="1" applyNumberFormat="1" applyFill="1" applyBorder="1" applyAlignment="1" applyProtection="1">
      <alignment horizontal="center" vertical="center" wrapText="1"/>
      <protection hidden="1"/>
    </xf>
    <xf numFmtId="0" fontId="3" fillId="39" borderId="9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9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3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3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3" borderId="40" xfId="1" applyNumberFormat="1" applyFont="1" applyFill="1" applyBorder="1" applyAlignment="1" applyProtection="1">
      <alignment horizontal="center" vertical="center" wrapText="1"/>
      <protection locked="0" hidden="1"/>
    </xf>
    <xf numFmtId="49" fontId="11" fillId="46" borderId="15" xfId="1" applyNumberFormat="1" applyFill="1" applyBorder="1" applyAlignment="1" applyProtection="1">
      <alignment horizontal="center" vertical="center" wrapText="1" readingOrder="1"/>
    </xf>
    <xf numFmtId="49" fontId="11" fillId="46" borderId="101" xfId="1" applyNumberFormat="1" applyFill="1" applyBorder="1" applyAlignment="1" applyProtection="1">
      <alignment horizontal="center" vertical="center" wrapText="1" readingOrder="1"/>
    </xf>
    <xf numFmtId="49" fontId="11" fillId="0" borderId="101" xfId="1" applyNumberFormat="1" applyFill="1" applyBorder="1" applyAlignment="1" applyProtection="1">
      <alignment horizontal="center" vertical="center" wrapText="1" readingOrder="1"/>
    </xf>
    <xf numFmtId="0" fontId="46" fillId="0" borderId="0" xfId="0" applyFont="1" applyAlignment="1">
      <alignment horizontal="center" vertical="center" wrapText="1"/>
    </xf>
    <xf numFmtId="49" fontId="11" fillId="46" borderId="95" xfId="1" applyNumberFormat="1" applyFill="1" applyBorder="1" applyAlignment="1" applyProtection="1">
      <alignment horizontal="center" vertical="center" wrapText="1" readingOrder="1"/>
    </xf>
    <xf numFmtId="49" fontId="18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54" fillId="30" borderId="4" xfId="1" applyNumberFormat="1" applyFont="1" applyFill="1" applyBorder="1" applyAlignment="1" applyProtection="1">
      <alignment horizontal="center" vertical="center" wrapText="1"/>
      <protection hidden="1"/>
    </xf>
    <xf numFmtId="2" fontId="18" fillId="2" borderId="4" xfId="1" applyNumberFormat="1" applyFont="1" applyFill="1" applyBorder="1" applyAlignment="1" applyProtection="1">
      <alignment horizontal="center" vertical="center"/>
      <protection hidden="1"/>
    </xf>
    <xf numFmtId="0" fontId="23" fillId="30" borderId="4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4" xfId="1" applyNumberFormat="1" applyFont="1" applyFill="1" applyBorder="1" applyAlignment="1" applyProtection="1">
      <alignment horizontal="center" vertical="center" wrapText="1"/>
      <protection hidden="1"/>
    </xf>
    <xf numFmtId="2" fontId="23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3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21" fillId="2" borderId="4" xfId="1" applyNumberFormat="1" applyFont="1" applyFill="1" applyBorder="1" applyAlignment="1" applyProtection="1">
      <alignment horizontal="left" vertical="center" wrapText="1"/>
      <protection hidden="1"/>
    </xf>
    <xf numFmtId="49" fontId="11" fillId="46" borderId="102" xfId="1" applyNumberFormat="1" applyFill="1" applyBorder="1" applyAlignment="1" applyProtection="1">
      <alignment horizontal="center" vertical="center" wrapText="1" readingOrder="1"/>
      <protection hidden="1"/>
    </xf>
    <xf numFmtId="0" fontId="23" fillId="46" borderId="4" xfId="1" applyFont="1" applyFill="1" applyBorder="1" applyProtection="1">
      <alignment vertical="top" wrapText="1"/>
      <protection hidden="1"/>
    </xf>
    <xf numFmtId="0" fontId="23" fillId="46" borderId="4" xfId="1" applyFont="1" applyFill="1" applyBorder="1" applyAlignment="1" applyProtection="1">
      <alignment horizontal="center" vertical="center" wrapText="1"/>
      <protection hidden="1"/>
    </xf>
    <xf numFmtId="49" fontId="23" fillId="46" borderId="4" xfId="1" applyNumberFormat="1" applyFont="1" applyFill="1" applyBorder="1" applyAlignment="1" applyProtection="1">
      <alignment horizontal="center" vertical="center" wrapText="1"/>
      <protection hidden="1"/>
    </xf>
    <xf numFmtId="2" fontId="23" fillId="46" borderId="4" xfId="1" applyNumberFormat="1" applyFont="1" applyFill="1" applyBorder="1" applyAlignment="1" applyProtection="1">
      <alignment horizontal="center" vertical="center" wrapText="1"/>
      <protection hidden="1"/>
    </xf>
    <xf numFmtId="1" fontId="17" fillId="30" borderId="4" xfId="1" applyNumberFormat="1" applyFont="1" applyFill="1" applyBorder="1" applyProtection="1">
      <alignment vertical="top" wrapText="1"/>
      <protection hidden="1"/>
    </xf>
    <xf numFmtId="0" fontId="23" fillId="46" borderId="4" xfId="1" applyNumberFormat="1" applyFont="1" applyFill="1" applyBorder="1" applyProtection="1">
      <alignment vertical="top" wrapText="1"/>
      <protection hidden="1"/>
    </xf>
    <xf numFmtId="2" fontId="18" fillId="46" borderId="4" xfId="1" applyNumberFormat="1" applyFont="1" applyFill="1" applyBorder="1" applyAlignment="1" applyProtection="1">
      <alignment horizontal="center" vertical="center"/>
      <protection hidden="1"/>
    </xf>
    <xf numFmtId="165" fontId="3" fillId="6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7" borderId="89" xfId="1" applyNumberFormat="1" applyFont="1" applyFill="1" applyBorder="1" applyAlignment="1" applyProtection="1">
      <alignment horizontal="center" vertical="center" wrapText="1"/>
      <protection hidden="1"/>
    </xf>
    <xf numFmtId="0" fontId="5" fillId="5" borderId="89" xfId="1" applyNumberFormat="1" applyFont="1" applyFill="1" applyBorder="1" applyAlignment="1" applyProtection="1">
      <alignment horizontal="center" vertical="center" wrapText="1"/>
      <protection hidden="1"/>
    </xf>
    <xf numFmtId="0" fontId="5" fillId="4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9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11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10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8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32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13" borderId="103" xfId="1" applyNumberFormat="1" applyFont="1" applyFill="1" applyBorder="1" applyAlignment="1" applyProtection="1">
      <alignment horizontal="center" vertical="center" wrapText="1"/>
      <protection hidden="1"/>
    </xf>
    <xf numFmtId="0" fontId="3" fillId="15" borderId="103" xfId="1" applyNumberFormat="1" applyFont="1" applyFill="1" applyBorder="1" applyAlignment="1" applyProtection="1">
      <alignment horizontal="center" vertical="center" wrapText="1"/>
      <protection hidden="1"/>
    </xf>
    <xf numFmtId="0" fontId="3" fillId="12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14" borderId="103" xfId="1" applyNumberFormat="1" applyFont="1" applyFill="1" applyBorder="1" applyAlignment="1" applyProtection="1">
      <alignment horizontal="center" vertical="center" wrapText="1"/>
      <protection hidden="1"/>
    </xf>
    <xf numFmtId="49" fontId="3" fillId="6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7" borderId="92" xfId="1" applyNumberFormat="1" applyFont="1" applyFill="1" applyBorder="1" applyAlignment="1" applyProtection="1">
      <alignment horizontal="center" vertical="center" wrapText="1"/>
      <protection hidden="1"/>
    </xf>
    <xf numFmtId="49" fontId="5" fillId="5" borderId="92" xfId="1" applyNumberFormat="1" applyFont="1" applyFill="1" applyBorder="1" applyAlignment="1" applyProtection="1">
      <alignment horizontal="center" vertical="center" wrapText="1"/>
      <protection hidden="1"/>
    </xf>
    <xf numFmtId="49" fontId="5" fillId="4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8" borderId="92" xfId="1" applyNumberFormat="1" applyFont="1" applyFill="1" applyBorder="1" applyAlignment="1" applyProtection="1">
      <alignment horizontal="center" vertical="center" wrapText="1"/>
      <protection hidden="1"/>
    </xf>
    <xf numFmtId="49" fontId="3" fillId="12" borderId="92" xfId="1" applyNumberFormat="1" applyFont="1" applyFill="1" applyBorder="1" applyAlignment="1" applyProtection="1">
      <alignment horizontal="center" vertical="center" wrapText="1"/>
      <protection hidden="1"/>
    </xf>
    <xf numFmtId="0" fontId="3" fillId="18" borderId="90" xfId="1" applyFont="1" applyFill="1" applyBorder="1" applyAlignment="1" applyProtection="1">
      <alignment horizontal="center" vertical="center" wrapText="1"/>
      <protection locked="0"/>
    </xf>
    <xf numFmtId="0" fontId="3" fillId="19" borderId="90" xfId="1" applyFont="1" applyFill="1" applyBorder="1" applyAlignment="1" applyProtection="1">
      <alignment horizontal="center" vertical="center" wrapText="1"/>
      <protection locked="0"/>
    </xf>
    <xf numFmtId="0" fontId="3" fillId="17" borderId="90" xfId="1" applyFont="1" applyFill="1" applyBorder="1" applyAlignment="1" applyProtection="1">
      <alignment horizontal="center" vertical="center" wrapText="1"/>
      <protection locked="0"/>
    </xf>
    <xf numFmtId="0" fontId="3" fillId="16" borderId="90" xfId="1" applyFont="1" applyFill="1" applyBorder="1" applyAlignment="1" applyProtection="1">
      <alignment horizontal="center" vertical="center" wrapText="1"/>
      <protection locked="0"/>
    </xf>
    <xf numFmtId="0" fontId="3" fillId="21" borderId="90" xfId="1" applyFont="1" applyFill="1" applyBorder="1" applyAlignment="1" applyProtection="1">
      <alignment horizontal="center" vertical="center" wrapText="1"/>
      <protection locked="0"/>
    </xf>
    <xf numFmtId="0" fontId="3" fillId="23" borderId="90" xfId="1" applyFont="1" applyFill="1" applyBorder="1" applyAlignment="1" applyProtection="1">
      <alignment horizontal="center" vertical="center" wrapText="1"/>
      <protection locked="0"/>
    </xf>
    <xf numFmtId="0" fontId="3" fillId="22" borderId="90" xfId="1" applyFont="1" applyFill="1" applyBorder="1" applyAlignment="1" applyProtection="1">
      <alignment horizontal="center" vertical="center" wrapText="1"/>
      <protection locked="0"/>
    </xf>
    <xf numFmtId="0" fontId="3" fillId="20" borderId="90" xfId="1" applyFont="1" applyFill="1" applyBorder="1" applyAlignment="1" applyProtection="1">
      <alignment horizontal="center" vertical="center" wrapText="1"/>
      <protection locked="0"/>
    </xf>
    <xf numFmtId="0" fontId="3" fillId="32" borderId="90" xfId="1" applyFont="1" applyFill="1" applyBorder="1" applyAlignment="1" applyProtection="1">
      <alignment horizontal="center" vertical="center" wrapText="1"/>
      <protection locked="0"/>
    </xf>
    <xf numFmtId="0" fontId="3" fillId="13" borderId="91" xfId="1" applyFont="1" applyFill="1" applyBorder="1" applyAlignment="1" applyProtection="1">
      <alignment horizontal="center" vertical="center" wrapText="1"/>
      <protection locked="0"/>
    </xf>
    <xf numFmtId="0" fontId="3" fillId="15" borderId="91" xfId="1" applyFont="1" applyFill="1" applyBorder="1" applyAlignment="1" applyProtection="1">
      <alignment horizontal="center" vertical="center" wrapText="1"/>
      <protection locked="0"/>
    </xf>
    <xf numFmtId="0" fontId="3" fillId="12" borderId="90" xfId="1" applyFont="1" applyFill="1" applyBorder="1" applyAlignment="1" applyProtection="1">
      <alignment horizontal="center" vertical="center" wrapText="1"/>
      <protection locked="0"/>
    </xf>
    <xf numFmtId="0" fontId="3" fillId="2" borderId="90" xfId="1" applyFont="1" applyFill="1" applyBorder="1" applyAlignment="1" applyProtection="1">
      <alignment horizontal="center" vertical="center" wrapText="1"/>
      <protection locked="0"/>
    </xf>
    <xf numFmtId="0" fontId="3" fillId="14" borderId="91" xfId="1" applyFont="1" applyFill="1" applyBorder="1" applyAlignment="1" applyProtection="1">
      <alignment horizontal="center" vertical="center" wrapText="1"/>
      <protection locked="0"/>
    </xf>
    <xf numFmtId="0" fontId="3" fillId="18" borderId="89" xfId="1" applyFont="1" applyFill="1" applyBorder="1" applyAlignment="1" applyProtection="1">
      <alignment horizontal="center" vertical="center" wrapText="1"/>
      <protection locked="0"/>
    </xf>
    <xf numFmtId="0" fontId="3" fillId="19" borderId="89" xfId="1" applyFont="1" applyFill="1" applyBorder="1" applyAlignment="1" applyProtection="1">
      <alignment horizontal="center" vertical="center" wrapText="1"/>
      <protection locked="0"/>
    </xf>
    <xf numFmtId="0" fontId="3" fillId="17" borderId="89" xfId="1" applyFont="1" applyFill="1" applyBorder="1" applyAlignment="1" applyProtection="1">
      <alignment horizontal="center" vertical="center" wrapText="1"/>
      <protection locked="0"/>
    </xf>
    <xf numFmtId="0" fontId="3" fillId="21" borderId="89" xfId="1" applyFont="1" applyFill="1" applyBorder="1" applyAlignment="1" applyProtection="1">
      <alignment horizontal="center" vertical="center" wrapText="1"/>
      <protection locked="0"/>
    </xf>
    <xf numFmtId="0" fontId="3" fillId="23" borderId="89" xfId="1" applyFont="1" applyFill="1" applyBorder="1" applyAlignment="1" applyProtection="1">
      <alignment horizontal="center" vertical="center" wrapText="1"/>
      <protection locked="0"/>
    </xf>
    <xf numFmtId="0" fontId="3" fillId="22" borderId="89" xfId="1" applyFont="1" applyFill="1" applyBorder="1" applyAlignment="1" applyProtection="1">
      <alignment horizontal="center" vertical="center" wrapText="1"/>
      <protection locked="0"/>
    </xf>
    <xf numFmtId="0" fontId="3" fillId="20" borderId="89" xfId="1" applyFont="1" applyFill="1" applyBorder="1" applyAlignment="1" applyProtection="1">
      <alignment horizontal="center" vertical="center" wrapText="1"/>
      <protection locked="0"/>
    </xf>
    <xf numFmtId="0" fontId="3" fillId="32" borderId="89" xfId="1" applyFont="1" applyFill="1" applyBorder="1" applyAlignment="1" applyProtection="1">
      <alignment horizontal="center" vertical="center" wrapText="1"/>
      <protection locked="0"/>
    </xf>
    <xf numFmtId="0" fontId="3" fillId="13" borderId="10" xfId="1" applyFont="1" applyFill="1" applyBorder="1" applyAlignment="1" applyProtection="1">
      <alignment horizontal="center" vertical="center" wrapText="1"/>
      <protection locked="0"/>
    </xf>
    <xf numFmtId="0" fontId="3" fillId="15" borderId="10" xfId="1" applyFont="1" applyFill="1" applyBorder="1" applyAlignment="1" applyProtection="1">
      <alignment horizontal="center" vertical="center" wrapText="1"/>
      <protection locked="0"/>
    </xf>
    <xf numFmtId="0" fontId="3" fillId="12" borderId="89" xfId="1" applyFont="1" applyFill="1" applyBorder="1" applyAlignment="1" applyProtection="1">
      <alignment horizontal="center" vertical="center" wrapText="1"/>
      <protection locked="0"/>
    </xf>
    <xf numFmtId="0" fontId="3" fillId="2" borderId="89" xfId="1" applyFont="1" applyFill="1" applyBorder="1" applyAlignment="1" applyProtection="1">
      <alignment horizontal="center" vertical="center" wrapText="1"/>
      <protection locked="0"/>
    </xf>
    <xf numFmtId="0" fontId="3" fillId="14" borderId="10" xfId="1" applyFont="1" applyFill="1" applyBorder="1" applyAlignment="1" applyProtection="1">
      <alignment horizontal="center" vertical="center" wrapText="1"/>
      <protection locked="0"/>
    </xf>
    <xf numFmtId="0" fontId="3" fillId="18" borderId="92" xfId="1" applyFont="1" applyFill="1" applyBorder="1" applyAlignment="1" applyProtection="1">
      <alignment horizontal="center" vertical="center" wrapText="1"/>
      <protection locked="0"/>
    </xf>
    <xf numFmtId="0" fontId="3" fillId="19" borderId="92" xfId="1" applyFont="1" applyFill="1" applyBorder="1" applyAlignment="1" applyProtection="1">
      <alignment horizontal="center" vertical="center" wrapText="1"/>
      <protection locked="0"/>
    </xf>
    <xf numFmtId="0" fontId="3" fillId="17" borderId="92" xfId="1" applyFont="1" applyFill="1" applyBorder="1" applyAlignment="1" applyProtection="1">
      <alignment horizontal="center" vertical="center" wrapText="1"/>
      <protection locked="0"/>
    </xf>
    <xf numFmtId="0" fontId="3" fillId="16" borderId="95" xfId="1" applyFont="1" applyFill="1" applyBorder="1" applyAlignment="1" applyProtection="1">
      <alignment horizontal="center" vertical="center" wrapText="1"/>
      <protection locked="0"/>
    </xf>
    <xf numFmtId="0" fontId="3" fillId="21" borderId="92" xfId="1" applyFont="1" applyFill="1" applyBorder="1" applyAlignment="1" applyProtection="1">
      <alignment horizontal="center" vertical="center" wrapText="1"/>
      <protection locked="0"/>
    </xf>
    <xf numFmtId="0" fontId="3" fillId="23" borderId="92" xfId="1" applyFont="1" applyFill="1" applyBorder="1" applyAlignment="1" applyProtection="1">
      <alignment horizontal="center" vertical="center" wrapText="1"/>
      <protection locked="0"/>
    </xf>
    <xf numFmtId="0" fontId="3" fillId="22" borderId="92" xfId="1" applyFont="1" applyFill="1" applyBorder="1" applyAlignment="1" applyProtection="1">
      <alignment horizontal="center" vertical="center" wrapText="1"/>
      <protection locked="0"/>
    </xf>
    <xf numFmtId="0" fontId="3" fillId="20" borderId="92" xfId="1" applyFont="1" applyFill="1" applyBorder="1" applyAlignment="1" applyProtection="1">
      <alignment horizontal="center" vertical="center" wrapText="1"/>
      <protection locked="0"/>
    </xf>
    <xf numFmtId="0" fontId="3" fillId="32" borderId="92" xfId="1" applyFont="1" applyFill="1" applyBorder="1" applyAlignment="1" applyProtection="1">
      <alignment horizontal="center" vertical="center" wrapText="1"/>
      <protection locked="0"/>
    </xf>
    <xf numFmtId="0" fontId="3" fillId="13" borderId="35" xfId="1" applyFont="1" applyFill="1" applyBorder="1" applyAlignment="1" applyProtection="1">
      <alignment horizontal="center" vertical="center" wrapText="1"/>
      <protection locked="0"/>
    </xf>
    <xf numFmtId="0" fontId="3" fillId="15" borderId="35" xfId="1" applyFont="1" applyFill="1" applyBorder="1" applyAlignment="1" applyProtection="1">
      <alignment horizontal="center" vertical="center" wrapText="1"/>
      <protection locked="0"/>
    </xf>
    <xf numFmtId="0" fontId="3" fillId="12" borderId="92" xfId="1" applyFont="1" applyFill="1" applyBorder="1" applyAlignment="1" applyProtection="1">
      <alignment horizontal="center" vertical="center" wrapText="1"/>
      <protection locked="0"/>
    </xf>
    <xf numFmtId="0" fontId="3" fillId="2" borderId="92" xfId="1" applyFont="1" applyFill="1" applyBorder="1" applyAlignment="1" applyProtection="1">
      <alignment horizontal="center" vertical="center" wrapText="1"/>
      <protection locked="0"/>
    </xf>
    <xf numFmtId="0" fontId="3" fillId="14" borderId="35" xfId="1" applyFont="1" applyFill="1" applyBorder="1" applyAlignment="1" applyProtection="1">
      <alignment horizontal="center" vertical="center" wrapText="1"/>
      <protection locked="0"/>
    </xf>
    <xf numFmtId="0" fontId="3" fillId="46" borderId="104" xfId="1" applyNumberFormat="1" applyFont="1" applyFill="1" applyBorder="1" applyAlignment="1" applyProtection="1">
      <alignment horizontal="center" vertical="center" wrapText="1"/>
      <protection hidden="1"/>
    </xf>
    <xf numFmtId="49" fontId="3" fillId="46" borderId="14" xfId="1" applyNumberFormat="1" applyFont="1" applyFill="1" applyBorder="1" applyAlignment="1" applyProtection="1">
      <alignment horizontal="center" vertical="center" wrapText="1"/>
      <protection hidden="1"/>
    </xf>
    <xf numFmtId="0" fontId="3" fillId="35" borderId="89" xfId="1" applyNumberFormat="1" applyFont="1" applyFill="1" applyBorder="1" applyAlignment="1" applyProtection="1">
      <alignment horizontal="center" vertical="center" wrapText="1"/>
      <protection hidden="1"/>
    </xf>
    <xf numFmtId="49" fontId="24" fillId="8" borderId="92" xfId="1" applyNumberFormat="1" applyFont="1" applyFill="1" applyBorder="1" applyAlignment="1" applyProtection="1">
      <alignment horizontal="center" vertical="center" wrapText="1"/>
      <protection hidden="1"/>
    </xf>
    <xf numFmtId="0" fontId="3" fillId="17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5" borderId="8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8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3" borderId="10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5" borderId="10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2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14" borderId="107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5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13" borderId="91" xfId="1" applyNumberFormat="1" applyFont="1" applyFill="1" applyBorder="1" applyAlignment="1" applyProtection="1">
      <alignment horizontal="center" vertical="center" wrapText="1"/>
      <protection hidden="1"/>
    </xf>
    <xf numFmtId="0" fontId="8" fillId="15" borderId="91" xfId="1" applyNumberFormat="1" applyFont="1" applyFill="1" applyBorder="1" applyAlignment="1" applyProtection="1">
      <alignment horizontal="center" vertical="center" wrapText="1"/>
      <protection hidden="1"/>
    </xf>
    <xf numFmtId="0" fontId="8" fillId="12" borderId="90" xfId="1" applyNumberFormat="1" applyFont="1" applyFill="1" applyBorder="1" applyAlignment="1" applyProtection="1">
      <alignment horizontal="center" vertical="center" wrapText="1"/>
      <protection hidden="1"/>
    </xf>
    <xf numFmtId="0" fontId="8" fillId="14" borderId="91" xfId="1" applyNumberFormat="1" applyFont="1" applyFill="1" applyBorder="1" applyAlignment="1" applyProtection="1">
      <alignment horizontal="center" vertical="center" wrapText="1"/>
      <protection hidden="1"/>
    </xf>
    <xf numFmtId="0" fontId="3" fillId="35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8" fillId="12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30" borderId="14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30" borderId="14" xfId="1" applyNumberFormat="1" applyFont="1" applyFill="1" applyBorder="1" applyAlignment="1" applyProtection="1">
      <alignment horizontal="left" vertical="center" wrapText="1"/>
      <protection hidden="1"/>
    </xf>
    <xf numFmtId="0" fontId="3" fillId="30" borderId="14" xfId="1" applyNumberFormat="1" applyFont="1" applyFill="1" applyBorder="1" applyAlignment="1" applyProtection="1">
      <alignment horizontal="center" vertical="center" wrapText="1"/>
      <protection hidden="1"/>
    </xf>
    <xf numFmtId="167" fontId="3" fillId="3" borderId="14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2" xfId="1" applyNumberFormat="1" applyFont="1" applyFill="1" applyBorder="1" applyAlignment="1" applyProtection="1">
      <alignment horizontal="center" vertical="center" wrapText="1" readingOrder="1"/>
      <protection hidden="1"/>
    </xf>
    <xf numFmtId="49" fontId="3" fillId="30" borderId="90" xfId="1" applyNumberFormat="1" applyFont="1" applyFill="1" applyBorder="1" applyAlignment="1" applyProtection="1">
      <alignment horizontal="left" vertical="center" wrapText="1"/>
      <protection hidden="1"/>
    </xf>
    <xf numFmtId="49" fontId="3" fillId="30" borderId="92" xfId="1" applyNumberFormat="1" applyFont="1" applyFill="1" applyBorder="1" applyAlignment="1" applyProtection="1">
      <alignment horizontal="left" vertical="center" wrapText="1" readingOrder="1"/>
      <protection hidden="1"/>
    </xf>
    <xf numFmtId="49" fontId="3" fillId="0" borderId="90" xfId="1" applyNumberFormat="1" applyFont="1" applyFill="1" applyBorder="1" applyAlignment="1" applyProtection="1">
      <alignment horizontal="left" vertical="center" wrapText="1" readingOrder="1"/>
      <protection hidden="1"/>
    </xf>
    <xf numFmtId="49" fontId="12" fillId="31" borderId="89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95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95" xfId="1" applyNumberFormat="1" applyFont="1" applyFill="1" applyBorder="1" applyAlignment="1" applyProtection="1">
      <alignment horizontal="center" vertical="center" wrapText="1"/>
      <protection hidden="1"/>
    </xf>
    <xf numFmtId="167" fontId="3" fillId="3" borderId="108" xfId="1" applyNumberFormat="1" applyFont="1" applyFill="1" applyBorder="1" applyAlignment="1" applyProtection="1">
      <alignment horizontal="center" vertical="center" wrapText="1"/>
      <protection hidden="1"/>
    </xf>
    <xf numFmtId="49" fontId="6" fillId="2" borderId="102" xfId="1" applyNumberFormat="1" applyFont="1" applyFill="1" applyBorder="1" applyAlignment="1" applyProtection="1">
      <alignment horizontal="center" vertical="center" wrapText="1" readingOrder="1"/>
      <protection hidden="1"/>
    </xf>
    <xf numFmtId="49" fontId="6" fillId="0" borderId="102" xfId="1" applyNumberFormat="1" applyFont="1" applyFill="1" applyBorder="1" applyAlignment="1" applyProtection="1">
      <alignment horizontal="center" vertical="center" wrapText="1" readingOrder="1"/>
      <protection hidden="1"/>
    </xf>
    <xf numFmtId="49" fontId="3" fillId="2" borderId="14" xfId="1" applyNumberFormat="1" applyFont="1" applyFill="1" applyBorder="1" applyAlignment="1" applyProtection="1">
      <alignment horizontal="center" vertical="center" wrapText="1"/>
      <protection hidden="1"/>
    </xf>
    <xf numFmtId="2" fontId="3" fillId="30" borderId="106" xfId="1" applyNumberFormat="1" applyFont="1" applyFill="1" applyBorder="1" applyAlignment="1" applyProtection="1">
      <alignment horizontal="center" vertical="center"/>
      <protection hidden="1"/>
    </xf>
    <xf numFmtId="2" fontId="3" fillId="30" borderId="109" xfId="1" applyNumberFormat="1" applyFont="1" applyFill="1" applyBorder="1" applyAlignment="1" applyProtection="1">
      <alignment horizontal="center" vertical="center"/>
      <protection hidden="1"/>
    </xf>
    <xf numFmtId="0" fontId="24" fillId="2" borderId="89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89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89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89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89" xfId="0" applyNumberFormat="1" applyFont="1" applyFill="1" applyBorder="1" applyAlignment="1" applyProtection="1">
      <alignment horizontal="center" vertical="center" wrapText="1"/>
      <protection hidden="1"/>
    </xf>
    <xf numFmtId="49" fontId="3" fillId="11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9" borderId="89" xfId="1" applyNumberFormat="1" applyFont="1" applyFill="1" applyBorder="1" applyAlignment="1" applyProtection="1">
      <alignment horizontal="center" vertical="center" wrapText="1"/>
      <protection hidden="1"/>
    </xf>
    <xf numFmtId="49" fontId="3" fillId="10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56" borderId="89" xfId="0" applyNumberFormat="1" applyFont="1" applyFill="1" applyBorder="1" applyAlignment="1" applyProtection="1">
      <alignment horizontal="center" vertical="center" wrapText="1"/>
      <protection hidden="1"/>
    </xf>
    <xf numFmtId="49" fontId="3" fillId="32" borderId="89" xfId="1" applyNumberFormat="1" applyFont="1" applyFill="1" applyBorder="1" applyAlignment="1" applyProtection="1">
      <alignment horizontal="center" vertical="center" wrapText="1"/>
      <protection hidden="1"/>
    </xf>
    <xf numFmtId="0" fontId="3" fillId="24" borderId="89" xfId="0" applyNumberFormat="1" applyFont="1" applyFill="1" applyBorder="1" applyAlignment="1" applyProtection="1">
      <alignment horizontal="center" vertical="center" wrapText="1"/>
      <protection hidden="1"/>
    </xf>
    <xf numFmtId="0" fontId="24" fillId="35" borderId="89" xfId="0" applyNumberFormat="1" applyFont="1" applyFill="1" applyBorder="1" applyAlignment="1" applyProtection="1">
      <alignment horizontal="center" vertical="center" wrapText="1"/>
      <protection hidden="1"/>
    </xf>
    <xf numFmtId="0" fontId="3" fillId="55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4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5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40" borderId="89" xfId="1" applyNumberFormat="1" applyFont="1" applyFill="1" applyBorder="1" applyAlignment="1" applyProtection="1">
      <alignment horizontal="center" vertical="center" wrapText="1"/>
      <protection hidden="1"/>
    </xf>
    <xf numFmtId="0" fontId="8" fillId="26" borderId="89" xfId="0" applyNumberFormat="1" applyFont="1" applyFill="1" applyBorder="1" applyAlignment="1" applyProtection="1">
      <alignment horizontal="center" vertical="center" wrapText="1"/>
      <protection hidden="1"/>
    </xf>
    <xf numFmtId="0" fontId="3" fillId="26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0" borderId="9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89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9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2" borderId="90" xfId="1" applyNumberFormat="1" applyFont="1" applyFill="1" applyBorder="1" applyAlignment="1" applyProtection="1">
      <alignment horizontal="center" vertical="center" wrapText="1"/>
      <protection locked="0" hidden="1"/>
    </xf>
    <xf numFmtId="0" fontId="3" fillId="26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40" borderId="92" xfId="1" applyNumberFormat="1" applyFont="1" applyFill="1" applyBorder="1" applyAlignment="1" applyProtection="1">
      <alignment horizontal="center" vertical="center" wrapText="1"/>
      <protection hidden="1"/>
    </xf>
    <xf numFmtId="0" fontId="8" fillId="45" borderId="89" xfId="0" applyNumberFormat="1" applyFont="1" applyFill="1" applyBorder="1" applyAlignment="1" applyProtection="1">
      <alignment horizontal="center" vertical="center" wrapText="1"/>
      <protection hidden="1"/>
    </xf>
    <xf numFmtId="0" fontId="8" fillId="32" borderId="89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2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3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4" xfId="0" applyNumberFormat="1" applyFont="1" applyFill="1" applyBorder="1" applyAlignment="1" applyProtection="1">
      <alignment horizontal="center" vertical="center" wrapText="1"/>
      <protection hidden="1"/>
    </xf>
    <xf numFmtId="0" fontId="18" fillId="46" borderId="5" xfId="1" applyFont="1" applyFill="1" applyBorder="1" applyAlignment="1" applyProtection="1">
      <alignment horizontal="left" vertical="center" wrapText="1"/>
      <protection hidden="1"/>
    </xf>
    <xf numFmtId="0" fontId="18" fillId="2" borderId="5" xfId="1" applyFont="1" applyFill="1" applyBorder="1" applyAlignment="1" applyProtection="1">
      <alignment horizontal="left" vertical="center" wrapText="1"/>
      <protection hidden="1"/>
    </xf>
    <xf numFmtId="49" fontId="48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1" applyNumberFormat="1" applyBorder="1" applyAlignment="1" applyProtection="1">
      <alignment horizontal="center" vertical="top" wrapText="1"/>
      <protection hidden="1"/>
    </xf>
    <xf numFmtId="49" fontId="53" fillId="2" borderId="4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105" xfId="1" applyNumberFormat="1" applyFont="1" applyFill="1" applyBorder="1" applyAlignment="1" applyProtection="1">
      <alignment horizontal="center" vertical="center"/>
      <protection hidden="1"/>
    </xf>
    <xf numFmtId="2" fontId="3" fillId="2" borderId="106" xfId="1" applyNumberFormat="1" applyFont="1" applyFill="1" applyBorder="1" applyAlignment="1" applyProtection="1">
      <alignment horizontal="center" vertical="center"/>
      <protection hidden="1"/>
    </xf>
    <xf numFmtId="2" fontId="3" fillId="2" borderId="109" xfId="1" applyNumberFormat="1" applyFont="1" applyFill="1" applyBorder="1" applyAlignment="1" applyProtection="1">
      <alignment horizontal="center" vertical="center"/>
      <protection hidden="1"/>
    </xf>
    <xf numFmtId="49" fontId="18" fillId="2" borderId="3" xfId="0" applyNumberFormat="1" applyFont="1" applyFill="1" applyBorder="1" applyAlignment="1" applyProtection="1">
      <alignment vertical="center" wrapText="1"/>
      <protection hidden="1"/>
    </xf>
    <xf numFmtId="0" fontId="3" fillId="0" borderId="11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0" borderId="116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5" borderId="11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2" borderId="116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0" borderId="36" xfId="1" applyNumberFormat="1" applyFont="1" applyFill="1" applyBorder="1" applyAlignment="1" applyProtection="1">
      <alignment horizontal="center" vertical="center" wrapText="1"/>
      <protection hidden="1"/>
    </xf>
    <xf numFmtId="0" fontId="8" fillId="26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3" borderId="36" xfId="1" applyNumberFormat="1" applyFont="1" applyFill="1" applyBorder="1" applyAlignment="1" applyProtection="1">
      <alignment horizontal="center" vertical="center" wrapText="1"/>
      <protection hidden="1"/>
    </xf>
    <xf numFmtId="0" fontId="8" fillId="39" borderId="36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90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36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117" xfId="0" applyNumberFormat="1" applyFont="1" applyFill="1" applyBorder="1" applyAlignment="1" applyProtection="1">
      <alignment horizontal="center" vertical="center" wrapText="1"/>
      <protection hidden="1"/>
    </xf>
    <xf numFmtId="49" fontId="19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19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35" borderId="36" xfId="1" applyNumberFormat="1" applyFont="1" applyFill="1" applyBorder="1" applyAlignment="1" applyProtection="1">
      <alignment horizontal="center" vertical="center" wrapText="1"/>
      <protection locked="0" hidden="1"/>
    </xf>
    <xf numFmtId="0" fontId="8" fillId="45" borderId="39" xfId="0" applyNumberFormat="1" applyFont="1" applyFill="1" applyBorder="1" applyAlignment="1" applyProtection="1">
      <alignment horizontal="center" vertical="center" wrapText="1"/>
      <protection hidden="1"/>
    </xf>
    <xf numFmtId="0" fontId="8" fillId="32" borderId="39" xfId="1" applyNumberFormat="1" applyFont="1" applyFill="1" applyBorder="1" applyAlignment="1" applyProtection="1">
      <alignment horizontal="center" vertical="center" wrapText="1"/>
      <protection hidden="1"/>
    </xf>
    <xf numFmtId="0" fontId="8" fillId="45" borderId="40" xfId="0" applyNumberFormat="1" applyFont="1" applyFill="1" applyBorder="1" applyAlignment="1" applyProtection="1">
      <alignment horizontal="center" vertical="center" wrapText="1"/>
      <protection hidden="1"/>
    </xf>
    <xf numFmtId="0" fontId="8" fillId="32" borderId="40" xfId="1" applyNumberFormat="1" applyFont="1" applyFill="1" applyBorder="1" applyAlignment="1" applyProtection="1">
      <alignment horizontal="center" vertical="center" wrapText="1"/>
      <protection hidden="1"/>
    </xf>
    <xf numFmtId="0" fontId="8" fillId="26" borderId="79" xfId="0" applyNumberFormat="1" applyFont="1" applyFill="1" applyBorder="1" applyAlignment="1" applyProtection="1">
      <alignment horizontal="center" vertical="center" wrapText="1"/>
      <protection hidden="1"/>
    </xf>
    <xf numFmtId="0" fontId="8" fillId="45" borderId="97" xfId="0" applyNumberFormat="1" applyFont="1" applyFill="1" applyBorder="1" applyAlignment="1" applyProtection="1">
      <alignment horizontal="center" vertical="center" wrapText="1"/>
      <protection hidden="1"/>
    </xf>
    <xf numFmtId="0" fontId="8" fillId="32" borderId="97" xfId="1" applyNumberFormat="1" applyFont="1" applyFill="1" applyBorder="1" applyAlignment="1" applyProtection="1">
      <alignment horizontal="center" vertical="center" wrapText="1"/>
      <protection hidden="1"/>
    </xf>
    <xf numFmtId="2" fontId="3" fillId="46" borderId="119" xfId="1" applyNumberFormat="1" applyFont="1" applyFill="1" applyBorder="1" applyAlignment="1" applyProtection="1">
      <alignment horizontal="center" vertical="center"/>
      <protection hidden="1"/>
    </xf>
    <xf numFmtId="2" fontId="3" fillId="46" borderId="120" xfId="1" applyNumberFormat="1" applyFont="1" applyFill="1" applyBorder="1" applyAlignment="1" applyProtection="1">
      <alignment horizontal="center" vertical="center" wrapText="1"/>
      <protection hidden="1"/>
    </xf>
    <xf numFmtId="2" fontId="3" fillId="46" borderId="109" xfId="1" applyNumberFormat="1" applyFont="1" applyFill="1" applyBorder="1" applyAlignment="1" applyProtection="1">
      <alignment horizontal="center" vertical="center" wrapText="1"/>
      <protection hidden="1"/>
    </xf>
    <xf numFmtId="2" fontId="3" fillId="46" borderId="106" xfId="1" applyNumberFormat="1" applyFont="1" applyFill="1" applyBorder="1" applyAlignment="1" applyProtection="1">
      <alignment horizontal="center" vertical="center" wrapText="1"/>
      <protection hidden="1"/>
    </xf>
    <xf numFmtId="2" fontId="3" fillId="46" borderId="121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121" xfId="1" applyNumberFormat="1" applyFont="1" applyFill="1" applyBorder="1" applyAlignment="1" applyProtection="1">
      <alignment horizontal="center" vertical="center"/>
      <protection hidden="1"/>
    </xf>
    <xf numFmtId="2" fontId="3" fillId="30" borderId="120" xfId="1" applyNumberFormat="1" applyFont="1" applyFill="1" applyBorder="1" applyAlignment="1" applyProtection="1">
      <alignment horizontal="center" vertical="center"/>
      <protection hidden="1"/>
    </xf>
    <xf numFmtId="2" fontId="3" fillId="30" borderId="121" xfId="1" applyNumberFormat="1" applyFont="1" applyFill="1" applyBorder="1" applyAlignment="1" applyProtection="1">
      <alignment horizontal="center" vertical="center"/>
      <protection hidden="1"/>
    </xf>
    <xf numFmtId="2" fontId="3" fillId="2" borderId="118" xfId="0" applyNumberFormat="1" applyFont="1" applyFill="1" applyBorder="1" applyAlignment="1" applyProtection="1">
      <alignment horizontal="center" vertical="center" wrapText="1"/>
      <protection hidden="1"/>
    </xf>
    <xf numFmtId="0" fontId="3" fillId="35" borderId="9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5" borderId="89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5" borderId="9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2" borderId="27" xfId="1" applyNumberFormat="1" applyFill="1" applyBorder="1" applyAlignment="1" applyProtection="1">
      <alignment horizontal="center" vertical="center" wrapText="1"/>
      <protection hidden="1"/>
    </xf>
    <xf numFmtId="0" fontId="11" fillId="0" borderId="4" xfId="1" applyNumberFormat="1" applyAlignment="1" applyProtection="1">
      <alignment horizontal="center" vertical="center" wrapText="1"/>
      <protection hidden="1"/>
    </xf>
    <xf numFmtId="0" fontId="11" fillId="2" borderId="4" xfId="1" applyNumberFormat="1" applyFill="1" applyBorder="1" applyAlignment="1" applyProtection="1">
      <alignment horizontal="center" vertical="center" wrapText="1"/>
      <protection hidden="1"/>
    </xf>
    <xf numFmtId="0" fontId="11" fillId="2" borderId="93" xfId="1" applyNumberFormat="1" applyFill="1" applyBorder="1" applyAlignment="1" applyProtection="1">
      <alignment horizontal="center" vertical="center" wrapText="1"/>
      <protection hidden="1"/>
    </xf>
    <xf numFmtId="0" fontId="11" fillId="24" borderId="26" xfId="1" applyNumberFormat="1" applyFill="1" applyBorder="1" applyAlignment="1" applyProtection="1">
      <alignment horizontal="center" vertical="center" wrapText="1"/>
      <protection hidden="1"/>
    </xf>
    <xf numFmtId="0" fontId="11" fillId="24" borderId="74" xfId="1" applyNumberFormat="1" applyFill="1" applyBorder="1" applyAlignment="1" applyProtection="1">
      <alignment horizontal="center" vertical="center" wrapText="1"/>
      <protection hidden="1"/>
    </xf>
    <xf numFmtId="0" fontId="11" fillId="63" borderId="26" xfId="1" applyNumberFormat="1" applyFill="1" applyBorder="1" applyAlignment="1" applyProtection="1">
      <alignment horizontal="center" vertical="center" wrapText="1"/>
      <protection hidden="1"/>
    </xf>
    <xf numFmtId="0" fontId="11" fillId="64" borderId="26" xfId="1" applyNumberFormat="1" applyFill="1" applyBorder="1" applyAlignment="1" applyProtection="1">
      <alignment horizontal="center" vertical="center" wrapText="1"/>
      <protection hidden="1"/>
    </xf>
    <xf numFmtId="0" fontId="11" fillId="65" borderId="26" xfId="1" applyNumberFormat="1" applyFill="1" applyBorder="1" applyAlignment="1" applyProtection="1">
      <alignment horizontal="center" vertical="center" wrapText="1"/>
      <protection hidden="1"/>
    </xf>
    <xf numFmtId="0" fontId="11" fillId="66" borderId="26" xfId="1" applyNumberFormat="1" applyFill="1" applyBorder="1" applyAlignment="1" applyProtection="1">
      <alignment horizontal="center" vertical="center" wrapText="1"/>
      <protection hidden="1"/>
    </xf>
    <xf numFmtId="0" fontId="11" fillId="67" borderId="26" xfId="1" applyNumberFormat="1" applyFill="1" applyBorder="1" applyAlignment="1" applyProtection="1">
      <alignment horizontal="center" vertical="center" wrapText="1"/>
      <protection hidden="1"/>
    </xf>
    <xf numFmtId="0" fontId="11" fillId="68" borderId="26" xfId="1" applyNumberFormat="1" applyFill="1" applyBorder="1" applyAlignment="1" applyProtection="1">
      <alignment horizontal="center" vertical="center" wrapText="1"/>
      <protection hidden="1"/>
    </xf>
    <xf numFmtId="0" fontId="11" fillId="69" borderId="26" xfId="1" applyNumberFormat="1" applyFill="1" applyBorder="1" applyAlignment="1" applyProtection="1">
      <alignment horizontal="center" vertical="center" wrapText="1"/>
      <protection hidden="1"/>
    </xf>
    <xf numFmtId="0" fontId="3" fillId="18" borderId="90" xfId="1" applyFont="1" applyFill="1" applyBorder="1" applyAlignment="1" applyProtection="1">
      <alignment horizontal="center" vertical="center" wrapText="1"/>
      <protection hidden="1"/>
    </xf>
    <xf numFmtId="0" fontId="3" fillId="19" borderId="90" xfId="1" applyFont="1" applyFill="1" applyBorder="1" applyAlignment="1" applyProtection="1">
      <alignment horizontal="center" vertical="center" wrapText="1"/>
      <protection hidden="1"/>
    </xf>
    <xf numFmtId="0" fontId="3" fillId="17" borderId="90" xfId="1" applyFont="1" applyFill="1" applyBorder="1" applyAlignment="1" applyProtection="1">
      <alignment horizontal="center" vertical="center" wrapText="1"/>
      <protection hidden="1"/>
    </xf>
    <xf numFmtId="0" fontId="3" fillId="16" borderId="90" xfId="1" applyFont="1" applyFill="1" applyBorder="1" applyAlignment="1" applyProtection="1">
      <alignment horizontal="center" vertical="center" wrapText="1"/>
      <protection hidden="1"/>
    </xf>
    <xf numFmtId="0" fontId="3" fillId="21" borderId="90" xfId="1" applyFont="1" applyFill="1" applyBorder="1" applyAlignment="1" applyProtection="1">
      <alignment horizontal="center" vertical="center" wrapText="1"/>
      <protection hidden="1"/>
    </xf>
    <xf numFmtId="0" fontId="3" fillId="23" borderId="90" xfId="1" applyFont="1" applyFill="1" applyBorder="1" applyAlignment="1" applyProtection="1">
      <alignment horizontal="center" vertical="center" wrapText="1"/>
      <protection hidden="1"/>
    </xf>
    <xf numFmtId="0" fontId="3" fillId="22" borderId="90" xfId="1" applyFont="1" applyFill="1" applyBorder="1" applyAlignment="1" applyProtection="1">
      <alignment horizontal="center" vertical="center" wrapText="1"/>
      <protection hidden="1"/>
    </xf>
    <xf numFmtId="0" fontId="3" fillId="20" borderId="90" xfId="1" applyFont="1" applyFill="1" applyBorder="1" applyAlignment="1" applyProtection="1">
      <alignment horizontal="center" vertical="center" wrapText="1"/>
      <protection hidden="1"/>
    </xf>
    <xf numFmtId="0" fontId="3" fillId="32" borderId="90" xfId="1" applyFont="1" applyFill="1" applyBorder="1" applyAlignment="1" applyProtection="1">
      <alignment horizontal="center" vertical="center" wrapText="1"/>
      <protection hidden="1"/>
    </xf>
    <xf numFmtId="0" fontId="3" fillId="13" borderId="91" xfId="1" applyFont="1" applyFill="1" applyBorder="1" applyAlignment="1" applyProtection="1">
      <alignment horizontal="center" vertical="center" wrapText="1"/>
      <protection hidden="1"/>
    </xf>
    <xf numFmtId="0" fontId="3" fillId="15" borderId="91" xfId="1" applyFont="1" applyFill="1" applyBorder="1" applyAlignment="1" applyProtection="1">
      <alignment horizontal="center" vertical="center" wrapText="1"/>
      <protection hidden="1"/>
    </xf>
    <xf numFmtId="0" fontId="3" fillId="12" borderId="90" xfId="1" applyFont="1" applyFill="1" applyBorder="1" applyAlignment="1" applyProtection="1">
      <alignment horizontal="center" vertical="center" wrapText="1"/>
      <protection hidden="1"/>
    </xf>
    <xf numFmtId="0" fontId="3" fillId="2" borderId="90" xfId="1" applyFont="1" applyFill="1" applyBorder="1" applyAlignment="1" applyProtection="1">
      <alignment horizontal="center" vertical="center" wrapText="1"/>
      <protection hidden="1"/>
    </xf>
    <xf numFmtId="0" fontId="11" fillId="0" borderId="0" xfId="0" applyNumberFormat="1" applyFont="1" applyAlignment="1">
      <alignment horizontal="center" vertical="center" wrapText="1"/>
    </xf>
    <xf numFmtId="49" fontId="11" fillId="48" borderId="65" xfId="0" applyNumberFormat="1" applyFont="1" applyFill="1" applyBorder="1" applyAlignment="1">
      <alignment horizontal="center" vertical="center" wrapText="1"/>
    </xf>
    <xf numFmtId="49" fontId="11" fillId="48" borderId="66" xfId="0" applyNumberFormat="1" applyFont="1" applyFill="1" applyBorder="1" applyAlignment="1">
      <alignment horizontal="center" vertical="center" wrapText="1"/>
    </xf>
    <xf numFmtId="164" fontId="11" fillId="48" borderId="66" xfId="0" applyNumberFormat="1" applyFont="1" applyFill="1" applyBorder="1" applyAlignment="1">
      <alignment horizontal="center" vertical="center" wrapText="1"/>
    </xf>
    <xf numFmtId="164" fontId="11" fillId="48" borderId="67" xfId="0" applyNumberFormat="1" applyFont="1" applyFill="1" applyBorder="1" applyAlignment="1">
      <alignment horizontal="center" vertical="center" wrapText="1"/>
    </xf>
    <xf numFmtId="49" fontId="28" fillId="53" borderId="23" xfId="0" applyNumberFormat="1" applyFont="1" applyFill="1" applyBorder="1" applyAlignment="1">
      <alignment horizontal="center" vertical="center" wrapText="1"/>
    </xf>
    <xf numFmtId="49" fontId="28" fillId="53" borderId="61" xfId="0" applyNumberFormat="1" applyFont="1" applyFill="1" applyBorder="1" applyAlignment="1">
      <alignment horizontal="center" vertical="center" wrapText="1"/>
    </xf>
    <xf numFmtId="49" fontId="11" fillId="2" borderId="60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11" fillId="2" borderId="61" xfId="0" applyNumberFormat="1" applyFont="1" applyFill="1" applyBorder="1" applyAlignment="1">
      <alignment horizontal="center" vertical="center" wrapText="1"/>
    </xf>
    <xf numFmtId="49" fontId="11" fillId="48" borderId="70" xfId="0" applyNumberFormat="1" applyFont="1" applyFill="1" applyBorder="1" applyAlignment="1">
      <alignment horizontal="center" vertical="center" wrapText="1"/>
    </xf>
    <xf numFmtId="49" fontId="11" fillId="48" borderId="71" xfId="0" applyNumberFormat="1" applyFont="1" applyFill="1" applyBorder="1" applyAlignment="1">
      <alignment horizontal="center" vertical="center" wrapText="1"/>
    </xf>
    <xf numFmtId="164" fontId="11" fillId="48" borderId="71" xfId="0" applyNumberFormat="1" applyFont="1" applyFill="1" applyBorder="1" applyAlignment="1">
      <alignment horizontal="center" vertical="center" wrapText="1"/>
    </xf>
    <xf numFmtId="164" fontId="11" fillId="48" borderId="72" xfId="0" applyNumberFormat="1" applyFont="1" applyFill="1" applyBorder="1" applyAlignment="1">
      <alignment horizontal="center" vertical="center" wrapText="1"/>
    </xf>
    <xf numFmtId="49" fontId="25" fillId="0" borderId="58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49" fontId="25" fillId="0" borderId="59" xfId="0" applyNumberFormat="1" applyFont="1" applyBorder="1" applyAlignment="1">
      <alignment horizontal="center" vertical="center"/>
    </xf>
    <xf numFmtId="49" fontId="11" fillId="48" borderId="68" xfId="0" applyNumberFormat="1" applyFont="1" applyFill="1" applyBorder="1" applyAlignment="1">
      <alignment horizontal="center" vertical="center" wrapText="1"/>
    </xf>
    <xf numFmtId="49" fontId="11" fillId="48" borderId="22" xfId="0" applyNumberFormat="1" applyFont="1" applyFill="1" applyBorder="1" applyAlignment="1">
      <alignment horizontal="center" vertical="center" wrapText="1"/>
    </xf>
    <xf numFmtId="164" fontId="11" fillId="48" borderId="22" xfId="0" applyNumberFormat="1" applyFont="1" applyFill="1" applyBorder="1" applyAlignment="1">
      <alignment horizontal="center" vertical="center" wrapText="1"/>
    </xf>
    <xf numFmtId="164" fontId="11" fillId="48" borderId="69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49" fontId="25" fillId="0" borderId="26" xfId="0" applyNumberFormat="1" applyFont="1" applyBorder="1" applyAlignment="1">
      <alignment horizontal="center" vertical="center"/>
    </xf>
    <xf numFmtId="49" fontId="27" fillId="48" borderId="26" xfId="0" applyNumberFormat="1" applyFont="1" applyFill="1" applyBorder="1" applyAlignment="1">
      <alignment horizontal="center" vertical="center"/>
    </xf>
    <xf numFmtId="171" fontId="29" fillId="2" borderId="63" xfId="0" applyNumberFormat="1" applyFont="1" applyFill="1" applyBorder="1" applyAlignment="1">
      <alignment horizontal="center" vertical="center" wrapText="1"/>
    </xf>
    <xf numFmtId="171" fontId="29" fillId="2" borderId="64" xfId="0" applyNumberFormat="1" applyFont="1" applyFill="1" applyBorder="1" applyAlignment="1">
      <alignment horizontal="center" vertical="center" wrapText="1"/>
    </xf>
    <xf numFmtId="49" fontId="28" fillId="53" borderId="60" xfId="0" applyNumberFormat="1" applyFont="1" applyFill="1" applyBorder="1" applyAlignment="1">
      <alignment horizontal="center" vertical="center" wrapText="1"/>
    </xf>
    <xf numFmtId="164" fontId="28" fillId="53" borderId="23" xfId="0" applyNumberFormat="1" applyFont="1" applyFill="1" applyBorder="1" applyAlignment="1">
      <alignment horizontal="center" vertical="center" wrapText="1"/>
    </xf>
    <xf numFmtId="164" fontId="28" fillId="53" borderId="61" xfId="0" applyNumberFormat="1" applyFont="1" applyFill="1" applyBorder="1" applyAlignment="1">
      <alignment horizontal="center" vertical="center" wrapText="1"/>
    </xf>
    <xf numFmtId="49" fontId="3" fillId="30" borderId="6" xfId="1" applyNumberFormat="1" applyFont="1" applyFill="1" applyBorder="1" applyAlignment="1" applyProtection="1">
      <alignment horizontal="right" vertical="center" wrapText="1"/>
      <protection hidden="1"/>
    </xf>
    <xf numFmtId="0" fontId="23" fillId="46" borderId="4" xfId="1" applyNumberFormat="1" applyFont="1" applyFill="1" applyBorder="1" applyAlignment="1" applyProtection="1">
      <alignment vertical="center" wrapText="1"/>
      <protection hidden="1"/>
    </xf>
    <xf numFmtId="49" fontId="2" fillId="46" borderId="1" xfId="1" applyNumberFormat="1" applyFont="1" applyFill="1" applyBorder="1" applyAlignment="1" applyProtection="1">
      <alignment horizontal="center" vertical="center"/>
      <protection hidden="1"/>
    </xf>
    <xf numFmtId="49" fontId="2" fillId="46" borderId="2" xfId="1" applyNumberFormat="1" applyFont="1" applyFill="1" applyBorder="1" applyAlignment="1" applyProtection="1">
      <alignment horizontal="center" vertical="center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3" fillId="46" borderId="5" xfId="1" applyNumberFormat="1" applyFont="1" applyFill="1" applyBorder="1" applyAlignment="1" applyProtection="1">
      <alignment horizontal="center" vertical="center" wrapText="1"/>
      <protection hidden="1"/>
    </xf>
    <xf numFmtId="49" fontId="18" fillId="46" borderId="4" xfId="1" applyNumberFormat="1" applyFont="1" applyFill="1" applyBorder="1" applyAlignment="1" applyProtection="1">
      <alignment horizontal="center" vertical="center" wrapText="1"/>
      <protection hidden="1"/>
    </xf>
    <xf numFmtId="49" fontId="1" fillId="46" borderId="4" xfId="1" applyNumberFormat="1" applyFont="1" applyFill="1" applyBorder="1" applyAlignment="1" applyProtection="1">
      <alignment horizontal="center" vertical="top" wrapText="1"/>
      <protection hidden="1"/>
    </xf>
    <xf numFmtId="49" fontId="3" fillId="2" borderId="15" xfId="1" applyNumberFormat="1" applyFont="1" applyFill="1" applyBorder="1" applyAlignment="1" applyProtection="1">
      <alignment horizontal="right" vertical="center" wrapText="1"/>
      <protection hidden="1"/>
    </xf>
    <xf numFmtId="49" fontId="18" fillId="30" borderId="4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1" applyNumberFormat="1" applyFont="1" applyFill="1" applyBorder="1" applyAlignment="1" applyProtection="1">
      <alignment horizontal="center" vertical="center"/>
      <protection hidden="1"/>
    </xf>
    <xf numFmtId="49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89" xfId="1" applyNumberFormat="1" applyFont="1" applyFill="1" applyBorder="1" applyAlignment="1" applyProtection="1">
      <alignment horizontal="center" vertical="center" wrapText="1"/>
      <protection hidden="1"/>
    </xf>
    <xf numFmtId="0" fontId="23" fillId="2" borderId="4" xfId="1" applyFont="1" applyFill="1" applyBorder="1" applyAlignment="1" applyProtection="1">
      <alignment horizontal="center" vertical="top" wrapText="1"/>
      <protection hidden="1"/>
    </xf>
    <xf numFmtId="0" fontId="34" fillId="3" borderId="4" xfId="0" applyFont="1" applyFill="1" applyBorder="1" applyAlignment="1" applyProtection="1">
      <alignment horizontal="center" vertical="center" wrapText="1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49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95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95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31" xfId="1" applyNumberFormat="1" applyFont="1" applyFill="1" applyBorder="1" applyAlignment="1" applyProtection="1">
      <alignment horizontal="center" vertical="center" wrapText="1"/>
      <protection hidden="1"/>
    </xf>
    <xf numFmtId="49" fontId="1" fillId="2" borderId="4" xfId="1" applyNumberFormat="1" applyFont="1" applyFill="1" applyBorder="1" applyAlignment="1" applyProtection="1">
      <alignment horizontal="center" vertical="top" wrapText="1"/>
      <protection hidden="1"/>
    </xf>
    <xf numFmtId="49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4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47" fillId="30" borderId="4" xfId="0" applyFont="1" applyFill="1" applyBorder="1" applyAlignment="1" applyProtection="1">
      <alignment horizontal="center" vertical="center" wrapText="1"/>
      <protection hidden="1"/>
    </xf>
    <xf numFmtId="0" fontId="34" fillId="3" borderId="90" xfId="0" applyFont="1" applyFill="1" applyBorder="1" applyAlignment="1" applyProtection="1">
      <alignment horizontal="center" vertical="center" wrapText="1"/>
      <protection hidden="1"/>
    </xf>
    <xf numFmtId="49" fontId="31" fillId="3" borderId="110" xfId="0" applyNumberFormat="1" applyFont="1" applyFill="1" applyBorder="1" applyAlignment="1" applyProtection="1">
      <alignment horizontal="center" vertical="center" wrapText="1"/>
      <protection hidden="1"/>
    </xf>
    <xf numFmtId="49" fontId="31" fillId="3" borderId="89" xfId="0" applyNumberFormat="1" applyFont="1" applyFill="1" applyBorder="1" applyAlignment="1" applyProtection="1">
      <alignment horizontal="center" vertical="center" wrapText="1"/>
      <protection hidden="1"/>
    </xf>
    <xf numFmtId="49" fontId="31" fillId="3" borderId="111" xfId="0" applyNumberFormat="1" applyFont="1" applyFill="1" applyBorder="1" applyAlignment="1" applyProtection="1">
      <alignment horizontal="center" vertical="center" wrapText="1"/>
      <protection hidden="1"/>
    </xf>
    <xf numFmtId="49" fontId="31" fillId="0" borderId="110" xfId="0" applyNumberFormat="1" applyFont="1" applyFill="1" applyBorder="1" applyAlignment="1" applyProtection="1">
      <alignment horizontal="center" vertical="center" wrapText="1"/>
      <protection hidden="1"/>
    </xf>
    <xf numFmtId="49" fontId="31" fillId="0" borderId="89" xfId="0" applyNumberFormat="1" applyFont="1" applyFill="1" applyBorder="1" applyAlignment="1" applyProtection="1">
      <alignment horizontal="center" vertical="center" wrapText="1"/>
      <protection hidden="1"/>
    </xf>
    <xf numFmtId="49" fontId="31" fillId="0" borderId="11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49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18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32" fillId="0" borderId="31" xfId="1" applyNumberFormat="1" applyFont="1" applyBorder="1" applyAlignment="1" applyProtection="1">
      <alignment horizontal="center" vertical="center" wrapText="1"/>
      <protection hidden="1"/>
    </xf>
    <xf numFmtId="0" fontId="11" fillId="2" borderId="31" xfId="1" applyNumberFormat="1" applyFill="1" applyBorder="1" applyAlignment="1" applyProtection="1">
      <alignment horizontal="center" vertical="center" wrapText="1"/>
      <protection hidden="1"/>
    </xf>
    <xf numFmtId="0" fontId="11" fillId="0" borderId="31" xfId="1" applyNumberFormat="1" applyBorder="1" applyAlignment="1" applyProtection="1">
      <alignment horizontal="center" vertical="center" wrapText="1"/>
      <protection hidden="1"/>
    </xf>
    <xf numFmtId="0" fontId="32" fillId="0" borderId="4" xfId="1" applyNumberFormat="1" applyFont="1" applyBorder="1" applyAlignment="1" applyProtection="1">
      <alignment horizontal="center" vertical="center" wrapText="1"/>
      <protection hidden="1"/>
    </xf>
    <xf numFmtId="0" fontId="11" fillId="0" borderId="4" xfId="1" applyNumberFormat="1" applyBorder="1" applyAlignment="1" applyProtection="1">
      <alignment horizontal="center" vertical="center" wrapText="1"/>
      <protection hidden="1"/>
    </xf>
    <xf numFmtId="0" fontId="27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2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73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58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38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26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4" xfId="1" applyNumberFormat="1" applyFont="1" applyFill="1" applyBorder="1" applyAlignment="1" applyProtection="1">
      <alignment vertical="center" wrapText="1"/>
      <protection hidden="1"/>
    </xf>
    <xf numFmtId="0" fontId="27" fillId="0" borderId="94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74" xfId="1" applyNumberFormat="1" applyFill="1" applyBorder="1" applyAlignment="1" applyProtection="1">
      <alignment horizontal="center" vertical="center" wrapText="1"/>
      <protection hidden="1"/>
    </xf>
    <xf numFmtId="0" fontId="11" fillId="0" borderId="74" xfId="1" applyNumberFormat="1" applyBorder="1" applyAlignment="1" applyProtection="1">
      <alignment horizontal="center" vertical="center" wrapText="1"/>
      <protection hidden="1"/>
    </xf>
    <xf numFmtId="0" fontId="4" fillId="2" borderId="74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26" xfId="1" applyNumberFormat="1" applyFill="1" applyBorder="1" applyAlignment="1" applyProtection="1">
      <alignment horizontal="center" vertical="center" wrapText="1"/>
      <protection hidden="1"/>
    </xf>
    <xf numFmtId="0" fontId="11" fillId="7" borderId="26" xfId="1" applyNumberFormat="1" applyFill="1" applyBorder="1" applyAlignment="1" applyProtection="1">
      <alignment horizontal="center" vertical="center" wrapText="1"/>
      <protection hidden="1"/>
    </xf>
    <xf numFmtId="0" fontId="30" fillId="5" borderId="26" xfId="1" applyNumberFormat="1" applyFont="1" applyFill="1" applyBorder="1" applyAlignment="1" applyProtection="1">
      <alignment horizontal="center" vertical="center" wrapText="1"/>
      <protection hidden="1"/>
    </xf>
    <xf numFmtId="0" fontId="30" fillId="4" borderId="26" xfId="1" applyNumberFormat="1" applyFont="1" applyFill="1" applyBorder="1" applyAlignment="1" applyProtection="1">
      <alignment horizontal="center" vertical="center" wrapText="1"/>
      <protection hidden="1"/>
    </xf>
    <xf numFmtId="0" fontId="11" fillId="50" borderId="58" xfId="1" applyNumberFormat="1" applyFill="1" applyBorder="1" applyAlignment="1" applyProtection="1">
      <alignment horizontal="center" vertical="center" wrapText="1"/>
      <protection hidden="1"/>
    </xf>
    <xf numFmtId="0" fontId="11" fillId="49" borderId="58" xfId="1" applyNumberFormat="1" applyFill="1" applyBorder="1" applyAlignment="1" applyProtection="1">
      <alignment horizontal="center" vertical="center" wrapText="1"/>
      <protection hidden="1"/>
    </xf>
    <xf numFmtId="0" fontId="33" fillId="0" borderId="73" xfId="1" applyNumberFormat="1" applyFont="1" applyBorder="1" applyAlignment="1" applyProtection="1">
      <alignment horizontal="center" vertical="center" wrapText="1"/>
      <protection hidden="1"/>
    </xf>
    <xf numFmtId="0" fontId="11" fillId="51" borderId="58" xfId="1" applyNumberFormat="1" applyFill="1" applyBorder="1" applyAlignment="1" applyProtection="1">
      <alignment horizontal="center" vertical="center" wrapText="1"/>
      <protection hidden="1"/>
    </xf>
    <xf numFmtId="0" fontId="11" fillId="25" borderId="26" xfId="1" applyNumberFormat="1" applyFill="1" applyBorder="1" applyAlignment="1" applyProtection="1">
      <alignment horizontal="center" vertical="center" wrapText="1"/>
      <protection hidden="1"/>
    </xf>
    <xf numFmtId="0" fontId="11" fillId="32" borderId="58" xfId="1" applyNumberFormat="1" applyFill="1" applyBorder="1" applyAlignment="1" applyProtection="1">
      <alignment horizontal="center" vertical="center" wrapText="1"/>
      <protection hidden="1"/>
    </xf>
    <xf numFmtId="0" fontId="11" fillId="13" borderId="26" xfId="1" applyNumberFormat="1" applyFill="1" applyBorder="1" applyAlignment="1" applyProtection="1">
      <alignment horizontal="center" vertical="center" wrapText="1"/>
      <protection hidden="1"/>
    </xf>
    <xf numFmtId="0" fontId="11" fillId="2" borderId="58" xfId="1" applyNumberFormat="1" applyFill="1" applyBorder="1" applyAlignment="1" applyProtection="1">
      <alignment horizontal="center" vertical="center" wrapText="1"/>
      <protection hidden="1"/>
    </xf>
    <xf numFmtId="0" fontId="28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2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28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32" fillId="0" borderId="73" xfId="1" applyNumberFormat="1" applyFont="1" applyBorder="1" applyAlignment="1" applyProtection="1">
      <alignment horizontal="center" vertical="center" wrapText="1"/>
      <protection hidden="1"/>
    </xf>
    <xf numFmtId="0" fontId="28" fillId="0" borderId="86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87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88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78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9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6" xfId="1" applyNumberFormat="1" applyFill="1" applyBorder="1" applyAlignment="1" applyProtection="1">
      <alignment horizontal="center" vertical="center" wrapText="1"/>
      <protection hidden="1"/>
    </xf>
    <xf numFmtId="0" fontId="11" fillId="0" borderId="4" xfId="1" applyNumberFormat="1" applyFill="1" applyBorder="1" applyAlignment="1" applyProtection="1">
      <alignment horizontal="center" vertical="center" wrapText="1"/>
      <protection hidden="1"/>
    </xf>
    <xf numFmtId="0" fontId="11" fillId="52" borderId="26" xfId="1" applyNumberFormat="1" applyFill="1" applyBorder="1" applyAlignment="1" applyProtection="1">
      <alignment horizontal="center" vertical="center" wrapText="1"/>
      <protection hidden="1"/>
    </xf>
    <xf numFmtId="0" fontId="28" fillId="2" borderId="26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86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87" xfId="1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1" applyNumberFormat="1" applyFont="1" applyAlignment="1" applyProtection="1">
      <alignment horizontal="center" vertical="center" wrapText="1"/>
      <protection hidden="1"/>
    </xf>
    <xf numFmtId="0" fontId="37" fillId="2" borderId="88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78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94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88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78" xfId="1" applyNumberFormat="1" applyFont="1" applyFill="1" applyBorder="1" applyAlignment="1" applyProtection="1">
      <alignment horizontal="center" vertical="center" wrapText="1"/>
      <protection hidden="1"/>
    </xf>
    <xf numFmtId="0" fontId="37" fillId="2" borderId="94" xfId="1" applyNumberFormat="1" applyFont="1" applyFill="1" applyBorder="1" applyAlignment="1" applyProtection="1">
      <alignment horizontal="center" vertical="center" wrapText="1"/>
      <protection hidden="1"/>
    </xf>
    <xf numFmtId="0" fontId="32" fillId="0" borderId="73" xfId="1" applyNumberFormat="1" applyFont="1" applyBorder="1" applyAlignment="1" applyProtection="1">
      <alignment horizontal="center" vertical="center" wrapText="1"/>
      <protection hidden="1"/>
    </xf>
    <xf numFmtId="0" fontId="11" fillId="50" borderId="26" xfId="1" applyNumberFormat="1" applyFill="1" applyBorder="1" applyAlignment="1" applyProtection="1">
      <alignment horizontal="center" vertical="center" wrapText="1"/>
      <protection hidden="1"/>
    </xf>
    <xf numFmtId="0" fontId="11" fillId="49" borderId="26" xfId="1" applyNumberFormat="1" applyFill="1" applyBorder="1" applyAlignment="1" applyProtection="1">
      <alignment horizontal="center" vertical="center" wrapText="1"/>
      <protection hidden="1"/>
    </xf>
    <xf numFmtId="0" fontId="11" fillId="51" borderId="26" xfId="1" applyNumberFormat="1" applyFill="1" applyBorder="1" applyAlignment="1" applyProtection="1">
      <alignment horizontal="center" vertical="center" wrapText="1"/>
      <protection hidden="1"/>
    </xf>
    <xf numFmtId="0" fontId="11" fillId="2" borderId="95" xfId="1" applyNumberFormat="1" applyFill="1" applyBorder="1" applyAlignment="1" applyProtection="1">
      <alignment horizontal="center" vertical="center" wrapText="1"/>
      <protection hidden="1"/>
    </xf>
    <xf numFmtId="0" fontId="32" fillId="0" borderId="78" xfId="1" applyNumberFormat="1" applyFont="1" applyBorder="1" applyAlignment="1" applyProtection="1">
      <alignment horizontal="center" vertical="center" wrapText="1"/>
      <protection hidden="1"/>
    </xf>
    <xf numFmtId="0" fontId="11" fillId="0" borderId="78" xfId="1" applyNumberForma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00000000"/>
      <rgbColor rgb="FFFFFFFF"/>
      <rgbColor rgb="FFAAAAAA"/>
      <rgbColor rgb="FFA5A5A5"/>
      <rgbColor rgb="FFA3A3A3"/>
      <rgbColor rgb="FFFEFEFE"/>
      <rgbColor rgb="FFA5A5A5"/>
      <rgbColor rgb="FF274FFE"/>
      <rgbColor rgb="FFFFEB0E"/>
      <rgbColor rgb="FFFF3558"/>
      <rgbColor rgb="FFAD48FE"/>
      <rgbColor rgb="FFFEB667"/>
      <rgbColor rgb="FFFE40FE"/>
      <rgbColor rgb="FF7EF900"/>
      <rgbColor rgb="FF58992C"/>
      <rgbColor rgb="FF8DCE54"/>
      <rgbColor rgb="FFBABABA"/>
      <rgbColor rgb="FF8B56C2"/>
      <rgbColor rgb="FFFFA93A"/>
      <rgbColor rgb="FFBFBFBF"/>
      <rgbColor rgb="FFE4F5F8"/>
      <rgbColor rgb="FFFFFAD5"/>
      <rgbColor rgb="FFFFB2B3"/>
      <rgbColor rgb="FFEACFFE"/>
      <rgbColor rgb="FFFFEECA"/>
      <rgbColor rgb="FFFDD5FE"/>
      <rgbColor rgb="FFDAFDE5"/>
      <rgbColor rgb="FF0F0F10"/>
      <rgbColor rgb="FF262626"/>
      <rgbColor rgb="FF8AFF36"/>
      <rgbColor rgb="FFFFB825"/>
      <rgbColor rgb="FFE950FF"/>
      <rgbColor rgb="FF90D256"/>
      <rgbColor rgb="FF9057A3"/>
      <rgbColor rgb="FFFFD763"/>
      <rgbColor rgb="FFFA91FF"/>
      <rgbColor rgb="FF92CF69"/>
      <rgbColor rgb="FFC28BFF"/>
      <rgbColor rgb="FF212121"/>
      <rgbColor rgb="FFDDDDDD"/>
      <rgbColor rgb="FFFF2D21"/>
      <rgbColor rgb="FFFFF25B"/>
      <rgbColor rgb="FF36A3E4"/>
      <rgbColor rgb="FFDAEEF3"/>
      <rgbColor rgb="FF515151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4C3BE"/>
      <color rgb="FFFDD5FE"/>
      <color rgb="FFFFF16F"/>
      <color rgb="FFEACFFE"/>
      <color rgb="FFFFF25B"/>
      <color rgb="FFFFD200"/>
      <color rgb="FFFFB2B3"/>
      <color rgb="FFFFFAD5"/>
      <color rgb="FFE4F5F8"/>
      <color rgb="FFFF2D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95</xdr:row>
      <xdr:rowOff>152400</xdr:rowOff>
    </xdr:from>
    <xdr:to>
      <xdr:col>1</xdr:col>
      <xdr:colOff>786458</xdr:colOff>
      <xdr:row>97</xdr:row>
      <xdr:rowOff>16179</xdr:rowOff>
    </xdr:to>
    <xdr:pic>
      <xdr:nvPicPr>
        <xdr:cNvPr id="2" name="Image 3" descr="Image 3">
          <a:extLst>
            <a:ext uri="{FF2B5EF4-FFF2-40B4-BE49-F238E27FC236}">
              <a16:creationId xmlns:a16="http://schemas.microsoft.com/office/drawing/2014/main" id="{AE945746-3BA9-8F46-98FF-4D212A44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100" y="18249900"/>
          <a:ext cx="532458" cy="2447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4"/>
  <sheetViews>
    <sheetView showGridLines="0" tabSelected="1" zoomScale="90" zoomScaleNormal="90" workbookViewId="0">
      <selection activeCell="C3" sqref="C3:F3"/>
    </sheetView>
  </sheetViews>
  <sheetFormatPr baseColWidth="10" defaultColWidth="16.33203125" defaultRowHeight="12" customHeight="1"/>
  <cols>
    <col min="1" max="10" width="9.83203125" style="3" customWidth="1"/>
    <col min="11" max="11" width="10.83203125" style="3" customWidth="1"/>
    <col min="12" max="13" width="9.83203125" style="3" customWidth="1"/>
    <col min="14" max="16384" width="16.33203125" style="3"/>
  </cols>
  <sheetData>
    <row r="1" spans="1:13" ht="22" customHeight="1">
      <c r="A1" s="6" t="s">
        <v>906</v>
      </c>
      <c r="B1" s="6"/>
      <c r="C1" s="6"/>
      <c r="D1" s="1"/>
      <c r="E1" s="1"/>
      <c r="F1" s="1"/>
      <c r="G1" s="1"/>
    </row>
    <row r="2" spans="1:13" ht="22" customHeight="1">
      <c r="A2" s="1284" t="s">
        <v>1583</v>
      </c>
      <c r="B2" s="1284"/>
      <c r="C2" s="1284"/>
      <c r="D2" s="1284"/>
      <c r="E2" s="1284"/>
      <c r="F2" s="1284"/>
      <c r="G2" s="4"/>
      <c r="H2" s="1260" t="e" vm="1">
        <v>#VALUE!</v>
      </c>
      <c r="I2" s="1260"/>
      <c r="J2" s="1260"/>
      <c r="K2" s="1260"/>
      <c r="L2" s="1260"/>
      <c r="M2" s="1260"/>
    </row>
    <row r="3" spans="1:13" ht="22" customHeight="1">
      <c r="A3" s="1283" t="s">
        <v>1584</v>
      </c>
      <c r="B3" s="1283"/>
      <c r="C3" s="1283"/>
      <c r="D3" s="1283"/>
      <c r="E3" s="1283"/>
      <c r="F3" s="1283"/>
      <c r="G3" s="1"/>
      <c r="H3" s="1260"/>
      <c r="I3" s="1260"/>
      <c r="J3" s="1260"/>
      <c r="K3" s="1260"/>
      <c r="L3" s="1260"/>
      <c r="M3" s="1260"/>
    </row>
    <row r="4" spans="1:13" ht="22" customHeight="1">
      <c r="A4" s="1283" t="s">
        <v>1585</v>
      </c>
      <c r="B4" s="1283"/>
      <c r="C4" s="1283"/>
      <c r="D4" s="1283"/>
      <c r="E4" s="1283"/>
      <c r="F4" s="1283"/>
      <c r="G4" s="1"/>
      <c r="H4" s="1260"/>
      <c r="I4" s="1260"/>
      <c r="J4" s="1260"/>
      <c r="K4" s="1260"/>
      <c r="L4" s="1260"/>
      <c r="M4" s="1260"/>
    </row>
    <row r="5" spans="1:13" ht="22" customHeight="1">
      <c r="A5" s="1283" t="s">
        <v>1586</v>
      </c>
      <c r="B5" s="1283"/>
      <c r="C5" s="1283"/>
      <c r="D5" s="1283"/>
      <c r="E5" s="1283"/>
      <c r="F5" s="1283"/>
      <c r="G5" s="1"/>
      <c r="H5" s="1260"/>
      <c r="I5" s="1260"/>
      <c r="J5" s="1260"/>
      <c r="K5" s="1260"/>
      <c r="L5" s="1260"/>
      <c r="M5" s="1260"/>
    </row>
    <row r="6" spans="1:13" ht="22" customHeight="1">
      <c r="A6" s="1283" t="s">
        <v>1587</v>
      </c>
      <c r="B6" s="1283"/>
      <c r="C6" s="1283"/>
      <c r="D6" s="1283"/>
      <c r="E6" s="1283"/>
      <c r="F6" s="1283"/>
      <c r="G6" s="1"/>
    </row>
    <row r="7" spans="1:13" ht="22" customHeight="1">
      <c r="A7" s="1283" t="s">
        <v>1588</v>
      </c>
      <c r="B7" s="1283"/>
      <c r="C7" s="1283"/>
      <c r="D7" s="1283"/>
      <c r="E7" s="1283"/>
      <c r="F7" s="1283"/>
      <c r="G7" s="1"/>
      <c r="H7" s="7"/>
      <c r="I7" s="8"/>
      <c r="J7" s="9" t="s">
        <v>908</v>
      </c>
      <c r="K7" s="9" t="s">
        <v>907</v>
      </c>
      <c r="L7" s="1265" t="s">
        <v>909</v>
      </c>
      <c r="M7" s="1266"/>
    </row>
    <row r="8" spans="1:13" ht="22" customHeight="1">
      <c r="A8" s="1283" t="s">
        <v>1589</v>
      </c>
      <c r="B8" s="1283"/>
      <c r="C8" s="1283"/>
      <c r="D8" s="1283"/>
      <c r="E8" s="1283"/>
      <c r="F8" s="1283"/>
      <c r="G8" s="1"/>
      <c r="H8" s="1267" t="s">
        <v>1397</v>
      </c>
      <c r="I8" s="1268"/>
      <c r="J8" s="10">
        <f>'PU Holds '!T435</f>
        <v>0</v>
      </c>
      <c r="K8" s="10">
        <f>'PU Holds '!U435</f>
        <v>0</v>
      </c>
      <c r="L8" s="1269">
        <f>'PU Holds '!V436</f>
        <v>0</v>
      </c>
      <c r="M8" s="1270"/>
    </row>
    <row r="9" spans="1:13" ht="22" customHeight="1">
      <c r="A9" s="1283" t="s">
        <v>1590</v>
      </c>
      <c r="B9" s="1283"/>
      <c r="C9" s="1283"/>
      <c r="D9" s="1283"/>
      <c r="E9" s="1283"/>
      <c r="F9" s="1283"/>
      <c r="G9" s="1"/>
      <c r="H9" s="1267" t="s">
        <v>1593</v>
      </c>
      <c r="I9" s="1268"/>
      <c r="J9" s="10">
        <f>Hybrids!V43</f>
        <v>0</v>
      </c>
      <c r="K9" s="10">
        <f>Hybrids!W43</f>
        <v>0</v>
      </c>
      <c r="L9" s="1269">
        <f>Hybrids!X44</f>
        <v>0</v>
      </c>
      <c r="M9" s="1270"/>
    </row>
    <row r="10" spans="1:13" ht="22" customHeight="1">
      <c r="A10" s="1283" t="s">
        <v>1592</v>
      </c>
      <c r="B10" s="1283"/>
      <c r="C10" s="1283"/>
      <c r="D10" s="1283"/>
      <c r="E10" s="1283"/>
      <c r="F10" s="1283"/>
      <c r="G10" s="1"/>
      <c r="H10" s="1267" t="s">
        <v>1398</v>
      </c>
      <c r="I10" s="1268"/>
      <c r="J10" s="10">
        <f>'Soft PU Holds'!T28</f>
        <v>0</v>
      </c>
      <c r="K10" s="10">
        <f>'Soft PU Holds'!$U$28</f>
        <v>0</v>
      </c>
      <c r="L10" s="1269">
        <f>'Soft PU Holds'!V29</f>
        <v>0</v>
      </c>
      <c r="M10" s="1270"/>
    </row>
    <row r="11" spans="1:13" ht="22" customHeight="1">
      <c r="A11" s="1283" t="s">
        <v>1591</v>
      </c>
      <c r="B11" s="1283"/>
      <c r="C11" s="1283"/>
      <c r="D11" s="1283"/>
      <c r="E11" s="1283"/>
      <c r="F11" s="1283"/>
      <c r="G11" s="1"/>
      <c r="H11" s="1267" t="s">
        <v>666</v>
      </c>
      <c r="I11" s="1268"/>
      <c r="J11" s="10">
        <f>'Fiberglass volumes'!R172</f>
        <v>0</v>
      </c>
      <c r="K11" s="10">
        <f>'Fiberglass volumes'!S172</f>
        <v>0</v>
      </c>
      <c r="L11" s="1269">
        <f>'Fiberglass volumes'!T173</f>
        <v>0</v>
      </c>
      <c r="M11" s="1270"/>
    </row>
    <row r="12" spans="1:13" ht="22" customHeight="1">
      <c r="A12" s="11"/>
      <c r="B12" s="1"/>
      <c r="C12" s="1"/>
      <c r="D12" s="1"/>
      <c r="E12" s="1"/>
      <c r="F12" s="1"/>
      <c r="G12" s="1"/>
      <c r="H12" s="1267" t="s">
        <v>902</v>
      </c>
      <c r="I12" s="1268"/>
      <c r="J12" s="10">
        <f>'Wooden volumes &amp; Wooden holds'!M136</f>
        <v>0</v>
      </c>
      <c r="K12" s="10">
        <f>'Wooden volumes &amp; Wooden holds'!N136</f>
        <v>0</v>
      </c>
      <c r="L12" s="1269">
        <f>'Wooden volumes &amp; Wooden holds'!O137</f>
        <v>0</v>
      </c>
      <c r="M12" s="1270"/>
    </row>
    <row r="13" spans="1:13" ht="22" customHeight="1">
      <c r="A13" s="1284" t="s">
        <v>1605</v>
      </c>
      <c r="B13" s="1284"/>
      <c r="C13" s="1284"/>
      <c r="D13" s="1284"/>
      <c r="E13" s="1284"/>
      <c r="F13" s="1284"/>
      <c r="G13" s="1"/>
      <c r="H13" s="1287" t="s">
        <v>910</v>
      </c>
      <c r="I13" s="1265"/>
      <c r="J13" s="19"/>
      <c r="K13" s="19"/>
      <c r="L13" s="1288">
        <f>SUM(L8:M12)</f>
        <v>0</v>
      </c>
      <c r="M13" s="1289"/>
    </row>
    <row r="14" spans="1:13" ht="22" customHeight="1" thickBot="1">
      <c r="A14" s="1275" t="s">
        <v>1584</v>
      </c>
      <c r="B14" s="1277"/>
      <c r="C14" s="1275"/>
      <c r="D14" s="1276"/>
      <c r="E14" s="1276"/>
      <c r="F14" s="1277"/>
      <c r="G14" s="1"/>
      <c r="H14" s="12" t="s">
        <v>911</v>
      </c>
      <c r="I14" s="13"/>
      <c r="J14" s="13"/>
      <c r="K14" s="13"/>
      <c r="L14" s="1285">
        <v>0</v>
      </c>
      <c r="M14" s="1286"/>
    </row>
    <row r="15" spans="1:13" ht="22" customHeight="1" thickBot="1">
      <c r="A15" s="1275" t="s">
        <v>1585</v>
      </c>
      <c r="B15" s="1277"/>
      <c r="C15" s="1275"/>
      <c r="D15" s="1276"/>
      <c r="E15" s="1276"/>
      <c r="F15" s="1277"/>
      <c r="G15" s="1"/>
      <c r="H15" s="1261" t="s">
        <v>910</v>
      </c>
      <c r="I15" s="1262"/>
      <c r="J15" s="14"/>
      <c r="K15" s="14"/>
      <c r="L15" s="1263">
        <f>L13</f>
        <v>0</v>
      </c>
      <c r="M15" s="1264"/>
    </row>
    <row r="16" spans="1:13" ht="22" customHeight="1" thickBot="1">
      <c r="A16" s="1275" t="s">
        <v>1586</v>
      </c>
      <c r="B16" s="1277"/>
      <c r="C16" s="1275"/>
      <c r="D16" s="1276"/>
      <c r="E16" s="1276"/>
      <c r="F16" s="1277"/>
      <c r="G16" s="1"/>
      <c r="H16" s="1278" t="s">
        <v>912</v>
      </c>
      <c r="I16" s="1279"/>
      <c r="J16" s="15"/>
      <c r="K16" s="16"/>
      <c r="L16" s="1280">
        <f>L15*J16</f>
        <v>0</v>
      </c>
      <c r="M16" s="1281"/>
    </row>
    <row r="17" spans="1:13" ht="22" customHeight="1" thickBot="1">
      <c r="A17" s="1275" t="s">
        <v>1587</v>
      </c>
      <c r="B17" s="1277"/>
      <c r="C17" s="1275"/>
      <c r="D17" s="1276"/>
      <c r="E17" s="1276"/>
      <c r="F17" s="1277"/>
      <c r="G17" s="1"/>
      <c r="H17" s="1271" t="s">
        <v>913</v>
      </c>
      <c r="I17" s="1272"/>
      <c r="J17" s="17"/>
      <c r="K17" s="17"/>
      <c r="L17" s="1273">
        <f>L15+L16</f>
        <v>0</v>
      </c>
      <c r="M17" s="1274"/>
    </row>
    <row r="18" spans="1:13" ht="22" customHeight="1">
      <c r="A18" s="1275" t="s">
        <v>1588</v>
      </c>
      <c r="B18" s="1277"/>
      <c r="C18" s="1275"/>
      <c r="D18" s="1276"/>
      <c r="E18" s="1276"/>
      <c r="F18" s="1277"/>
      <c r="G18" s="1"/>
    </row>
    <row r="19" spans="1:13" ht="22" customHeight="1">
      <c r="A19" s="1275" t="s">
        <v>1589</v>
      </c>
      <c r="B19" s="1277"/>
      <c r="C19" s="1275"/>
      <c r="D19" s="1276"/>
      <c r="E19" s="1276"/>
      <c r="F19" s="1277"/>
      <c r="G19" s="1"/>
      <c r="H19" s="2"/>
      <c r="I19" s="2"/>
      <c r="J19" s="2"/>
      <c r="K19" s="2"/>
    </row>
    <row r="20" spans="1:13" ht="22" customHeight="1">
      <c r="A20" s="1275" t="s">
        <v>1590</v>
      </c>
      <c r="B20" s="1277"/>
      <c r="C20" s="1275"/>
      <c r="D20" s="1276"/>
      <c r="E20" s="1276"/>
      <c r="F20" s="1277"/>
      <c r="G20" s="1"/>
      <c r="H20" s="2"/>
      <c r="I20" s="2"/>
      <c r="J20" s="2"/>
      <c r="K20" s="2"/>
    </row>
    <row r="21" spans="1:13" ht="22" customHeight="1">
      <c r="A21" s="1275" t="s">
        <v>1592</v>
      </c>
      <c r="B21" s="1277"/>
      <c r="C21" s="1275"/>
      <c r="D21" s="1276"/>
      <c r="E21" s="1276"/>
      <c r="F21" s="1277"/>
      <c r="G21" s="1"/>
      <c r="H21" s="2"/>
      <c r="I21" s="2"/>
      <c r="J21" s="2"/>
      <c r="K21" s="2"/>
    </row>
    <row r="22" spans="1:13" ht="22" customHeight="1">
      <c r="A22" s="1275" t="s">
        <v>1591</v>
      </c>
      <c r="B22" s="1277"/>
      <c r="C22" s="1275"/>
      <c r="D22" s="1276"/>
      <c r="E22" s="1276"/>
      <c r="F22" s="1277"/>
      <c r="G22" s="1"/>
    </row>
    <row r="23" spans="1:13" ht="22" customHeight="1">
      <c r="A23" s="11"/>
      <c r="B23" s="1"/>
      <c r="C23" s="1"/>
      <c r="D23" s="1"/>
      <c r="E23" s="1"/>
      <c r="F23" s="1"/>
      <c r="G23" s="1"/>
    </row>
    <row r="24" spans="1:13" ht="22" customHeight="1">
      <c r="A24" s="11"/>
      <c r="B24" s="1"/>
      <c r="C24" s="1"/>
      <c r="D24" s="1"/>
      <c r="E24" s="1"/>
      <c r="F24" s="1"/>
      <c r="G24" s="1"/>
    </row>
    <row r="25" spans="1:13" ht="22" customHeight="1">
      <c r="A25" s="11"/>
      <c r="B25" s="1282" t="s">
        <v>2065</v>
      </c>
      <c r="C25" s="1282"/>
      <c r="D25" s="1282"/>
      <c r="E25" s="1282"/>
      <c r="F25" s="1282"/>
      <c r="G25" s="1282"/>
      <c r="H25" s="1282"/>
      <c r="I25" s="1282"/>
      <c r="J25" s="1282"/>
      <c r="K25" s="1282"/>
    </row>
    <row r="26" spans="1:13" ht="22" customHeight="1">
      <c r="A26" s="11"/>
      <c r="B26" s="1"/>
      <c r="C26" s="1"/>
      <c r="D26" s="1"/>
      <c r="E26" s="1"/>
      <c r="F26" s="1"/>
      <c r="G26" s="1"/>
    </row>
    <row r="27" spans="1:13" ht="22" customHeight="1">
      <c r="A27" s="11"/>
      <c r="B27" s="1"/>
      <c r="C27" s="1"/>
      <c r="D27" s="1"/>
      <c r="E27" s="1"/>
      <c r="F27" s="1"/>
      <c r="G27" s="1"/>
    </row>
    <row r="28" spans="1:13" ht="22" customHeight="1">
      <c r="A28" s="11"/>
      <c r="B28" s="1"/>
      <c r="C28" s="1"/>
      <c r="D28" s="1"/>
      <c r="E28" s="1"/>
      <c r="F28" s="1"/>
      <c r="G28" s="1"/>
    </row>
    <row r="29" spans="1:13" ht="22" customHeight="1">
      <c r="A29" s="11"/>
      <c r="B29" s="1"/>
      <c r="C29" s="1"/>
      <c r="D29" s="1"/>
      <c r="E29" s="1"/>
      <c r="F29" s="1"/>
      <c r="G29" s="1"/>
    </row>
    <row r="30" spans="1:13" ht="22" customHeight="1">
      <c r="A30" s="11"/>
      <c r="B30" s="1"/>
      <c r="C30" s="1"/>
      <c r="D30" s="1"/>
      <c r="E30" s="1"/>
      <c r="F30" s="1"/>
      <c r="G30" s="1"/>
    </row>
    <row r="31" spans="1:13" ht="22" customHeight="1">
      <c r="A31" s="11"/>
      <c r="B31" s="1"/>
      <c r="C31" s="1"/>
      <c r="D31" s="1"/>
      <c r="E31" s="1"/>
      <c r="F31" s="1"/>
      <c r="G31" s="1"/>
    </row>
    <row r="32" spans="1:13" ht="22" customHeight="1">
      <c r="A32" s="11"/>
      <c r="B32" s="1"/>
      <c r="C32" s="1"/>
      <c r="D32" s="1"/>
      <c r="E32" s="1"/>
      <c r="F32" s="1"/>
      <c r="G32" s="1"/>
      <c r="H32" s="1"/>
      <c r="I32" s="1"/>
    </row>
    <row r="33" spans="1:7" ht="22" customHeight="1">
      <c r="A33" s="11"/>
      <c r="B33" s="1"/>
      <c r="C33" s="1"/>
      <c r="D33" s="1"/>
      <c r="E33" s="1"/>
      <c r="F33" s="1"/>
      <c r="G33" s="1"/>
    </row>
    <row r="34" spans="1:7" ht="22" customHeight="1">
      <c r="A34" s="11"/>
      <c r="B34" s="1"/>
      <c r="C34" s="1"/>
      <c r="D34" s="1"/>
      <c r="E34" s="1"/>
      <c r="F34" s="1"/>
      <c r="G34" s="1"/>
    </row>
    <row r="35" spans="1:7" ht="22" customHeight="1">
      <c r="A35" s="11"/>
      <c r="B35" s="1"/>
      <c r="C35" s="1"/>
      <c r="D35" s="1"/>
      <c r="E35" s="1"/>
      <c r="F35" s="1"/>
      <c r="G35" s="1"/>
    </row>
    <row r="36" spans="1:7" ht="22" customHeight="1">
      <c r="A36" s="1"/>
      <c r="B36" s="1"/>
      <c r="C36" s="1"/>
      <c r="D36" s="1"/>
      <c r="E36" s="1"/>
      <c r="F36" s="1"/>
      <c r="G36" s="1"/>
    </row>
    <row r="37" spans="1:7" ht="22" customHeight="1">
      <c r="A37" s="18"/>
      <c r="B37" s="18"/>
      <c r="C37" s="18"/>
      <c r="D37" s="18"/>
      <c r="E37" s="1"/>
      <c r="F37" s="1"/>
      <c r="G37" s="1"/>
    </row>
    <row r="38" spans="1:7" ht="22" customHeight="1">
      <c r="A38" s="18"/>
      <c r="B38" s="18"/>
      <c r="C38" s="18"/>
      <c r="D38" s="18"/>
      <c r="E38" s="1"/>
      <c r="F38" s="1"/>
      <c r="G38" s="1"/>
    </row>
    <row r="39" spans="1:7" ht="22" customHeight="1">
      <c r="A39" s="18"/>
      <c r="B39" s="18"/>
      <c r="C39" s="18"/>
      <c r="D39" s="1"/>
      <c r="E39" s="1"/>
      <c r="F39" s="1"/>
      <c r="G39" s="1"/>
    </row>
    <row r="40" spans="1:7" ht="22" customHeight="1">
      <c r="A40" s="1"/>
      <c r="B40" s="1"/>
      <c r="C40" s="1"/>
      <c r="D40" s="1"/>
      <c r="E40" s="1"/>
      <c r="F40" s="1"/>
      <c r="G40" s="1"/>
    </row>
    <row r="41" spans="1:7" ht="22" customHeight="1">
      <c r="A41" s="5"/>
      <c r="B41" s="5"/>
      <c r="C41" s="5"/>
      <c r="D41" s="5"/>
      <c r="E41" s="5"/>
      <c r="F41" s="5"/>
      <c r="G41" s="1"/>
    </row>
    <row r="42" spans="1:7" ht="25" customHeight="1">
      <c r="A42" s="5"/>
      <c r="B42" s="5"/>
      <c r="C42" s="5"/>
      <c r="D42" s="5"/>
      <c r="E42" s="5"/>
      <c r="F42" s="5"/>
      <c r="G42" s="5"/>
    </row>
    <row r="43" spans="1:7" ht="25" customHeight="1">
      <c r="G43" s="5"/>
    </row>
    <row r="44" spans="1:7" ht="25" customHeight="1"/>
  </sheetData>
  <mergeCells count="60">
    <mergeCell ref="A16:B16"/>
    <mergeCell ref="A17:B17"/>
    <mergeCell ref="A18:B18"/>
    <mergeCell ref="A13:F13"/>
    <mergeCell ref="A14:B14"/>
    <mergeCell ref="C14:F14"/>
    <mergeCell ref="C18:F18"/>
    <mergeCell ref="A11:B11"/>
    <mergeCell ref="L14:M14"/>
    <mergeCell ref="H10:I10"/>
    <mergeCell ref="L10:M10"/>
    <mergeCell ref="H11:I11"/>
    <mergeCell ref="L11:M11"/>
    <mergeCell ref="H12:I12"/>
    <mergeCell ref="L12:M12"/>
    <mergeCell ref="H13:I13"/>
    <mergeCell ref="L13:M13"/>
    <mergeCell ref="A2:F2"/>
    <mergeCell ref="C8:F8"/>
    <mergeCell ref="C9:F9"/>
    <mergeCell ref="C10:F10"/>
    <mergeCell ref="A8:B8"/>
    <mergeCell ref="A9:B9"/>
    <mergeCell ref="A10:B10"/>
    <mergeCell ref="A22:B22"/>
    <mergeCell ref="C22:F22"/>
    <mergeCell ref="B25:K25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5:B15"/>
    <mergeCell ref="C15:F15"/>
    <mergeCell ref="C11:F11"/>
    <mergeCell ref="C19:F19"/>
    <mergeCell ref="A20:B20"/>
    <mergeCell ref="C20:F20"/>
    <mergeCell ref="A21:B21"/>
    <mergeCell ref="C21:F21"/>
    <mergeCell ref="A19:B19"/>
    <mergeCell ref="H17:I17"/>
    <mergeCell ref="L17:M17"/>
    <mergeCell ref="C16:F16"/>
    <mergeCell ref="C17:F17"/>
    <mergeCell ref="H16:I16"/>
    <mergeCell ref="L16:M16"/>
    <mergeCell ref="H2:M5"/>
    <mergeCell ref="H15:I15"/>
    <mergeCell ref="L15:M15"/>
    <mergeCell ref="L7:M7"/>
    <mergeCell ref="H8:I8"/>
    <mergeCell ref="L8:M8"/>
    <mergeCell ref="H9:I9"/>
    <mergeCell ref="L9:M9"/>
  </mergeCells>
  <pageMargins left="1" right="1" top="1" bottom="1" header="0.25" footer="0.25"/>
  <pageSetup scale="60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B448"/>
  <sheetViews>
    <sheetView defaultGridColor="0" colorId="12" zoomScale="50" zoomScaleNormal="60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E1"/>
    </sheetView>
  </sheetViews>
  <sheetFormatPr baseColWidth="10" defaultColWidth="23.33203125" defaultRowHeight="18" customHeight="1"/>
  <cols>
    <col min="1" max="1" width="26.5" style="462" customWidth="1"/>
    <col min="2" max="2" width="31.83203125" style="462" customWidth="1"/>
    <col min="3" max="3" width="23.33203125" style="462" customWidth="1"/>
    <col min="4" max="4" width="21.6640625" style="462" customWidth="1"/>
    <col min="5" max="5" width="20.83203125" style="462" customWidth="1"/>
    <col min="6" max="19" width="14.83203125" style="166" customWidth="1"/>
    <col min="20" max="21" width="14.83203125" style="462" customWidth="1"/>
    <col min="22" max="22" width="23.1640625" style="462" customWidth="1"/>
    <col min="23" max="23" width="11.5" style="259" customWidth="1"/>
    <col min="24" max="24" width="10.5" style="465" hidden="1" customWidth="1"/>
    <col min="25" max="25" width="9.33203125" style="465" hidden="1" customWidth="1"/>
    <col min="26" max="26" width="9.5" style="465" customWidth="1"/>
    <col min="27" max="27" width="17.1640625" style="462" customWidth="1"/>
    <col min="28" max="58" width="14.83203125" style="462" customWidth="1"/>
    <col min="59" max="59" width="14.83203125" style="1059" hidden="1" customWidth="1"/>
    <col min="60" max="60" width="9.5" style="1059" hidden="1" customWidth="1"/>
    <col min="61" max="61" width="9.5" style="264" hidden="1" customWidth="1"/>
    <col min="62" max="87" width="8.83203125" style="264" hidden="1" customWidth="1"/>
    <col min="88" max="89" width="23.33203125" style="264" hidden="1" customWidth="1"/>
    <col min="90" max="288" width="23.33203125" style="259" customWidth="1"/>
    <col min="289" max="289" width="23.33203125" style="466" customWidth="1"/>
    <col min="290" max="16384" width="23.33203125" style="466"/>
  </cols>
  <sheetData>
    <row r="1" spans="1:90" s="259" customFormat="1" ht="115" customHeight="1">
      <c r="A1" s="1292" t="s">
        <v>0</v>
      </c>
      <c r="B1" s="1293"/>
      <c r="C1" s="1293"/>
      <c r="D1" s="1293"/>
      <c r="E1" s="1293"/>
      <c r="F1" s="1294" t="s">
        <v>2109</v>
      </c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  <c r="T1" s="1298" t="e" vm="1">
        <v>#VALUE!</v>
      </c>
      <c r="U1" s="1298"/>
      <c r="V1" s="1298"/>
      <c r="W1" s="1298"/>
      <c r="X1" s="260"/>
      <c r="Y1" s="260"/>
      <c r="Z1" s="261"/>
      <c r="AA1" s="262" t="s">
        <v>1801</v>
      </c>
      <c r="AB1" s="262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1056"/>
      <c r="BH1" s="105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1291"/>
      <c r="CH1" s="1291"/>
      <c r="CI1" s="1291"/>
      <c r="CJ1" s="264"/>
      <c r="CK1" s="264"/>
    </row>
    <row r="2" spans="1:90" s="148" customFormat="1" ht="32" customHeight="1">
      <c r="A2" s="1192" t="s">
        <v>2066</v>
      </c>
      <c r="B2" s="272"/>
      <c r="C2" s="272"/>
      <c r="D2" s="1296" t="s">
        <v>3</v>
      </c>
      <c r="E2" s="1296"/>
      <c r="F2" s="1061">
        <v>0</v>
      </c>
      <c r="G2" s="1062">
        <v>3020</v>
      </c>
      <c r="H2" s="1063">
        <v>5015</v>
      </c>
      <c r="I2" s="1064">
        <v>9005</v>
      </c>
      <c r="J2" s="1065">
        <v>2005</v>
      </c>
      <c r="K2" s="1066"/>
      <c r="L2" s="1067"/>
      <c r="M2" s="1068">
        <v>4008</v>
      </c>
      <c r="N2" s="1069">
        <v>6027</v>
      </c>
      <c r="O2" s="1070"/>
      <c r="P2" s="1071"/>
      <c r="Q2" s="1072"/>
      <c r="R2" s="192">
        <v>9016</v>
      </c>
      <c r="S2" s="1073"/>
      <c r="U2" s="273" t="s">
        <v>2</v>
      </c>
      <c r="V2" s="274">
        <f>SUM(Y4:Y433)</f>
        <v>0</v>
      </c>
      <c r="W2" s="275"/>
      <c r="X2" s="271"/>
      <c r="Y2" s="271"/>
      <c r="Z2" s="271"/>
      <c r="AA2" s="276" t="s">
        <v>1514</v>
      </c>
      <c r="AB2" s="273" t="s">
        <v>1515</v>
      </c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8"/>
      <c r="BH2" s="1055"/>
      <c r="BI2" s="264"/>
      <c r="BJ2" s="1297" t="s">
        <v>1542</v>
      </c>
      <c r="BK2" s="1297"/>
      <c r="BL2" s="1297"/>
      <c r="BM2" s="1297"/>
      <c r="BN2" s="1297"/>
      <c r="BO2" s="1297"/>
      <c r="BP2" s="1297"/>
      <c r="BQ2" s="1297"/>
      <c r="BR2" s="1297"/>
      <c r="BS2" s="264"/>
      <c r="BT2" s="278" t="s">
        <v>1611</v>
      </c>
      <c r="BU2" s="279"/>
      <c r="BV2" s="1297" t="s">
        <v>1540</v>
      </c>
      <c r="BW2" s="1297"/>
      <c r="BX2" s="1297"/>
      <c r="BY2" s="279"/>
      <c r="BZ2" s="1297" t="s">
        <v>1541</v>
      </c>
      <c r="CA2" s="1297"/>
      <c r="CB2" s="1297"/>
      <c r="CC2" s="1297"/>
      <c r="CD2" s="1297"/>
      <c r="CE2" s="1297"/>
      <c r="CF2" s="264"/>
      <c r="CG2" s="1297" t="s">
        <v>1540</v>
      </c>
      <c r="CH2" s="1297"/>
      <c r="CI2" s="1297"/>
      <c r="CJ2" s="153"/>
      <c r="CK2" s="153"/>
    </row>
    <row r="3" spans="1:90" s="148" customFormat="1" ht="41" customHeight="1">
      <c r="A3" s="280" t="s">
        <v>4</v>
      </c>
      <c r="B3" s="280" t="s">
        <v>5</v>
      </c>
      <c r="C3" s="280" t="s">
        <v>6</v>
      </c>
      <c r="D3" s="281" t="s">
        <v>7</v>
      </c>
      <c r="E3" s="1122" t="s">
        <v>2106</v>
      </c>
      <c r="F3" s="1074" t="s">
        <v>10</v>
      </c>
      <c r="G3" s="1075" t="s">
        <v>11</v>
      </c>
      <c r="H3" s="1076" t="s">
        <v>9</v>
      </c>
      <c r="I3" s="1077" t="s">
        <v>8</v>
      </c>
      <c r="J3" s="551" t="s">
        <v>13</v>
      </c>
      <c r="K3" s="553" t="s">
        <v>15</v>
      </c>
      <c r="L3" s="552" t="s">
        <v>14</v>
      </c>
      <c r="M3" s="1078" t="s">
        <v>12</v>
      </c>
      <c r="N3" s="554" t="s">
        <v>1402</v>
      </c>
      <c r="O3" s="253" t="s">
        <v>18</v>
      </c>
      <c r="P3" s="255" t="s">
        <v>20</v>
      </c>
      <c r="Q3" s="1079" t="s">
        <v>17</v>
      </c>
      <c r="R3" s="258" t="s">
        <v>16</v>
      </c>
      <c r="S3" s="254" t="s">
        <v>19</v>
      </c>
      <c r="T3" s="281" t="s">
        <v>21</v>
      </c>
      <c r="U3" s="281" t="s">
        <v>22</v>
      </c>
      <c r="V3" s="281" t="s">
        <v>23</v>
      </c>
      <c r="W3" s="282" t="s">
        <v>24</v>
      </c>
      <c r="X3" s="269" t="s">
        <v>25</v>
      </c>
      <c r="Y3" s="269" t="s">
        <v>2</v>
      </c>
      <c r="Z3" s="269"/>
      <c r="AA3" s="283"/>
      <c r="AB3" s="283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8"/>
      <c r="BH3" s="1056"/>
      <c r="BI3" s="264"/>
      <c r="BJ3" s="278" t="s">
        <v>1523</v>
      </c>
      <c r="BK3" s="278" t="s">
        <v>1522</v>
      </c>
      <c r="BL3" s="278" t="s">
        <v>1521</v>
      </c>
      <c r="BM3" s="278" t="s">
        <v>1519</v>
      </c>
      <c r="BN3" s="278" t="s">
        <v>1520</v>
      </c>
      <c r="BO3" s="278" t="s">
        <v>1516</v>
      </c>
      <c r="BP3" s="278" t="s">
        <v>1517</v>
      </c>
      <c r="BQ3" s="278" t="s">
        <v>1526</v>
      </c>
      <c r="BR3" s="278" t="s">
        <v>1524</v>
      </c>
      <c r="BS3" s="264"/>
      <c r="BT3" s="278" t="s">
        <v>1527</v>
      </c>
      <c r="BU3" s="278"/>
      <c r="BV3" s="278" t="s">
        <v>1513</v>
      </c>
      <c r="BW3" s="278" t="s">
        <v>1512</v>
      </c>
      <c r="BX3" s="278" t="s">
        <v>1511</v>
      </c>
      <c r="BY3" s="278"/>
      <c r="BZ3" s="278" t="s">
        <v>85</v>
      </c>
      <c r="CA3" s="278" t="s">
        <v>1528</v>
      </c>
      <c r="CB3" s="278" t="s">
        <v>1529</v>
      </c>
      <c r="CC3" s="278" t="s">
        <v>1530</v>
      </c>
      <c r="CD3" s="278" t="s">
        <v>1531</v>
      </c>
      <c r="CE3" s="278" t="s">
        <v>676</v>
      </c>
      <c r="CF3" s="264"/>
      <c r="CG3" s="278" t="s">
        <v>1513</v>
      </c>
      <c r="CH3" s="278" t="s">
        <v>1512</v>
      </c>
      <c r="CI3" s="278" t="s">
        <v>1511</v>
      </c>
      <c r="CJ3" s="153"/>
      <c r="CK3" s="153"/>
    </row>
    <row r="4" spans="1:90" s="148" customFormat="1" ht="37.25" customHeight="1">
      <c r="A4" s="1052" t="s">
        <v>1867</v>
      </c>
      <c r="B4" s="848" t="s">
        <v>2020</v>
      </c>
      <c r="C4" s="849" t="s">
        <v>2021</v>
      </c>
      <c r="D4" s="850">
        <v>12</v>
      </c>
      <c r="E4" s="1222">
        <v>60</v>
      </c>
      <c r="F4" s="315"/>
      <c r="G4" s="316"/>
      <c r="H4" s="314"/>
      <c r="I4" s="313"/>
      <c r="J4" s="318"/>
      <c r="K4" s="320"/>
      <c r="L4" s="319"/>
      <c r="M4" s="329"/>
      <c r="N4" s="321"/>
      <c r="O4" s="324"/>
      <c r="P4" s="326"/>
      <c r="Q4" s="323"/>
      <c r="R4" s="322"/>
      <c r="S4" s="325"/>
      <c r="T4" s="851">
        <f t="shared" ref="T4:T22" si="0">F4+G4+H4+I4+J4+K4+L4+M4+N4+O4+P4+Q4+R4+S4</f>
        <v>0</v>
      </c>
      <c r="U4" s="851">
        <f t="shared" ref="U4:U22" si="1">T4*D4</f>
        <v>0</v>
      </c>
      <c r="V4" s="273" t="str">
        <f t="shared" ref="V4:V22" si="2">IF(T4&gt;0,T4*E4,"-")</f>
        <v>-</v>
      </c>
      <c r="W4" s="353" t="s">
        <v>304</v>
      </c>
      <c r="X4" s="303">
        <v>0.38</v>
      </c>
      <c r="Y4" s="304">
        <f t="shared" ref="Y4:Y22" si="3">X4*T4</f>
        <v>0</v>
      </c>
      <c r="Z4" s="304"/>
      <c r="AA4" s="305" t="s">
        <v>1513</v>
      </c>
      <c r="AB4" s="305" t="s">
        <v>1522</v>
      </c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842"/>
      <c r="BG4" s="1060"/>
      <c r="BH4" s="1057"/>
      <c r="BI4" s="264"/>
      <c r="BJ4" s="308"/>
      <c r="BK4" s="308">
        <v>12</v>
      </c>
      <c r="BL4" s="308"/>
      <c r="BM4" s="308"/>
      <c r="BN4" s="308"/>
      <c r="BO4" s="308"/>
      <c r="BP4" s="308"/>
      <c r="BQ4" s="308"/>
      <c r="BR4" s="308"/>
      <c r="BS4" s="309"/>
      <c r="BT4" s="308">
        <v>12</v>
      </c>
      <c r="BU4" s="308"/>
      <c r="BV4" s="308">
        <v>12</v>
      </c>
      <c r="BW4" s="308"/>
      <c r="BX4" s="308"/>
      <c r="BY4" s="308"/>
      <c r="BZ4" s="308">
        <v>12</v>
      </c>
      <c r="CA4" s="308"/>
      <c r="CB4" s="308"/>
      <c r="CC4" s="310"/>
      <c r="CD4" s="310"/>
      <c r="CE4" s="310"/>
      <c r="CF4" s="153"/>
      <c r="CG4" s="310"/>
      <c r="CH4" s="310"/>
      <c r="CI4" s="310"/>
      <c r="CJ4" s="1058"/>
      <c r="CK4" s="153"/>
      <c r="CL4" s="841"/>
    </row>
    <row r="5" spans="1:90" s="148" customFormat="1" ht="37.25" customHeight="1">
      <c r="A5" s="1052" t="s">
        <v>1867</v>
      </c>
      <c r="B5" s="848" t="s">
        <v>2022</v>
      </c>
      <c r="C5" s="849" t="s">
        <v>2023</v>
      </c>
      <c r="D5" s="850">
        <v>14</v>
      </c>
      <c r="E5" s="1223">
        <v>83</v>
      </c>
      <c r="F5" s="315"/>
      <c r="G5" s="316"/>
      <c r="H5" s="314"/>
      <c r="I5" s="313"/>
      <c r="J5" s="318"/>
      <c r="K5" s="320"/>
      <c r="L5" s="319"/>
      <c r="M5" s="329"/>
      <c r="N5" s="321"/>
      <c r="O5" s="324"/>
      <c r="P5" s="326"/>
      <c r="Q5" s="323"/>
      <c r="R5" s="322"/>
      <c r="S5" s="325"/>
      <c r="T5" s="851">
        <f t="shared" si="0"/>
        <v>0</v>
      </c>
      <c r="U5" s="851">
        <f t="shared" si="1"/>
        <v>0</v>
      </c>
      <c r="V5" s="273" t="str">
        <f t="shared" si="2"/>
        <v>-</v>
      </c>
      <c r="W5" s="353" t="s">
        <v>304</v>
      </c>
      <c r="X5" s="303">
        <v>0.69</v>
      </c>
      <c r="Y5" s="304">
        <f t="shared" si="3"/>
        <v>0</v>
      </c>
      <c r="Z5" s="304"/>
      <c r="AA5" s="305" t="s">
        <v>1511</v>
      </c>
      <c r="AB5" s="305" t="s">
        <v>1521</v>
      </c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842"/>
      <c r="BG5" s="1060"/>
      <c r="BH5" s="1057"/>
      <c r="BI5" s="264"/>
      <c r="BJ5" s="308"/>
      <c r="BK5" s="308"/>
      <c r="BL5" s="308">
        <v>14</v>
      </c>
      <c r="BM5" s="308"/>
      <c r="BN5" s="308"/>
      <c r="BO5" s="308"/>
      <c r="BP5" s="308"/>
      <c r="BQ5" s="308"/>
      <c r="BR5" s="308"/>
      <c r="BS5" s="309"/>
      <c r="BT5" s="308"/>
      <c r="BU5" s="308"/>
      <c r="BV5" s="308"/>
      <c r="BW5" s="308"/>
      <c r="BX5" s="308"/>
      <c r="BY5" s="308"/>
      <c r="BZ5" s="308"/>
      <c r="CA5" s="308"/>
      <c r="CB5" s="308"/>
      <c r="CC5" s="310"/>
      <c r="CD5" s="310">
        <v>14</v>
      </c>
      <c r="CE5" s="310"/>
      <c r="CF5" s="153"/>
      <c r="CG5" s="310"/>
      <c r="CH5" s="310"/>
      <c r="CI5" s="310">
        <v>14</v>
      </c>
      <c r="CJ5" s="1058"/>
      <c r="CK5" s="153"/>
      <c r="CL5" s="841"/>
    </row>
    <row r="6" spans="1:90" s="148" customFormat="1" ht="37.25" customHeight="1">
      <c r="A6" s="1052" t="s">
        <v>1867</v>
      </c>
      <c r="B6" s="848" t="s">
        <v>2024</v>
      </c>
      <c r="C6" s="849" t="s">
        <v>2025</v>
      </c>
      <c r="D6" s="850">
        <v>8</v>
      </c>
      <c r="E6" s="1223">
        <v>69</v>
      </c>
      <c r="F6" s="315"/>
      <c r="G6" s="316"/>
      <c r="H6" s="314"/>
      <c r="I6" s="313"/>
      <c r="J6" s="318"/>
      <c r="K6" s="320"/>
      <c r="L6" s="319"/>
      <c r="M6" s="329"/>
      <c r="N6" s="321"/>
      <c r="O6" s="324"/>
      <c r="P6" s="326"/>
      <c r="Q6" s="323"/>
      <c r="R6" s="322"/>
      <c r="S6" s="325"/>
      <c r="T6" s="851">
        <f t="shared" si="0"/>
        <v>0</v>
      </c>
      <c r="U6" s="851">
        <f t="shared" si="1"/>
        <v>0</v>
      </c>
      <c r="V6" s="273" t="str">
        <f t="shared" si="2"/>
        <v>-</v>
      </c>
      <c r="W6" s="353" t="s">
        <v>304</v>
      </c>
      <c r="X6" s="303">
        <v>0.77</v>
      </c>
      <c r="Y6" s="304">
        <f t="shared" si="3"/>
        <v>0</v>
      </c>
      <c r="Z6" s="304"/>
      <c r="AA6" s="305" t="s">
        <v>1512</v>
      </c>
      <c r="AB6" s="305" t="s">
        <v>1521</v>
      </c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842"/>
      <c r="BG6" s="1060"/>
      <c r="BH6" s="1057"/>
      <c r="BI6" s="264"/>
      <c r="BJ6" s="308"/>
      <c r="BK6" s="308"/>
      <c r="BL6" s="308">
        <v>8</v>
      </c>
      <c r="BM6" s="308"/>
      <c r="BN6" s="308"/>
      <c r="BO6" s="308"/>
      <c r="BP6" s="308"/>
      <c r="BQ6" s="308"/>
      <c r="BR6" s="308"/>
      <c r="BS6" s="309"/>
      <c r="BT6" s="308"/>
      <c r="BU6" s="308"/>
      <c r="BV6" s="308"/>
      <c r="BW6" s="308"/>
      <c r="BX6" s="308"/>
      <c r="BY6" s="308"/>
      <c r="BZ6" s="153"/>
      <c r="CA6" s="308"/>
      <c r="CB6" s="308"/>
      <c r="CC6" s="310"/>
      <c r="CD6" s="310">
        <v>8</v>
      </c>
      <c r="CE6" s="310"/>
      <c r="CF6" s="153"/>
      <c r="CG6" s="310"/>
      <c r="CH6" s="310">
        <v>8</v>
      </c>
      <c r="CI6" s="310"/>
      <c r="CJ6" s="1058"/>
      <c r="CK6" s="153"/>
      <c r="CL6" s="841"/>
    </row>
    <row r="7" spans="1:90" s="148" customFormat="1" ht="37.25" customHeight="1">
      <c r="A7" s="1052" t="s">
        <v>1867</v>
      </c>
      <c r="B7" s="848" t="s">
        <v>2026</v>
      </c>
      <c r="C7" s="849" t="s">
        <v>2027</v>
      </c>
      <c r="D7" s="850">
        <v>8</v>
      </c>
      <c r="E7" s="1223">
        <v>79</v>
      </c>
      <c r="F7" s="315"/>
      <c r="G7" s="316"/>
      <c r="H7" s="314"/>
      <c r="I7" s="313"/>
      <c r="J7" s="318"/>
      <c r="K7" s="320"/>
      <c r="L7" s="319"/>
      <c r="M7" s="329"/>
      <c r="N7" s="321"/>
      <c r="O7" s="324"/>
      <c r="P7" s="326"/>
      <c r="Q7" s="323"/>
      <c r="R7" s="322"/>
      <c r="S7" s="325"/>
      <c r="T7" s="851">
        <f t="shared" si="0"/>
        <v>0</v>
      </c>
      <c r="U7" s="851">
        <f t="shared" si="1"/>
        <v>0</v>
      </c>
      <c r="V7" s="273" t="str">
        <f t="shared" si="2"/>
        <v>-</v>
      </c>
      <c r="W7" s="353" t="s">
        <v>304</v>
      </c>
      <c r="X7" s="303">
        <v>0.98</v>
      </c>
      <c r="Y7" s="304">
        <f t="shared" si="3"/>
        <v>0</v>
      </c>
      <c r="Z7" s="304"/>
      <c r="AA7" s="305" t="s">
        <v>1512</v>
      </c>
      <c r="AB7" s="305" t="s">
        <v>1521</v>
      </c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842"/>
      <c r="BG7" s="1060"/>
      <c r="BH7" s="1057"/>
      <c r="BI7" s="264"/>
      <c r="BJ7" s="308"/>
      <c r="BK7" s="308"/>
      <c r="BL7" s="308">
        <v>8</v>
      </c>
      <c r="BM7" s="308"/>
      <c r="BN7" s="308"/>
      <c r="BO7" s="308"/>
      <c r="BP7" s="308"/>
      <c r="BQ7" s="308"/>
      <c r="BR7" s="308"/>
      <c r="BS7" s="309"/>
      <c r="BT7" s="308"/>
      <c r="BU7" s="308"/>
      <c r="BV7" s="308"/>
      <c r="BW7" s="308"/>
      <c r="BX7" s="308"/>
      <c r="BY7" s="308"/>
      <c r="BZ7" s="308"/>
      <c r="CA7" s="308"/>
      <c r="CB7" s="308"/>
      <c r="CC7" s="310"/>
      <c r="CD7" s="310">
        <v>8</v>
      </c>
      <c r="CE7" s="310"/>
      <c r="CF7" s="153"/>
      <c r="CG7" s="310"/>
      <c r="CH7" s="310">
        <v>8</v>
      </c>
      <c r="CI7" s="310"/>
      <c r="CJ7" s="1058"/>
      <c r="CK7" s="153"/>
      <c r="CL7" s="841"/>
    </row>
    <row r="8" spans="1:90" s="148" customFormat="1" ht="37.25" customHeight="1">
      <c r="A8" s="1052" t="s">
        <v>1867</v>
      </c>
      <c r="B8" s="848" t="s">
        <v>2028</v>
      </c>
      <c r="C8" s="849" t="s">
        <v>2029</v>
      </c>
      <c r="D8" s="850">
        <v>5</v>
      </c>
      <c r="E8" s="1223">
        <v>69</v>
      </c>
      <c r="F8" s="315"/>
      <c r="G8" s="316"/>
      <c r="H8" s="314"/>
      <c r="I8" s="313"/>
      <c r="J8" s="318"/>
      <c r="K8" s="320"/>
      <c r="L8" s="319"/>
      <c r="M8" s="329"/>
      <c r="N8" s="321"/>
      <c r="O8" s="324"/>
      <c r="P8" s="326"/>
      <c r="Q8" s="323"/>
      <c r="R8" s="322"/>
      <c r="S8" s="325"/>
      <c r="T8" s="851">
        <f t="shared" si="0"/>
        <v>0</v>
      </c>
      <c r="U8" s="851">
        <f t="shared" si="1"/>
        <v>0</v>
      </c>
      <c r="V8" s="273" t="str">
        <f t="shared" si="2"/>
        <v>-</v>
      </c>
      <c r="W8" s="353" t="s">
        <v>304</v>
      </c>
      <c r="X8" s="303">
        <v>0.94</v>
      </c>
      <c r="Y8" s="304">
        <f t="shared" si="3"/>
        <v>0</v>
      </c>
      <c r="Z8" s="304"/>
      <c r="AA8" s="305" t="s">
        <v>1512</v>
      </c>
      <c r="AB8" s="305" t="s">
        <v>1519</v>
      </c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842"/>
      <c r="BG8" s="1060"/>
      <c r="BH8" s="1057"/>
      <c r="BI8" s="264"/>
      <c r="BJ8" s="308"/>
      <c r="BK8" s="308"/>
      <c r="BL8" s="308"/>
      <c r="BM8" s="308">
        <v>5</v>
      </c>
      <c r="BN8" s="308"/>
      <c r="BO8" s="308"/>
      <c r="BP8" s="308"/>
      <c r="BQ8" s="308"/>
      <c r="BR8" s="308"/>
      <c r="BS8" s="309"/>
      <c r="BT8" s="308"/>
      <c r="BU8" s="308"/>
      <c r="BV8" s="308"/>
      <c r="BW8" s="308"/>
      <c r="BX8" s="308"/>
      <c r="BY8" s="308"/>
      <c r="BZ8" s="308"/>
      <c r="CA8" s="308"/>
      <c r="CB8" s="308">
        <v>5</v>
      </c>
      <c r="CC8" s="310"/>
      <c r="CD8" s="310"/>
      <c r="CE8" s="310"/>
      <c r="CF8" s="153"/>
      <c r="CG8" s="310"/>
      <c r="CH8" s="310">
        <v>5</v>
      </c>
      <c r="CI8" s="310"/>
      <c r="CJ8" s="1058"/>
      <c r="CK8" s="153"/>
      <c r="CL8" s="841"/>
    </row>
    <row r="9" spans="1:90" s="148" customFormat="1" ht="37.25" customHeight="1">
      <c r="A9" s="1052" t="s">
        <v>1867</v>
      </c>
      <c r="B9" s="848" t="s">
        <v>2030</v>
      </c>
      <c r="C9" s="849" t="s">
        <v>2031</v>
      </c>
      <c r="D9" s="850">
        <v>5</v>
      </c>
      <c r="E9" s="1223">
        <v>94</v>
      </c>
      <c r="F9" s="315"/>
      <c r="G9" s="316"/>
      <c r="H9" s="314"/>
      <c r="I9" s="313"/>
      <c r="J9" s="318"/>
      <c r="K9" s="320"/>
      <c r="L9" s="319"/>
      <c r="M9" s="329"/>
      <c r="N9" s="321"/>
      <c r="O9" s="324"/>
      <c r="P9" s="326"/>
      <c r="Q9" s="323"/>
      <c r="R9" s="322"/>
      <c r="S9" s="325"/>
      <c r="T9" s="851">
        <f t="shared" si="0"/>
        <v>0</v>
      </c>
      <c r="U9" s="851">
        <f t="shared" si="1"/>
        <v>0</v>
      </c>
      <c r="V9" s="273" t="str">
        <f t="shared" si="2"/>
        <v>-</v>
      </c>
      <c r="W9" s="353" t="s">
        <v>304</v>
      </c>
      <c r="X9" s="303">
        <v>1.46</v>
      </c>
      <c r="Y9" s="304">
        <f t="shared" si="3"/>
        <v>0</v>
      </c>
      <c r="Z9" s="304"/>
      <c r="AA9" s="305" t="s">
        <v>1512</v>
      </c>
      <c r="AB9" s="305" t="s">
        <v>1519</v>
      </c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842"/>
      <c r="BG9" s="1060"/>
      <c r="BH9" s="1057"/>
      <c r="BI9" s="264"/>
      <c r="BJ9" s="308"/>
      <c r="BK9" s="308"/>
      <c r="BL9" s="308"/>
      <c r="BM9" s="308">
        <v>5</v>
      </c>
      <c r="BN9" s="308"/>
      <c r="BO9" s="308"/>
      <c r="BP9" s="308"/>
      <c r="BQ9" s="308"/>
      <c r="BR9" s="308"/>
      <c r="BS9" s="309"/>
      <c r="BT9" s="308"/>
      <c r="BU9" s="308"/>
      <c r="BV9" s="308"/>
      <c r="BW9" s="308"/>
      <c r="BX9" s="308"/>
      <c r="BY9" s="308"/>
      <c r="BZ9" s="308"/>
      <c r="CA9" s="308"/>
      <c r="CB9" s="308"/>
      <c r="CC9" s="310"/>
      <c r="CD9" s="310">
        <v>5</v>
      </c>
      <c r="CE9" s="310"/>
      <c r="CF9" s="153"/>
      <c r="CG9" s="310"/>
      <c r="CH9" s="310">
        <v>5</v>
      </c>
      <c r="CI9" s="310"/>
      <c r="CJ9" s="1058"/>
      <c r="CK9" s="153"/>
      <c r="CL9" s="841"/>
    </row>
    <row r="10" spans="1:90" s="148" customFormat="1" ht="37.25" customHeight="1">
      <c r="A10" s="1052" t="s">
        <v>1867</v>
      </c>
      <c r="B10" s="848" t="s">
        <v>2032</v>
      </c>
      <c r="C10" s="849" t="s">
        <v>2033</v>
      </c>
      <c r="D10" s="850">
        <v>3</v>
      </c>
      <c r="E10" s="1223">
        <v>76</v>
      </c>
      <c r="F10" s="315"/>
      <c r="G10" s="316"/>
      <c r="H10" s="314"/>
      <c r="I10" s="313"/>
      <c r="J10" s="318"/>
      <c r="K10" s="320"/>
      <c r="L10" s="319"/>
      <c r="M10" s="329"/>
      <c r="N10" s="321"/>
      <c r="O10" s="324"/>
      <c r="P10" s="326"/>
      <c r="Q10" s="323"/>
      <c r="R10" s="322"/>
      <c r="S10" s="325"/>
      <c r="T10" s="851">
        <f t="shared" si="0"/>
        <v>0</v>
      </c>
      <c r="U10" s="851">
        <f t="shared" si="1"/>
        <v>0</v>
      </c>
      <c r="V10" s="273" t="str">
        <f t="shared" si="2"/>
        <v>-</v>
      </c>
      <c r="W10" s="353" t="s">
        <v>304</v>
      </c>
      <c r="X10" s="303">
        <v>1.22</v>
      </c>
      <c r="Y10" s="304">
        <f t="shared" si="3"/>
        <v>0</v>
      </c>
      <c r="Z10" s="304"/>
      <c r="AA10" s="305" t="s">
        <v>1512</v>
      </c>
      <c r="AB10" s="305" t="s">
        <v>1520</v>
      </c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842"/>
      <c r="BG10" s="1060"/>
      <c r="BH10" s="1057"/>
      <c r="BI10" s="264"/>
      <c r="BJ10" s="308"/>
      <c r="BK10" s="308"/>
      <c r="BL10" s="308"/>
      <c r="BM10" s="308"/>
      <c r="BN10" s="308">
        <v>3</v>
      </c>
      <c r="BO10" s="308"/>
      <c r="BP10" s="308"/>
      <c r="BQ10" s="308"/>
      <c r="BR10" s="308"/>
      <c r="BS10" s="309"/>
      <c r="BT10" s="308"/>
      <c r="BU10" s="308"/>
      <c r="BV10" s="308"/>
      <c r="BW10" s="308"/>
      <c r="BX10" s="308"/>
      <c r="BY10" s="308"/>
      <c r="BZ10" s="308"/>
      <c r="CA10" s="308"/>
      <c r="CB10" s="308"/>
      <c r="CC10" s="310"/>
      <c r="CD10" s="310">
        <v>3</v>
      </c>
      <c r="CE10" s="310"/>
      <c r="CF10" s="153"/>
      <c r="CG10" s="310"/>
      <c r="CH10" s="310">
        <v>3</v>
      </c>
      <c r="CI10" s="310"/>
      <c r="CJ10" s="1058"/>
      <c r="CK10" s="153"/>
      <c r="CL10" s="841"/>
    </row>
    <row r="11" spans="1:90" s="148" customFormat="1" ht="37.25" customHeight="1">
      <c r="A11" s="1052" t="s">
        <v>1867</v>
      </c>
      <c r="B11" s="848" t="s">
        <v>2034</v>
      </c>
      <c r="C11" s="849" t="s">
        <v>2035</v>
      </c>
      <c r="D11" s="850">
        <v>3</v>
      </c>
      <c r="E11" s="1223">
        <v>144</v>
      </c>
      <c r="F11" s="315"/>
      <c r="G11" s="316"/>
      <c r="H11" s="314"/>
      <c r="I11" s="313"/>
      <c r="J11" s="318"/>
      <c r="K11" s="320"/>
      <c r="L11" s="319"/>
      <c r="M11" s="329"/>
      <c r="N11" s="321"/>
      <c r="O11" s="324"/>
      <c r="P11" s="326"/>
      <c r="Q11" s="323"/>
      <c r="R11" s="322"/>
      <c r="S11" s="325"/>
      <c r="T11" s="851">
        <f t="shared" si="0"/>
        <v>0</v>
      </c>
      <c r="U11" s="851">
        <f t="shared" si="1"/>
        <v>0</v>
      </c>
      <c r="V11" s="273" t="str">
        <f t="shared" si="2"/>
        <v>-</v>
      </c>
      <c r="W11" s="353" t="s">
        <v>529</v>
      </c>
      <c r="X11" s="303">
        <v>2.54</v>
      </c>
      <c r="Y11" s="304">
        <f t="shared" si="3"/>
        <v>0</v>
      </c>
      <c r="Z11" s="304"/>
      <c r="AA11" s="305" t="s">
        <v>1513</v>
      </c>
      <c r="AB11" s="305" t="s">
        <v>1516</v>
      </c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842"/>
      <c r="BG11" s="1060"/>
      <c r="BH11" s="1057"/>
      <c r="BI11" s="264"/>
      <c r="BJ11" s="308"/>
      <c r="BK11" s="308"/>
      <c r="BL11" s="308"/>
      <c r="BM11" s="308"/>
      <c r="BN11" s="308"/>
      <c r="BO11" s="308">
        <v>3</v>
      </c>
      <c r="BP11" s="308"/>
      <c r="BQ11" s="308"/>
      <c r="BR11" s="308"/>
      <c r="BS11" s="309"/>
      <c r="BT11" s="308"/>
      <c r="BU11" s="308"/>
      <c r="BV11" s="308"/>
      <c r="BW11" s="308"/>
      <c r="BX11" s="308"/>
      <c r="BY11" s="308"/>
      <c r="BZ11" s="308"/>
      <c r="CA11" s="308">
        <v>3</v>
      </c>
      <c r="CB11" s="308"/>
      <c r="CC11" s="310"/>
      <c r="CD11" s="310"/>
      <c r="CE11" s="310"/>
      <c r="CF11" s="153"/>
      <c r="CG11" s="310">
        <v>3</v>
      </c>
      <c r="CH11" s="310"/>
      <c r="CI11" s="310"/>
      <c r="CJ11" s="1058"/>
      <c r="CK11" s="153"/>
      <c r="CL11" s="841"/>
    </row>
    <row r="12" spans="1:90" s="148" customFormat="1" ht="37.25" customHeight="1">
      <c r="A12" s="330" t="s">
        <v>2036</v>
      </c>
      <c r="B12" s="848" t="s">
        <v>2037</v>
      </c>
      <c r="C12" s="849" t="s">
        <v>2038</v>
      </c>
      <c r="D12" s="850">
        <v>4</v>
      </c>
      <c r="E12" s="1223">
        <v>171</v>
      </c>
      <c r="F12" s="315"/>
      <c r="G12" s="316"/>
      <c r="H12" s="314"/>
      <c r="I12" s="313"/>
      <c r="J12" s="318"/>
      <c r="K12" s="320"/>
      <c r="L12" s="319"/>
      <c r="M12" s="329"/>
      <c r="N12" s="321"/>
      <c r="O12" s="324"/>
      <c r="P12" s="326"/>
      <c r="Q12" s="323"/>
      <c r="R12" s="322"/>
      <c r="S12" s="325"/>
      <c r="T12" s="851">
        <f t="shared" si="0"/>
        <v>0</v>
      </c>
      <c r="U12" s="851">
        <f t="shared" si="1"/>
        <v>0</v>
      </c>
      <c r="V12" s="273" t="str">
        <f t="shared" si="2"/>
        <v>-</v>
      </c>
      <c r="W12" s="353" t="s">
        <v>2059</v>
      </c>
      <c r="X12" s="303">
        <v>3.02</v>
      </c>
      <c r="Y12" s="304">
        <f t="shared" si="3"/>
        <v>0</v>
      </c>
      <c r="Z12" s="304"/>
      <c r="AA12" s="305" t="s">
        <v>1513</v>
      </c>
      <c r="AB12" s="305" t="s">
        <v>1516</v>
      </c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842"/>
      <c r="BG12" s="1060"/>
      <c r="BH12" s="1057"/>
      <c r="BI12" s="264"/>
      <c r="BJ12" s="308"/>
      <c r="BK12" s="308"/>
      <c r="BL12" s="308"/>
      <c r="BM12" s="308"/>
      <c r="BN12" s="308"/>
      <c r="BO12" s="308">
        <v>4</v>
      </c>
      <c r="BP12" s="308"/>
      <c r="BQ12" s="308"/>
      <c r="BR12" s="308"/>
      <c r="BS12" s="309"/>
      <c r="BT12" s="308"/>
      <c r="BU12" s="308"/>
      <c r="BV12" s="308"/>
      <c r="BW12" s="308"/>
      <c r="BX12" s="308"/>
      <c r="BY12" s="308"/>
      <c r="BZ12" s="308"/>
      <c r="CA12" s="308">
        <v>4</v>
      </c>
      <c r="CB12" s="308"/>
      <c r="CC12" s="310"/>
      <c r="CD12" s="310"/>
      <c r="CE12" s="310"/>
      <c r="CF12" s="153"/>
      <c r="CG12" s="310">
        <v>4</v>
      </c>
      <c r="CH12" s="310"/>
      <c r="CI12" s="310"/>
      <c r="CJ12" s="1058"/>
      <c r="CK12" s="153"/>
      <c r="CL12" s="841"/>
    </row>
    <row r="13" spans="1:90" s="148" customFormat="1" ht="37.25" customHeight="1">
      <c r="A13" s="1052" t="s">
        <v>1867</v>
      </c>
      <c r="B13" s="848" t="s">
        <v>2039</v>
      </c>
      <c r="C13" s="849" t="s">
        <v>2040</v>
      </c>
      <c r="D13" s="850">
        <v>4</v>
      </c>
      <c r="E13" s="1223">
        <v>148</v>
      </c>
      <c r="F13" s="315"/>
      <c r="G13" s="316"/>
      <c r="H13" s="314"/>
      <c r="I13" s="313"/>
      <c r="J13" s="318"/>
      <c r="K13" s="320"/>
      <c r="L13" s="319"/>
      <c r="M13" s="329"/>
      <c r="N13" s="321"/>
      <c r="O13" s="324"/>
      <c r="P13" s="326"/>
      <c r="Q13" s="323"/>
      <c r="R13" s="322"/>
      <c r="S13" s="325"/>
      <c r="T13" s="851">
        <f t="shared" si="0"/>
        <v>0</v>
      </c>
      <c r="U13" s="851">
        <f t="shared" si="1"/>
        <v>0</v>
      </c>
      <c r="V13" s="273" t="str">
        <f t="shared" si="2"/>
        <v>-</v>
      </c>
      <c r="W13" s="353" t="s">
        <v>2060</v>
      </c>
      <c r="X13" s="303">
        <v>2.57</v>
      </c>
      <c r="Y13" s="304">
        <f t="shared" si="3"/>
        <v>0</v>
      </c>
      <c r="Z13" s="304"/>
      <c r="AA13" s="305" t="s">
        <v>1513</v>
      </c>
      <c r="AB13" s="305" t="s">
        <v>1516</v>
      </c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842"/>
      <c r="BG13" s="1060"/>
      <c r="BH13" s="1057"/>
      <c r="BI13" s="264"/>
      <c r="BJ13" s="308"/>
      <c r="BK13" s="308"/>
      <c r="BL13" s="308"/>
      <c r="BM13" s="308"/>
      <c r="BN13" s="308"/>
      <c r="BO13" s="308">
        <v>4</v>
      </c>
      <c r="BP13" s="308"/>
      <c r="BQ13" s="308"/>
      <c r="BR13" s="308"/>
      <c r="BS13" s="309"/>
      <c r="BT13" s="308"/>
      <c r="BU13" s="308"/>
      <c r="BV13" s="308"/>
      <c r="BW13" s="308"/>
      <c r="BX13" s="308"/>
      <c r="BY13" s="308"/>
      <c r="BZ13" s="308"/>
      <c r="CA13" s="308">
        <v>4</v>
      </c>
      <c r="CB13" s="308"/>
      <c r="CC13" s="310"/>
      <c r="CD13" s="310"/>
      <c r="CE13" s="310"/>
      <c r="CF13" s="153"/>
      <c r="CG13" s="310">
        <v>4</v>
      </c>
      <c r="CH13" s="310"/>
      <c r="CI13" s="310"/>
      <c r="CJ13" s="1058"/>
      <c r="CK13" s="153"/>
      <c r="CL13" s="841"/>
    </row>
    <row r="14" spans="1:90" s="148" customFormat="1" ht="37.25" customHeight="1">
      <c r="A14" s="1052" t="s">
        <v>1867</v>
      </c>
      <c r="B14" s="848" t="s">
        <v>2041</v>
      </c>
      <c r="C14" s="849" t="s">
        <v>2042</v>
      </c>
      <c r="D14" s="850">
        <v>3</v>
      </c>
      <c r="E14" s="1223">
        <v>144</v>
      </c>
      <c r="F14" s="315"/>
      <c r="G14" s="316"/>
      <c r="H14" s="314"/>
      <c r="I14" s="313"/>
      <c r="J14" s="318"/>
      <c r="K14" s="320"/>
      <c r="L14" s="319"/>
      <c r="M14" s="329"/>
      <c r="N14" s="321"/>
      <c r="O14" s="324"/>
      <c r="P14" s="326"/>
      <c r="Q14" s="323"/>
      <c r="R14" s="322"/>
      <c r="S14" s="325"/>
      <c r="T14" s="851">
        <f t="shared" si="0"/>
        <v>0</v>
      </c>
      <c r="U14" s="851">
        <f t="shared" si="1"/>
        <v>0</v>
      </c>
      <c r="V14" s="273" t="str">
        <f t="shared" si="2"/>
        <v>-</v>
      </c>
      <c r="W14" s="353" t="s">
        <v>459</v>
      </c>
      <c r="X14" s="303">
        <v>1.68</v>
      </c>
      <c r="Y14" s="304">
        <f t="shared" si="3"/>
        <v>0</v>
      </c>
      <c r="Z14" s="304"/>
      <c r="AA14" s="305" t="s">
        <v>1511</v>
      </c>
      <c r="AB14" s="305" t="s">
        <v>1516</v>
      </c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842"/>
      <c r="BG14" s="1060"/>
      <c r="BH14" s="1057"/>
      <c r="BI14" s="264"/>
      <c r="BJ14" s="308"/>
      <c r="BK14" s="308"/>
      <c r="BL14" s="308"/>
      <c r="BM14" s="308"/>
      <c r="BN14" s="308"/>
      <c r="BO14" s="308">
        <v>3</v>
      </c>
      <c r="BP14" s="308"/>
      <c r="BQ14" s="308"/>
      <c r="BR14" s="308"/>
      <c r="BS14" s="309"/>
      <c r="BT14" s="308"/>
      <c r="BU14" s="308"/>
      <c r="BV14" s="308"/>
      <c r="BW14" s="308"/>
      <c r="BX14" s="308"/>
      <c r="BY14" s="308"/>
      <c r="BZ14" s="308"/>
      <c r="CA14" s="308"/>
      <c r="CB14" s="308"/>
      <c r="CC14" s="310">
        <v>3</v>
      </c>
      <c r="CD14" s="310"/>
      <c r="CE14" s="310"/>
      <c r="CF14" s="153"/>
      <c r="CG14" s="310"/>
      <c r="CH14" s="310"/>
      <c r="CI14" s="310">
        <v>3</v>
      </c>
      <c r="CJ14" s="1058"/>
      <c r="CK14" s="153"/>
      <c r="CL14" s="841"/>
    </row>
    <row r="15" spans="1:90" s="148" customFormat="1" ht="37.25" customHeight="1">
      <c r="A15" s="1052" t="s">
        <v>1867</v>
      </c>
      <c r="B15" s="848" t="s">
        <v>2043</v>
      </c>
      <c r="C15" s="849" t="s">
        <v>2044</v>
      </c>
      <c r="D15" s="850">
        <v>3</v>
      </c>
      <c r="E15" s="1223">
        <v>185</v>
      </c>
      <c r="F15" s="315"/>
      <c r="G15" s="316"/>
      <c r="H15" s="314"/>
      <c r="I15" s="313"/>
      <c r="J15" s="318"/>
      <c r="K15" s="320"/>
      <c r="L15" s="319"/>
      <c r="M15" s="329"/>
      <c r="N15" s="321"/>
      <c r="O15" s="324"/>
      <c r="P15" s="326"/>
      <c r="Q15" s="323"/>
      <c r="R15" s="322"/>
      <c r="S15" s="325"/>
      <c r="T15" s="851">
        <f t="shared" si="0"/>
        <v>0</v>
      </c>
      <c r="U15" s="851">
        <f t="shared" si="1"/>
        <v>0</v>
      </c>
      <c r="V15" s="273" t="str">
        <f t="shared" si="2"/>
        <v>-</v>
      </c>
      <c r="W15" s="353" t="s">
        <v>2061</v>
      </c>
      <c r="X15" s="303">
        <v>2.38</v>
      </c>
      <c r="Y15" s="304">
        <f t="shared" si="3"/>
        <v>0</v>
      </c>
      <c r="Z15" s="304"/>
      <c r="AA15" s="305" t="s">
        <v>1512</v>
      </c>
      <c r="AB15" s="305" t="s">
        <v>1517</v>
      </c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842"/>
      <c r="BG15" s="1060"/>
      <c r="BH15" s="1057"/>
      <c r="BI15" s="264"/>
      <c r="BJ15" s="308"/>
      <c r="BK15" s="308"/>
      <c r="BL15" s="308"/>
      <c r="BM15" s="308"/>
      <c r="BN15" s="308"/>
      <c r="BO15" s="308"/>
      <c r="BP15" s="308">
        <v>3</v>
      </c>
      <c r="BQ15" s="308"/>
      <c r="BR15" s="308"/>
      <c r="BS15" s="309"/>
      <c r="BT15" s="308"/>
      <c r="BU15" s="308"/>
      <c r="BV15" s="308"/>
      <c r="BW15" s="308"/>
      <c r="BX15" s="308"/>
      <c r="BY15" s="308"/>
      <c r="BZ15" s="308"/>
      <c r="CA15" s="308">
        <v>3</v>
      </c>
      <c r="CB15" s="308"/>
      <c r="CC15" s="310"/>
      <c r="CD15" s="310"/>
      <c r="CE15" s="310"/>
      <c r="CF15" s="153"/>
      <c r="CG15" s="310"/>
      <c r="CH15" s="310">
        <v>3</v>
      </c>
      <c r="CI15" s="310"/>
      <c r="CJ15" s="1058"/>
      <c r="CK15" s="153"/>
      <c r="CL15" s="841"/>
    </row>
    <row r="16" spans="1:90" s="148" customFormat="1" ht="37.25" customHeight="1">
      <c r="A16" s="1052" t="s">
        <v>1867</v>
      </c>
      <c r="B16" s="848" t="s">
        <v>2045</v>
      </c>
      <c r="C16" s="849" t="s">
        <v>2046</v>
      </c>
      <c r="D16" s="850">
        <v>3</v>
      </c>
      <c r="E16" s="1223">
        <v>228</v>
      </c>
      <c r="F16" s="315"/>
      <c r="G16" s="316"/>
      <c r="H16" s="314"/>
      <c r="I16" s="313"/>
      <c r="J16" s="318"/>
      <c r="K16" s="320"/>
      <c r="L16" s="319"/>
      <c r="M16" s="329"/>
      <c r="N16" s="321"/>
      <c r="O16" s="324"/>
      <c r="P16" s="326"/>
      <c r="Q16" s="323"/>
      <c r="R16" s="322"/>
      <c r="S16" s="325"/>
      <c r="T16" s="851">
        <f t="shared" si="0"/>
        <v>0</v>
      </c>
      <c r="U16" s="851">
        <f t="shared" si="1"/>
        <v>0</v>
      </c>
      <c r="V16" s="273" t="str">
        <f t="shared" si="2"/>
        <v>-</v>
      </c>
      <c r="W16" s="353" t="s">
        <v>2062</v>
      </c>
      <c r="X16" s="303">
        <v>3.09</v>
      </c>
      <c r="Y16" s="304">
        <f t="shared" si="3"/>
        <v>0</v>
      </c>
      <c r="Z16" s="304"/>
      <c r="AA16" s="305" t="s">
        <v>1513</v>
      </c>
      <c r="AB16" s="305" t="s">
        <v>1517</v>
      </c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842"/>
      <c r="BG16" s="1060"/>
      <c r="BH16" s="1057"/>
      <c r="BI16" s="264"/>
      <c r="BJ16" s="308"/>
      <c r="BK16" s="308"/>
      <c r="BL16" s="308"/>
      <c r="BM16" s="308"/>
      <c r="BN16" s="308"/>
      <c r="BO16" s="308"/>
      <c r="BP16" s="308">
        <v>3</v>
      </c>
      <c r="BQ16" s="308"/>
      <c r="BR16" s="308"/>
      <c r="BS16" s="309"/>
      <c r="BT16" s="308"/>
      <c r="BU16" s="308"/>
      <c r="BV16" s="308"/>
      <c r="BW16" s="308"/>
      <c r="BX16" s="308"/>
      <c r="BY16" s="308"/>
      <c r="BZ16" s="308"/>
      <c r="CA16" s="308">
        <v>3</v>
      </c>
      <c r="CB16" s="308"/>
      <c r="CC16" s="310"/>
      <c r="CD16" s="310"/>
      <c r="CE16" s="310"/>
      <c r="CF16" s="153"/>
      <c r="CG16" s="310">
        <v>3</v>
      </c>
      <c r="CH16" s="310"/>
      <c r="CI16" s="310"/>
      <c r="CJ16" s="1058"/>
      <c r="CK16" s="153"/>
      <c r="CL16" s="841"/>
    </row>
    <row r="17" spans="1:90" s="148" customFormat="1" ht="37.25" customHeight="1">
      <c r="A17" s="1052" t="s">
        <v>1867</v>
      </c>
      <c r="B17" s="848" t="s">
        <v>2047</v>
      </c>
      <c r="C17" s="849" t="s">
        <v>2048</v>
      </c>
      <c r="D17" s="850">
        <v>3</v>
      </c>
      <c r="E17" s="1223">
        <v>212</v>
      </c>
      <c r="F17" s="315"/>
      <c r="G17" s="316"/>
      <c r="H17" s="314"/>
      <c r="I17" s="313"/>
      <c r="J17" s="318"/>
      <c r="K17" s="320"/>
      <c r="L17" s="319"/>
      <c r="M17" s="329"/>
      <c r="N17" s="321"/>
      <c r="O17" s="324"/>
      <c r="P17" s="326"/>
      <c r="Q17" s="323"/>
      <c r="R17" s="322"/>
      <c r="S17" s="325"/>
      <c r="T17" s="851">
        <f t="shared" si="0"/>
        <v>0</v>
      </c>
      <c r="U17" s="851">
        <f t="shared" si="1"/>
        <v>0</v>
      </c>
      <c r="V17" s="273" t="str">
        <f t="shared" si="2"/>
        <v>-</v>
      </c>
      <c r="W17" s="353" t="s">
        <v>462</v>
      </c>
      <c r="X17" s="303">
        <v>2.83</v>
      </c>
      <c r="Y17" s="304">
        <f t="shared" si="3"/>
        <v>0</v>
      </c>
      <c r="Z17" s="304"/>
      <c r="AA17" s="305" t="s">
        <v>1511</v>
      </c>
      <c r="AB17" s="305" t="s">
        <v>1517</v>
      </c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842"/>
      <c r="BG17" s="1060"/>
      <c r="BH17" s="1057"/>
      <c r="BI17" s="264"/>
      <c r="BJ17" s="308"/>
      <c r="BK17" s="308"/>
      <c r="BL17" s="308"/>
      <c r="BM17" s="308"/>
      <c r="BN17" s="308"/>
      <c r="BO17" s="308"/>
      <c r="BP17" s="308">
        <v>3</v>
      </c>
      <c r="BQ17" s="308"/>
      <c r="BR17" s="308"/>
      <c r="BS17" s="309"/>
      <c r="BT17" s="308"/>
      <c r="BU17" s="308"/>
      <c r="BV17" s="308"/>
      <c r="BW17" s="308"/>
      <c r="BX17" s="308"/>
      <c r="BY17" s="308"/>
      <c r="BZ17" s="308"/>
      <c r="CA17" s="308"/>
      <c r="CB17" s="308"/>
      <c r="CC17" s="310">
        <v>3</v>
      </c>
      <c r="CD17" s="310"/>
      <c r="CE17" s="310"/>
      <c r="CF17" s="153"/>
      <c r="CG17" s="310"/>
      <c r="CH17" s="310"/>
      <c r="CI17" s="310">
        <v>3</v>
      </c>
      <c r="CJ17" s="1058"/>
      <c r="CK17" s="153"/>
      <c r="CL17" s="841"/>
    </row>
    <row r="18" spans="1:90" s="148" customFormat="1" ht="37.25" customHeight="1">
      <c r="A18" s="1052" t="s">
        <v>1867</v>
      </c>
      <c r="B18" s="848" t="s">
        <v>2049</v>
      </c>
      <c r="C18" s="849" t="s">
        <v>2050</v>
      </c>
      <c r="D18" s="850">
        <v>2</v>
      </c>
      <c r="E18" s="1223">
        <v>157</v>
      </c>
      <c r="F18" s="315"/>
      <c r="G18" s="316"/>
      <c r="H18" s="314"/>
      <c r="I18" s="313"/>
      <c r="J18" s="318"/>
      <c r="K18" s="320"/>
      <c r="L18" s="319"/>
      <c r="M18" s="329"/>
      <c r="N18" s="321"/>
      <c r="O18" s="324"/>
      <c r="P18" s="326"/>
      <c r="Q18" s="323"/>
      <c r="R18" s="322"/>
      <c r="S18" s="325"/>
      <c r="T18" s="851">
        <f t="shared" si="0"/>
        <v>0</v>
      </c>
      <c r="U18" s="851">
        <f t="shared" si="1"/>
        <v>0</v>
      </c>
      <c r="V18" s="273" t="str">
        <f t="shared" si="2"/>
        <v>-</v>
      </c>
      <c r="W18" s="353" t="s">
        <v>2063</v>
      </c>
      <c r="X18" s="303">
        <v>2.14</v>
      </c>
      <c r="Y18" s="304">
        <f t="shared" si="3"/>
        <v>0</v>
      </c>
      <c r="Z18" s="304"/>
      <c r="AA18" s="305" t="s">
        <v>1512</v>
      </c>
      <c r="AB18" s="305" t="s">
        <v>1518</v>
      </c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842"/>
      <c r="BG18" s="1060"/>
      <c r="BH18" s="1057"/>
      <c r="BI18" s="264"/>
      <c r="BJ18" s="308"/>
      <c r="BK18" s="308"/>
      <c r="BL18" s="308"/>
      <c r="BM18" s="308"/>
      <c r="BN18" s="308"/>
      <c r="BO18" s="308"/>
      <c r="BP18" s="308"/>
      <c r="BQ18" s="308"/>
      <c r="BR18" s="308">
        <v>2</v>
      </c>
      <c r="BS18" s="309"/>
      <c r="BT18" s="308"/>
      <c r="BU18" s="308"/>
      <c r="BV18" s="308"/>
      <c r="BW18" s="308"/>
      <c r="BX18" s="308"/>
      <c r="BY18" s="308"/>
      <c r="BZ18" s="308"/>
      <c r="CA18" s="308"/>
      <c r="CB18" s="308"/>
      <c r="CC18" s="310">
        <v>2</v>
      </c>
      <c r="CD18" s="310"/>
      <c r="CE18" s="310"/>
      <c r="CF18" s="153"/>
      <c r="CG18" s="310"/>
      <c r="CH18" s="310">
        <v>2</v>
      </c>
      <c r="CI18" s="310"/>
      <c r="CJ18" s="1058"/>
      <c r="CK18" s="153"/>
      <c r="CL18" s="841"/>
    </row>
    <row r="19" spans="1:90" s="148" customFormat="1" ht="37.25" customHeight="1">
      <c r="A19" s="1052" t="s">
        <v>1867</v>
      </c>
      <c r="B19" s="848" t="s">
        <v>2051</v>
      </c>
      <c r="C19" s="849" t="s">
        <v>2052</v>
      </c>
      <c r="D19" s="850">
        <v>1</v>
      </c>
      <c r="E19" s="1223">
        <v>134</v>
      </c>
      <c r="F19" s="315"/>
      <c r="G19" s="316"/>
      <c r="H19" s="314"/>
      <c r="I19" s="313"/>
      <c r="J19" s="318"/>
      <c r="K19" s="320"/>
      <c r="L19" s="319"/>
      <c r="M19" s="329"/>
      <c r="N19" s="321"/>
      <c r="O19" s="324"/>
      <c r="P19" s="326"/>
      <c r="Q19" s="323"/>
      <c r="R19" s="322"/>
      <c r="S19" s="325"/>
      <c r="T19" s="851">
        <f t="shared" si="0"/>
        <v>0</v>
      </c>
      <c r="U19" s="851">
        <f t="shared" si="1"/>
        <v>0</v>
      </c>
      <c r="V19" s="273" t="str">
        <f t="shared" si="2"/>
        <v>-</v>
      </c>
      <c r="W19" s="353" t="s">
        <v>2064</v>
      </c>
      <c r="X19" s="303">
        <v>1.96</v>
      </c>
      <c r="Y19" s="304">
        <f t="shared" si="3"/>
        <v>0</v>
      </c>
      <c r="Z19" s="304"/>
      <c r="AA19" s="305" t="s">
        <v>1513</v>
      </c>
      <c r="AB19" s="305" t="s">
        <v>1518</v>
      </c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842"/>
      <c r="BG19" s="1060"/>
      <c r="BH19" s="1057"/>
      <c r="BI19" s="264"/>
      <c r="BJ19" s="308"/>
      <c r="BK19" s="308"/>
      <c r="BL19" s="308"/>
      <c r="BM19" s="308"/>
      <c r="BN19" s="308"/>
      <c r="BO19" s="308"/>
      <c r="BP19" s="308"/>
      <c r="BQ19" s="308"/>
      <c r="BR19" s="308">
        <v>1</v>
      </c>
      <c r="BS19" s="309"/>
      <c r="BT19" s="308"/>
      <c r="BU19" s="308"/>
      <c r="BV19" s="308"/>
      <c r="BW19" s="308"/>
      <c r="BX19" s="308"/>
      <c r="BY19" s="308"/>
      <c r="BZ19" s="308"/>
      <c r="CA19" s="308">
        <v>1</v>
      </c>
      <c r="CB19" s="308"/>
      <c r="CC19" s="310"/>
      <c r="CD19" s="310"/>
      <c r="CE19" s="310"/>
      <c r="CF19" s="153"/>
      <c r="CG19" s="310">
        <v>1</v>
      </c>
      <c r="CH19" s="310"/>
      <c r="CI19" s="310"/>
      <c r="CJ19" s="1058"/>
      <c r="CK19" s="153"/>
      <c r="CL19" s="841"/>
    </row>
    <row r="20" spans="1:90" s="148" customFormat="1" ht="37.25" customHeight="1">
      <c r="A20" s="1052" t="s">
        <v>1867</v>
      </c>
      <c r="B20" s="848" t="s">
        <v>2053</v>
      </c>
      <c r="C20" s="849" t="s">
        <v>2054</v>
      </c>
      <c r="D20" s="850">
        <v>1</v>
      </c>
      <c r="E20" s="1223">
        <v>167</v>
      </c>
      <c r="F20" s="315"/>
      <c r="G20" s="316"/>
      <c r="H20" s="314"/>
      <c r="I20" s="313"/>
      <c r="J20" s="318"/>
      <c r="K20" s="320"/>
      <c r="L20" s="319"/>
      <c r="M20" s="329"/>
      <c r="N20" s="321"/>
      <c r="O20" s="324"/>
      <c r="P20" s="326"/>
      <c r="Q20" s="323"/>
      <c r="R20" s="322"/>
      <c r="S20" s="325"/>
      <c r="T20" s="851">
        <f t="shared" si="0"/>
        <v>0</v>
      </c>
      <c r="U20" s="851">
        <f t="shared" si="1"/>
        <v>0</v>
      </c>
      <c r="V20" s="273" t="str">
        <f t="shared" si="2"/>
        <v>-</v>
      </c>
      <c r="W20" s="353" t="s">
        <v>392</v>
      </c>
      <c r="X20" s="303">
        <v>2.5099999999999998</v>
      </c>
      <c r="Y20" s="304">
        <f t="shared" si="3"/>
        <v>0</v>
      </c>
      <c r="Z20" s="304"/>
      <c r="AA20" s="305" t="s">
        <v>1513</v>
      </c>
      <c r="AB20" s="305" t="s">
        <v>1518</v>
      </c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842"/>
      <c r="BG20" s="1060"/>
      <c r="BH20" s="1057"/>
      <c r="BI20" s="264"/>
      <c r="BJ20" s="308"/>
      <c r="BK20" s="308"/>
      <c r="BL20" s="308"/>
      <c r="BM20" s="308"/>
      <c r="BN20" s="308"/>
      <c r="BO20" s="308"/>
      <c r="BP20" s="308"/>
      <c r="BQ20" s="308"/>
      <c r="BR20" s="308">
        <v>1</v>
      </c>
      <c r="BS20" s="309"/>
      <c r="BT20" s="308"/>
      <c r="BU20" s="308"/>
      <c r="BV20" s="308"/>
      <c r="BW20" s="308"/>
      <c r="BX20" s="308"/>
      <c r="BY20" s="308"/>
      <c r="BZ20" s="308"/>
      <c r="CA20" s="308">
        <v>1</v>
      </c>
      <c r="CB20" s="308"/>
      <c r="CC20" s="310"/>
      <c r="CD20" s="310"/>
      <c r="CE20" s="310"/>
      <c r="CF20" s="153"/>
      <c r="CG20" s="310">
        <v>1</v>
      </c>
      <c r="CH20" s="310"/>
      <c r="CI20" s="310"/>
      <c r="CJ20" s="1058"/>
      <c r="CK20" s="153"/>
      <c r="CL20" s="841"/>
    </row>
    <row r="21" spans="1:90" s="148" customFormat="1" ht="37.25" customHeight="1">
      <c r="A21" s="1052" t="s">
        <v>1867</v>
      </c>
      <c r="B21" s="848" t="s">
        <v>2055</v>
      </c>
      <c r="C21" s="849" t="s">
        <v>2056</v>
      </c>
      <c r="D21" s="850">
        <v>1</v>
      </c>
      <c r="E21" s="1223">
        <v>165</v>
      </c>
      <c r="F21" s="315"/>
      <c r="G21" s="316"/>
      <c r="H21" s="314"/>
      <c r="I21" s="313"/>
      <c r="J21" s="318"/>
      <c r="K21" s="320"/>
      <c r="L21" s="319"/>
      <c r="M21" s="329"/>
      <c r="N21" s="321"/>
      <c r="O21" s="324"/>
      <c r="P21" s="326"/>
      <c r="Q21" s="323"/>
      <c r="R21" s="322"/>
      <c r="S21" s="325"/>
      <c r="T21" s="851">
        <f t="shared" si="0"/>
        <v>0</v>
      </c>
      <c r="U21" s="851">
        <f t="shared" si="1"/>
        <v>0</v>
      </c>
      <c r="V21" s="273" t="str">
        <f t="shared" si="2"/>
        <v>-</v>
      </c>
      <c r="W21" s="353" t="s">
        <v>392</v>
      </c>
      <c r="X21" s="303">
        <v>2.5</v>
      </c>
      <c r="Y21" s="304">
        <f t="shared" si="3"/>
        <v>0</v>
      </c>
      <c r="Z21" s="304"/>
      <c r="AA21" s="305" t="s">
        <v>1513</v>
      </c>
      <c r="AB21" s="305" t="s">
        <v>1518</v>
      </c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842"/>
      <c r="BG21" s="1060"/>
      <c r="BH21" s="1057"/>
      <c r="BI21" s="264"/>
      <c r="BJ21" s="308"/>
      <c r="BK21" s="308"/>
      <c r="BL21" s="308"/>
      <c r="BM21" s="308"/>
      <c r="BN21" s="308"/>
      <c r="BO21" s="308"/>
      <c r="BP21" s="308"/>
      <c r="BQ21" s="308"/>
      <c r="BR21" s="308">
        <v>1</v>
      </c>
      <c r="BS21" s="309"/>
      <c r="BT21" s="308"/>
      <c r="BU21" s="308"/>
      <c r="BV21" s="308"/>
      <c r="BW21" s="308"/>
      <c r="BX21" s="308"/>
      <c r="BY21" s="308"/>
      <c r="BZ21" s="308"/>
      <c r="CA21" s="308">
        <v>1</v>
      </c>
      <c r="CB21" s="308"/>
      <c r="CC21" s="310"/>
      <c r="CD21" s="310"/>
      <c r="CE21" s="310"/>
      <c r="CF21" s="153"/>
      <c r="CG21" s="310">
        <v>1</v>
      </c>
      <c r="CH21" s="310"/>
      <c r="CI21" s="310"/>
      <c r="CJ21" s="1058"/>
      <c r="CK21" s="153"/>
      <c r="CL21" s="841"/>
    </row>
    <row r="22" spans="1:90" s="148" customFormat="1" ht="37.25" customHeight="1">
      <c r="A22" s="1052" t="s">
        <v>1867</v>
      </c>
      <c r="B22" s="854" t="s">
        <v>2057</v>
      </c>
      <c r="C22" s="855" t="s">
        <v>2058</v>
      </c>
      <c r="D22" s="856">
        <v>1</v>
      </c>
      <c r="E22" s="1224">
        <v>295</v>
      </c>
      <c r="F22" s="337"/>
      <c r="G22" s="338"/>
      <c r="H22" s="336"/>
      <c r="I22" s="335"/>
      <c r="J22" s="340"/>
      <c r="K22" s="342"/>
      <c r="L22" s="341"/>
      <c r="M22" s="339"/>
      <c r="N22" s="343"/>
      <c r="O22" s="346"/>
      <c r="P22" s="348"/>
      <c r="Q22" s="345"/>
      <c r="R22" s="344"/>
      <c r="S22" s="347"/>
      <c r="T22" s="857">
        <f t="shared" si="0"/>
        <v>0</v>
      </c>
      <c r="U22" s="857">
        <f t="shared" si="1"/>
        <v>0</v>
      </c>
      <c r="V22" s="283" t="str">
        <f t="shared" si="2"/>
        <v>-</v>
      </c>
      <c r="W22" s="1053" t="s">
        <v>63</v>
      </c>
      <c r="X22" s="303">
        <v>4.6500000000000004</v>
      </c>
      <c r="Y22" s="304">
        <f t="shared" si="3"/>
        <v>0</v>
      </c>
      <c r="Z22" s="304"/>
      <c r="AA22" s="334" t="s">
        <v>1513</v>
      </c>
      <c r="AB22" s="334" t="s">
        <v>1518</v>
      </c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842"/>
      <c r="BG22" s="1060"/>
      <c r="BH22" s="1057"/>
      <c r="BI22" s="264"/>
      <c r="BJ22" s="308"/>
      <c r="BK22" s="308"/>
      <c r="BL22" s="308"/>
      <c r="BM22" s="308"/>
      <c r="BN22" s="308"/>
      <c r="BO22" s="308"/>
      <c r="BP22" s="308"/>
      <c r="BQ22" s="308"/>
      <c r="BR22" s="308">
        <v>1</v>
      </c>
      <c r="BS22" s="309"/>
      <c r="BT22" s="308"/>
      <c r="BU22" s="308"/>
      <c r="BV22" s="308"/>
      <c r="BW22" s="308"/>
      <c r="BX22" s="308"/>
      <c r="BY22" s="308"/>
      <c r="BZ22" s="308"/>
      <c r="CA22" s="308">
        <v>1</v>
      </c>
      <c r="CB22" s="308"/>
      <c r="CC22" s="310"/>
      <c r="CD22" s="310"/>
      <c r="CE22" s="310"/>
      <c r="CF22" s="153"/>
      <c r="CG22" s="310">
        <v>1</v>
      </c>
      <c r="CH22" s="310"/>
      <c r="CI22" s="310"/>
      <c r="CJ22" s="1058"/>
      <c r="CK22" s="153"/>
      <c r="CL22" s="841"/>
    </row>
    <row r="23" spans="1:90" s="148" customFormat="1" ht="37.25" customHeight="1">
      <c r="A23" s="284"/>
      <c r="B23" s="285" t="s">
        <v>1219</v>
      </c>
      <c r="C23" s="270" t="s">
        <v>1220</v>
      </c>
      <c r="D23" s="845">
        <v>5</v>
      </c>
      <c r="E23" s="1225">
        <v>46</v>
      </c>
      <c r="F23" s="288"/>
      <c r="G23" s="289"/>
      <c r="H23" s="287"/>
      <c r="I23" s="286"/>
      <c r="J23" s="291"/>
      <c r="K23" s="293"/>
      <c r="L23" s="292"/>
      <c r="M23" s="290"/>
      <c r="N23" s="294"/>
      <c r="O23" s="297"/>
      <c r="P23" s="299"/>
      <c r="Q23" s="296"/>
      <c r="R23" s="295"/>
      <c r="S23" s="298"/>
      <c r="T23" s="300">
        <f>F23+G23+H23+I23+J23+K23+L23+M23+N23+O23+P23+Q23+R23+S23</f>
        <v>0</v>
      </c>
      <c r="U23" s="300">
        <f t="shared" ref="U23:U91" si="4">T23*D23</f>
        <v>0</v>
      </c>
      <c r="V23" s="301" t="str">
        <f t="shared" ref="V23:V91" si="5">IF(T23&gt;0,T23*E23,"-")</f>
        <v>-</v>
      </c>
      <c r="W23" s="302" t="s">
        <v>232</v>
      </c>
      <c r="X23" s="303">
        <v>0.504</v>
      </c>
      <c r="Y23" s="304">
        <f t="shared" ref="Y23:Y91" si="6">X23*T23</f>
        <v>0</v>
      </c>
      <c r="Z23" s="304"/>
      <c r="AA23" s="305" t="s">
        <v>1511</v>
      </c>
      <c r="AB23" s="306" t="s">
        <v>1521</v>
      </c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1060"/>
      <c r="BH23" s="1057"/>
      <c r="BI23" s="264"/>
      <c r="BJ23" s="308"/>
      <c r="BK23" s="308"/>
      <c r="BL23" s="308">
        <v>5</v>
      </c>
      <c r="BM23" s="308"/>
      <c r="BN23" s="308"/>
      <c r="BO23" s="308"/>
      <c r="BP23" s="308"/>
      <c r="BQ23" s="308"/>
      <c r="BR23" s="308"/>
      <c r="BS23" s="309"/>
      <c r="BT23" s="308"/>
      <c r="BU23" s="308"/>
      <c r="BV23" s="308"/>
      <c r="BW23" s="308"/>
      <c r="BX23" s="308"/>
      <c r="BY23" s="308"/>
      <c r="BZ23" s="308"/>
      <c r="CA23" s="308"/>
      <c r="CB23" s="308"/>
      <c r="CC23" s="310">
        <v>5</v>
      </c>
      <c r="CD23" s="310"/>
      <c r="CE23" s="310"/>
      <c r="CF23" s="153"/>
      <c r="CG23" s="310"/>
      <c r="CH23" s="310"/>
      <c r="CI23" s="310">
        <v>5</v>
      </c>
      <c r="CJ23" s="1058"/>
      <c r="CK23" s="153"/>
    </row>
    <row r="24" spans="1:90" s="148" customFormat="1" ht="37.25" customHeight="1">
      <c r="A24" s="265"/>
      <c r="B24" s="311" t="s">
        <v>1221</v>
      </c>
      <c r="C24" s="312" t="s">
        <v>1222</v>
      </c>
      <c r="D24" s="850">
        <v>5</v>
      </c>
      <c r="E24" s="1223">
        <v>55</v>
      </c>
      <c r="F24" s="315"/>
      <c r="G24" s="316"/>
      <c r="H24" s="314"/>
      <c r="I24" s="313"/>
      <c r="J24" s="318"/>
      <c r="K24" s="320"/>
      <c r="L24" s="319"/>
      <c r="M24" s="317"/>
      <c r="N24" s="321"/>
      <c r="O24" s="324"/>
      <c r="P24" s="326"/>
      <c r="Q24" s="323"/>
      <c r="R24" s="322"/>
      <c r="S24" s="325"/>
      <c r="T24" s="327">
        <f t="shared" ref="T24:T91" si="7">F24+G24+H24+I24+J24+K24+L24+M24+N24+O24+P24+Q24+R24+S24</f>
        <v>0</v>
      </c>
      <c r="U24" s="327">
        <f t="shared" si="4"/>
        <v>0</v>
      </c>
      <c r="V24" s="273" t="str">
        <f t="shared" si="5"/>
        <v>-</v>
      </c>
      <c r="W24" s="328" t="s">
        <v>232</v>
      </c>
      <c r="X24" s="303">
        <v>0.68600000000000005</v>
      </c>
      <c r="Y24" s="304">
        <f t="shared" si="6"/>
        <v>0</v>
      </c>
      <c r="Z24" s="304"/>
      <c r="AA24" s="305" t="s">
        <v>1511</v>
      </c>
      <c r="AB24" s="306" t="s">
        <v>1521</v>
      </c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1060"/>
      <c r="BH24" s="1057"/>
      <c r="BI24" s="264"/>
      <c r="BJ24" s="308"/>
      <c r="BK24" s="308"/>
      <c r="BL24" s="308">
        <v>5</v>
      </c>
      <c r="BM24" s="308"/>
      <c r="BN24" s="308"/>
      <c r="BO24" s="308"/>
      <c r="BP24" s="308"/>
      <c r="BQ24" s="308"/>
      <c r="BR24" s="308"/>
      <c r="BS24" s="309"/>
      <c r="BT24" s="308"/>
      <c r="BU24" s="308"/>
      <c r="BV24" s="308"/>
      <c r="BW24" s="308"/>
      <c r="BX24" s="308"/>
      <c r="BY24" s="308"/>
      <c r="BZ24" s="308"/>
      <c r="CA24" s="308"/>
      <c r="CB24" s="308"/>
      <c r="CC24" s="310">
        <v>5</v>
      </c>
      <c r="CD24" s="310"/>
      <c r="CE24" s="310"/>
      <c r="CF24" s="153"/>
      <c r="CG24" s="310"/>
      <c r="CH24" s="310"/>
      <c r="CI24" s="310">
        <v>5</v>
      </c>
      <c r="CJ24" s="1058"/>
      <c r="CK24" s="153"/>
    </row>
    <row r="25" spans="1:90" s="148" customFormat="1" ht="37.25" customHeight="1">
      <c r="A25" s="265"/>
      <c r="B25" s="311" t="s">
        <v>1223</v>
      </c>
      <c r="C25" s="312" t="s">
        <v>1224</v>
      </c>
      <c r="D25" s="850">
        <v>5</v>
      </c>
      <c r="E25" s="1223">
        <v>60</v>
      </c>
      <c r="F25" s="315"/>
      <c r="G25" s="316"/>
      <c r="H25" s="314"/>
      <c r="I25" s="313"/>
      <c r="J25" s="318"/>
      <c r="K25" s="320"/>
      <c r="L25" s="319"/>
      <c r="M25" s="329"/>
      <c r="N25" s="321"/>
      <c r="O25" s="324"/>
      <c r="P25" s="326"/>
      <c r="Q25" s="323"/>
      <c r="R25" s="322"/>
      <c r="S25" s="325"/>
      <c r="T25" s="327">
        <f t="shared" si="7"/>
        <v>0</v>
      </c>
      <c r="U25" s="327">
        <f t="shared" si="4"/>
        <v>0</v>
      </c>
      <c r="V25" s="273" t="str">
        <f t="shared" si="5"/>
        <v>-</v>
      </c>
      <c r="W25" s="328" t="s">
        <v>232</v>
      </c>
      <c r="X25" s="303">
        <v>0.75</v>
      </c>
      <c r="Y25" s="304">
        <f t="shared" si="6"/>
        <v>0</v>
      </c>
      <c r="Z25" s="304"/>
      <c r="AA25" s="305" t="s">
        <v>1511</v>
      </c>
      <c r="AB25" s="306" t="s">
        <v>1519</v>
      </c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1060"/>
      <c r="BH25" s="1057"/>
      <c r="BI25" s="264"/>
      <c r="BJ25" s="308"/>
      <c r="BK25" s="308"/>
      <c r="BL25" s="308"/>
      <c r="BM25" s="308">
        <v>5</v>
      </c>
      <c r="BN25" s="308"/>
      <c r="BO25" s="308"/>
      <c r="BP25" s="308"/>
      <c r="BQ25" s="308"/>
      <c r="BR25" s="308"/>
      <c r="BS25" s="309"/>
      <c r="BT25" s="308"/>
      <c r="BU25" s="308"/>
      <c r="BV25" s="308"/>
      <c r="BW25" s="308"/>
      <c r="BX25" s="308"/>
      <c r="BY25" s="308"/>
      <c r="BZ25" s="308"/>
      <c r="CA25" s="308"/>
      <c r="CB25" s="308"/>
      <c r="CC25" s="310">
        <v>5</v>
      </c>
      <c r="CD25" s="310"/>
      <c r="CE25" s="310"/>
      <c r="CF25" s="153"/>
      <c r="CG25" s="310"/>
      <c r="CH25" s="310"/>
      <c r="CI25" s="310">
        <v>5</v>
      </c>
      <c r="CJ25" s="1058"/>
      <c r="CK25" s="153"/>
    </row>
    <row r="26" spans="1:90" s="148" customFormat="1" ht="37.25" customHeight="1">
      <c r="A26" s="265"/>
      <c r="B26" s="311" t="s">
        <v>1225</v>
      </c>
      <c r="C26" s="312" t="s">
        <v>1226</v>
      </c>
      <c r="D26" s="850">
        <v>3</v>
      </c>
      <c r="E26" s="1223">
        <v>46</v>
      </c>
      <c r="F26" s="315"/>
      <c r="G26" s="316"/>
      <c r="H26" s="314"/>
      <c r="I26" s="313"/>
      <c r="J26" s="318"/>
      <c r="K26" s="320"/>
      <c r="L26" s="319"/>
      <c r="M26" s="329"/>
      <c r="N26" s="321"/>
      <c r="O26" s="324"/>
      <c r="P26" s="326"/>
      <c r="Q26" s="323"/>
      <c r="R26" s="322"/>
      <c r="S26" s="325"/>
      <c r="T26" s="327">
        <f t="shared" si="7"/>
        <v>0</v>
      </c>
      <c r="U26" s="327">
        <f t="shared" si="4"/>
        <v>0</v>
      </c>
      <c r="V26" s="273" t="str">
        <f t="shared" si="5"/>
        <v>-</v>
      </c>
      <c r="W26" s="328" t="s">
        <v>304</v>
      </c>
      <c r="X26" s="303">
        <v>0.627</v>
      </c>
      <c r="Y26" s="304">
        <f t="shared" si="6"/>
        <v>0</v>
      </c>
      <c r="Z26" s="304"/>
      <c r="AA26" s="305" t="s">
        <v>1511</v>
      </c>
      <c r="AB26" s="306" t="s">
        <v>1519</v>
      </c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1060"/>
      <c r="BH26" s="1057"/>
      <c r="BI26" s="264"/>
      <c r="BJ26" s="308"/>
      <c r="BK26" s="308"/>
      <c r="BL26" s="308"/>
      <c r="BM26" s="308">
        <v>3</v>
      </c>
      <c r="BN26" s="308"/>
      <c r="BO26" s="308"/>
      <c r="BP26" s="308"/>
      <c r="BQ26" s="308"/>
      <c r="BR26" s="308"/>
      <c r="BS26" s="309"/>
      <c r="BT26" s="308"/>
      <c r="BU26" s="308"/>
      <c r="BV26" s="308"/>
      <c r="BW26" s="308"/>
      <c r="BX26" s="308"/>
      <c r="BY26" s="308"/>
      <c r="BZ26" s="308"/>
      <c r="CA26" s="308"/>
      <c r="CB26" s="308"/>
      <c r="CC26" s="310">
        <v>3</v>
      </c>
      <c r="CD26" s="310"/>
      <c r="CE26" s="310"/>
      <c r="CF26" s="153"/>
      <c r="CG26" s="310"/>
      <c r="CH26" s="310"/>
      <c r="CI26" s="310">
        <v>3</v>
      </c>
      <c r="CJ26" s="1058"/>
      <c r="CK26" s="153"/>
    </row>
    <row r="27" spans="1:90" s="148" customFormat="1" ht="37.25" customHeight="1">
      <c r="A27" s="330" t="s">
        <v>1510</v>
      </c>
      <c r="B27" s="311" t="s">
        <v>1227</v>
      </c>
      <c r="C27" s="312" t="s">
        <v>1228</v>
      </c>
      <c r="D27" s="850">
        <v>3</v>
      </c>
      <c r="E27" s="1223">
        <v>61</v>
      </c>
      <c r="F27" s="315"/>
      <c r="G27" s="316"/>
      <c r="H27" s="314"/>
      <c r="I27" s="313"/>
      <c r="J27" s="318"/>
      <c r="K27" s="320"/>
      <c r="L27" s="319"/>
      <c r="M27" s="329"/>
      <c r="N27" s="321"/>
      <c r="O27" s="324"/>
      <c r="P27" s="326"/>
      <c r="Q27" s="323"/>
      <c r="R27" s="322"/>
      <c r="S27" s="325"/>
      <c r="T27" s="327">
        <f t="shared" si="7"/>
        <v>0</v>
      </c>
      <c r="U27" s="327">
        <f t="shared" si="4"/>
        <v>0</v>
      </c>
      <c r="V27" s="273" t="str">
        <f t="shared" si="5"/>
        <v>-</v>
      </c>
      <c r="W27" s="328" t="s">
        <v>304</v>
      </c>
      <c r="X27" s="303">
        <v>0.93700000000000006</v>
      </c>
      <c r="Y27" s="304">
        <f t="shared" si="6"/>
        <v>0</v>
      </c>
      <c r="Z27" s="304"/>
      <c r="AA27" s="305" t="s">
        <v>1511</v>
      </c>
      <c r="AB27" s="306" t="s">
        <v>1519</v>
      </c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1060"/>
      <c r="BH27" s="1057"/>
      <c r="BI27" s="264"/>
      <c r="BJ27" s="308"/>
      <c r="BK27" s="308"/>
      <c r="BL27" s="308"/>
      <c r="BM27" s="308">
        <v>3</v>
      </c>
      <c r="BN27" s="308"/>
      <c r="BO27" s="308"/>
      <c r="BP27" s="308"/>
      <c r="BQ27" s="308"/>
      <c r="BR27" s="308"/>
      <c r="BS27" s="309"/>
      <c r="BT27" s="308"/>
      <c r="BU27" s="308"/>
      <c r="BV27" s="308"/>
      <c r="BW27" s="308"/>
      <c r="BX27" s="308"/>
      <c r="BY27" s="308"/>
      <c r="BZ27" s="308"/>
      <c r="CA27" s="308"/>
      <c r="CB27" s="308"/>
      <c r="CC27" s="310">
        <v>3</v>
      </c>
      <c r="CD27" s="310"/>
      <c r="CE27" s="310"/>
      <c r="CF27" s="153"/>
      <c r="CG27" s="310"/>
      <c r="CH27" s="310"/>
      <c r="CI27" s="310">
        <v>3</v>
      </c>
      <c r="CJ27" s="1058"/>
      <c r="CK27" s="153"/>
    </row>
    <row r="28" spans="1:90" s="148" customFormat="1" ht="37.25" customHeight="1">
      <c r="A28" s="265"/>
      <c r="B28" s="311" t="s">
        <v>1229</v>
      </c>
      <c r="C28" s="312" t="s">
        <v>1230</v>
      </c>
      <c r="D28" s="850">
        <v>3</v>
      </c>
      <c r="E28" s="1223">
        <v>79</v>
      </c>
      <c r="F28" s="315"/>
      <c r="G28" s="316"/>
      <c r="H28" s="314"/>
      <c r="I28" s="313"/>
      <c r="J28" s="318"/>
      <c r="K28" s="320"/>
      <c r="L28" s="319"/>
      <c r="M28" s="329"/>
      <c r="N28" s="321"/>
      <c r="O28" s="324"/>
      <c r="P28" s="326"/>
      <c r="Q28" s="323"/>
      <c r="R28" s="322"/>
      <c r="S28" s="325"/>
      <c r="T28" s="327">
        <f t="shared" si="7"/>
        <v>0</v>
      </c>
      <c r="U28" s="327">
        <f t="shared" si="4"/>
        <v>0</v>
      </c>
      <c r="V28" s="273" t="str">
        <f t="shared" si="5"/>
        <v>-</v>
      </c>
      <c r="W28" s="328" t="s">
        <v>1354</v>
      </c>
      <c r="X28" s="303">
        <v>1.2170000000000001</v>
      </c>
      <c r="Y28" s="304">
        <f t="shared" si="6"/>
        <v>0</v>
      </c>
      <c r="Z28" s="304"/>
      <c r="AA28" s="305" t="s">
        <v>1511</v>
      </c>
      <c r="AB28" s="306" t="s">
        <v>1520</v>
      </c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1060"/>
      <c r="BH28" s="1057"/>
      <c r="BI28" s="264"/>
      <c r="BJ28" s="308"/>
      <c r="BK28" s="308"/>
      <c r="BL28" s="308"/>
      <c r="BM28" s="308"/>
      <c r="BN28" s="308">
        <v>3</v>
      </c>
      <c r="BO28" s="308"/>
      <c r="BP28" s="308"/>
      <c r="BQ28" s="308"/>
      <c r="BR28" s="308"/>
      <c r="BS28" s="309"/>
      <c r="BT28" s="308"/>
      <c r="BU28" s="308"/>
      <c r="BV28" s="308"/>
      <c r="BW28" s="308"/>
      <c r="BX28" s="308"/>
      <c r="BY28" s="308"/>
      <c r="BZ28" s="308"/>
      <c r="CA28" s="308"/>
      <c r="CB28" s="308"/>
      <c r="CC28" s="310">
        <v>3</v>
      </c>
      <c r="CD28" s="310"/>
      <c r="CE28" s="310"/>
      <c r="CF28" s="153"/>
      <c r="CG28" s="310"/>
      <c r="CH28" s="310"/>
      <c r="CI28" s="310">
        <v>3</v>
      </c>
      <c r="CJ28" s="1058"/>
      <c r="CK28" s="153"/>
    </row>
    <row r="29" spans="1:90" s="148" customFormat="1" ht="37.25" customHeight="1">
      <c r="A29" s="265"/>
      <c r="B29" s="311" t="s">
        <v>1231</v>
      </c>
      <c r="C29" s="312" t="s">
        <v>1232</v>
      </c>
      <c r="D29" s="850">
        <v>2</v>
      </c>
      <c r="E29" s="1223">
        <v>63</v>
      </c>
      <c r="F29" s="315"/>
      <c r="G29" s="316"/>
      <c r="H29" s="314"/>
      <c r="I29" s="313"/>
      <c r="J29" s="318"/>
      <c r="K29" s="320"/>
      <c r="L29" s="319"/>
      <c r="M29" s="329"/>
      <c r="N29" s="321"/>
      <c r="O29" s="324"/>
      <c r="P29" s="326"/>
      <c r="Q29" s="323"/>
      <c r="R29" s="322"/>
      <c r="S29" s="325"/>
      <c r="T29" s="327">
        <f t="shared" si="7"/>
        <v>0</v>
      </c>
      <c r="U29" s="327">
        <f t="shared" si="4"/>
        <v>0</v>
      </c>
      <c r="V29" s="273" t="str">
        <f t="shared" si="5"/>
        <v>-</v>
      </c>
      <c r="W29" s="328" t="s">
        <v>537</v>
      </c>
      <c r="X29" s="303">
        <v>1.008</v>
      </c>
      <c r="Y29" s="304">
        <f t="shared" si="6"/>
        <v>0</v>
      </c>
      <c r="Z29" s="304"/>
      <c r="AA29" s="305" t="s">
        <v>1511</v>
      </c>
      <c r="AB29" s="306" t="s">
        <v>1520</v>
      </c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1060"/>
      <c r="BH29" s="1057"/>
      <c r="BI29" s="264"/>
      <c r="BJ29" s="308"/>
      <c r="BK29" s="308"/>
      <c r="BL29" s="308"/>
      <c r="BM29" s="308"/>
      <c r="BN29" s="308">
        <v>2</v>
      </c>
      <c r="BO29" s="308"/>
      <c r="BP29" s="308"/>
      <c r="BQ29" s="308"/>
      <c r="BR29" s="308"/>
      <c r="BS29" s="309"/>
      <c r="BT29" s="308"/>
      <c r="BU29" s="308"/>
      <c r="BV29" s="308"/>
      <c r="BW29" s="308"/>
      <c r="BX29" s="308"/>
      <c r="BY29" s="308"/>
      <c r="BZ29" s="308"/>
      <c r="CA29" s="308"/>
      <c r="CB29" s="308"/>
      <c r="CC29" s="310">
        <v>2</v>
      </c>
      <c r="CD29" s="310"/>
      <c r="CE29" s="310"/>
      <c r="CF29" s="153"/>
      <c r="CG29" s="310"/>
      <c r="CH29" s="310"/>
      <c r="CI29" s="310">
        <v>2</v>
      </c>
      <c r="CJ29" s="1058"/>
      <c r="CK29" s="153"/>
    </row>
    <row r="30" spans="1:90" s="148" customFormat="1" ht="37.25" customHeight="1">
      <c r="A30" s="265"/>
      <c r="B30" s="311" t="s">
        <v>1233</v>
      </c>
      <c r="C30" s="312" t="s">
        <v>1234</v>
      </c>
      <c r="D30" s="850">
        <v>3</v>
      </c>
      <c r="E30" s="1223">
        <v>137</v>
      </c>
      <c r="F30" s="315"/>
      <c r="G30" s="316"/>
      <c r="H30" s="314"/>
      <c r="I30" s="313"/>
      <c r="J30" s="318"/>
      <c r="K30" s="320"/>
      <c r="L30" s="319"/>
      <c r="M30" s="329"/>
      <c r="N30" s="321"/>
      <c r="O30" s="324"/>
      <c r="P30" s="326"/>
      <c r="Q30" s="323"/>
      <c r="R30" s="322"/>
      <c r="S30" s="325"/>
      <c r="T30" s="327">
        <f t="shared" si="7"/>
        <v>0</v>
      </c>
      <c r="U30" s="327">
        <f t="shared" si="4"/>
        <v>0</v>
      </c>
      <c r="V30" s="273" t="str">
        <f t="shared" si="5"/>
        <v>-</v>
      </c>
      <c r="W30" s="331" t="s">
        <v>1354</v>
      </c>
      <c r="X30" s="303">
        <v>2.3239999999999998</v>
      </c>
      <c r="Y30" s="304">
        <f t="shared" si="6"/>
        <v>0</v>
      </c>
      <c r="Z30" s="304"/>
      <c r="AA30" s="305" t="s">
        <v>1511</v>
      </c>
      <c r="AB30" s="306" t="s">
        <v>1516</v>
      </c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1060"/>
      <c r="BH30" s="1057"/>
      <c r="BI30" s="264"/>
      <c r="BJ30" s="308"/>
      <c r="BK30" s="308"/>
      <c r="BL30" s="308"/>
      <c r="BM30" s="308"/>
      <c r="BN30" s="308"/>
      <c r="BO30" s="308">
        <v>3</v>
      </c>
      <c r="BP30" s="308"/>
      <c r="BQ30" s="308"/>
      <c r="BR30" s="308"/>
      <c r="BS30" s="309"/>
      <c r="BT30" s="308"/>
      <c r="BU30" s="308"/>
      <c r="BV30" s="308"/>
      <c r="BW30" s="308"/>
      <c r="BX30" s="308"/>
      <c r="BY30" s="308"/>
      <c r="BZ30" s="308"/>
      <c r="CA30" s="308"/>
      <c r="CB30" s="308"/>
      <c r="CC30" s="310">
        <v>3</v>
      </c>
      <c r="CD30" s="310"/>
      <c r="CE30" s="310"/>
      <c r="CF30" s="153"/>
      <c r="CG30" s="310"/>
      <c r="CH30" s="310"/>
      <c r="CI30" s="310">
        <v>3</v>
      </c>
      <c r="CJ30" s="1058"/>
      <c r="CK30" s="153"/>
    </row>
    <row r="31" spans="1:90" s="148" customFormat="1" ht="37.25" customHeight="1">
      <c r="A31" s="265"/>
      <c r="B31" s="311" t="s">
        <v>1235</v>
      </c>
      <c r="C31" s="312" t="s">
        <v>1236</v>
      </c>
      <c r="D31" s="850">
        <v>3</v>
      </c>
      <c r="E31" s="1223">
        <v>107</v>
      </c>
      <c r="F31" s="315"/>
      <c r="G31" s="316"/>
      <c r="H31" s="314"/>
      <c r="I31" s="313"/>
      <c r="J31" s="318"/>
      <c r="K31" s="320"/>
      <c r="L31" s="319"/>
      <c r="M31" s="329"/>
      <c r="N31" s="321"/>
      <c r="O31" s="324"/>
      <c r="P31" s="326"/>
      <c r="Q31" s="323"/>
      <c r="R31" s="322"/>
      <c r="S31" s="325"/>
      <c r="T31" s="327">
        <f t="shared" si="7"/>
        <v>0</v>
      </c>
      <c r="U31" s="327">
        <f t="shared" si="4"/>
        <v>0</v>
      </c>
      <c r="V31" s="273" t="str">
        <f t="shared" si="5"/>
        <v>-</v>
      </c>
      <c r="W31" s="331" t="s">
        <v>240</v>
      </c>
      <c r="X31" s="303">
        <v>1.77</v>
      </c>
      <c r="Y31" s="304">
        <f t="shared" si="6"/>
        <v>0</v>
      </c>
      <c r="Z31" s="304"/>
      <c r="AA31" s="305" t="s">
        <v>1511</v>
      </c>
      <c r="AB31" s="306" t="s">
        <v>1516</v>
      </c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1060"/>
      <c r="BH31" s="1057"/>
      <c r="BI31" s="264"/>
      <c r="BJ31" s="308"/>
      <c r="BK31" s="308"/>
      <c r="BL31" s="308"/>
      <c r="BM31" s="308"/>
      <c r="BN31" s="308"/>
      <c r="BO31" s="308">
        <v>3</v>
      </c>
      <c r="BP31" s="308"/>
      <c r="BQ31" s="308"/>
      <c r="BR31" s="308"/>
      <c r="BS31" s="309"/>
      <c r="BT31" s="308"/>
      <c r="BU31" s="308"/>
      <c r="BV31" s="308"/>
      <c r="BW31" s="308"/>
      <c r="BX31" s="308"/>
      <c r="BY31" s="308"/>
      <c r="BZ31" s="308"/>
      <c r="CA31" s="308"/>
      <c r="CB31" s="308"/>
      <c r="CC31" s="310">
        <v>3</v>
      </c>
      <c r="CD31" s="310"/>
      <c r="CE31" s="310"/>
      <c r="CF31" s="153"/>
      <c r="CG31" s="310"/>
      <c r="CH31" s="310"/>
      <c r="CI31" s="310">
        <v>3</v>
      </c>
      <c r="CJ31" s="1058"/>
      <c r="CK31" s="153"/>
    </row>
    <row r="32" spans="1:90" s="148" customFormat="1" ht="37.25" customHeight="1">
      <c r="A32" s="332"/>
      <c r="B32" s="333" t="s">
        <v>1237</v>
      </c>
      <c r="C32" s="280" t="s">
        <v>1238</v>
      </c>
      <c r="D32" s="856">
        <v>2</v>
      </c>
      <c r="E32" s="1224">
        <v>142</v>
      </c>
      <c r="F32" s="337"/>
      <c r="G32" s="338"/>
      <c r="H32" s="336"/>
      <c r="I32" s="335"/>
      <c r="J32" s="340"/>
      <c r="K32" s="342"/>
      <c r="L32" s="341"/>
      <c r="M32" s="339"/>
      <c r="N32" s="343"/>
      <c r="O32" s="346"/>
      <c r="P32" s="348"/>
      <c r="Q32" s="345"/>
      <c r="R32" s="344"/>
      <c r="S32" s="347"/>
      <c r="T32" s="349">
        <f t="shared" si="7"/>
        <v>0</v>
      </c>
      <c r="U32" s="349">
        <f t="shared" si="4"/>
        <v>0</v>
      </c>
      <c r="V32" s="281" t="str">
        <f t="shared" si="5"/>
        <v>-</v>
      </c>
      <c r="W32" s="350" t="s">
        <v>537</v>
      </c>
      <c r="X32" s="303">
        <v>2.48</v>
      </c>
      <c r="Y32" s="304">
        <f t="shared" si="6"/>
        <v>0</v>
      </c>
      <c r="Z32" s="304"/>
      <c r="AA32" s="334" t="s">
        <v>1511</v>
      </c>
      <c r="AB32" s="334" t="s">
        <v>1516</v>
      </c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1060"/>
      <c r="BH32" s="1057"/>
      <c r="BI32" s="264"/>
      <c r="BJ32" s="308"/>
      <c r="BK32" s="308"/>
      <c r="BL32" s="308"/>
      <c r="BM32" s="308"/>
      <c r="BN32" s="308"/>
      <c r="BO32" s="308">
        <v>2</v>
      </c>
      <c r="BP32" s="308"/>
      <c r="BQ32" s="308"/>
      <c r="BR32" s="308"/>
      <c r="BS32" s="309"/>
      <c r="BT32" s="308"/>
      <c r="BU32" s="308"/>
      <c r="BV32" s="308"/>
      <c r="BW32" s="308"/>
      <c r="BX32" s="308"/>
      <c r="BY32" s="308"/>
      <c r="BZ32" s="308"/>
      <c r="CA32" s="308"/>
      <c r="CB32" s="308"/>
      <c r="CC32" s="310">
        <v>2</v>
      </c>
      <c r="CD32" s="310"/>
      <c r="CE32" s="310"/>
      <c r="CF32" s="153"/>
      <c r="CG32" s="310"/>
      <c r="CH32" s="310"/>
      <c r="CI32" s="310">
        <v>2</v>
      </c>
      <c r="CJ32" s="1058"/>
      <c r="CK32" s="153"/>
    </row>
    <row r="33" spans="1:89" s="148" customFormat="1" ht="37.25" customHeight="1">
      <c r="A33" s="265"/>
      <c r="B33" s="843" t="s">
        <v>1200</v>
      </c>
      <c r="C33" s="844" t="s">
        <v>1201</v>
      </c>
      <c r="D33" s="845">
        <v>10</v>
      </c>
      <c r="E33" s="1225">
        <v>76</v>
      </c>
      <c r="F33" s="1080"/>
      <c r="G33" s="1081"/>
      <c r="H33" s="1082"/>
      <c r="I33" s="1083"/>
      <c r="J33" s="1084"/>
      <c r="K33" s="1085"/>
      <c r="L33" s="1086"/>
      <c r="M33" s="1087"/>
      <c r="N33" s="1088"/>
      <c r="O33" s="1089"/>
      <c r="P33" s="1090"/>
      <c r="Q33" s="1091"/>
      <c r="R33" s="1092"/>
      <c r="S33" s="1093"/>
      <c r="T33" s="846">
        <f t="shared" si="7"/>
        <v>0</v>
      </c>
      <c r="U33" s="846">
        <f t="shared" si="4"/>
        <v>0</v>
      </c>
      <c r="V33" s="847" t="str">
        <f t="shared" si="5"/>
        <v>-</v>
      </c>
      <c r="W33" s="1040" t="s">
        <v>304</v>
      </c>
      <c r="X33" s="303">
        <v>0.79200000000000004</v>
      </c>
      <c r="Y33" s="304">
        <f t="shared" si="6"/>
        <v>0</v>
      </c>
      <c r="Z33" s="304"/>
      <c r="AA33" s="351" t="s">
        <v>1511</v>
      </c>
      <c r="AB33" s="351" t="s">
        <v>1522</v>
      </c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1060"/>
      <c r="BH33" s="1057"/>
      <c r="BI33" s="264"/>
      <c r="BJ33" s="308"/>
      <c r="BK33" s="308">
        <v>10</v>
      </c>
      <c r="BL33" s="308"/>
      <c r="BM33" s="308"/>
      <c r="BN33" s="308"/>
      <c r="BO33" s="308"/>
      <c r="BP33" s="308"/>
      <c r="BQ33" s="308"/>
      <c r="BR33" s="308"/>
      <c r="BS33" s="309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>
        <v>10</v>
      </c>
      <c r="CE33" s="308"/>
      <c r="CF33" s="264"/>
      <c r="CG33" s="308"/>
      <c r="CH33" s="308"/>
      <c r="CI33" s="308">
        <v>10</v>
      </c>
      <c r="CJ33" s="1058"/>
      <c r="CK33" s="153"/>
    </row>
    <row r="34" spans="1:89" s="148" customFormat="1" ht="37.25" customHeight="1">
      <c r="A34" s="265"/>
      <c r="B34" s="848" t="s">
        <v>1202</v>
      </c>
      <c r="C34" s="849" t="s">
        <v>1203</v>
      </c>
      <c r="D34" s="850">
        <v>10</v>
      </c>
      <c r="E34" s="1223">
        <v>101</v>
      </c>
      <c r="F34" s="1094"/>
      <c r="G34" s="1095"/>
      <c r="H34" s="1096"/>
      <c r="I34" s="1083"/>
      <c r="J34" s="1097"/>
      <c r="K34" s="1098"/>
      <c r="L34" s="1099"/>
      <c r="M34" s="1100"/>
      <c r="N34" s="1101"/>
      <c r="O34" s="1102"/>
      <c r="P34" s="1103"/>
      <c r="Q34" s="1104"/>
      <c r="R34" s="1105"/>
      <c r="S34" s="1106"/>
      <c r="T34" s="851">
        <f t="shared" si="7"/>
        <v>0</v>
      </c>
      <c r="U34" s="851">
        <f t="shared" si="4"/>
        <v>0</v>
      </c>
      <c r="V34" s="852" t="str">
        <f t="shared" si="5"/>
        <v>-</v>
      </c>
      <c r="W34" s="1041" t="s">
        <v>304</v>
      </c>
      <c r="X34" s="303">
        <v>1.252</v>
      </c>
      <c r="Y34" s="304">
        <f t="shared" si="6"/>
        <v>0</v>
      </c>
      <c r="Z34" s="304"/>
      <c r="AA34" s="305" t="s">
        <v>1511</v>
      </c>
      <c r="AB34" s="305" t="s">
        <v>1521</v>
      </c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1060"/>
      <c r="BH34" s="1057"/>
      <c r="BI34" s="264"/>
      <c r="BJ34" s="308"/>
      <c r="BK34" s="308"/>
      <c r="BL34" s="308">
        <v>10</v>
      </c>
      <c r="BM34" s="308"/>
      <c r="BN34" s="308"/>
      <c r="BO34" s="308"/>
      <c r="BP34" s="308"/>
      <c r="BQ34" s="308"/>
      <c r="BR34" s="308"/>
      <c r="BS34" s="309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>
        <v>10</v>
      </c>
      <c r="CE34" s="308"/>
      <c r="CF34" s="264"/>
      <c r="CG34" s="308"/>
      <c r="CH34" s="308">
        <v>1</v>
      </c>
      <c r="CI34" s="308">
        <v>9</v>
      </c>
      <c r="CJ34" s="1058"/>
      <c r="CK34" s="153"/>
    </row>
    <row r="35" spans="1:89" s="148" customFormat="1" ht="37.25" customHeight="1">
      <c r="A35" s="352" t="s">
        <v>1867</v>
      </c>
      <c r="B35" s="848" t="s">
        <v>1919</v>
      </c>
      <c r="C35" s="849" t="s">
        <v>1920</v>
      </c>
      <c r="D35" s="850">
        <v>15</v>
      </c>
      <c r="E35" s="1223">
        <v>110</v>
      </c>
      <c r="F35" s="1094"/>
      <c r="G35" s="1095"/>
      <c r="H35" s="1096"/>
      <c r="I35" s="1083"/>
      <c r="J35" s="1097"/>
      <c r="K35" s="1098"/>
      <c r="L35" s="1099"/>
      <c r="M35" s="1100"/>
      <c r="N35" s="1101"/>
      <c r="O35" s="1102"/>
      <c r="P35" s="1103"/>
      <c r="Q35" s="1104"/>
      <c r="R35" s="1105"/>
      <c r="S35" s="1106"/>
      <c r="T35" s="851">
        <f t="shared" si="7"/>
        <v>0</v>
      </c>
      <c r="U35" s="851">
        <f t="shared" si="4"/>
        <v>0</v>
      </c>
      <c r="V35" s="852" t="str">
        <f t="shared" si="5"/>
        <v>-</v>
      </c>
      <c r="W35" s="1041" t="s">
        <v>1921</v>
      </c>
      <c r="X35" s="303">
        <v>0.9</v>
      </c>
      <c r="Y35" s="304">
        <f t="shared" si="6"/>
        <v>0</v>
      </c>
      <c r="Z35" s="304"/>
      <c r="AA35" s="305" t="s">
        <v>1512</v>
      </c>
      <c r="AB35" s="305" t="s">
        <v>1521</v>
      </c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1060"/>
      <c r="BH35" s="1057"/>
      <c r="BI35" s="264"/>
      <c r="BJ35" s="308"/>
      <c r="BK35" s="308"/>
      <c r="BL35" s="308">
        <v>15</v>
      </c>
      <c r="BM35" s="308"/>
      <c r="BN35" s="308"/>
      <c r="BO35" s="308"/>
      <c r="BP35" s="308"/>
      <c r="BQ35" s="308"/>
      <c r="BR35" s="308"/>
      <c r="BS35" s="309"/>
      <c r="BT35" s="308">
        <v>15</v>
      </c>
      <c r="BU35" s="308"/>
      <c r="BV35" s="308"/>
      <c r="BW35" s="308">
        <v>15</v>
      </c>
      <c r="BX35" s="308"/>
      <c r="BY35" s="308"/>
      <c r="BZ35" s="308"/>
      <c r="CA35" s="308"/>
      <c r="CB35" s="308"/>
      <c r="CC35" s="308"/>
      <c r="CD35" s="308"/>
      <c r="CE35" s="308"/>
      <c r="CF35" s="264"/>
      <c r="CG35" s="308"/>
      <c r="CH35" s="308"/>
      <c r="CI35" s="308"/>
      <c r="CJ35" s="1058"/>
      <c r="CK35" s="153"/>
    </row>
    <row r="36" spans="1:89" s="148" customFormat="1" ht="37.25" customHeight="1">
      <c r="A36" s="352" t="s">
        <v>1867</v>
      </c>
      <c r="B36" s="848" t="s">
        <v>1868</v>
      </c>
      <c r="C36" s="849" t="s">
        <v>1869</v>
      </c>
      <c r="D36" s="850">
        <v>10</v>
      </c>
      <c r="E36" s="1223">
        <v>93</v>
      </c>
      <c r="F36" s="1094"/>
      <c r="G36" s="1095"/>
      <c r="H36" s="1096"/>
      <c r="I36" s="1083"/>
      <c r="J36" s="1097"/>
      <c r="K36" s="1098"/>
      <c r="L36" s="1099"/>
      <c r="M36" s="1100"/>
      <c r="N36" s="1101"/>
      <c r="O36" s="1102"/>
      <c r="P36" s="1103"/>
      <c r="Q36" s="1104"/>
      <c r="R36" s="1105"/>
      <c r="S36" s="1106"/>
      <c r="T36" s="851">
        <f t="shared" si="7"/>
        <v>0</v>
      </c>
      <c r="U36" s="851">
        <f t="shared" si="4"/>
        <v>0</v>
      </c>
      <c r="V36" s="852" t="str">
        <f t="shared" si="5"/>
        <v>-</v>
      </c>
      <c r="W36" s="1041" t="s">
        <v>304</v>
      </c>
      <c r="X36" s="303">
        <v>1.1000000000000001</v>
      </c>
      <c r="Y36" s="304">
        <f t="shared" si="6"/>
        <v>0</v>
      </c>
      <c r="Z36" s="304"/>
      <c r="AA36" s="305" t="s">
        <v>1511</v>
      </c>
      <c r="AB36" s="305" t="s">
        <v>1521</v>
      </c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1060"/>
      <c r="BH36" s="1057"/>
      <c r="BI36" s="264"/>
      <c r="BJ36" s="308"/>
      <c r="BK36" s="308"/>
      <c r="BL36" s="308">
        <v>10</v>
      </c>
      <c r="BM36" s="308"/>
      <c r="BN36" s="308"/>
      <c r="BO36" s="308"/>
      <c r="BP36" s="308"/>
      <c r="BQ36" s="308"/>
      <c r="BR36" s="308"/>
      <c r="BS36" s="309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>
        <v>10</v>
      </c>
      <c r="CE36" s="308"/>
      <c r="CF36" s="264"/>
      <c r="CG36" s="308"/>
      <c r="CH36" s="308">
        <v>3</v>
      </c>
      <c r="CI36" s="308">
        <v>7</v>
      </c>
      <c r="CJ36" s="1058"/>
      <c r="CK36" s="153"/>
    </row>
    <row r="37" spans="1:89" s="148" customFormat="1" ht="37.25" customHeight="1">
      <c r="A37" s="352" t="s">
        <v>1867</v>
      </c>
      <c r="B37" s="228" t="s">
        <v>1989</v>
      </c>
      <c r="C37" s="849" t="s">
        <v>2000</v>
      </c>
      <c r="D37" s="850">
        <v>10</v>
      </c>
      <c r="E37" s="1223">
        <v>174</v>
      </c>
      <c r="F37" s="1094"/>
      <c r="G37" s="1095"/>
      <c r="H37" s="1096"/>
      <c r="I37" s="1083"/>
      <c r="J37" s="1097"/>
      <c r="K37" s="1098"/>
      <c r="L37" s="1099"/>
      <c r="M37" s="1100"/>
      <c r="N37" s="1101"/>
      <c r="O37" s="1102"/>
      <c r="P37" s="1103"/>
      <c r="Q37" s="1104"/>
      <c r="R37" s="1105"/>
      <c r="S37" s="1106"/>
      <c r="T37" s="851">
        <f t="shared" si="7"/>
        <v>0</v>
      </c>
      <c r="U37" s="851">
        <f t="shared" si="4"/>
        <v>0</v>
      </c>
      <c r="V37" s="852" t="str">
        <f t="shared" si="5"/>
        <v>-</v>
      </c>
      <c r="W37" s="1042" t="s">
        <v>2016</v>
      </c>
      <c r="X37" s="303">
        <v>2.5</v>
      </c>
      <c r="Y37" s="304">
        <f t="shared" si="6"/>
        <v>0</v>
      </c>
      <c r="Z37" s="304"/>
      <c r="AA37" s="305" t="s">
        <v>1512</v>
      </c>
      <c r="AB37" s="305" t="s">
        <v>1519</v>
      </c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1060"/>
      <c r="BH37" s="1057"/>
      <c r="BI37" s="264"/>
      <c r="BJ37" s="308"/>
      <c r="BK37" s="308"/>
      <c r="BL37" s="308"/>
      <c r="BM37" s="308">
        <v>10</v>
      </c>
      <c r="BN37" s="308"/>
      <c r="BO37" s="308"/>
      <c r="BP37" s="308"/>
      <c r="BQ37" s="308"/>
      <c r="BR37" s="308"/>
      <c r="BS37" s="309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>
        <v>10</v>
      </c>
      <c r="CE37" s="308"/>
      <c r="CF37" s="264"/>
      <c r="CG37" s="308"/>
      <c r="CH37" s="308">
        <v>10</v>
      </c>
      <c r="CI37" s="308"/>
      <c r="CJ37" s="1058"/>
      <c r="CK37" s="153"/>
    </row>
    <row r="38" spans="1:89" s="148" customFormat="1" ht="37.25" customHeight="1">
      <c r="A38" s="352" t="s">
        <v>1867</v>
      </c>
      <c r="B38" s="228" t="s">
        <v>1870</v>
      </c>
      <c r="C38" s="224" t="s">
        <v>1871</v>
      </c>
      <c r="D38" s="850">
        <v>10</v>
      </c>
      <c r="E38" s="1223">
        <v>204</v>
      </c>
      <c r="F38" s="1094"/>
      <c r="G38" s="1095"/>
      <c r="H38" s="1096"/>
      <c r="I38" s="1083"/>
      <c r="J38" s="1097"/>
      <c r="K38" s="1098"/>
      <c r="L38" s="1099"/>
      <c r="M38" s="1100"/>
      <c r="N38" s="1101"/>
      <c r="O38" s="1102"/>
      <c r="P38" s="1103"/>
      <c r="Q38" s="1104"/>
      <c r="R38" s="1105"/>
      <c r="S38" s="1106"/>
      <c r="T38" s="851">
        <f t="shared" si="7"/>
        <v>0</v>
      </c>
      <c r="U38" s="851">
        <f t="shared" si="4"/>
        <v>0</v>
      </c>
      <c r="V38" s="852" t="str">
        <f t="shared" si="5"/>
        <v>-</v>
      </c>
      <c r="W38" s="1041" t="s">
        <v>1892</v>
      </c>
      <c r="X38" s="303">
        <v>3.16</v>
      </c>
      <c r="Y38" s="304">
        <f t="shared" si="6"/>
        <v>0</v>
      </c>
      <c r="Z38" s="304"/>
      <c r="AA38" s="305" t="s">
        <v>1512</v>
      </c>
      <c r="AB38" s="305" t="s">
        <v>1519</v>
      </c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307"/>
      <c r="AY38" s="307"/>
      <c r="AZ38" s="307"/>
      <c r="BA38" s="307"/>
      <c r="BB38" s="307"/>
      <c r="BC38" s="307"/>
      <c r="BD38" s="307"/>
      <c r="BE38" s="307"/>
      <c r="BF38" s="307"/>
      <c r="BG38" s="1060"/>
      <c r="BH38" s="1057"/>
      <c r="BI38" s="264"/>
      <c r="BJ38" s="308"/>
      <c r="BK38" s="308"/>
      <c r="BL38" s="308"/>
      <c r="BM38" s="308">
        <v>10</v>
      </c>
      <c r="BN38" s="308"/>
      <c r="BO38" s="308"/>
      <c r="BP38" s="308"/>
      <c r="BQ38" s="308"/>
      <c r="BR38" s="308"/>
      <c r="BS38" s="309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>
        <v>3</v>
      </c>
      <c r="CD38" s="308">
        <v>7</v>
      </c>
      <c r="CE38" s="308"/>
      <c r="CF38" s="264"/>
      <c r="CG38" s="308">
        <v>3</v>
      </c>
      <c r="CH38" s="308">
        <v>7</v>
      </c>
      <c r="CI38" s="308"/>
      <c r="CJ38" s="1058"/>
      <c r="CK38" s="153"/>
    </row>
    <row r="39" spans="1:89" s="148" customFormat="1" ht="37.25" customHeight="1">
      <c r="A39" s="352" t="s">
        <v>1867</v>
      </c>
      <c r="B39" s="228" t="s">
        <v>1990</v>
      </c>
      <c r="C39" s="224" t="s">
        <v>2001</v>
      </c>
      <c r="D39" s="850">
        <v>10</v>
      </c>
      <c r="E39" s="1223">
        <v>155</v>
      </c>
      <c r="F39" s="1094"/>
      <c r="G39" s="1095"/>
      <c r="H39" s="1096"/>
      <c r="I39" s="1083"/>
      <c r="J39" s="1097"/>
      <c r="K39" s="1098"/>
      <c r="L39" s="1099"/>
      <c r="M39" s="1100"/>
      <c r="N39" s="1101"/>
      <c r="O39" s="1102"/>
      <c r="P39" s="1103"/>
      <c r="Q39" s="1104"/>
      <c r="R39" s="1105"/>
      <c r="S39" s="1106"/>
      <c r="T39" s="851">
        <f t="shared" si="7"/>
        <v>0</v>
      </c>
      <c r="U39" s="851">
        <f t="shared" si="4"/>
        <v>0</v>
      </c>
      <c r="V39" s="852" t="str">
        <f t="shared" si="5"/>
        <v>-</v>
      </c>
      <c r="W39" s="1042" t="s">
        <v>1897</v>
      </c>
      <c r="X39" s="303">
        <v>2.16</v>
      </c>
      <c r="Y39" s="304">
        <f t="shared" si="6"/>
        <v>0</v>
      </c>
      <c r="Z39" s="304"/>
      <c r="AA39" s="305" t="s">
        <v>1511</v>
      </c>
      <c r="AB39" s="305" t="s">
        <v>1519</v>
      </c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1060"/>
      <c r="BH39" s="1057"/>
      <c r="BI39" s="264"/>
      <c r="BJ39" s="308"/>
      <c r="BK39" s="308"/>
      <c r="BL39" s="308"/>
      <c r="BM39" s="308">
        <v>10</v>
      </c>
      <c r="BN39" s="308"/>
      <c r="BO39" s="308"/>
      <c r="BP39" s="308"/>
      <c r="BQ39" s="308"/>
      <c r="BR39" s="308"/>
      <c r="BS39" s="309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>
        <v>10</v>
      </c>
      <c r="CD39" s="308"/>
      <c r="CE39" s="308"/>
      <c r="CF39" s="264"/>
      <c r="CG39" s="308"/>
      <c r="CH39" s="308"/>
      <c r="CI39" s="308">
        <v>10</v>
      </c>
      <c r="CJ39" s="1058"/>
      <c r="CK39" s="153"/>
    </row>
    <row r="40" spans="1:89" s="148" customFormat="1" ht="37.25" customHeight="1">
      <c r="A40" s="352" t="s">
        <v>1867</v>
      </c>
      <c r="B40" s="228" t="s">
        <v>1886</v>
      </c>
      <c r="C40" s="224" t="s">
        <v>1872</v>
      </c>
      <c r="D40" s="225">
        <v>3</v>
      </c>
      <c r="E40" s="1223">
        <v>88</v>
      </c>
      <c r="F40" s="1094"/>
      <c r="G40" s="1095"/>
      <c r="H40" s="1096"/>
      <c r="I40" s="1083"/>
      <c r="J40" s="1097"/>
      <c r="K40" s="1098"/>
      <c r="L40" s="1099"/>
      <c r="M40" s="1100"/>
      <c r="N40" s="1101"/>
      <c r="O40" s="1102"/>
      <c r="P40" s="1103"/>
      <c r="Q40" s="1104"/>
      <c r="R40" s="1105"/>
      <c r="S40" s="1106"/>
      <c r="T40" s="851">
        <f t="shared" si="7"/>
        <v>0</v>
      </c>
      <c r="U40" s="851">
        <f t="shared" si="4"/>
        <v>0</v>
      </c>
      <c r="V40" s="852" t="str">
        <f t="shared" si="5"/>
        <v>-</v>
      </c>
      <c r="W40" s="1041" t="s">
        <v>1900</v>
      </c>
      <c r="X40" s="303">
        <v>1.42</v>
      </c>
      <c r="Y40" s="304">
        <f t="shared" si="6"/>
        <v>0</v>
      </c>
      <c r="Z40" s="304"/>
      <c r="AA40" s="305" t="s">
        <v>1511</v>
      </c>
      <c r="AB40" s="305" t="s">
        <v>1519</v>
      </c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1060"/>
      <c r="BH40" s="1057"/>
      <c r="BI40" s="264"/>
      <c r="BJ40" s="308"/>
      <c r="BK40" s="308"/>
      <c r="BL40" s="308"/>
      <c r="BM40" s="308">
        <v>3</v>
      </c>
      <c r="BN40" s="308"/>
      <c r="BO40" s="308"/>
      <c r="BP40" s="308"/>
      <c r="BQ40" s="308"/>
      <c r="BR40" s="308"/>
      <c r="BS40" s="309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>
        <v>3</v>
      </c>
      <c r="CD40" s="308"/>
      <c r="CE40" s="308"/>
      <c r="CF40" s="264"/>
      <c r="CG40" s="308"/>
      <c r="CH40" s="308"/>
      <c r="CI40" s="308">
        <v>3</v>
      </c>
      <c r="CJ40" s="1058"/>
      <c r="CK40" s="153"/>
    </row>
    <row r="41" spans="1:89" s="148" customFormat="1" ht="37.25" customHeight="1">
      <c r="A41" s="352" t="s">
        <v>1867</v>
      </c>
      <c r="B41" s="228" t="s">
        <v>1887</v>
      </c>
      <c r="C41" s="224" t="s">
        <v>1888</v>
      </c>
      <c r="D41" s="850">
        <v>5</v>
      </c>
      <c r="E41" s="1223">
        <v>142</v>
      </c>
      <c r="F41" s="1094"/>
      <c r="G41" s="1095"/>
      <c r="H41" s="1096"/>
      <c r="I41" s="1083"/>
      <c r="J41" s="1097"/>
      <c r="K41" s="1098"/>
      <c r="L41" s="1099"/>
      <c r="M41" s="1100"/>
      <c r="N41" s="1101"/>
      <c r="O41" s="1102"/>
      <c r="P41" s="1103"/>
      <c r="Q41" s="1104"/>
      <c r="R41" s="1105"/>
      <c r="S41" s="1106"/>
      <c r="T41" s="851">
        <f t="shared" si="7"/>
        <v>0</v>
      </c>
      <c r="U41" s="851">
        <f t="shared" si="4"/>
        <v>0</v>
      </c>
      <c r="V41" s="852" t="str">
        <f t="shared" si="5"/>
        <v>-</v>
      </c>
      <c r="W41" s="1043" t="s">
        <v>962</v>
      </c>
      <c r="X41" s="303">
        <v>2.3199999999999998</v>
      </c>
      <c r="Y41" s="304">
        <f t="shared" si="6"/>
        <v>0</v>
      </c>
      <c r="Z41" s="304"/>
      <c r="AA41" s="305" t="s">
        <v>1513</v>
      </c>
      <c r="AB41" s="305" t="s">
        <v>1520</v>
      </c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1060"/>
      <c r="BH41" s="1057"/>
      <c r="BI41" s="264"/>
      <c r="BJ41" s="308"/>
      <c r="BK41" s="308"/>
      <c r="BL41" s="308"/>
      <c r="BM41" s="308"/>
      <c r="BN41" s="308">
        <v>5</v>
      </c>
      <c r="BO41" s="308"/>
      <c r="BP41" s="308"/>
      <c r="BQ41" s="308"/>
      <c r="BR41" s="308"/>
      <c r="BS41" s="309"/>
      <c r="BT41" s="308"/>
      <c r="BU41" s="308"/>
      <c r="BV41" s="308"/>
      <c r="BW41" s="308"/>
      <c r="BX41" s="308"/>
      <c r="BY41" s="308"/>
      <c r="BZ41" s="308"/>
      <c r="CA41" s="308"/>
      <c r="CB41" s="308">
        <v>5</v>
      </c>
      <c r="CC41" s="308"/>
      <c r="CD41" s="308"/>
      <c r="CE41" s="308"/>
      <c r="CF41" s="264"/>
      <c r="CG41" s="308">
        <v>3</v>
      </c>
      <c r="CH41" s="308">
        <v>2</v>
      </c>
      <c r="CI41" s="308"/>
      <c r="CJ41" s="1058"/>
      <c r="CK41" s="153"/>
    </row>
    <row r="42" spans="1:89" s="148" customFormat="1" ht="37.25" customHeight="1">
      <c r="A42" s="352" t="s">
        <v>1867</v>
      </c>
      <c r="B42" s="228" t="s">
        <v>1991</v>
      </c>
      <c r="C42" s="224" t="s">
        <v>2002</v>
      </c>
      <c r="D42" s="850">
        <v>6</v>
      </c>
      <c r="E42" s="1223">
        <v>174</v>
      </c>
      <c r="F42" s="1094"/>
      <c r="G42" s="1095"/>
      <c r="H42" s="1096"/>
      <c r="I42" s="1083"/>
      <c r="J42" s="1097"/>
      <c r="K42" s="1098"/>
      <c r="L42" s="1099"/>
      <c r="M42" s="1100"/>
      <c r="N42" s="1101"/>
      <c r="O42" s="1102"/>
      <c r="P42" s="1103"/>
      <c r="Q42" s="1104"/>
      <c r="R42" s="1105"/>
      <c r="S42" s="1106"/>
      <c r="T42" s="851">
        <f t="shared" si="7"/>
        <v>0</v>
      </c>
      <c r="U42" s="851">
        <f t="shared" si="4"/>
        <v>0</v>
      </c>
      <c r="V42" s="852" t="str">
        <f t="shared" si="5"/>
        <v>-</v>
      </c>
      <c r="W42" s="1043" t="s">
        <v>2011</v>
      </c>
      <c r="X42" s="303">
        <v>2.85</v>
      </c>
      <c r="Y42" s="304">
        <f t="shared" si="6"/>
        <v>0</v>
      </c>
      <c r="Z42" s="304"/>
      <c r="AA42" s="305" t="s">
        <v>1513</v>
      </c>
      <c r="AB42" s="305" t="s">
        <v>1520</v>
      </c>
      <c r="AC42" s="307"/>
      <c r="AD42" s="307"/>
      <c r="AE42" s="307"/>
      <c r="AF42" s="307"/>
      <c r="AG42" s="307"/>
      <c r="AH42" s="307"/>
      <c r="AI42" s="307"/>
      <c r="AJ42" s="307"/>
      <c r="AK42" s="307"/>
      <c r="AL42" s="307"/>
      <c r="AM42" s="307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  <c r="BF42" s="307"/>
      <c r="BG42" s="1060"/>
      <c r="BH42" s="1057"/>
      <c r="BI42" s="264"/>
      <c r="BJ42" s="308"/>
      <c r="BK42" s="308"/>
      <c r="BL42" s="308"/>
      <c r="BM42" s="308"/>
      <c r="BN42" s="308">
        <v>6</v>
      </c>
      <c r="BO42" s="308"/>
      <c r="BP42" s="308"/>
      <c r="BQ42" s="308"/>
      <c r="BR42" s="308"/>
      <c r="BS42" s="309"/>
      <c r="BT42" s="308"/>
      <c r="BU42" s="308"/>
      <c r="BV42" s="308"/>
      <c r="BW42" s="308"/>
      <c r="BX42" s="308"/>
      <c r="BY42" s="308"/>
      <c r="BZ42" s="308"/>
      <c r="CA42" s="308">
        <v>6</v>
      </c>
      <c r="CB42" s="308"/>
      <c r="CC42" s="308"/>
      <c r="CD42" s="308"/>
      <c r="CE42" s="308"/>
      <c r="CF42" s="264"/>
      <c r="CG42" s="308">
        <v>6</v>
      </c>
      <c r="CH42" s="308"/>
      <c r="CI42" s="308"/>
      <c r="CJ42" s="1058"/>
      <c r="CK42" s="153"/>
    </row>
    <row r="43" spans="1:89" s="148" customFormat="1" ht="37.25" customHeight="1">
      <c r="A43" s="352" t="s">
        <v>1867</v>
      </c>
      <c r="B43" s="228" t="s">
        <v>1992</v>
      </c>
      <c r="C43" s="224" t="s">
        <v>2003</v>
      </c>
      <c r="D43" s="850">
        <v>6</v>
      </c>
      <c r="E43" s="1223">
        <v>194</v>
      </c>
      <c r="F43" s="1094"/>
      <c r="G43" s="1095"/>
      <c r="H43" s="1096"/>
      <c r="I43" s="1083"/>
      <c r="J43" s="1097"/>
      <c r="K43" s="1098"/>
      <c r="L43" s="1099"/>
      <c r="M43" s="1100"/>
      <c r="N43" s="1101"/>
      <c r="O43" s="1102"/>
      <c r="P43" s="1103"/>
      <c r="Q43" s="1104"/>
      <c r="R43" s="1105"/>
      <c r="S43" s="1106"/>
      <c r="T43" s="851">
        <f t="shared" si="7"/>
        <v>0</v>
      </c>
      <c r="U43" s="851">
        <f t="shared" si="4"/>
        <v>0</v>
      </c>
      <c r="V43" s="852" t="str">
        <f t="shared" si="5"/>
        <v>-</v>
      </c>
      <c r="W43" s="1043" t="s">
        <v>2012</v>
      </c>
      <c r="X43" s="303">
        <v>1.69</v>
      </c>
      <c r="Y43" s="304">
        <f t="shared" si="6"/>
        <v>0</v>
      </c>
      <c r="Z43" s="304"/>
      <c r="AA43" s="305" t="s">
        <v>1512</v>
      </c>
      <c r="AB43" s="305" t="s">
        <v>1520</v>
      </c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1060"/>
      <c r="BH43" s="1057"/>
      <c r="BI43" s="264"/>
      <c r="BJ43" s="308"/>
      <c r="BK43" s="308"/>
      <c r="BL43" s="308"/>
      <c r="BM43" s="308"/>
      <c r="BN43" s="308">
        <v>6</v>
      </c>
      <c r="BO43" s="308"/>
      <c r="BP43" s="308"/>
      <c r="BQ43" s="308"/>
      <c r="BR43" s="308"/>
      <c r="BS43" s="309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>
        <v>6</v>
      </c>
      <c r="CD43" s="308"/>
      <c r="CE43" s="308"/>
      <c r="CF43" s="264"/>
      <c r="CG43" s="308"/>
      <c r="CH43" s="308">
        <v>6</v>
      </c>
      <c r="CI43" s="308"/>
      <c r="CJ43" s="1058"/>
      <c r="CK43" s="153"/>
    </row>
    <row r="44" spans="1:89" s="148" customFormat="1" ht="37.25" customHeight="1">
      <c r="A44" s="352" t="s">
        <v>1867</v>
      </c>
      <c r="B44" s="228" t="s">
        <v>1993</v>
      </c>
      <c r="C44" s="224" t="s">
        <v>2004</v>
      </c>
      <c r="D44" s="850">
        <v>3</v>
      </c>
      <c r="E44" s="1223">
        <v>100</v>
      </c>
      <c r="F44" s="1094"/>
      <c r="G44" s="1095"/>
      <c r="H44" s="1096"/>
      <c r="I44" s="1083"/>
      <c r="J44" s="1097"/>
      <c r="K44" s="1098"/>
      <c r="L44" s="1099"/>
      <c r="M44" s="1100"/>
      <c r="N44" s="1101"/>
      <c r="O44" s="1102"/>
      <c r="P44" s="1103"/>
      <c r="Q44" s="1104"/>
      <c r="R44" s="1105"/>
      <c r="S44" s="1106"/>
      <c r="T44" s="851">
        <f t="shared" si="7"/>
        <v>0</v>
      </c>
      <c r="U44" s="851">
        <f t="shared" si="4"/>
        <v>0</v>
      </c>
      <c r="V44" s="852" t="str">
        <f t="shared" si="5"/>
        <v>-</v>
      </c>
      <c r="W44" s="1043" t="s">
        <v>2013</v>
      </c>
      <c r="X44" s="303">
        <v>0.86</v>
      </c>
      <c r="Y44" s="304">
        <f t="shared" si="6"/>
        <v>0</v>
      </c>
      <c r="Z44" s="304"/>
      <c r="AA44" s="305" t="s">
        <v>1511</v>
      </c>
      <c r="AB44" s="305" t="s">
        <v>1520</v>
      </c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1060"/>
      <c r="BH44" s="1057"/>
      <c r="BI44" s="264"/>
      <c r="BJ44" s="308"/>
      <c r="BK44" s="308"/>
      <c r="BL44" s="308"/>
      <c r="BM44" s="308"/>
      <c r="BN44" s="308">
        <v>3</v>
      </c>
      <c r="BO44" s="308"/>
      <c r="BP44" s="308"/>
      <c r="BQ44" s="308"/>
      <c r="BR44" s="308"/>
      <c r="BS44" s="309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>
        <v>3</v>
      </c>
      <c r="CD44" s="308"/>
      <c r="CE44" s="308"/>
      <c r="CF44" s="264"/>
      <c r="CG44" s="308"/>
      <c r="CH44" s="308"/>
      <c r="CI44" s="308">
        <v>3</v>
      </c>
      <c r="CJ44" s="1058"/>
      <c r="CK44" s="153"/>
    </row>
    <row r="45" spans="1:89" s="148" customFormat="1" ht="37.25" customHeight="1">
      <c r="A45" s="352" t="s">
        <v>1867</v>
      </c>
      <c r="B45" s="228" t="s">
        <v>1873</v>
      </c>
      <c r="C45" s="224" t="s">
        <v>1875</v>
      </c>
      <c r="D45" s="850">
        <v>6</v>
      </c>
      <c r="E45" s="1223">
        <v>205</v>
      </c>
      <c r="F45" s="1094"/>
      <c r="G45" s="1095"/>
      <c r="H45" s="1096"/>
      <c r="I45" s="1083"/>
      <c r="J45" s="1097"/>
      <c r="K45" s="1098"/>
      <c r="L45" s="1099"/>
      <c r="M45" s="1100"/>
      <c r="N45" s="1101"/>
      <c r="O45" s="1102"/>
      <c r="P45" s="1103"/>
      <c r="Q45" s="1104"/>
      <c r="R45" s="1105"/>
      <c r="S45" s="1106"/>
      <c r="T45" s="851">
        <f t="shared" si="7"/>
        <v>0</v>
      </c>
      <c r="U45" s="851">
        <f t="shared" si="4"/>
        <v>0</v>
      </c>
      <c r="V45" s="852" t="str">
        <f t="shared" si="5"/>
        <v>-</v>
      </c>
      <c r="W45" s="1041" t="s">
        <v>1893</v>
      </c>
      <c r="X45" s="303">
        <v>1.96</v>
      </c>
      <c r="Y45" s="304">
        <f t="shared" si="6"/>
        <v>0</v>
      </c>
      <c r="Z45" s="304"/>
      <c r="AA45" s="305" t="s">
        <v>1511</v>
      </c>
      <c r="AB45" s="305" t="s">
        <v>1516</v>
      </c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1060"/>
      <c r="BH45" s="1057"/>
      <c r="BI45" s="264"/>
      <c r="BJ45" s="308"/>
      <c r="BK45" s="308"/>
      <c r="BL45" s="308"/>
      <c r="BM45" s="308"/>
      <c r="BN45" s="308"/>
      <c r="BO45" s="308">
        <v>6</v>
      </c>
      <c r="BP45" s="308"/>
      <c r="BQ45" s="308"/>
      <c r="BR45" s="308"/>
      <c r="BS45" s="309"/>
      <c r="BT45" s="308"/>
      <c r="BU45" s="308"/>
      <c r="BV45" s="308"/>
      <c r="BW45" s="308"/>
      <c r="BX45" s="308"/>
      <c r="BY45" s="308"/>
      <c r="BZ45" s="308"/>
      <c r="CA45" s="308"/>
      <c r="CB45" s="308"/>
      <c r="CC45" s="308">
        <v>6</v>
      </c>
      <c r="CD45" s="308"/>
      <c r="CE45" s="308"/>
      <c r="CF45" s="264"/>
      <c r="CG45" s="308"/>
      <c r="CH45" s="308">
        <v>1</v>
      </c>
      <c r="CI45" s="308">
        <v>5</v>
      </c>
      <c r="CJ45" s="1058"/>
      <c r="CK45" s="153"/>
    </row>
    <row r="46" spans="1:89" s="148" customFormat="1" ht="37.25" customHeight="1">
      <c r="A46" s="352" t="s">
        <v>1867</v>
      </c>
      <c r="B46" s="228" t="s">
        <v>1874</v>
      </c>
      <c r="C46" s="224" t="s">
        <v>1876</v>
      </c>
      <c r="D46" s="850">
        <v>5</v>
      </c>
      <c r="E46" s="1223">
        <v>245</v>
      </c>
      <c r="F46" s="1094"/>
      <c r="G46" s="1095"/>
      <c r="H46" s="1096"/>
      <c r="I46" s="1083"/>
      <c r="J46" s="1097"/>
      <c r="K46" s="1098"/>
      <c r="L46" s="1099"/>
      <c r="M46" s="1100"/>
      <c r="N46" s="1101"/>
      <c r="O46" s="1102"/>
      <c r="P46" s="1103"/>
      <c r="Q46" s="1104"/>
      <c r="R46" s="1105"/>
      <c r="S46" s="1106"/>
      <c r="T46" s="851">
        <f t="shared" si="7"/>
        <v>0</v>
      </c>
      <c r="U46" s="851">
        <f t="shared" si="4"/>
        <v>0</v>
      </c>
      <c r="V46" s="852" t="str">
        <f t="shared" si="5"/>
        <v>-</v>
      </c>
      <c r="W46" s="1041" t="s">
        <v>1894</v>
      </c>
      <c r="X46" s="303">
        <v>2.85</v>
      </c>
      <c r="Y46" s="304">
        <f t="shared" si="6"/>
        <v>0</v>
      </c>
      <c r="Z46" s="304"/>
      <c r="AA46" s="305" t="s">
        <v>1513</v>
      </c>
      <c r="AB46" s="305" t="s">
        <v>1516</v>
      </c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1060"/>
      <c r="BH46" s="1057"/>
      <c r="BI46" s="264"/>
      <c r="BJ46" s="308"/>
      <c r="BK46" s="308"/>
      <c r="BL46" s="308"/>
      <c r="BM46" s="308"/>
      <c r="BN46" s="308"/>
      <c r="BO46" s="308">
        <v>5</v>
      </c>
      <c r="BP46" s="308"/>
      <c r="BQ46" s="308"/>
      <c r="BR46" s="308"/>
      <c r="BS46" s="309"/>
      <c r="BT46" s="308"/>
      <c r="BU46" s="308"/>
      <c r="BV46" s="308"/>
      <c r="BW46" s="308"/>
      <c r="BX46" s="308"/>
      <c r="BY46" s="308"/>
      <c r="BZ46" s="308"/>
      <c r="CA46" s="308">
        <v>5</v>
      </c>
      <c r="CB46" s="308"/>
      <c r="CC46" s="308"/>
      <c r="CD46" s="308"/>
      <c r="CE46" s="308"/>
      <c r="CF46" s="264"/>
      <c r="CG46" s="308">
        <v>4</v>
      </c>
      <c r="CH46" s="308">
        <v>1</v>
      </c>
      <c r="CI46" s="308"/>
      <c r="CJ46" s="1058"/>
      <c r="CK46" s="153"/>
    </row>
    <row r="47" spans="1:89" s="148" customFormat="1" ht="37.25" customHeight="1">
      <c r="A47" s="352" t="s">
        <v>1867</v>
      </c>
      <c r="B47" s="233" t="s">
        <v>1889</v>
      </c>
      <c r="C47" s="224" t="s">
        <v>1899</v>
      </c>
      <c r="D47" s="850">
        <v>3</v>
      </c>
      <c r="E47" s="1223">
        <v>141</v>
      </c>
      <c r="F47" s="1094"/>
      <c r="G47" s="1095"/>
      <c r="H47" s="1096"/>
      <c r="I47" s="1083"/>
      <c r="J47" s="1097"/>
      <c r="K47" s="1098"/>
      <c r="L47" s="1099"/>
      <c r="M47" s="1100"/>
      <c r="N47" s="1101"/>
      <c r="O47" s="1102"/>
      <c r="P47" s="1103"/>
      <c r="Q47" s="1104"/>
      <c r="R47" s="1105"/>
      <c r="S47" s="1106"/>
      <c r="T47" s="851">
        <f t="shared" si="7"/>
        <v>0</v>
      </c>
      <c r="U47" s="851">
        <f t="shared" si="4"/>
        <v>0</v>
      </c>
      <c r="V47" s="852" t="str">
        <f t="shared" si="5"/>
        <v>-</v>
      </c>
      <c r="W47" s="1041" t="s">
        <v>1895</v>
      </c>
      <c r="X47" s="303">
        <v>1.56</v>
      </c>
      <c r="Y47" s="304">
        <f t="shared" si="6"/>
        <v>0</v>
      </c>
      <c r="Z47" s="304"/>
      <c r="AA47" s="305" t="s">
        <v>1513</v>
      </c>
      <c r="AB47" s="305" t="s">
        <v>1516</v>
      </c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1060"/>
      <c r="BH47" s="1057"/>
      <c r="BI47" s="264"/>
      <c r="BJ47" s="308"/>
      <c r="BK47" s="308"/>
      <c r="BL47" s="308"/>
      <c r="BM47" s="308"/>
      <c r="BN47" s="308"/>
      <c r="BO47" s="308">
        <v>3</v>
      </c>
      <c r="BP47" s="308"/>
      <c r="BQ47" s="308"/>
      <c r="BR47" s="308"/>
      <c r="BS47" s="309"/>
      <c r="BT47" s="308"/>
      <c r="BU47" s="308"/>
      <c r="BV47" s="308"/>
      <c r="BW47" s="308"/>
      <c r="BX47" s="308"/>
      <c r="BY47" s="308"/>
      <c r="BZ47" s="308"/>
      <c r="CA47" s="308">
        <v>3</v>
      </c>
      <c r="CB47" s="308"/>
      <c r="CC47" s="308"/>
      <c r="CD47" s="308"/>
      <c r="CE47" s="308"/>
      <c r="CF47" s="264"/>
      <c r="CG47" s="308">
        <v>3</v>
      </c>
      <c r="CH47" s="308"/>
      <c r="CI47" s="308"/>
      <c r="CJ47" s="1058"/>
      <c r="CK47" s="153"/>
    </row>
    <row r="48" spans="1:89" s="148" customFormat="1" ht="37.25" customHeight="1">
      <c r="A48" s="352" t="s">
        <v>1867</v>
      </c>
      <c r="B48" s="233" t="s">
        <v>1994</v>
      </c>
      <c r="C48" s="224" t="s">
        <v>2005</v>
      </c>
      <c r="D48" s="850">
        <v>2</v>
      </c>
      <c r="E48" s="1223">
        <v>76</v>
      </c>
      <c r="F48" s="1094"/>
      <c r="G48" s="1095"/>
      <c r="H48" s="1096"/>
      <c r="I48" s="1083"/>
      <c r="J48" s="1097"/>
      <c r="K48" s="1098"/>
      <c r="L48" s="1099"/>
      <c r="M48" s="1100"/>
      <c r="N48" s="1101"/>
      <c r="O48" s="1102"/>
      <c r="P48" s="1103"/>
      <c r="Q48" s="1104"/>
      <c r="R48" s="1105"/>
      <c r="S48" s="1106"/>
      <c r="T48" s="851">
        <f t="shared" si="7"/>
        <v>0</v>
      </c>
      <c r="U48" s="851">
        <f t="shared" si="4"/>
        <v>0</v>
      </c>
      <c r="V48" s="852" t="str">
        <f t="shared" si="5"/>
        <v>-</v>
      </c>
      <c r="W48" s="1041" t="s">
        <v>2014</v>
      </c>
      <c r="X48" s="303">
        <v>0.71</v>
      </c>
      <c r="Y48" s="304">
        <f t="shared" si="6"/>
        <v>0</v>
      </c>
      <c r="Z48" s="304"/>
      <c r="AA48" s="305" t="s">
        <v>1511</v>
      </c>
      <c r="AB48" s="305" t="s">
        <v>1516</v>
      </c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  <c r="BE48" s="307"/>
      <c r="BF48" s="307"/>
      <c r="BG48" s="1060"/>
      <c r="BH48" s="1057"/>
      <c r="BI48" s="264"/>
      <c r="BJ48" s="308"/>
      <c r="BK48" s="308"/>
      <c r="BL48" s="308"/>
      <c r="BM48" s="308"/>
      <c r="BN48" s="308"/>
      <c r="BO48" s="308">
        <v>2</v>
      </c>
      <c r="BP48" s="308"/>
      <c r="BQ48" s="308"/>
      <c r="BR48" s="308"/>
      <c r="BS48" s="309"/>
      <c r="BT48" s="308"/>
      <c r="BU48" s="308"/>
      <c r="BV48" s="308"/>
      <c r="BW48" s="308"/>
      <c r="BX48" s="308"/>
      <c r="BY48" s="308"/>
      <c r="BZ48" s="308"/>
      <c r="CA48" s="308"/>
      <c r="CB48" s="308"/>
      <c r="CC48" s="308">
        <v>2</v>
      </c>
      <c r="CD48" s="308"/>
      <c r="CE48" s="308"/>
      <c r="CF48" s="264"/>
      <c r="CG48" s="308"/>
      <c r="CH48" s="308"/>
      <c r="CI48" s="308">
        <v>2</v>
      </c>
      <c r="CJ48" s="1058"/>
      <c r="CK48" s="153"/>
    </row>
    <row r="49" spans="1:89" s="148" customFormat="1" ht="37.25" customHeight="1">
      <c r="A49" s="352" t="s">
        <v>1867</v>
      </c>
      <c r="B49" s="233" t="s">
        <v>1995</v>
      </c>
      <c r="C49" s="224" t="s">
        <v>2006</v>
      </c>
      <c r="D49" s="850">
        <v>3</v>
      </c>
      <c r="E49" s="1223">
        <v>127</v>
      </c>
      <c r="F49" s="1094"/>
      <c r="G49" s="1095"/>
      <c r="H49" s="1096"/>
      <c r="I49" s="1083"/>
      <c r="J49" s="1097"/>
      <c r="K49" s="1098"/>
      <c r="L49" s="1099"/>
      <c r="M49" s="1100"/>
      <c r="N49" s="1101"/>
      <c r="O49" s="1102"/>
      <c r="P49" s="1103"/>
      <c r="Q49" s="1104"/>
      <c r="R49" s="1105"/>
      <c r="S49" s="1106"/>
      <c r="T49" s="851">
        <f t="shared" si="7"/>
        <v>0</v>
      </c>
      <c r="U49" s="851">
        <f t="shared" si="4"/>
        <v>0</v>
      </c>
      <c r="V49" s="852" t="str">
        <f t="shared" si="5"/>
        <v>-</v>
      </c>
      <c r="W49" s="1041" t="s">
        <v>2015</v>
      </c>
      <c r="X49" s="303">
        <v>1.3</v>
      </c>
      <c r="Y49" s="304">
        <f t="shared" si="6"/>
        <v>0</v>
      </c>
      <c r="Z49" s="304"/>
      <c r="AA49" s="305" t="s">
        <v>1512</v>
      </c>
      <c r="AB49" s="305" t="s">
        <v>1516</v>
      </c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1060"/>
      <c r="BH49" s="1057"/>
      <c r="BI49" s="264"/>
      <c r="BJ49" s="308"/>
      <c r="BK49" s="308"/>
      <c r="BL49" s="308"/>
      <c r="BM49" s="308"/>
      <c r="BN49" s="308"/>
      <c r="BO49" s="308">
        <v>3</v>
      </c>
      <c r="BP49" s="308"/>
      <c r="BQ49" s="308"/>
      <c r="BR49" s="308"/>
      <c r="BS49" s="309"/>
      <c r="BT49" s="308"/>
      <c r="BU49" s="308"/>
      <c r="BV49" s="308"/>
      <c r="BW49" s="308"/>
      <c r="BX49" s="308"/>
      <c r="BY49" s="308"/>
      <c r="BZ49" s="308"/>
      <c r="CA49" s="308"/>
      <c r="CB49" s="308"/>
      <c r="CC49" s="308">
        <v>3</v>
      </c>
      <c r="CD49" s="308"/>
      <c r="CE49" s="308"/>
      <c r="CF49" s="264"/>
      <c r="CG49" s="308"/>
      <c r="CH49" s="308">
        <v>3</v>
      </c>
      <c r="CI49" s="308"/>
      <c r="CJ49" s="1058"/>
      <c r="CK49" s="153"/>
    </row>
    <row r="50" spans="1:89" s="148" customFormat="1" ht="37.25" customHeight="1">
      <c r="A50" s="330" t="s">
        <v>1536</v>
      </c>
      <c r="B50" s="848" t="s">
        <v>1936</v>
      </c>
      <c r="C50" s="849" t="s">
        <v>1204</v>
      </c>
      <c r="D50" s="850">
        <v>3</v>
      </c>
      <c r="E50" s="1223">
        <v>141</v>
      </c>
      <c r="F50" s="1094"/>
      <c r="G50" s="1095"/>
      <c r="H50" s="1096"/>
      <c r="I50" s="1083"/>
      <c r="J50" s="1097"/>
      <c r="K50" s="1098"/>
      <c r="L50" s="1099"/>
      <c r="M50" s="1100"/>
      <c r="N50" s="1101"/>
      <c r="O50" s="1102"/>
      <c r="P50" s="1103"/>
      <c r="Q50" s="1104"/>
      <c r="R50" s="1105"/>
      <c r="S50" s="1106"/>
      <c r="T50" s="851">
        <f t="shared" si="7"/>
        <v>0</v>
      </c>
      <c r="U50" s="851">
        <f t="shared" si="4"/>
        <v>0</v>
      </c>
      <c r="V50" s="852" t="str">
        <f t="shared" si="5"/>
        <v>-</v>
      </c>
      <c r="W50" s="1041" t="s">
        <v>529</v>
      </c>
      <c r="X50" s="303">
        <v>1.5740000000000001</v>
      </c>
      <c r="Y50" s="304">
        <f t="shared" si="6"/>
        <v>0</v>
      </c>
      <c r="Z50" s="304"/>
      <c r="AA50" s="305" t="s">
        <v>1511</v>
      </c>
      <c r="AB50" s="305" t="s">
        <v>1517</v>
      </c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307"/>
      <c r="AR50" s="307"/>
      <c r="AS50" s="307"/>
      <c r="AT50" s="307"/>
      <c r="AU50" s="307"/>
      <c r="AV50" s="307"/>
      <c r="AW50" s="307"/>
      <c r="AX50" s="307"/>
      <c r="AY50" s="307"/>
      <c r="AZ50" s="307"/>
      <c r="BA50" s="307"/>
      <c r="BB50" s="307"/>
      <c r="BC50" s="307"/>
      <c r="BD50" s="307"/>
      <c r="BE50" s="307"/>
      <c r="BF50" s="307"/>
      <c r="BG50" s="1060"/>
      <c r="BH50" s="1057"/>
      <c r="BI50" s="264"/>
      <c r="BJ50" s="308"/>
      <c r="BK50" s="308"/>
      <c r="BL50" s="308"/>
      <c r="BM50" s="308"/>
      <c r="BN50" s="308"/>
      <c r="BO50" s="308"/>
      <c r="BP50" s="308">
        <v>3</v>
      </c>
      <c r="BQ50" s="308"/>
      <c r="BR50" s="308"/>
      <c r="BS50" s="309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>
        <v>3</v>
      </c>
      <c r="CD50" s="308"/>
      <c r="CE50" s="308"/>
      <c r="CF50" s="264"/>
      <c r="CG50" s="308"/>
      <c r="CH50" s="308"/>
      <c r="CI50" s="308">
        <v>3</v>
      </c>
      <c r="CJ50" s="1058"/>
      <c r="CK50" s="153"/>
    </row>
    <row r="51" spans="1:89" s="148" customFormat="1" ht="37.25" customHeight="1">
      <c r="A51" s="265"/>
      <c r="B51" s="848" t="s">
        <v>1937</v>
      </c>
      <c r="C51" s="849" t="s">
        <v>1205</v>
      </c>
      <c r="D51" s="850">
        <v>2</v>
      </c>
      <c r="E51" s="1223">
        <v>112</v>
      </c>
      <c r="F51" s="1094"/>
      <c r="G51" s="1095"/>
      <c r="H51" s="1096"/>
      <c r="I51" s="1083"/>
      <c r="J51" s="1097"/>
      <c r="K51" s="1098"/>
      <c r="L51" s="1099"/>
      <c r="M51" s="1100"/>
      <c r="N51" s="1101"/>
      <c r="O51" s="1102"/>
      <c r="P51" s="1103"/>
      <c r="Q51" s="1104"/>
      <c r="R51" s="1105"/>
      <c r="S51" s="1106"/>
      <c r="T51" s="851">
        <f t="shared" si="7"/>
        <v>0</v>
      </c>
      <c r="U51" s="851">
        <f t="shared" si="4"/>
        <v>0</v>
      </c>
      <c r="V51" s="852" t="str">
        <f t="shared" si="5"/>
        <v>-</v>
      </c>
      <c r="W51" s="1041" t="s">
        <v>1117</v>
      </c>
      <c r="X51" s="303">
        <v>1.329</v>
      </c>
      <c r="Y51" s="304">
        <f t="shared" si="6"/>
        <v>0</v>
      </c>
      <c r="Z51" s="304"/>
      <c r="AA51" s="305" t="s">
        <v>1511</v>
      </c>
      <c r="AB51" s="305" t="s">
        <v>1517</v>
      </c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  <c r="AM51" s="307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1060"/>
      <c r="BH51" s="1057"/>
      <c r="BI51" s="264"/>
      <c r="BJ51" s="308"/>
      <c r="BK51" s="308"/>
      <c r="BL51" s="308"/>
      <c r="BM51" s="308"/>
      <c r="BN51" s="308"/>
      <c r="BO51" s="308"/>
      <c r="BP51" s="308">
        <v>2</v>
      </c>
      <c r="BQ51" s="308"/>
      <c r="BR51" s="308"/>
      <c r="BS51" s="309"/>
      <c r="BT51" s="308"/>
      <c r="BU51" s="308"/>
      <c r="BV51" s="308"/>
      <c r="BW51" s="308"/>
      <c r="BX51" s="308"/>
      <c r="BY51" s="308"/>
      <c r="BZ51" s="308"/>
      <c r="CA51" s="308"/>
      <c r="CB51" s="308"/>
      <c r="CC51" s="308">
        <v>2</v>
      </c>
      <c r="CD51" s="308"/>
      <c r="CE51" s="308"/>
      <c r="CF51" s="264"/>
      <c r="CG51" s="308"/>
      <c r="CH51" s="308"/>
      <c r="CI51" s="308">
        <v>2</v>
      </c>
      <c r="CJ51" s="1058"/>
      <c r="CK51" s="153"/>
    </row>
    <row r="52" spans="1:89" s="148" customFormat="1" ht="37.25" customHeight="1">
      <c r="A52" s="265"/>
      <c r="B52" s="848" t="s">
        <v>1938</v>
      </c>
      <c r="C52" s="849" t="s">
        <v>1206</v>
      </c>
      <c r="D52" s="850">
        <v>1</v>
      </c>
      <c r="E52" s="1223">
        <v>77</v>
      </c>
      <c r="F52" s="1094"/>
      <c r="G52" s="1095"/>
      <c r="H52" s="1096"/>
      <c r="I52" s="1083"/>
      <c r="J52" s="1097"/>
      <c r="K52" s="1098"/>
      <c r="L52" s="1099"/>
      <c r="M52" s="1100"/>
      <c r="N52" s="1101"/>
      <c r="O52" s="1102"/>
      <c r="P52" s="1103"/>
      <c r="Q52" s="1104"/>
      <c r="R52" s="1105"/>
      <c r="S52" s="1106"/>
      <c r="T52" s="851">
        <f t="shared" si="7"/>
        <v>0</v>
      </c>
      <c r="U52" s="851">
        <f t="shared" si="4"/>
        <v>0</v>
      </c>
      <c r="V52" s="852" t="str">
        <f t="shared" si="5"/>
        <v>-</v>
      </c>
      <c r="W52" s="1041" t="s">
        <v>571</v>
      </c>
      <c r="X52" s="303">
        <v>0.97699999999999998</v>
      </c>
      <c r="Y52" s="304">
        <f t="shared" si="6"/>
        <v>0</v>
      </c>
      <c r="Z52" s="304"/>
      <c r="AA52" s="305" t="s">
        <v>1511</v>
      </c>
      <c r="AB52" s="305" t="s">
        <v>1526</v>
      </c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7"/>
      <c r="BF52" s="307"/>
      <c r="BG52" s="1060"/>
      <c r="BH52" s="1057"/>
      <c r="BI52" s="264"/>
      <c r="BJ52" s="308"/>
      <c r="BK52" s="308"/>
      <c r="BL52" s="308"/>
      <c r="BM52" s="308"/>
      <c r="BN52" s="308"/>
      <c r="BO52" s="308"/>
      <c r="BP52" s="308"/>
      <c r="BQ52" s="308">
        <v>1</v>
      </c>
      <c r="BR52" s="308"/>
      <c r="BS52" s="309"/>
      <c r="BT52" s="308"/>
      <c r="BU52" s="308"/>
      <c r="BV52" s="308"/>
      <c r="BW52" s="308"/>
      <c r="BX52" s="308"/>
      <c r="BY52" s="308"/>
      <c r="BZ52" s="308"/>
      <c r="CA52" s="308"/>
      <c r="CB52" s="308"/>
      <c r="CC52" s="308">
        <v>1</v>
      </c>
      <c r="CD52" s="308"/>
      <c r="CE52" s="308"/>
      <c r="CF52" s="264"/>
      <c r="CG52" s="308"/>
      <c r="CH52" s="308"/>
      <c r="CI52" s="308">
        <v>1</v>
      </c>
      <c r="CJ52" s="1058"/>
      <c r="CK52" s="153"/>
    </row>
    <row r="53" spans="1:89" s="148" customFormat="1" ht="37.25" customHeight="1">
      <c r="A53" s="352" t="s">
        <v>1867</v>
      </c>
      <c r="B53" s="233" t="s">
        <v>1890</v>
      </c>
      <c r="C53" s="849" t="s">
        <v>1891</v>
      </c>
      <c r="D53" s="850">
        <v>2</v>
      </c>
      <c r="E53" s="1223">
        <v>132</v>
      </c>
      <c r="F53" s="1094"/>
      <c r="G53" s="1095"/>
      <c r="H53" s="1096"/>
      <c r="I53" s="1083"/>
      <c r="J53" s="1097"/>
      <c r="K53" s="1098"/>
      <c r="L53" s="1099"/>
      <c r="M53" s="1100"/>
      <c r="N53" s="1101"/>
      <c r="O53" s="1102"/>
      <c r="P53" s="1103"/>
      <c r="Q53" s="1104"/>
      <c r="R53" s="1105"/>
      <c r="S53" s="1106"/>
      <c r="T53" s="851">
        <f t="shared" si="7"/>
        <v>0</v>
      </c>
      <c r="U53" s="851">
        <f t="shared" si="4"/>
        <v>0</v>
      </c>
      <c r="V53" s="852" t="str">
        <f t="shared" si="5"/>
        <v>-</v>
      </c>
      <c r="W53" s="1042" t="s">
        <v>558</v>
      </c>
      <c r="X53" s="303">
        <v>1.57</v>
      </c>
      <c r="Y53" s="304">
        <f t="shared" si="6"/>
        <v>0</v>
      </c>
      <c r="Z53" s="304"/>
      <c r="AA53" s="305" t="s">
        <v>1513</v>
      </c>
      <c r="AB53" s="305" t="s">
        <v>1526</v>
      </c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  <c r="BE53" s="307"/>
      <c r="BF53" s="307"/>
      <c r="BG53" s="1060"/>
      <c r="BH53" s="1057"/>
      <c r="BI53" s="264"/>
      <c r="BJ53" s="308"/>
      <c r="BK53" s="308"/>
      <c r="BL53" s="308"/>
      <c r="BM53" s="308"/>
      <c r="BN53" s="308"/>
      <c r="BO53" s="308"/>
      <c r="BP53" s="308"/>
      <c r="BQ53" s="308">
        <v>2</v>
      </c>
      <c r="BR53" s="308"/>
      <c r="BS53" s="309"/>
      <c r="BT53" s="308"/>
      <c r="BU53" s="308"/>
      <c r="BV53" s="308"/>
      <c r="BW53" s="308"/>
      <c r="BX53" s="308"/>
      <c r="BY53" s="308"/>
      <c r="BZ53" s="308"/>
      <c r="CA53" s="308">
        <v>2</v>
      </c>
      <c r="CB53" s="308"/>
      <c r="CC53" s="308"/>
      <c r="CD53" s="308"/>
      <c r="CE53" s="308"/>
      <c r="CF53" s="264"/>
      <c r="CG53" s="308">
        <v>2</v>
      </c>
      <c r="CH53" s="308"/>
      <c r="CI53" s="308"/>
      <c r="CJ53" s="1058"/>
      <c r="CK53" s="153"/>
    </row>
    <row r="54" spans="1:89" s="148" customFormat="1" ht="37.25" customHeight="1">
      <c r="A54" s="352" t="s">
        <v>1867</v>
      </c>
      <c r="B54" s="233" t="s">
        <v>1996</v>
      </c>
      <c r="C54" s="849" t="s">
        <v>2007</v>
      </c>
      <c r="D54" s="850">
        <v>2</v>
      </c>
      <c r="E54" s="1223">
        <v>125</v>
      </c>
      <c r="F54" s="1094"/>
      <c r="G54" s="1095"/>
      <c r="H54" s="1096"/>
      <c r="I54" s="1083"/>
      <c r="J54" s="1097"/>
      <c r="K54" s="1098"/>
      <c r="L54" s="1099"/>
      <c r="M54" s="1100"/>
      <c r="N54" s="1101"/>
      <c r="O54" s="1102"/>
      <c r="P54" s="1103"/>
      <c r="Q54" s="1104"/>
      <c r="R54" s="1105"/>
      <c r="S54" s="1106"/>
      <c r="T54" s="851">
        <f t="shared" si="7"/>
        <v>0</v>
      </c>
      <c r="U54" s="851">
        <f t="shared" si="4"/>
        <v>0</v>
      </c>
      <c r="V54" s="852" t="str">
        <f t="shared" si="5"/>
        <v>-</v>
      </c>
      <c r="W54" s="1042" t="s">
        <v>611</v>
      </c>
      <c r="X54" s="303">
        <v>1.49</v>
      </c>
      <c r="Y54" s="304">
        <f t="shared" si="6"/>
        <v>0</v>
      </c>
      <c r="Z54" s="304"/>
      <c r="AA54" s="305" t="s">
        <v>1513</v>
      </c>
      <c r="AB54" s="305" t="s">
        <v>1526</v>
      </c>
      <c r="AC54" s="307"/>
      <c r="AD54" s="307"/>
      <c r="AE54" s="307"/>
      <c r="AF54" s="307"/>
      <c r="AG54" s="307"/>
      <c r="AH54" s="307"/>
      <c r="AI54" s="307"/>
      <c r="AJ54" s="307"/>
      <c r="AK54" s="307"/>
      <c r="AL54" s="307"/>
      <c r="AM54" s="307"/>
      <c r="AN54" s="307"/>
      <c r="AO54" s="307"/>
      <c r="AP54" s="307"/>
      <c r="AQ54" s="307"/>
      <c r="AR54" s="307"/>
      <c r="AS54" s="307"/>
      <c r="AT54" s="307"/>
      <c r="AU54" s="307"/>
      <c r="AV54" s="307"/>
      <c r="AW54" s="307"/>
      <c r="AX54" s="307"/>
      <c r="AY54" s="307"/>
      <c r="AZ54" s="307"/>
      <c r="BA54" s="307"/>
      <c r="BB54" s="307"/>
      <c r="BC54" s="307"/>
      <c r="BD54" s="307"/>
      <c r="BE54" s="307"/>
      <c r="BF54" s="307"/>
      <c r="BG54" s="1060"/>
      <c r="BH54" s="1057"/>
      <c r="BI54" s="264"/>
      <c r="BJ54" s="308"/>
      <c r="BK54" s="308"/>
      <c r="BL54" s="308"/>
      <c r="BM54" s="308"/>
      <c r="BN54" s="308"/>
      <c r="BO54" s="308"/>
      <c r="BP54" s="308"/>
      <c r="BQ54" s="308">
        <v>2</v>
      </c>
      <c r="BR54" s="308"/>
      <c r="BS54" s="309"/>
      <c r="BT54" s="308"/>
      <c r="BU54" s="308"/>
      <c r="BV54" s="308"/>
      <c r="BW54" s="308"/>
      <c r="BX54" s="308"/>
      <c r="BY54" s="308"/>
      <c r="BZ54" s="308"/>
      <c r="CA54" s="308">
        <v>2</v>
      </c>
      <c r="CB54" s="308"/>
      <c r="CC54" s="308"/>
      <c r="CD54" s="308"/>
      <c r="CE54" s="308"/>
      <c r="CF54" s="264"/>
      <c r="CG54" s="308">
        <v>2</v>
      </c>
      <c r="CH54" s="308"/>
      <c r="CI54" s="308"/>
      <c r="CJ54" s="1058"/>
      <c r="CK54" s="153"/>
    </row>
    <row r="55" spans="1:89" s="148" customFormat="1" ht="37.25" customHeight="1">
      <c r="A55" s="352" t="s">
        <v>1867</v>
      </c>
      <c r="B55" s="233" t="s">
        <v>1997</v>
      </c>
      <c r="C55" s="849" t="s">
        <v>2008</v>
      </c>
      <c r="D55" s="850">
        <v>2</v>
      </c>
      <c r="E55" s="1223">
        <v>138</v>
      </c>
      <c r="F55" s="1094"/>
      <c r="G55" s="1095"/>
      <c r="H55" s="1096"/>
      <c r="I55" s="1083"/>
      <c r="J55" s="1097"/>
      <c r="K55" s="1098"/>
      <c r="L55" s="1099"/>
      <c r="M55" s="1100"/>
      <c r="N55" s="1101"/>
      <c r="O55" s="1102"/>
      <c r="P55" s="1103"/>
      <c r="Q55" s="1104"/>
      <c r="R55" s="1105"/>
      <c r="S55" s="1106"/>
      <c r="T55" s="851">
        <f t="shared" si="7"/>
        <v>0</v>
      </c>
      <c r="U55" s="851">
        <f t="shared" si="4"/>
        <v>0</v>
      </c>
      <c r="V55" s="852" t="str">
        <f t="shared" si="5"/>
        <v>-</v>
      </c>
      <c r="W55" s="1042" t="s">
        <v>1812</v>
      </c>
      <c r="X55" s="303">
        <v>1.7</v>
      </c>
      <c r="Y55" s="304">
        <f t="shared" si="6"/>
        <v>0</v>
      </c>
      <c r="Z55" s="304"/>
      <c r="AA55" s="305" t="s">
        <v>1513</v>
      </c>
      <c r="AB55" s="305" t="s">
        <v>1526</v>
      </c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307"/>
      <c r="AR55" s="307"/>
      <c r="AS55" s="307"/>
      <c r="AT55" s="307"/>
      <c r="AU55" s="307"/>
      <c r="AV55" s="307"/>
      <c r="AW55" s="307"/>
      <c r="AX55" s="307"/>
      <c r="AY55" s="307"/>
      <c r="AZ55" s="307"/>
      <c r="BA55" s="307"/>
      <c r="BB55" s="307"/>
      <c r="BC55" s="307"/>
      <c r="BD55" s="307"/>
      <c r="BE55" s="307"/>
      <c r="BF55" s="307"/>
      <c r="BG55" s="1060"/>
      <c r="BH55" s="1057"/>
      <c r="BI55" s="264"/>
      <c r="BJ55" s="308"/>
      <c r="BK55" s="308"/>
      <c r="BL55" s="308"/>
      <c r="BM55" s="308"/>
      <c r="BN55" s="308"/>
      <c r="BO55" s="308"/>
      <c r="BP55" s="308"/>
      <c r="BQ55" s="308">
        <v>2</v>
      </c>
      <c r="BR55" s="308"/>
      <c r="BS55" s="309"/>
      <c r="BT55" s="308"/>
      <c r="BU55" s="308"/>
      <c r="BV55" s="308"/>
      <c r="BW55" s="308"/>
      <c r="BX55" s="308"/>
      <c r="BY55" s="308"/>
      <c r="BZ55" s="308"/>
      <c r="CA55" s="308">
        <v>2</v>
      </c>
      <c r="CB55" s="308"/>
      <c r="CC55" s="308"/>
      <c r="CD55" s="308"/>
      <c r="CE55" s="308"/>
      <c r="CF55" s="264"/>
      <c r="CG55" s="308">
        <v>2</v>
      </c>
      <c r="CH55" s="308"/>
      <c r="CI55" s="308"/>
      <c r="CJ55" s="1058"/>
      <c r="CK55" s="153"/>
    </row>
    <row r="56" spans="1:89" s="148" customFormat="1" ht="37.25" customHeight="1">
      <c r="B56" s="848" t="s">
        <v>1207</v>
      </c>
      <c r="C56" s="849" t="s">
        <v>1208</v>
      </c>
      <c r="D56" s="850">
        <v>1</v>
      </c>
      <c r="E56" s="1223">
        <v>79</v>
      </c>
      <c r="F56" s="1094"/>
      <c r="G56" s="1095"/>
      <c r="H56" s="1096"/>
      <c r="I56" s="1083"/>
      <c r="J56" s="1097"/>
      <c r="K56" s="1098"/>
      <c r="L56" s="1099"/>
      <c r="M56" s="1100"/>
      <c r="N56" s="1101"/>
      <c r="O56" s="1102"/>
      <c r="P56" s="1103"/>
      <c r="Q56" s="1104"/>
      <c r="R56" s="1105"/>
      <c r="S56" s="1106"/>
      <c r="T56" s="851">
        <f t="shared" si="7"/>
        <v>0</v>
      </c>
      <c r="U56" s="851">
        <f t="shared" si="4"/>
        <v>0</v>
      </c>
      <c r="V56" s="852" t="str">
        <f t="shared" si="5"/>
        <v>-</v>
      </c>
      <c r="W56" s="1041" t="s">
        <v>378</v>
      </c>
      <c r="X56" s="303">
        <v>1.0049999999999999</v>
      </c>
      <c r="Y56" s="304">
        <f t="shared" si="6"/>
        <v>0</v>
      </c>
      <c r="Z56" s="304"/>
      <c r="AA56" s="305" t="s">
        <v>1511</v>
      </c>
      <c r="AB56" s="305" t="s">
        <v>1518</v>
      </c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7"/>
      <c r="BF56" s="307"/>
      <c r="BG56" s="1060"/>
      <c r="BH56" s="1057"/>
      <c r="BI56" s="264"/>
      <c r="BJ56" s="308"/>
      <c r="BK56" s="308"/>
      <c r="BL56" s="308"/>
      <c r="BM56" s="308"/>
      <c r="BN56" s="308"/>
      <c r="BO56" s="308"/>
      <c r="BP56" s="308"/>
      <c r="BQ56" s="308"/>
      <c r="BR56" s="308">
        <v>1</v>
      </c>
      <c r="BS56" s="309"/>
      <c r="BT56" s="308"/>
      <c r="BU56" s="308"/>
      <c r="BV56" s="308"/>
      <c r="BW56" s="308"/>
      <c r="BX56" s="308"/>
      <c r="BY56" s="308"/>
      <c r="BZ56" s="308"/>
      <c r="CA56" s="308"/>
      <c r="CB56" s="308"/>
      <c r="CC56" s="308">
        <v>1</v>
      </c>
      <c r="CD56" s="308"/>
      <c r="CE56" s="308"/>
      <c r="CF56" s="264"/>
      <c r="CG56" s="308"/>
      <c r="CH56" s="308"/>
      <c r="CI56" s="308">
        <v>1</v>
      </c>
      <c r="CJ56" s="1058"/>
      <c r="CK56" s="153"/>
    </row>
    <row r="57" spans="1:89" s="148" customFormat="1" ht="37.25" customHeight="1">
      <c r="A57" s="265"/>
      <c r="B57" s="848" t="s">
        <v>1209</v>
      </c>
      <c r="C57" s="849" t="s">
        <v>1210</v>
      </c>
      <c r="D57" s="850">
        <v>1</v>
      </c>
      <c r="E57" s="1223">
        <v>89</v>
      </c>
      <c r="F57" s="1094"/>
      <c r="G57" s="1095"/>
      <c r="H57" s="1096"/>
      <c r="I57" s="1083"/>
      <c r="J57" s="1097"/>
      <c r="K57" s="1098"/>
      <c r="L57" s="1099"/>
      <c r="M57" s="1100"/>
      <c r="N57" s="1101"/>
      <c r="O57" s="1102"/>
      <c r="P57" s="1103"/>
      <c r="Q57" s="1104"/>
      <c r="R57" s="1105"/>
      <c r="S57" s="1106"/>
      <c r="T57" s="851">
        <f t="shared" si="7"/>
        <v>0</v>
      </c>
      <c r="U57" s="851">
        <f t="shared" si="4"/>
        <v>0</v>
      </c>
      <c r="V57" s="852" t="str">
        <f t="shared" si="5"/>
        <v>-</v>
      </c>
      <c r="W57" s="1041" t="s">
        <v>378</v>
      </c>
      <c r="X57" s="303">
        <v>1.163</v>
      </c>
      <c r="Y57" s="304">
        <f t="shared" si="6"/>
        <v>0</v>
      </c>
      <c r="Z57" s="304"/>
      <c r="AA57" s="305" t="s">
        <v>1512</v>
      </c>
      <c r="AB57" s="305" t="s">
        <v>1518</v>
      </c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307"/>
      <c r="BC57" s="307"/>
      <c r="BD57" s="307"/>
      <c r="BE57" s="307"/>
      <c r="BF57" s="307"/>
      <c r="BG57" s="1060"/>
      <c r="BH57" s="1057"/>
      <c r="BI57" s="264"/>
      <c r="BJ57" s="308"/>
      <c r="BK57" s="308"/>
      <c r="BL57" s="308"/>
      <c r="BM57" s="308"/>
      <c r="BN57" s="308"/>
      <c r="BO57" s="308"/>
      <c r="BP57" s="308"/>
      <c r="BQ57" s="308"/>
      <c r="BR57" s="308">
        <v>1</v>
      </c>
      <c r="BS57" s="309"/>
      <c r="BT57" s="308"/>
      <c r="BU57" s="308"/>
      <c r="BV57" s="308"/>
      <c r="BW57" s="308"/>
      <c r="BX57" s="308"/>
      <c r="BY57" s="308"/>
      <c r="BZ57" s="308"/>
      <c r="CA57" s="308"/>
      <c r="CB57" s="308"/>
      <c r="CC57" s="308">
        <v>1</v>
      </c>
      <c r="CD57" s="308"/>
      <c r="CE57" s="308"/>
      <c r="CF57" s="264"/>
      <c r="CG57" s="308"/>
      <c r="CH57" s="308">
        <v>1</v>
      </c>
      <c r="CI57" s="308"/>
      <c r="CJ57" s="1058"/>
      <c r="CK57" s="153"/>
    </row>
    <row r="58" spans="1:89" s="148" customFormat="1" ht="37.25" customHeight="1">
      <c r="A58" s="265"/>
      <c r="B58" s="848" t="s">
        <v>1211</v>
      </c>
      <c r="C58" s="849" t="s">
        <v>1212</v>
      </c>
      <c r="D58" s="850">
        <v>1</v>
      </c>
      <c r="E58" s="1223">
        <v>74</v>
      </c>
      <c r="F58" s="1094"/>
      <c r="G58" s="1095"/>
      <c r="H58" s="1096"/>
      <c r="I58" s="1083"/>
      <c r="J58" s="1097"/>
      <c r="K58" s="1098"/>
      <c r="L58" s="1099"/>
      <c r="M58" s="1100"/>
      <c r="N58" s="1101"/>
      <c r="O58" s="1102"/>
      <c r="P58" s="1103"/>
      <c r="Q58" s="1104"/>
      <c r="R58" s="1105"/>
      <c r="S58" s="1106"/>
      <c r="T58" s="851">
        <f t="shared" si="7"/>
        <v>0</v>
      </c>
      <c r="U58" s="851">
        <f t="shared" si="4"/>
        <v>0</v>
      </c>
      <c r="V58" s="852" t="str">
        <f t="shared" si="5"/>
        <v>-</v>
      </c>
      <c r="W58" s="1041" t="s">
        <v>378</v>
      </c>
      <c r="X58" s="303">
        <v>0.96499999999999997</v>
      </c>
      <c r="Y58" s="304">
        <f t="shared" si="6"/>
        <v>0</v>
      </c>
      <c r="Z58" s="304"/>
      <c r="AA58" s="305" t="s">
        <v>1511</v>
      </c>
      <c r="AB58" s="305" t="s">
        <v>1518</v>
      </c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07"/>
      <c r="AV58" s="307"/>
      <c r="AW58" s="307"/>
      <c r="AX58" s="307"/>
      <c r="AY58" s="307"/>
      <c r="AZ58" s="307"/>
      <c r="BA58" s="307"/>
      <c r="BB58" s="307"/>
      <c r="BC58" s="307"/>
      <c r="BD58" s="307"/>
      <c r="BE58" s="307"/>
      <c r="BF58" s="307"/>
      <c r="BG58" s="1060"/>
      <c r="BH58" s="1057"/>
      <c r="BI58" s="264"/>
      <c r="BJ58" s="308"/>
      <c r="BK58" s="308"/>
      <c r="BL58" s="308"/>
      <c r="BM58" s="308"/>
      <c r="BN58" s="308"/>
      <c r="BO58" s="308"/>
      <c r="BP58" s="308"/>
      <c r="BQ58" s="308"/>
      <c r="BR58" s="308">
        <v>1</v>
      </c>
      <c r="BS58" s="309"/>
      <c r="BT58" s="308"/>
      <c r="BU58" s="308"/>
      <c r="BV58" s="308"/>
      <c r="BW58" s="308"/>
      <c r="BX58" s="308"/>
      <c r="BY58" s="308"/>
      <c r="BZ58" s="308"/>
      <c r="CA58" s="308"/>
      <c r="CB58" s="308"/>
      <c r="CC58" s="308">
        <v>1</v>
      </c>
      <c r="CD58" s="308"/>
      <c r="CE58" s="308"/>
      <c r="CF58" s="264"/>
      <c r="CG58" s="308"/>
      <c r="CH58" s="308"/>
      <c r="CI58" s="308">
        <v>1</v>
      </c>
      <c r="CJ58" s="1058"/>
      <c r="CK58" s="153"/>
    </row>
    <row r="59" spans="1:89" s="148" customFormat="1" ht="37.25" customHeight="1">
      <c r="A59" s="265"/>
      <c r="B59" s="848" t="s">
        <v>1213</v>
      </c>
      <c r="C59" s="849" t="s">
        <v>1214</v>
      </c>
      <c r="D59" s="850">
        <v>1</v>
      </c>
      <c r="E59" s="1223">
        <v>86</v>
      </c>
      <c r="F59" s="1094"/>
      <c r="G59" s="1095"/>
      <c r="H59" s="1096"/>
      <c r="I59" s="1083"/>
      <c r="J59" s="1097"/>
      <c r="K59" s="1098"/>
      <c r="L59" s="1099"/>
      <c r="M59" s="1100"/>
      <c r="N59" s="1101"/>
      <c r="O59" s="1102"/>
      <c r="P59" s="1103"/>
      <c r="Q59" s="1104"/>
      <c r="R59" s="1105"/>
      <c r="S59" s="1106"/>
      <c r="T59" s="851">
        <f t="shared" si="7"/>
        <v>0</v>
      </c>
      <c r="U59" s="851">
        <f t="shared" si="4"/>
        <v>0</v>
      </c>
      <c r="V59" s="852" t="str">
        <f t="shared" si="5"/>
        <v>-</v>
      </c>
      <c r="W59" s="1041" t="s">
        <v>405</v>
      </c>
      <c r="X59" s="303">
        <v>1.149</v>
      </c>
      <c r="Y59" s="304">
        <f t="shared" si="6"/>
        <v>0</v>
      </c>
      <c r="Z59" s="304"/>
      <c r="AA59" s="305" t="s">
        <v>1512</v>
      </c>
      <c r="AB59" s="305" t="s">
        <v>1518</v>
      </c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7"/>
      <c r="AN59" s="307"/>
      <c r="AO59" s="307"/>
      <c r="AP59" s="307"/>
      <c r="AQ59" s="307"/>
      <c r="AR59" s="307"/>
      <c r="AS59" s="307"/>
      <c r="AT59" s="307"/>
      <c r="AU59" s="307"/>
      <c r="AV59" s="307"/>
      <c r="AW59" s="307"/>
      <c r="AX59" s="307"/>
      <c r="AY59" s="307"/>
      <c r="AZ59" s="307"/>
      <c r="BA59" s="307"/>
      <c r="BB59" s="307"/>
      <c r="BC59" s="307"/>
      <c r="BD59" s="307"/>
      <c r="BE59" s="307"/>
      <c r="BF59" s="307"/>
      <c r="BG59" s="1060"/>
      <c r="BH59" s="1057"/>
      <c r="BI59" s="264"/>
      <c r="BJ59" s="308"/>
      <c r="BK59" s="308"/>
      <c r="BL59" s="308"/>
      <c r="BM59" s="308"/>
      <c r="BN59" s="308"/>
      <c r="BO59" s="308"/>
      <c r="BP59" s="308"/>
      <c r="BQ59" s="308"/>
      <c r="BR59" s="308">
        <v>1</v>
      </c>
      <c r="BS59" s="309"/>
      <c r="BT59" s="308"/>
      <c r="BU59" s="308"/>
      <c r="BV59" s="308"/>
      <c r="BW59" s="308"/>
      <c r="BX59" s="308"/>
      <c r="BY59" s="308"/>
      <c r="BZ59" s="308"/>
      <c r="CA59" s="308"/>
      <c r="CB59" s="308"/>
      <c r="CC59" s="308">
        <v>1</v>
      </c>
      <c r="CD59" s="308"/>
      <c r="CE59" s="308"/>
      <c r="CF59" s="264"/>
      <c r="CG59" s="308"/>
      <c r="CH59" s="308">
        <v>1</v>
      </c>
      <c r="CI59" s="308"/>
      <c r="CJ59" s="1058"/>
      <c r="CK59" s="153"/>
    </row>
    <row r="60" spans="1:89" s="148" customFormat="1" ht="37.25" customHeight="1">
      <c r="A60" s="265"/>
      <c r="B60" s="848" t="s">
        <v>1215</v>
      </c>
      <c r="C60" s="849" t="s">
        <v>1216</v>
      </c>
      <c r="D60" s="850">
        <v>1</v>
      </c>
      <c r="E60" s="1223">
        <v>94</v>
      </c>
      <c r="F60" s="1094"/>
      <c r="G60" s="1095"/>
      <c r="H60" s="1096"/>
      <c r="I60" s="1083"/>
      <c r="J60" s="1097"/>
      <c r="K60" s="1098"/>
      <c r="L60" s="1099"/>
      <c r="M60" s="1100"/>
      <c r="N60" s="1101"/>
      <c r="O60" s="1102"/>
      <c r="P60" s="1103"/>
      <c r="Q60" s="1104"/>
      <c r="R60" s="1105"/>
      <c r="S60" s="1106"/>
      <c r="T60" s="851">
        <f t="shared" si="7"/>
        <v>0</v>
      </c>
      <c r="U60" s="851">
        <f t="shared" si="4"/>
        <v>0</v>
      </c>
      <c r="V60" s="852" t="str">
        <f t="shared" si="5"/>
        <v>-</v>
      </c>
      <c r="W60" s="1041" t="s">
        <v>408</v>
      </c>
      <c r="X60" s="303">
        <v>1.2390000000000001</v>
      </c>
      <c r="Y60" s="304">
        <f t="shared" si="6"/>
        <v>0</v>
      </c>
      <c r="Z60" s="304"/>
      <c r="AA60" s="305" t="s">
        <v>1513</v>
      </c>
      <c r="AB60" s="305" t="s">
        <v>1518</v>
      </c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307"/>
      <c r="BA60" s="307"/>
      <c r="BB60" s="307"/>
      <c r="BC60" s="307"/>
      <c r="BD60" s="307"/>
      <c r="BE60" s="307"/>
      <c r="BF60" s="307"/>
      <c r="BG60" s="1060"/>
      <c r="BH60" s="1057"/>
      <c r="BI60" s="264"/>
      <c r="BJ60" s="308"/>
      <c r="BK60" s="308"/>
      <c r="BL60" s="308"/>
      <c r="BM60" s="308"/>
      <c r="BN60" s="308"/>
      <c r="BO60" s="308"/>
      <c r="BP60" s="308"/>
      <c r="BQ60" s="308"/>
      <c r="BR60" s="308">
        <v>1</v>
      </c>
      <c r="BS60" s="309"/>
      <c r="BT60" s="308"/>
      <c r="BU60" s="308"/>
      <c r="BV60" s="308"/>
      <c r="BW60" s="308"/>
      <c r="BX60" s="308"/>
      <c r="BY60" s="308"/>
      <c r="BZ60" s="308"/>
      <c r="CA60" s="308">
        <v>1</v>
      </c>
      <c r="CB60" s="308"/>
      <c r="CC60" s="308"/>
      <c r="CD60" s="308"/>
      <c r="CE60" s="308"/>
      <c r="CF60" s="264"/>
      <c r="CG60" s="308">
        <v>1</v>
      </c>
      <c r="CH60" s="308"/>
      <c r="CI60" s="308"/>
      <c r="CJ60" s="1058"/>
      <c r="CK60" s="153"/>
    </row>
    <row r="61" spans="1:89" s="148" customFormat="1" ht="37.25" customHeight="1">
      <c r="A61" s="265"/>
      <c r="B61" s="848" t="s">
        <v>1217</v>
      </c>
      <c r="C61" s="849" t="s">
        <v>1218</v>
      </c>
      <c r="D61" s="850">
        <v>1</v>
      </c>
      <c r="E61" s="1223">
        <v>130</v>
      </c>
      <c r="F61" s="1094"/>
      <c r="G61" s="1095"/>
      <c r="H61" s="1096"/>
      <c r="I61" s="1083"/>
      <c r="J61" s="1097"/>
      <c r="K61" s="1098"/>
      <c r="L61" s="1099"/>
      <c r="M61" s="1100"/>
      <c r="N61" s="1101"/>
      <c r="O61" s="1102"/>
      <c r="P61" s="1103"/>
      <c r="Q61" s="1104"/>
      <c r="R61" s="1105"/>
      <c r="S61" s="1106"/>
      <c r="T61" s="851">
        <f t="shared" si="7"/>
        <v>0</v>
      </c>
      <c r="U61" s="851">
        <f t="shared" si="4"/>
        <v>0</v>
      </c>
      <c r="V61" s="852" t="str">
        <f t="shared" si="5"/>
        <v>-</v>
      </c>
      <c r="W61" s="1041" t="s">
        <v>79</v>
      </c>
      <c r="X61" s="303">
        <v>1.8280000000000001</v>
      </c>
      <c r="Y61" s="304">
        <f t="shared" si="6"/>
        <v>0</v>
      </c>
      <c r="Z61" s="304"/>
      <c r="AA61" s="305" t="s">
        <v>1512</v>
      </c>
      <c r="AB61" s="305" t="s">
        <v>1518</v>
      </c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  <c r="AM61" s="307"/>
      <c r="AN61" s="307"/>
      <c r="AO61" s="307"/>
      <c r="AP61" s="307"/>
      <c r="AQ61" s="307"/>
      <c r="AR61" s="307"/>
      <c r="AS61" s="307"/>
      <c r="AT61" s="307"/>
      <c r="AU61" s="307"/>
      <c r="AV61" s="307"/>
      <c r="AW61" s="307"/>
      <c r="AX61" s="307"/>
      <c r="AY61" s="307"/>
      <c r="AZ61" s="307"/>
      <c r="BA61" s="307"/>
      <c r="BB61" s="307"/>
      <c r="BC61" s="307"/>
      <c r="BD61" s="307"/>
      <c r="BE61" s="307"/>
      <c r="BF61" s="307"/>
      <c r="BG61" s="1060"/>
      <c r="BH61" s="1057"/>
      <c r="BI61" s="264"/>
      <c r="BJ61" s="308"/>
      <c r="BK61" s="308"/>
      <c r="BL61" s="308"/>
      <c r="BM61" s="308"/>
      <c r="BN61" s="308"/>
      <c r="BO61" s="308"/>
      <c r="BP61" s="308"/>
      <c r="BQ61" s="308"/>
      <c r="BR61" s="308">
        <v>1</v>
      </c>
      <c r="BS61" s="309"/>
      <c r="BT61" s="308"/>
      <c r="BU61" s="308"/>
      <c r="BV61" s="308"/>
      <c r="BW61" s="308"/>
      <c r="BX61" s="308"/>
      <c r="BY61" s="308"/>
      <c r="BZ61" s="308"/>
      <c r="CA61" s="308"/>
      <c r="CB61" s="308"/>
      <c r="CC61" s="308">
        <v>1</v>
      </c>
      <c r="CD61" s="308"/>
      <c r="CE61" s="308"/>
      <c r="CF61" s="264"/>
      <c r="CG61" s="308"/>
      <c r="CH61" s="308">
        <v>1</v>
      </c>
      <c r="CI61" s="308"/>
      <c r="CJ61" s="1058"/>
      <c r="CK61" s="153"/>
    </row>
    <row r="62" spans="1:89" s="148" customFormat="1" ht="37.25" customHeight="1">
      <c r="A62" s="352" t="s">
        <v>1867</v>
      </c>
      <c r="B62" s="848" t="s">
        <v>1998</v>
      </c>
      <c r="C62" s="849" t="s">
        <v>2009</v>
      </c>
      <c r="D62" s="850">
        <v>1</v>
      </c>
      <c r="E62" s="1223">
        <v>98</v>
      </c>
      <c r="F62" s="1094"/>
      <c r="G62" s="1095"/>
      <c r="H62" s="1096"/>
      <c r="I62" s="1083"/>
      <c r="J62" s="1097"/>
      <c r="K62" s="1098"/>
      <c r="L62" s="1099"/>
      <c r="M62" s="1100"/>
      <c r="N62" s="1101"/>
      <c r="O62" s="1102"/>
      <c r="P62" s="1103"/>
      <c r="Q62" s="1104"/>
      <c r="R62" s="1105"/>
      <c r="S62" s="1106"/>
      <c r="T62" s="851">
        <f t="shared" si="7"/>
        <v>0</v>
      </c>
      <c r="U62" s="851">
        <f t="shared" si="4"/>
        <v>0</v>
      </c>
      <c r="V62" s="852" t="str">
        <f t="shared" si="5"/>
        <v>-</v>
      </c>
      <c r="W62" s="1041" t="s">
        <v>408</v>
      </c>
      <c r="X62" s="303">
        <v>1.42</v>
      </c>
      <c r="Y62" s="304">
        <f t="shared" si="6"/>
        <v>0</v>
      </c>
      <c r="Z62" s="304"/>
      <c r="AA62" s="305" t="s">
        <v>1513</v>
      </c>
      <c r="AB62" s="305" t="s">
        <v>1518</v>
      </c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7"/>
      <c r="AY62" s="307"/>
      <c r="AZ62" s="307"/>
      <c r="BA62" s="307"/>
      <c r="BB62" s="307"/>
      <c r="BC62" s="307"/>
      <c r="BD62" s="307"/>
      <c r="BE62" s="307"/>
      <c r="BF62" s="307"/>
      <c r="BG62" s="1060"/>
      <c r="BH62" s="1057"/>
      <c r="BI62" s="264"/>
      <c r="BJ62" s="308"/>
      <c r="BK62" s="308"/>
      <c r="BL62" s="308"/>
      <c r="BM62" s="308"/>
      <c r="BN62" s="308"/>
      <c r="BO62" s="308"/>
      <c r="BP62" s="308"/>
      <c r="BQ62" s="308"/>
      <c r="BR62" s="308">
        <v>1</v>
      </c>
      <c r="BS62" s="309"/>
      <c r="BT62" s="308"/>
      <c r="BU62" s="308"/>
      <c r="BV62" s="308"/>
      <c r="BW62" s="308"/>
      <c r="BX62" s="308"/>
      <c r="BY62" s="308"/>
      <c r="BZ62" s="308"/>
      <c r="CA62" s="308">
        <v>1</v>
      </c>
      <c r="CB62" s="308"/>
      <c r="CC62" s="308"/>
      <c r="CD62" s="308"/>
      <c r="CE62" s="308"/>
      <c r="CF62" s="264"/>
      <c r="CG62" s="308">
        <v>1</v>
      </c>
      <c r="CH62" s="308"/>
      <c r="CI62" s="308"/>
      <c r="CJ62" s="1058"/>
      <c r="CK62" s="153"/>
    </row>
    <row r="63" spans="1:89" s="148" customFormat="1" ht="37.25" customHeight="1">
      <c r="A63" s="853" t="s">
        <v>1867</v>
      </c>
      <c r="B63" s="854" t="s">
        <v>1999</v>
      </c>
      <c r="C63" s="855" t="s">
        <v>2010</v>
      </c>
      <c r="D63" s="856">
        <v>1</v>
      </c>
      <c r="E63" s="1224">
        <v>85</v>
      </c>
      <c r="F63" s="1107"/>
      <c r="G63" s="1108"/>
      <c r="H63" s="1109"/>
      <c r="I63" s="1110"/>
      <c r="J63" s="1111"/>
      <c r="K63" s="1112"/>
      <c r="L63" s="1113"/>
      <c r="M63" s="1114"/>
      <c r="N63" s="1115"/>
      <c r="O63" s="1116"/>
      <c r="P63" s="1117"/>
      <c r="Q63" s="1118"/>
      <c r="R63" s="1119"/>
      <c r="S63" s="1120"/>
      <c r="T63" s="857">
        <f t="shared" si="7"/>
        <v>0</v>
      </c>
      <c r="U63" s="857">
        <f t="shared" si="4"/>
        <v>0</v>
      </c>
      <c r="V63" s="283" t="str">
        <f t="shared" si="5"/>
        <v>-</v>
      </c>
      <c r="W63" s="1044" t="s">
        <v>408</v>
      </c>
      <c r="X63" s="303">
        <v>1.07</v>
      </c>
      <c r="Y63" s="304">
        <f t="shared" si="6"/>
        <v>0</v>
      </c>
      <c r="Z63" s="304"/>
      <c r="AA63" s="334" t="s">
        <v>1513</v>
      </c>
      <c r="AB63" s="334" t="s">
        <v>1518</v>
      </c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  <c r="AM63" s="307"/>
      <c r="AN63" s="307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  <c r="BE63" s="307"/>
      <c r="BF63" s="307"/>
      <c r="BG63" s="1060"/>
      <c r="BH63" s="1057"/>
      <c r="BI63" s="264"/>
      <c r="BJ63" s="308"/>
      <c r="BK63" s="308"/>
      <c r="BL63" s="308"/>
      <c r="BM63" s="308"/>
      <c r="BN63" s="308"/>
      <c r="BO63" s="308"/>
      <c r="BP63" s="308"/>
      <c r="BQ63" s="308"/>
      <c r="BR63" s="308">
        <v>1</v>
      </c>
      <c r="BS63" s="309"/>
      <c r="BT63" s="308"/>
      <c r="BU63" s="308"/>
      <c r="BV63" s="308"/>
      <c r="BW63" s="308"/>
      <c r="BX63" s="308"/>
      <c r="BY63" s="308"/>
      <c r="BZ63" s="308"/>
      <c r="CA63" s="308">
        <v>1</v>
      </c>
      <c r="CB63" s="308"/>
      <c r="CC63" s="308"/>
      <c r="CD63" s="308"/>
      <c r="CE63" s="308"/>
      <c r="CF63" s="264"/>
      <c r="CG63" s="308">
        <v>1</v>
      </c>
      <c r="CH63" s="308"/>
      <c r="CI63" s="308"/>
      <c r="CJ63" s="1058"/>
      <c r="CK63" s="153"/>
    </row>
    <row r="64" spans="1:89" s="148" customFormat="1" ht="37.25" customHeight="1">
      <c r="A64" s="284"/>
      <c r="B64" s="285" t="s">
        <v>1939</v>
      </c>
      <c r="C64" s="270" t="s">
        <v>1173</v>
      </c>
      <c r="D64" s="845">
        <v>10</v>
      </c>
      <c r="E64" s="1225">
        <v>80</v>
      </c>
      <c r="F64" s="288"/>
      <c r="G64" s="289"/>
      <c r="H64" s="287"/>
      <c r="I64" s="286"/>
      <c r="J64" s="291"/>
      <c r="K64" s="293"/>
      <c r="L64" s="292"/>
      <c r="M64" s="290"/>
      <c r="N64" s="294"/>
      <c r="O64" s="297"/>
      <c r="P64" s="299"/>
      <c r="Q64" s="296"/>
      <c r="R64" s="295"/>
      <c r="S64" s="298"/>
      <c r="T64" s="300">
        <f t="shared" si="7"/>
        <v>0</v>
      </c>
      <c r="U64" s="300">
        <f t="shared" si="4"/>
        <v>0</v>
      </c>
      <c r="V64" s="301" t="str">
        <f t="shared" si="5"/>
        <v>-</v>
      </c>
      <c r="W64" s="302" t="s">
        <v>304</v>
      </c>
      <c r="X64" s="303">
        <v>0.97899999999999998</v>
      </c>
      <c r="Y64" s="304">
        <f t="shared" si="6"/>
        <v>0</v>
      </c>
      <c r="Z64" s="304"/>
      <c r="AA64" s="305" t="s">
        <v>1512</v>
      </c>
      <c r="AB64" s="306" t="s">
        <v>1521</v>
      </c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  <c r="BE64" s="307"/>
      <c r="BF64" s="307"/>
      <c r="BG64" s="1060"/>
      <c r="BH64" s="1057"/>
      <c r="BI64" s="264"/>
      <c r="BJ64" s="308"/>
      <c r="BK64" s="308"/>
      <c r="BL64" s="308">
        <v>10</v>
      </c>
      <c r="BM64" s="308"/>
      <c r="BN64" s="308"/>
      <c r="BO64" s="308"/>
      <c r="BP64" s="308"/>
      <c r="BQ64" s="308"/>
      <c r="BR64" s="308"/>
      <c r="BS64" s="309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308">
        <v>10</v>
      </c>
      <c r="CE64" s="308"/>
      <c r="CF64" s="264"/>
      <c r="CG64" s="308"/>
      <c r="CH64" s="308">
        <v>6</v>
      </c>
      <c r="CI64" s="308">
        <v>4</v>
      </c>
      <c r="CJ64" s="1058"/>
      <c r="CK64" s="153"/>
    </row>
    <row r="65" spans="1:89" s="148" customFormat="1" ht="37.25" customHeight="1">
      <c r="A65" s="265"/>
      <c r="B65" s="311" t="s">
        <v>1940</v>
      </c>
      <c r="C65" s="312" t="s">
        <v>1174</v>
      </c>
      <c r="D65" s="850">
        <v>10</v>
      </c>
      <c r="E65" s="1223">
        <v>80</v>
      </c>
      <c r="F65" s="315"/>
      <c r="G65" s="316"/>
      <c r="H65" s="314"/>
      <c r="I65" s="313"/>
      <c r="J65" s="318"/>
      <c r="K65" s="320"/>
      <c r="L65" s="319"/>
      <c r="M65" s="329"/>
      <c r="N65" s="321"/>
      <c r="O65" s="324"/>
      <c r="P65" s="326"/>
      <c r="Q65" s="323"/>
      <c r="R65" s="322"/>
      <c r="S65" s="325"/>
      <c r="T65" s="327">
        <f t="shared" si="7"/>
        <v>0</v>
      </c>
      <c r="U65" s="327">
        <f t="shared" si="4"/>
        <v>0</v>
      </c>
      <c r="V65" s="273" t="str">
        <f t="shared" si="5"/>
        <v>-</v>
      </c>
      <c r="W65" s="328" t="s">
        <v>304</v>
      </c>
      <c r="X65" s="303">
        <v>0.85299999999999998</v>
      </c>
      <c r="Y65" s="304">
        <f t="shared" si="6"/>
        <v>0</v>
      </c>
      <c r="Z65" s="304"/>
      <c r="AA65" s="305" t="s">
        <v>1511</v>
      </c>
      <c r="AB65" s="306" t="s">
        <v>1521</v>
      </c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  <c r="AM65" s="307"/>
      <c r="AN65" s="307"/>
      <c r="AO65" s="307"/>
      <c r="AP65" s="307"/>
      <c r="AQ65" s="307"/>
      <c r="AR65" s="307"/>
      <c r="AS65" s="307"/>
      <c r="AT65" s="307"/>
      <c r="AU65" s="307"/>
      <c r="AV65" s="307"/>
      <c r="AW65" s="307"/>
      <c r="AX65" s="307"/>
      <c r="AY65" s="307"/>
      <c r="AZ65" s="307"/>
      <c r="BA65" s="307"/>
      <c r="BB65" s="307"/>
      <c r="BC65" s="307"/>
      <c r="BD65" s="307"/>
      <c r="BE65" s="307"/>
      <c r="BF65" s="307"/>
      <c r="BG65" s="1060"/>
      <c r="BH65" s="1057"/>
      <c r="BI65" s="264"/>
      <c r="BJ65" s="308"/>
      <c r="BK65" s="308"/>
      <c r="BL65" s="308">
        <v>10</v>
      </c>
      <c r="BM65" s="308"/>
      <c r="BN65" s="308"/>
      <c r="BO65" s="308"/>
      <c r="BP65" s="308"/>
      <c r="BQ65" s="308"/>
      <c r="BR65" s="308"/>
      <c r="BS65" s="309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308">
        <v>10</v>
      </c>
      <c r="CE65" s="308"/>
      <c r="CF65" s="264"/>
      <c r="CG65" s="308"/>
      <c r="CH65" s="308"/>
      <c r="CI65" s="308">
        <v>10</v>
      </c>
      <c r="CJ65" s="1058"/>
      <c r="CK65" s="153"/>
    </row>
    <row r="66" spans="1:89" s="148" customFormat="1" ht="37.25" customHeight="1">
      <c r="A66" s="265"/>
      <c r="B66" s="311" t="s">
        <v>1941</v>
      </c>
      <c r="C66" s="312" t="s">
        <v>1175</v>
      </c>
      <c r="D66" s="850">
        <v>10</v>
      </c>
      <c r="E66" s="1223">
        <v>80</v>
      </c>
      <c r="F66" s="315"/>
      <c r="G66" s="316"/>
      <c r="H66" s="314"/>
      <c r="I66" s="313"/>
      <c r="J66" s="318"/>
      <c r="K66" s="320"/>
      <c r="L66" s="319"/>
      <c r="M66" s="329"/>
      <c r="N66" s="321"/>
      <c r="O66" s="324"/>
      <c r="P66" s="326"/>
      <c r="Q66" s="323"/>
      <c r="R66" s="322"/>
      <c r="S66" s="325"/>
      <c r="T66" s="327">
        <f t="shared" si="7"/>
        <v>0</v>
      </c>
      <c r="U66" s="327">
        <f t="shared" si="4"/>
        <v>0</v>
      </c>
      <c r="V66" s="273" t="str">
        <f t="shared" si="5"/>
        <v>-</v>
      </c>
      <c r="W66" s="328" t="s">
        <v>1695</v>
      </c>
      <c r="X66" s="303">
        <v>0.86299999999999999</v>
      </c>
      <c r="Y66" s="304">
        <f t="shared" si="6"/>
        <v>0</v>
      </c>
      <c r="Z66" s="304"/>
      <c r="AA66" s="305" t="s">
        <v>1511</v>
      </c>
      <c r="AB66" s="306" t="s">
        <v>1521</v>
      </c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  <c r="AM66" s="307"/>
      <c r="AN66" s="307"/>
      <c r="AO66" s="307"/>
      <c r="AP66" s="307"/>
      <c r="AQ66" s="307"/>
      <c r="AR66" s="307"/>
      <c r="AS66" s="307"/>
      <c r="AT66" s="307"/>
      <c r="AU66" s="307"/>
      <c r="AV66" s="307"/>
      <c r="AW66" s="307"/>
      <c r="AX66" s="307"/>
      <c r="AY66" s="307"/>
      <c r="AZ66" s="307"/>
      <c r="BA66" s="307"/>
      <c r="BB66" s="307"/>
      <c r="BC66" s="307"/>
      <c r="BD66" s="307"/>
      <c r="BE66" s="307"/>
      <c r="BF66" s="307"/>
      <c r="BG66" s="1060"/>
      <c r="BH66" s="1057"/>
      <c r="BI66" s="264"/>
      <c r="BJ66" s="308"/>
      <c r="BK66" s="308"/>
      <c r="BL66" s="308">
        <v>10</v>
      </c>
      <c r="BM66" s="308"/>
      <c r="BN66" s="308"/>
      <c r="BO66" s="308"/>
      <c r="BP66" s="308"/>
      <c r="BQ66" s="308"/>
      <c r="BR66" s="308"/>
      <c r="BS66" s="309"/>
      <c r="BT66" s="310">
        <v>10</v>
      </c>
      <c r="BU66" s="310"/>
      <c r="BV66" s="310"/>
      <c r="BW66" s="310"/>
      <c r="BX66" s="310">
        <v>10</v>
      </c>
      <c r="BY66" s="308"/>
      <c r="BZ66" s="308"/>
      <c r="CA66" s="308"/>
      <c r="CB66" s="308"/>
      <c r="CC66" s="308"/>
      <c r="CD66" s="308"/>
      <c r="CE66" s="308"/>
      <c r="CF66" s="264"/>
      <c r="CG66" s="308"/>
      <c r="CH66" s="308"/>
      <c r="CI66" s="308"/>
      <c r="CJ66" s="1058"/>
      <c r="CK66" s="153"/>
    </row>
    <row r="67" spans="1:89" s="148" customFormat="1" ht="37.25" customHeight="1">
      <c r="A67" s="265"/>
      <c r="B67" s="311" t="s">
        <v>1942</v>
      </c>
      <c r="C67" s="312" t="s">
        <v>1176</v>
      </c>
      <c r="D67" s="850">
        <v>10</v>
      </c>
      <c r="E67" s="1223">
        <v>110</v>
      </c>
      <c r="F67" s="315"/>
      <c r="G67" s="316"/>
      <c r="H67" s="314"/>
      <c r="I67" s="313"/>
      <c r="J67" s="318"/>
      <c r="K67" s="320"/>
      <c r="L67" s="319"/>
      <c r="M67" s="329"/>
      <c r="N67" s="321"/>
      <c r="O67" s="324"/>
      <c r="P67" s="326"/>
      <c r="Q67" s="323"/>
      <c r="R67" s="322"/>
      <c r="S67" s="325"/>
      <c r="T67" s="327">
        <f t="shared" si="7"/>
        <v>0</v>
      </c>
      <c r="U67" s="327">
        <f t="shared" si="4"/>
        <v>0</v>
      </c>
      <c r="V67" s="273" t="str">
        <f t="shared" si="5"/>
        <v>-</v>
      </c>
      <c r="W67" s="328" t="s">
        <v>488</v>
      </c>
      <c r="X67" s="303">
        <v>1.4910000000000001</v>
      </c>
      <c r="Y67" s="304">
        <f t="shared" si="6"/>
        <v>0</v>
      </c>
      <c r="Z67" s="304"/>
      <c r="AA67" s="305" t="s">
        <v>1512</v>
      </c>
      <c r="AB67" s="306" t="s">
        <v>1519</v>
      </c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  <c r="AM67" s="307"/>
      <c r="AN67" s="307"/>
      <c r="AO67" s="307"/>
      <c r="AP67" s="307"/>
      <c r="AQ67" s="307"/>
      <c r="AR67" s="307"/>
      <c r="AS67" s="307"/>
      <c r="AT67" s="307"/>
      <c r="AU67" s="307"/>
      <c r="AV67" s="307"/>
      <c r="AW67" s="307"/>
      <c r="AX67" s="307"/>
      <c r="AY67" s="307"/>
      <c r="AZ67" s="307"/>
      <c r="BA67" s="307"/>
      <c r="BB67" s="307"/>
      <c r="BC67" s="307"/>
      <c r="BD67" s="307"/>
      <c r="BE67" s="307"/>
      <c r="BF67" s="307"/>
      <c r="BG67" s="1060"/>
      <c r="BH67" s="1057"/>
      <c r="BI67" s="264"/>
      <c r="BJ67" s="308"/>
      <c r="BK67" s="308"/>
      <c r="BL67" s="308"/>
      <c r="BM67" s="308">
        <v>10</v>
      </c>
      <c r="BN67" s="308"/>
      <c r="BO67" s="308"/>
      <c r="BP67" s="308"/>
      <c r="BQ67" s="308"/>
      <c r="BR67" s="308"/>
      <c r="BS67" s="309"/>
      <c r="BT67" s="308"/>
      <c r="BU67" s="308"/>
      <c r="BV67" s="308"/>
      <c r="BW67" s="308"/>
      <c r="BX67" s="308"/>
      <c r="BY67" s="308"/>
      <c r="BZ67" s="308"/>
      <c r="CA67" s="308"/>
      <c r="CB67" s="308"/>
      <c r="CC67" s="308"/>
      <c r="CD67" s="308">
        <v>10</v>
      </c>
      <c r="CE67" s="308"/>
      <c r="CF67" s="264"/>
      <c r="CG67" s="308">
        <v>4</v>
      </c>
      <c r="CH67" s="308">
        <v>6</v>
      </c>
      <c r="CI67" s="308"/>
      <c r="CJ67" s="1058"/>
      <c r="CK67" s="153"/>
    </row>
    <row r="68" spans="1:89" s="148" customFormat="1" ht="37.25" customHeight="1">
      <c r="A68" s="265"/>
      <c r="B68" s="311" t="s">
        <v>1943</v>
      </c>
      <c r="C68" s="312" t="s">
        <v>1177</v>
      </c>
      <c r="D68" s="850">
        <v>5</v>
      </c>
      <c r="E68" s="1223">
        <v>87</v>
      </c>
      <c r="F68" s="315"/>
      <c r="G68" s="316"/>
      <c r="H68" s="314"/>
      <c r="I68" s="313"/>
      <c r="J68" s="318"/>
      <c r="K68" s="320"/>
      <c r="L68" s="319"/>
      <c r="M68" s="329"/>
      <c r="N68" s="321"/>
      <c r="O68" s="324"/>
      <c r="P68" s="326"/>
      <c r="Q68" s="323"/>
      <c r="R68" s="322"/>
      <c r="S68" s="325"/>
      <c r="T68" s="327">
        <f t="shared" si="7"/>
        <v>0</v>
      </c>
      <c r="U68" s="327">
        <f t="shared" si="4"/>
        <v>0</v>
      </c>
      <c r="V68" s="273" t="str">
        <f t="shared" si="5"/>
        <v>-</v>
      </c>
      <c r="W68" s="328" t="s">
        <v>316</v>
      </c>
      <c r="X68" s="303">
        <v>1.242</v>
      </c>
      <c r="Y68" s="304">
        <f t="shared" si="6"/>
        <v>0</v>
      </c>
      <c r="Z68" s="304"/>
      <c r="AA68" s="305" t="s">
        <v>1513</v>
      </c>
      <c r="AB68" s="306" t="s">
        <v>1519</v>
      </c>
      <c r="AC68" s="307"/>
      <c r="AD68" s="307"/>
      <c r="AE68" s="307"/>
      <c r="AF68" s="307"/>
      <c r="AG68" s="307"/>
      <c r="AH68" s="307"/>
      <c r="AI68" s="307"/>
      <c r="AJ68" s="307"/>
      <c r="AK68" s="307"/>
      <c r="AL68" s="307"/>
      <c r="AM68" s="307"/>
      <c r="AN68" s="307"/>
      <c r="AO68" s="307"/>
      <c r="AP68" s="307"/>
      <c r="AQ68" s="307"/>
      <c r="AR68" s="307"/>
      <c r="AS68" s="307"/>
      <c r="AT68" s="307"/>
      <c r="AU68" s="307"/>
      <c r="AV68" s="307"/>
      <c r="AW68" s="307"/>
      <c r="AX68" s="307"/>
      <c r="AY68" s="307"/>
      <c r="AZ68" s="307"/>
      <c r="BA68" s="307"/>
      <c r="BB68" s="307"/>
      <c r="BC68" s="307"/>
      <c r="BD68" s="307"/>
      <c r="BE68" s="307"/>
      <c r="BF68" s="307"/>
      <c r="BG68" s="1060"/>
      <c r="BH68" s="1057"/>
      <c r="BI68" s="264"/>
      <c r="BJ68" s="308"/>
      <c r="BK68" s="308"/>
      <c r="BL68" s="308"/>
      <c r="BM68" s="308">
        <v>5</v>
      </c>
      <c r="BN68" s="308"/>
      <c r="BO68" s="308"/>
      <c r="BP68" s="308"/>
      <c r="BQ68" s="308"/>
      <c r="BR68" s="308"/>
      <c r="BS68" s="309"/>
      <c r="BT68" s="308"/>
      <c r="BU68" s="308"/>
      <c r="BV68" s="308"/>
      <c r="BW68" s="308"/>
      <c r="BX68" s="308"/>
      <c r="BY68" s="308"/>
      <c r="BZ68" s="308"/>
      <c r="CA68" s="308"/>
      <c r="CB68" s="308"/>
      <c r="CC68" s="308"/>
      <c r="CD68" s="308">
        <v>5</v>
      </c>
      <c r="CE68" s="308"/>
      <c r="CF68" s="264"/>
      <c r="CG68" s="308">
        <v>5</v>
      </c>
      <c r="CH68" s="308"/>
      <c r="CI68" s="308"/>
      <c r="CJ68" s="1058"/>
      <c r="CK68" s="153"/>
    </row>
    <row r="69" spans="1:89" s="148" customFormat="1" ht="37.25" customHeight="1">
      <c r="A69" s="265"/>
      <c r="B69" s="311" t="s">
        <v>1944</v>
      </c>
      <c r="C69" s="312" t="s">
        <v>1178</v>
      </c>
      <c r="D69" s="850">
        <v>5</v>
      </c>
      <c r="E69" s="1223">
        <v>91</v>
      </c>
      <c r="F69" s="315"/>
      <c r="G69" s="316"/>
      <c r="H69" s="314"/>
      <c r="I69" s="313"/>
      <c r="J69" s="318"/>
      <c r="K69" s="320"/>
      <c r="L69" s="319"/>
      <c r="M69" s="329"/>
      <c r="N69" s="321"/>
      <c r="O69" s="324"/>
      <c r="P69" s="326"/>
      <c r="Q69" s="323"/>
      <c r="R69" s="322"/>
      <c r="S69" s="325"/>
      <c r="T69" s="327">
        <f t="shared" si="7"/>
        <v>0</v>
      </c>
      <c r="U69" s="327">
        <f t="shared" si="4"/>
        <v>0</v>
      </c>
      <c r="V69" s="273" t="str">
        <f t="shared" si="5"/>
        <v>-</v>
      </c>
      <c r="W69" s="328" t="s">
        <v>1352</v>
      </c>
      <c r="X69" s="303">
        <v>1.506</v>
      </c>
      <c r="Y69" s="304">
        <f t="shared" si="6"/>
        <v>0</v>
      </c>
      <c r="Z69" s="304"/>
      <c r="AA69" s="305" t="s">
        <v>1512</v>
      </c>
      <c r="AB69" s="306" t="s">
        <v>1520</v>
      </c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  <c r="AM69" s="307"/>
      <c r="AN69" s="307"/>
      <c r="AO69" s="307"/>
      <c r="AP69" s="307"/>
      <c r="AQ69" s="307"/>
      <c r="AR69" s="307"/>
      <c r="AS69" s="307"/>
      <c r="AT69" s="307"/>
      <c r="AU69" s="307"/>
      <c r="AV69" s="307"/>
      <c r="AW69" s="307"/>
      <c r="AX69" s="307"/>
      <c r="AY69" s="307"/>
      <c r="AZ69" s="307"/>
      <c r="BA69" s="307"/>
      <c r="BB69" s="307"/>
      <c r="BC69" s="307"/>
      <c r="BD69" s="307"/>
      <c r="BE69" s="307"/>
      <c r="BF69" s="307"/>
      <c r="BG69" s="1060"/>
      <c r="BH69" s="1057"/>
      <c r="BI69" s="264"/>
      <c r="BJ69" s="308"/>
      <c r="BK69" s="308"/>
      <c r="BL69" s="308"/>
      <c r="BM69" s="308"/>
      <c r="BN69" s="308">
        <v>5</v>
      </c>
      <c r="BO69" s="308"/>
      <c r="BP69" s="308"/>
      <c r="BQ69" s="308"/>
      <c r="BR69" s="308"/>
      <c r="BS69" s="309"/>
      <c r="BT69" s="308"/>
      <c r="BU69" s="308"/>
      <c r="BV69" s="308"/>
      <c r="BW69" s="308"/>
      <c r="BX69" s="308"/>
      <c r="BY69" s="308"/>
      <c r="BZ69" s="308"/>
      <c r="CA69" s="308">
        <v>5</v>
      </c>
      <c r="CB69" s="308"/>
      <c r="CC69" s="308"/>
      <c r="CD69" s="308"/>
      <c r="CE69" s="308"/>
      <c r="CF69" s="264"/>
      <c r="CG69" s="308"/>
      <c r="CH69" s="308">
        <v>5</v>
      </c>
      <c r="CI69" s="308"/>
      <c r="CJ69" s="1058"/>
      <c r="CK69" s="153"/>
    </row>
    <row r="70" spans="1:89" s="148" customFormat="1" ht="37.25" customHeight="1">
      <c r="A70" s="265"/>
      <c r="B70" s="311" t="s">
        <v>1945</v>
      </c>
      <c r="C70" s="312" t="s">
        <v>1179</v>
      </c>
      <c r="D70" s="850">
        <v>5</v>
      </c>
      <c r="E70" s="1223">
        <v>118</v>
      </c>
      <c r="F70" s="315"/>
      <c r="G70" s="316"/>
      <c r="H70" s="314"/>
      <c r="I70" s="313"/>
      <c r="J70" s="318"/>
      <c r="K70" s="320"/>
      <c r="L70" s="319"/>
      <c r="M70" s="329"/>
      <c r="N70" s="321"/>
      <c r="O70" s="324"/>
      <c r="P70" s="326"/>
      <c r="Q70" s="323"/>
      <c r="R70" s="322"/>
      <c r="S70" s="325"/>
      <c r="T70" s="327">
        <f t="shared" si="7"/>
        <v>0</v>
      </c>
      <c r="U70" s="327">
        <f t="shared" si="4"/>
        <v>0</v>
      </c>
      <c r="V70" s="273" t="str">
        <f t="shared" si="5"/>
        <v>-</v>
      </c>
      <c r="W70" s="328" t="s">
        <v>1355</v>
      </c>
      <c r="X70" s="303">
        <v>1.8340000000000001</v>
      </c>
      <c r="Y70" s="304">
        <f t="shared" si="6"/>
        <v>0</v>
      </c>
      <c r="Z70" s="304"/>
      <c r="AA70" s="305" t="s">
        <v>1513</v>
      </c>
      <c r="AB70" s="306" t="s">
        <v>1520</v>
      </c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7"/>
      <c r="AN70" s="307"/>
      <c r="AO70" s="307"/>
      <c r="AP70" s="307"/>
      <c r="AQ70" s="307"/>
      <c r="AR70" s="307"/>
      <c r="AS70" s="307"/>
      <c r="AT70" s="307"/>
      <c r="AU70" s="307"/>
      <c r="AV70" s="307"/>
      <c r="AW70" s="307"/>
      <c r="AX70" s="307"/>
      <c r="AY70" s="307"/>
      <c r="AZ70" s="307"/>
      <c r="BA70" s="307"/>
      <c r="BB70" s="307"/>
      <c r="BC70" s="307"/>
      <c r="BD70" s="307"/>
      <c r="BE70" s="307"/>
      <c r="BF70" s="307"/>
      <c r="BG70" s="1060"/>
      <c r="BH70" s="1057"/>
      <c r="BI70" s="264"/>
      <c r="BJ70" s="308"/>
      <c r="BK70" s="308"/>
      <c r="BL70" s="308"/>
      <c r="BM70" s="308"/>
      <c r="BN70" s="308">
        <v>5</v>
      </c>
      <c r="BO70" s="308"/>
      <c r="BP70" s="308"/>
      <c r="BQ70" s="308"/>
      <c r="BR70" s="308"/>
      <c r="BS70" s="309"/>
      <c r="BT70" s="308"/>
      <c r="BU70" s="308"/>
      <c r="BV70" s="308"/>
      <c r="BW70" s="308"/>
      <c r="BX70" s="308"/>
      <c r="BY70" s="308"/>
      <c r="BZ70" s="308"/>
      <c r="CA70" s="308">
        <v>5</v>
      </c>
      <c r="CB70" s="308"/>
      <c r="CC70" s="308"/>
      <c r="CD70" s="308"/>
      <c r="CE70" s="308"/>
      <c r="CF70" s="264"/>
      <c r="CG70" s="308">
        <v>5</v>
      </c>
      <c r="CH70" s="308"/>
      <c r="CI70" s="308"/>
      <c r="CJ70" s="1058"/>
      <c r="CK70" s="153"/>
    </row>
    <row r="71" spans="1:89" s="148" customFormat="1" ht="37.25" customHeight="1">
      <c r="A71" s="265"/>
      <c r="B71" s="311" t="s">
        <v>1946</v>
      </c>
      <c r="C71" s="312" t="s">
        <v>1180</v>
      </c>
      <c r="D71" s="850">
        <v>5</v>
      </c>
      <c r="E71" s="1223">
        <v>122</v>
      </c>
      <c r="F71" s="315"/>
      <c r="G71" s="316"/>
      <c r="H71" s="314"/>
      <c r="I71" s="313"/>
      <c r="J71" s="318"/>
      <c r="K71" s="320"/>
      <c r="L71" s="319"/>
      <c r="M71" s="329"/>
      <c r="N71" s="321"/>
      <c r="O71" s="324"/>
      <c r="P71" s="326"/>
      <c r="Q71" s="323"/>
      <c r="R71" s="322"/>
      <c r="S71" s="325"/>
      <c r="T71" s="327">
        <f t="shared" si="7"/>
        <v>0</v>
      </c>
      <c r="U71" s="327">
        <f t="shared" si="4"/>
        <v>0</v>
      </c>
      <c r="V71" s="273" t="str">
        <f t="shared" si="5"/>
        <v>-</v>
      </c>
      <c r="W71" s="328" t="s">
        <v>1353</v>
      </c>
      <c r="X71" s="303">
        <v>2.073</v>
      </c>
      <c r="Y71" s="304">
        <f t="shared" si="6"/>
        <v>0</v>
      </c>
      <c r="Z71" s="304"/>
      <c r="AA71" s="305" t="s">
        <v>1513</v>
      </c>
      <c r="AB71" s="306" t="s">
        <v>1520</v>
      </c>
      <c r="AC71" s="307"/>
      <c r="AD71" s="307"/>
      <c r="AE71" s="307"/>
      <c r="AF71" s="307"/>
      <c r="AG71" s="307"/>
      <c r="AH71" s="307"/>
      <c r="AI71" s="307"/>
      <c r="AJ71" s="307"/>
      <c r="AK71" s="307"/>
      <c r="AL71" s="307"/>
      <c r="AM71" s="307"/>
      <c r="AN71" s="307"/>
      <c r="AO71" s="307"/>
      <c r="AP71" s="307"/>
      <c r="AQ71" s="307"/>
      <c r="AR71" s="307"/>
      <c r="AS71" s="307"/>
      <c r="AT71" s="307"/>
      <c r="AU71" s="307"/>
      <c r="AV71" s="307"/>
      <c r="AW71" s="307"/>
      <c r="AX71" s="307"/>
      <c r="AY71" s="307"/>
      <c r="AZ71" s="307"/>
      <c r="BA71" s="307"/>
      <c r="BB71" s="307"/>
      <c r="BC71" s="307"/>
      <c r="BD71" s="307"/>
      <c r="BE71" s="307"/>
      <c r="BF71" s="307"/>
      <c r="BG71" s="1060"/>
      <c r="BH71" s="1057"/>
      <c r="BI71" s="264"/>
      <c r="BJ71" s="308"/>
      <c r="BK71" s="308"/>
      <c r="BL71" s="308"/>
      <c r="BM71" s="308"/>
      <c r="BN71" s="308">
        <v>5</v>
      </c>
      <c r="BO71" s="308"/>
      <c r="BP71" s="308"/>
      <c r="BQ71" s="308"/>
      <c r="BR71" s="308"/>
      <c r="BS71" s="309"/>
      <c r="BT71" s="308"/>
      <c r="BU71" s="308"/>
      <c r="BV71" s="308"/>
      <c r="BW71" s="308"/>
      <c r="BX71" s="308"/>
      <c r="BY71" s="308"/>
      <c r="BZ71" s="308"/>
      <c r="CA71" s="308">
        <v>5</v>
      </c>
      <c r="CB71" s="308"/>
      <c r="CC71" s="308"/>
      <c r="CD71" s="308"/>
      <c r="CE71" s="308"/>
      <c r="CF71" s="264"/>
      <c r="CG71" s="308">
        <v>5</v>
      </c>
      <c r="CH71" s="308"/>
      <c r="CI71" s="308"/>
      <c r="CJ71" s="1058"/>
      <c r="CK71" s="153"/>
    </row>
    <row r="72" spans="1:89" s="148" customFormat="1" ht="37.25" customHeight="1">
      <c r="A72" s="265"/>
      <c r="B72" s="311" t="s">
        <v>1947</v>
      </c>
      <c r="C72" s="312" t="s">
        <v>1181</v>
      </c>
      <c r="D72" s="850">
        <v>10</v>
      </c>
      <c r="E72" s="1223">
        <v>145</v>
      </c>
      <c r="F72" s="315"/>
      <c r="G72" s="316"/>
      <c r="H72" s="314"/>
      <c r="I72" s="313"/>
      <c r="J72" s="318"/>
      <c r="K72" s="320"/>
      <c r="L72" s="319"/>
      <c r="M72" s="329"/>
      <c r="N72" s="321"/>
      <c r="O72" s="324"/>
      <c r="P72" s="326"/>
      <c r="Q72" s="323"/>
      <c r="R72" s="322"/>
      <c r="S72" s="325"/>
      <c r="T72" s="327">
        <f t="shared" si="7"/>
        <v>0</v>
      </c>
      <c r="U72" s="327">
        <f t="shared" si="4"/>
        <v>0</v>
      </c>
      <c r="V72" s="273" t="str">
        <f t="shared" si="5"/>
        <v>-</v>
      </c>
      <c r="W72" s="328" t="s">
        <v>488</v>
      </c>
      <c r="X72" s="303">
        <v>2.2040000000000002</v>
      </c>
      <c r="Y72" s="304">
        <f t="shared" si="6"/>
        <v>0</v>
      </c>
      <c r="Z72" s="304"/>
      <c r="AA72" s="305" t="s">
        <v>1513</v>
      </c>
      <c r="AB72" s="306" t="s">
        <v>1520</v>
      </c>
      <c r="AC72" s="307"/>
      <c r="AD72" s="307"/>
      <c r="AE72" s="307"/>
      <c r="AF72" s="307"/>
      <c r="AG72" s="307"/>
      <c r="AH72" s="307"/>
      <c r="AI72" s="307"/>
      <c r="AJ72" s="307"/>
      <c r="AK72" s="307"/>
      <c r="AL72" s="307"/>
      <c r="AM72" s="307"/>
      <c r="AN72" s="307"/>
      <c r="AO72" s="307"/>
      <c r="AP72" s="307"/>
      <c r="AQ72" s="307"/>
      <c r="AR72" s="307"/>
      <c r="AS72" s="307"/>
      <c r="AT72" s="307"/>
      <c r="AU72" s="307"/>
      <c r="AV72" s="307"/>
      <c r="AW72" s="307"/>
      <c r="AX72" s="307"/>
      <c r="AY72" s="307"/>
      <c r="AZ72" s="307"/>
      <c r="BA72" s="307"/>
      <c r="BB72" s="307"/>
      <c r="BC72" s="307"/>
      <c r="BD72" s="307"/>
      <c r="BE72" s="307"/>
      <c r="BF72" s="307"/>
      <c r="BG72" s="1060"/>
      <c r="BH72" s="1057"/>
      <c r="BI72" s="264"/>
      <c r="BJ72" s="308"/>
      <c r="BK72" s="308"/>
      <c r="BL72" s="308"/>
      <c r="BM72" s="308"/>
      <c r="BN72" s="308">
        <v>10</v>
      </c>
      <c r="BO72" s="308"/>
      <c r="BP72" s="308"/>
      <c r="BQ72" s="308"/>
      <c r="BR72" s="308"/>
      <c r="BS72" s="309"/>
      <c r="BT72" s="308"/>
      <c r="BU72" s="308"/>
      <c r="BV72" s="308"/>
      <c r="BW72" s="308"/>
      <c r="BX72" s="308"/>
      <c r="BY72" s="308"/>
      <c r="BZ72" s="308"/>
      <c r="CA72" s="308"/>
      <c r="CB72" s="308"/>
      <c r="CC72" s="308"/>
      <c r="CD72" s="308">
        <v>10</v>
      </c>
      <c r="CE72" s="308"/>
      <c r="CF72" s="264"/>
      <c r="CG72" s="308">
        <v>10</v>
      </c>
      <c r="CH72" s="308"/>
      <c r="CI72" s="308"/>
      <c r="CJ72" s="1058"/>
      <c r="CK72" s="153"/>
    </row>
    <row r="73" spans="1:89" s="148" customFormat="1" ht="37.25" customHeight="1">
      <c r="A73" s="352" t="s">
        <v>1867</v>
      </c>
      <c r="B73" s="233" t="s">
        <v>1877</v>
      </c>
      <c r="C73" s="224" t="s">
        <v>1879</v>
      </c>
      <c r="D73" s="225">
        <v>9</v>
      </c>
      <c r="E73" s="1223">
        <v>230</v>
      </c>
      <c r="F73" s="315"/>
      <c r="G73" s="316"/>
      <c r="H73" s="314"/>
      <c r="I73" s="313"/>
      <c r="J73" s="318"/>
      <c r="K73" s="320"/>
      <c r="L73" s="319"/>
      <c r="M73" s="329"/>
      <c r="N73" s="321"/>
      <c r="O73" s="324"/>
      <c r="P73" s="326"/>
      <c r="Q73" s="323"/>
      <c r="R73" s="322"/>
      <c r="S73" s="325"/>
      <c r="T73" s="327">
        <f t="shared" ref="T73:T74" si="8">F73+G73+H73+I73+J73+K73+L73+M73+N73+O73+P73+Q73+R73+S73</f>
        <v>0</v>
      </c>
      <c r="U73" s="327">
        <f t="shared" ref="U73:U74" si="9">T73*D73</f>
        <v>0</v>
      </c>
      <c r="V73" s="273" t="str">
        <f t="shared" ref="V73:V74" si="10">IF(T73&gt;0,T73*E73,"-")</f>
        <v>-</v>
      </c>
      <c r="W73" s="353" t="s">
        <v>1896</v>
      </c>
      <c r="X73" s="303">
        <v>3.67</v>
      </c>
      <c r="Y73" s="304">
        <f t="shared" si="6"/>
        <v>0</v>
      </c>
      <c r="Z73" s="304"/>
      <c r="AA73" s="305" t="s">
        <v>1513</v>
      </c>
      <c r="AB73" s="305" t="s">
        <v>1520</v>
      </c>
      <c r="AC73" s="307"/>
      <c r="AD73" s="307"/>
      <c r="AE73" s="307"/>
      <c r="AF73" s="307"/>
      <c r="AG73" s="307"/>
      <c r="AH73" s="307"/>
      <c r="AI73" s="307"/>
      <c r="AJ73" s="307"/>
      <c r="AK73" s="307"/>
      <c r="AL73" s="307"/>
      <c r="AM73" s="307"/>
      <c r="AN73" s="307"/>
      <c r="AO73" s="307"/>
      <c r="AP73" s="307"/>
      <c r="AQ73" s="307"/>
      <c r="AR73" s="307"/>
      <c r="AS73" s="307"/>
      <c r="AT73" s="307"/>
      <c r="AU73" s="307"/>
      <c r="AV73" s="307"/>
      <c r="AW73" s="307"/>
      <c r="AX73" s="307"/>
      <c r="AY73" s="307"/>
      <c r="AZ73" s="307"/>
      <c r="BA73" s="307"/>
      <c r="BB73" s="307"/>
      <c r="BC73" s="307"/>
      <c r="BD73" s="307"/>
      <c r="BE73" s="307"/>
      <c r="BF73" s="307"/>
      <c r="BG73" s="1060"/>
      <c r="BH73" s="1057"/>
      <c r="BI73" s="264"/>
      <c r="BJ73" s="308"/>
      <c r="BK73" s="308"/>
      <c r="BL73" s="308"/>
      <c r="BM73" s="308"/>
      <c r="BN73" s="308">
        <v>9</v>
      </c>
      <c r="BO73" s="308"/>
      <c r="BP73" s="308"/>
      <c r="BQ73" s="308"/>
      <c r="BR73" s="308"/>
      <c r="BS73" s="309"/>
      <c r="BT73" s="308"/>
      <c r="BU73" s="308"/>
      <c r="BV73" s="308"/>
      <c r="BW73" s="308"/>
      <c r="BX73" s="308"/>
      <c r="BY73" s="308"/>
      <c r="BZ73" s="308"/>
      <c r="CA73" s="308">
        <v>9</v>
      </c>
      <c r="CB73" s="308"/>
      <c r="CC73" s="308"/>
      <c r="CD73" s="308"/>
      <c r="CE73" s="308"/>
      <c r="CF73" s="264"/>
      <c r="CG73" s="308">
        <v>7</v>
      </c>
      <c r="CH73" s="308">
        <v>2</v>
      </c>
      <c r="CI73" s="308"/>
      <c r="CJ73" s="1058"/>
      <c r="CK73" s="153"/>
    </row>
    <row r="74" spans="1:89" s="148" customFormat="1" ht="37.25" customHeight="1">
      <c r="A74" s="352" t="s">
        <v>1867</v>
      </c>
      <c r="B74" s="233" t="s">
        <v>1878</v>
      </c>
      <c r="C74" s="224" t="s">
        <v>1880</v>
      </c>
      <c r="D74" s="225">
        <v>8</v>
      </c>
      <c r="E74" s="1223">
        <v>220</v>
      </c>
      <c r="F74" s="315"/>
      <c r="G74" s="316"/>
      <c r="H74" s="314"/>
      <c r="I74" s="313"/>
      <c r="J74" s="318"/>
      <c r="K74" s="320"/>
      <c r="L74" s="319"/>
      <c r="M74" s="329"/>
      <c r="N74" s="321"/>
      <c r="O74" s="324"/>
      <c r="P74" s="326"/>
      <c r="Q74" s="323"/>
      <c r="R74" s="322"/>
      <c r="S74" s="325"/>
      <c r="T74" s="327">
        <f t="shared" si="8"/>
        <v>0</v>
      </c>
      <c r="U74" s="327">
        <f t="shared" si="9"/>
        <v>0</v>
      </c>
      <c r="V74" s="273" t="str">
        <f t="shared" si="10"/>
        <v>-</v>
      </c>
      <c r="W74" s="353" t="s">
        <v>1897</v>
      </c>
      <c r="X74" s="303">
        <v>3.52</v>
      </c>
      <c r="Y74" s="304">
        <f t="shared" si="6"/>
        <v>0</v>
      </c>
      <c r="Z74" s="304"/>
      <c r="AA74" s="305" t="s">
        <v>1513</v>
      </c>
      <c r="AB74" s="305" t="s">
        <v>1520</v>
      </c>
      <c r="AC74" s="307"/>
      <c r="AD74" s="307"/>
      <c r="AE74" s="307"/>
      <c r="AF74" s="307"/>
      <c r="AG74" s="307"/>
      <c r="AH74" s="307"/>
      <c r="AI74" s="307"/>
      <c r="AJ74" s="307"/>
      <c r="AK74" s="307"/>
      <c r="AL74" s="307"/>
      <c r="AM74" s="307"/>
      <c r="AN74" s="307"/>
      <c r="AO74" s="307"/>
      <c r="AP74" s="307"/>
      <c r="AQ74" s="307"/>
      <c r="AR74" s="307"/>
      <c r="AS74" s="307"/>
      <c r="AT74" s="307"/>
      <c r="AU74" s="307"/>
      <c r="AV74" s="307"/>
      <c r="AW74" s="307"/>
      <c r="AX74" s="307"/>
      <c r="AY74" s="307"/>
      <c r="AZ74" s="307"/>
      <c r="BA74" s="307"/>
      <c r="BB74" s="307"/>
      <c r="BC74" s="307"/>
      <c r="BD74" s="307"/>
      <c r="BE74" s="307"/>
      <c r="BF74" s="307"/>
      <c r="BG74" s="1060"/>
      <c r="BH74" s="1057"/>
      <c r="BI74" s="264"/>
      <c r="BJ74" s="308"/>
      <c r="BK74" s="308"/>
      <c r="BL74" s="308"/>
      <c r="BM74" s="308"/>
      <c r="BN74" s="308">
        <v>8</v>
      </c>
      <c r="BO74" s="308"/>
      <c r="BP74" s="308"/>
      <c r="BQ74" s="308"/>
      <c r="BR74" s="308"/>
      <c r="BS74" s="309"/>
      <c r="BT74" s="308"/>
      <c r="BU74" s="308"/>
      <c r="BV74" s="308"/>
      <c r="BW74" s="308"/>
      <c r="BX74" s="308"/>
      <c r="BY74" s="308"/>
      <c r="BZ74" s="308"/>
      <c r="CA74" s="308">
        <v>8</v>
      </c>
      <c r="CB74" s="308"/>
      <c r="CC74" s="308"/>
      <c r="CD74" s="308"/>
      <c r="CE74" s="308"/>
      <c r="CF74" s="264"/>
      <c r="CG74" s="308">
        <v>8</v>
      </c>
      <c r="CH74" s="308"/>
      <c r="CI74" s="308"/>
      <c r="CJ74" s="1058"/>
      <c r="CK74" s="153"/>
    </row>
    <row r="75" spans="1:89" s="148" customFormat="1" ht="37.25" customHeight="1">
      <c r="A75" s="265"/>
      <c r="B75" s="311" t="s">
        <v>1948</v>
      </c>
      <c r="C75" s="312" t="s">
        <v>1182</v>
      </c>
      <c r="D75" s="850">
        <v>5</v>
      </c>
      <c r="E75" s="1223">
        <v>168</v>
      </c>
      <c r="F75" s="315"/>
      <c r="G75" s="316"/>
      <c r="H75" s="314"/>
      <c r="I75" s="313"/>
      <c r="J75" s="318"/>
      <c r="K75" s="320"/>
      <c r="L75" s="319"/>
      <c r="M75" s="329"/>
      <c r="N75" s="321"/>
      <c r="O75" s="324"/>
      <c r="P75" s="326"/>
      <c r="Q75" s="323"/>
      <c r="R75" s="322"/>
      <c r="S75" s="325"/>
      <c r="T75" s="327">
        <f t="shared" si="7"/>
        <v>0</v>
      </c>
      <c r="U75" s="327">
        <f t="shared" si="4"/>
        <v>0</v>
      </c>
      <c r="V75" s="273" t="str">
        <f t="shared" si="5"/>
        <v>-</v>
      </c>
      <c r="W75" s="328" t="s">
        <v>605</v>
      </c>
      <c r="X75" s="303">
        <v>3.073</v>
      </c>
      <c r="Y75" s="304">
        <f t="shared" si="6"/>
        <v>0</v>
      </c>
      <c r="Z75" s="304"/>
      <c r="AA75" s="305" t="s">
        <v>1513</v>
      </c>
      <c r="AB75" s="306" t="s">
        <v>1516</v>
      </c>
      <c r="AC75" s="307"/>
      <c r="AD75" s="307"/>
      <c r="AE75" s="307"/>
      <c r="AF75" s="307"/>
      <c r="AG75" s="307"/>
      <c r="AH75" s="307"/>
      <c r="AI75" s="307"/>
      <c r="AJ75" s="307"/>
      <c r="AK75" s="307"/>
      <c r="AL75" s="307"/>
      <c r="AM75" s="307"/>
      <c r="AN75" s="307"/>
      <c r="AO75" s="307"/>
      <c r="AP75" s="307"/>
      <c r="AQ75" s="307"/>
      <c r="AR75" s="307"/>
      <c r="AS75" s="307"/>
      <c r="AT75" s="307"/>
      <c r="AU75" s="307"/>
      <c r="AV75" s="307"/>
      <c r="AW75" s="307"/>
      <c r="AX75" s="307"/>
      <c r="AY75" s="307"/>
      <c r="AZ75" s="307"/>
      <c r="BA75" s="307"/>
      <c r="BB75" s="307"/>
      <c r="BC75" s="307"/>
      <c r="BD75" s="307"/>
      <c r="BE75" s="307"/>
      <c r="BF75" s="307"/>
      <c r="BG75" s="1060"/>
      <c r="BH75" s="1057"/>
      <c r="BI75" s="264"/>
      <c r="BJ75" s="308"/>
      <c r="BK75" s="308"/>
      <c r="BL75" s="308"/>
      <c r="BM75" s="308"/>
      <c r="BN75" s="308"/>
      <c r="BO75" s="308">
        <v>5</v>
      </c>
      <c r="BP75" s="308"/>
      <c r="BQ75" s="308"/>
      <c r="BR75" s="308"/>
      <c r="BS75" s="309"/>
      <c r="BT75" s="308"/>
      <c r="BU75" s="308"/>
      <c r="BV75" s="308"/>
      <c r="BW75" s="308"/>
      <c r="BX75" s="308"/>
      <c r="BY75" s="308"/>
      <c r="BZ75" s="308"/>
      <c r="CA75" s="308">
        <v>5</v>
      </c>
      <c r="CB75" s="308"/>
      <c r="CC75" s="308"/>
      <c r="CD75" s="308"/>
      <c r="CE75" s="308"/>
      <c r="CF75" s="264"/>
      <c r="CG75" s="308">
        <v>5</v>
      </c>
      <c r="CH75" s="308"/>
      <c r="CI75" s="308"/>
      <c r="CJ75" s="1058"/>
      <c r="CK75" s="153"/>
    </row>
    <row r="76" spans="1:89" s="148" customFormat="1" ht="37.25" customHeight="1">
      <c r="A76" s="265"/>
      <c r="B76" s="311" t="s">
        <v>1949</v>
      </c>
      <c r="C76" s="312" t="s">
        <v>1183</v>
      </c>
      <c r="D76" s="850">
        <v>5</v>
      </c>
      <c r="E76" s="1223">
        <v>116</v>
      </c>
      <c r="F76" s="315"/>
      <c r="G76" s="316"/>
      <c r="H76" s="314"/>
      <c r="I76" s="313"/>
      <c r="J76" s="318"/>
      <c r="K76" s="320"/>
      <c r="L76" s="319"/>
      <c r="M76" s="329"/>
      <c r="N76" s="321"/>
      <c r="O76" s="324"/>
      <c r="P76" s="326"/>
      <c r="Q76" s="323"/>
      <c r="R76" s="322"/>
      <c r="S76" s="325"/>
      <c r="T76" s="327">
        <f t="shared" si="7"/>
        <v>0</v>
      </c>
      <c r="U76" s="327">
        <f t="shared" si="4"/>
        <v>0</v>
      </c>
      <c r="V76" s="273" t="str">
        <f t="shared" si="5"/>
        <v>-</v>
      </c>
      <c r="W76" s="328" t="s">
        <v>232</v>
      </c>
      <c r="X76" s="303">
        <v>1.992</v>
      </c>
      <c r="Y76" s="304">
        <f t="shared" si="6"/>
        <v>0</v>
      </c>
      <c r="Z76" s="304"/>
      <c r="AA76" s="305" t="s">
        <v>1513</v>
      </c>
      <c r="AB76" s="306" t="s">
        <v>1516</v>
      </c>
      <c r="AC76" s="307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7"/>
      <c r="AT76" s="307"/>
      <c r="AU76" s="307"/>
      <c r="AV76" s="307"/>
      <c r="AW76" s="307"/>
      <c r="AX76" s="307"/>
      <c r="AY76" s="307"/>
      <c r="AZ76" s="307"/>
      <c r="BA76" s="307"/>
      <c r="BB76" s="307"/>
      <c r="BC76" s="307"/>
      <c r="BD76" s="307"/>
      <c r="BE76" s="307"/>
      <c r="BF76" s="307"/>
      <c r="BG76" s="1060"/>
      <c r="BH76" s="1057"/>
      <c r="BI76" s="264"/>
      <c r="BJ76" s="308"/>
      <c r="BK76" s="308"/>
      <c r="BL76" s="308"/>
      <c r="BM76" s="308"/>
      <c r="BN76" s="308"/>
      <c r="BO76" s="308">
        <v>5</v>
      </c>
      <c r="BP76" s="308"/>
      <c r="BQ76" s="308"/>
      <c r="BR76" s="308"/>
      <c r="BS76" s="309"/>
      <c r="BT76" s="308"/>
      <c r="BU76" s="308"/>
      <c r="BV76" s="308"/>
      <c r="BW76" s="308"/>
      <c r="BX76" s="308"/>
      <c r="BY76" s="308"/>
      <c r="BZ76" s="308"/>
      <c r="CA76" s="308"/>
      <c r="CB76" s="308"/>
      <c r="CC76" s="308"/>
      <c r="CD76" s="308">
        <v>5</v>
      </c>
      <c r="CE76" s="308"/>
      <c r="CF76" s="264"/>
      <c r="CG76" s="308">
        <v>4</v>
      </c>
      <c r="CH76" s="308">
        <v>1</v>
      </c>
      <c r="CI76" s="308"/>
      <c r="CJ76" s="1058"/>
      <c r="CK76" s="153"/>
    </row>
    <row r="77" spans="1:89" s="148" customFormat="1" ht="37.25" customHeight="1">
      <c r="A77" s="265"/>
      <c r="B77" s="311" t="s">
        <v>1950</v>
      </c>
      <c r="C77" s="312" t="s">
        <v>1184</v>
      </c>
      <c r="D77" s="850">
        <v>5</v>
      </c>
      <c r="E77" s="1223">
        <v>111</v>
      </c>
      <c r="F77" s="315"/>
      <c r="G77" s="316"/>
      <c r="H77" s="314"/>
      <c r="I77" s="313"/>
      <c r="J77" s="318"/>
      <c r="K77" s="320"/>
      <c r="L77" s="319"/>
      <c r="M77" s="329"/>
      <c r="N77" s="321"/>
      <c r="O77" s="324"/>
      <c r="P77" s="326"/>
      <c r="Q77" s="323"/>
      <c r="R77" s="322"/>
      <c r="S77" s="325"/>
      <c r="T77" s="327">
        <f t="shared" si="7"/>
        <v>0</v>
      </c>
      <c r="U77" s="327">
        <f t="shared" si="4"/>
        <v>0</v>
      </c>
      <c r="V77" s="273" t="str">
        <f t="shared" si="5"/>
        <v>-</v>
      </c>
      <c r="W77" s="328" t="s">
        <v>1185</v>
      </c>
      <c r="X77" s="303">
        <v>1.7130000000000001</v>
      </c>
      <c r="Y77" s="304">
        <f t="shared" si="6"/>
        <v>0</v>
      </c>
      <c r="Z77" s="304"/>
      <c r="AA77" s="305" t="s">
        <v>1512</v>
      </c>
      <c r="AB77" s="306" t="s">
        <v>1516</v>
      </c>
      <c r="AC77" s="307"/>
      <c r="AD77" s="307"/>
      <c r="AE77" s="307"/>
      <c r="AF77" s="307"/>
      <c r="AG77" s="307"/>
      <c r="AH77" s="307"/>
      <c r="AI77" s="307"/>
      <c r="AJ77" s="307"/>
      <c r="AK77" s="307"/>
      <c r="AL77" s="307"/>
      <c r="AM77" s="307"/>
      <c r="AN77" s="307"/>
      <c r="AO77" s="307"/>
      <c r="AP77" s="307"/>
      <c r="AQ77" s="307"/>
      <c r="AR77" s="307"/>
      <c r="AS77" s="307"/>
      <c r="AT77" s="307"/>
      <c r="AU77" s="307"/>
      <c r="AV77" s="307"/>
      <c r="AW77" s="307"/>
      <c r="AX77" s="307"/>
      <c r="AY77" s="307"/>
      <c r="AZ77" s="307"/>
      <c r="BA77" s="307"/>
      <c r="BB77" s="307"/>
      <c r="BC77" s="307"/>
      <c r="BD77" s="307"/>
      <c r="BE77" s="307"/>
      <c r="BF77" s="307"/>
      <c r="BG77" s="1060"/>
      <c r="BH77" s="1057"/>
      <c r="BI77" s="264"/>
      <c r="BJ77" s="308"/>
      <c r="BK77" s="308"/>
      <c r="BL77" s="308"/>
      <c r="BM77" s="308"/>
      <c r="BN77" s="308"/>
      <c r="BO77" s="308">
        <v>5</v>
      </c>
      <c r="BP77" s="308"/>
      <c r="BQ77" s="308"/>
      <c r="BR77" s="308"/>
      <c r="BS77" s="309"/>
      <c r="BT77" s="308"/>
      <c r="BU77" s="308"/>
      <c r="BV77" s="308"/>
      <c r="BW77" s="308"/>
      <c r="BX77" s="308"/>
      <c r="BY77" s="308"/>
      <c r="BZ77" s="308"/>
      <c r="CA77" s="308"/>
      <c r="CB77" s="308"/>
      <c r="CC77" s="308"/>
      <c r="CD77" s="308">
        <v>5</v>
      </c>
      <c r="CE77" s="308"/>
      <c r="CF77" s="264"/>
      <c r="CG77" s="308">
        <v>1</v>
      </c>
      <c r="CH77" s="308">
        <v>4</v>
      </c>
      <c r="CI77" s="308"/>
      <c r="CJ77" s="1058"/>
      <c r="CK77" s="153"/>
    </row>
    <row r="78" spans="1:89" s="148" customFormat="1" ht="37.25" customHeight="1">
      <c r="A78" s="330" t="s">
        <v>1537</v>
      </c>
      <c r="B78" s="311" t="s">
        <v>1951</v>
      </c>
      <c r="C78" s="312" t="s">
        <v>1186</v>
      </c>
      <c r="D78" s="850">
        <v>5</v>
      </c>
      <c r="E78" s="1223">
        <v>111</v>
      </c>
      <c r="F78" s="315"/>
      <c r="G78" s="316"/>
      <c r="H78" s="314"/>
      <c r="I78" s="313"/>
      <c r="J78" s="318"/>
      <c r="K78" s="320"/>
      <c r="L78" s="319"/>
      <c r="M78" s="329"/>
      <c r="N78" s="321"/>
      <c r="O78" s="324"/>
      <c r="P78" s="326"/>
      <c r="Q78" s="323"/>
      <c r="R78" s="322"/>
      <c r="S78" s="325"/>
      <c r="T78" s="327">
        <f t="shared" si="7"/>
        <v>0</v>
      </c>
      <c r="U78" s="327">
        <f t="shared" si="4"/>
        <v>0</v>
      </c>
      <c r="V78" s="273" t="str">
        <f t="shared" si="5"/>
        <v>-</v>
      </c>
      <c r="W78" s="328" t="s">
        <v>1185</v>
      </c>
      <c r="X78" s="303">
        <v>1.7110000000000001</v>
      </c>
      <c r="Y78" s="304">
        <f t="shared" si="6"/>
        <v>0</v>
      </c>
      <c r="Z78" s="304"/>
      <c r="AA78" s="305" t="s">
        <v>1512</v>
      </c>
      <c r="AB78" s="306" t="s">
        <v>1516</v>
      </c>
      <c r="AC78" s="307"/>
      <c r="AD78" s="307"/>
      <c r="AE78" s="307"/>
      <c r="AF78" s="307"/>
      <c r="AG78" s="307"/>
      <c r="AH78" s="307"/>
      <c r="AI78" s="307"/>
      <c r="AJ78" s="307"/>
      <c r="AK78" s="307"/>
      <c r="AL78" s="307"/>
      <c r="AM78" s="307"/>
      <c r="AN78" s="307"/>
      <c r="AO78" s="307"/>
      <c r="AP78" s="307"/>
      <c r="AQ78" s="307"/>
      <c r="AR78" s="307"/>
      <c r="AS78" s="307"/>
      <c r="AT78" s="307"/>
      <c r="AU78" s="307"/>
      <c r="AV78" s="307"/>
      <c r="AW78" s="307"/>
      <c r="AX78" s="307"/>
      <c r="AY78" s="307"/>
      <c r="AZ78" s="307"/>
      <c r="BA78" s="307"/>
      <c r="BB78" s="307"/>
      <c r="BC78" s="307"/>
      <c r="BD78" s="307"/>
      <c r="BE78" s="307"/>
      <c r="BF78" s="307"/>
      <c r="BG78" s="1060"/>
      <c r="BH78" s="1057"/>
      <c r="BI78" s="264"/>
      <c r="BJ78" s="308"/>
      <c r="BK78" s="308"/>
      <c r="BL78" s="308"/>
      <c r="BM78" s="308"/>
      <c r="BN78" s="308"/>
      <c r="BO78" s="308">
        <v>5</v>
      </c>
      <c r="BP78" s="308"/>
      <c r="BQ78" s="308"/>
      <c r="BR78" s="308"/>
      <c r="BS78" s="309"/>
      <c r="BT78" s="308"/>
      <c r="BU78" s="308"/>
      <c r="BV78" s="308"/>
      <c r="BW78" s="308"/>
      <c r="BX78" s="308"/>
      <c r="BY78" s="308"/>
      <c r="BZ78" s="308"/>
      <c r="CA78" s="308"/>
      <c r="CB78" s="308"/>
      <c r="CC78" s="308"/>
      <c r="CD78" s="308">
        <v>5</v>
      </c>
      <c r="CE78" s="308"/>
      <c r="CF78" s="264"/>
      <c r="CG78" s="308"/>
      <c r="CH78" s="308">
        <v>3</v>
      </c>
      <c r="CI78" s="308">
        <v>2</v>
      </c>
      <c r="CJ78" s="1058"/>
      <c r="CK78" s="153"/>
    </row>
    <row r="79" spans="1:89" s="148" customFormat="1" ht="37.25" customHeight="1">
      <c r="A79" s="265"/>
      <c r="B79" s="311" t="s">
        <v>1952</v>
      </c>
      <c r="C79" s="312" t="s">
        <v>1187</v>
      </c>
      <c r="D79" s="850">
        <v>3</v>
      </c>
      <c r="E79" s="1223">
        <v>116</v>
      </c>
      <c r="F79" s="315"/>
      <c r="G79" s="316"/>
      <c r="H79" s="314"/>
      <c r="I79" s="313"/>
      <c r="J79" s="318"/>
      <c r="K79" s="320"/>
      <c r="L79" s="319"/>
      <c r="M79" s="329"/>
      <c r="N79" s="321"/>
      <c r="O79" s="324"/>
      <c r="P79" s="326"/>
      <c r="Q79" s="323"/>
      <c r="R79" s="322"/>
      <c r="S79" s="325"/>
      <c r="T79" s="327">
        <f t="shared" si="7"/>
        <v>0</v>
      </c>
      <c r="U79" s="327">
        <f t="shared" si="4"/>
        <v>0</v>
      </c>
      <c r="V79" s="273" t="str">
        <f t="shared" si="5"/>
        <v>-</v>
      </c>
      <c r="W79" s="328" t="s">
        <v>518</v>
      </c>
      <c r="X79" s="303">
        <v>1.3120000000000001</v>
      </c>
      <c r="Y79" s="304">
        <f t="shared" si="6"/>
        <v>0</v>
      </c>
      <c r="Z79" s="304"/>
      <c r="AA79" s="305" t="s">
        <v>1512</v>
      </c>
      <c r="AB79" s="306" t="s">
        <v>1517</v>
      </c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  <c r="BE79" s="307"/>
      <c r="BF79" s="307"/>
      <c r="BG79" s="1060"/>
      <c r="BH79" s="1057"/>
      <c r="BI79" s="264"/>
      <c r="BJ79" s="308"/>
      <c r="BK79" s="308"/>
      <c r="BL79" s="308"/>
      <c r="BM79" s="308"/>
      <c r="BN79" s="308"/>
      <c r="BO79" s="308"/>
      <c r="BP79" s="308">
        <v>3</v>
      </c>
      <c r="BQ79" s="308"/>
      <c r="BR79" s="308"/>
      <c r="BS79" s="309"/>
      <c r="BT79" s="308"/>
      <c r="BU79" s="308"/>
      <c r="BV79" s="308"/>
      <c r="BW79" s="308"/>
      <c r="BX79" s="308"/>
      <c r="BY79" s="308"/>
      <c r="BZ79" s="308"/>
      <c r="CA79" s="308"/>
      <c r="CB79" s="308"/>
      <c r="CC79" s="308"/>
      <c r="CD79" s="308">
        <v>3</v>
      </c>
      <c r="CE79" s="308"/>
      <c r="CF79" s="264"/>
      <c r="CG79" s="308"/>
      <c r="CH79" s="308">
        <v>3</v>
      </c>
      <c r="CI79" s="308"/>
      <c r="CJ79" s="1058"/>
      <c r="CK79" s="153"/>
    </row>
    <row r="80" spans="1:89" s="148" customFormat="1" ht="37.25" customHeight="1">
      <c r="A80" s="265"/>
      <c r="B80" s="311" t="s">
        <v>1953</v>
      </c>
      <c r="C80" s="312" t="s">
        <v>1188</v>
      </c>
      <c r="D80" s="850">
        <v>3</v>
      </c>
      <c r="E80" s="1223">
        <v>118</v>
      </c>
      <c r="F80" s="315"/>
      <c r="G80" s="316"/>
      <c r="H80" s="314"/>
      <c r="I80" s="313"/>
      <c r="J80" s="318"/>
      <c r="K80" s="320"/>
      <c r="L80" s="319"/>
      <c r="M80" s="329"/>
      <c r="N80" s="321"/>
      <c r="O80" s="324"/>
      <c r="P80" s="326"/>
      <c r="Q80" s="323"/>
      <c r="R80" s="322"/>
      <c r="S80" s="325"/>
      <c r="T80" s="327">
        <f t="shared" si="7"/>
        <v>0</v>
      </c>
      <c r="U80" s="327">
        <f t="shared" si="4"/>
        <v>0</v>
      </c>
      <c r="V80" s="273" t="str">
        <f t="shared" si="5"/>
        <v>-</v>
      </c>
      <c r="W80" s="328" t="s">
        <v>507</v>
      </c>
      <c r="X80" s="303">
        <v>1.196</v>
      </c>
      <c r="Y80" s="304">
        <f t="shared" si="6"/>
        <v>0</v>
      </c>
      <c r="Z80" s="304"/>
      <c r="AA80" s="305" t="s">
        <v>1511</v>
      </c>
      <c r="AB80" s="306" t="s">
        <v>1517</v>
      </c>
      <c r="AC80" s="307"/>
      <c r="AD80" s="307"/>
      <c r="AE80" s="307"/>
      <c r="AF80" s="307"/>
      <c r="AG80" s="307"/>
      <c r="AH80" s="307"/>
      <c r="AI80" s="307"/>
      <c r="AJ80" s="307"/>
      <c r="AK80" s="307"/>
      <c r="AL80" s="307"/>
      <c r="AM80" s="307"/>
      <c r="AN80" s="307"/>
      <c r="AO80" s="307"/>
      <c r="AP80" s="307"/>
      <c r="AQ80" s="307"/>
      <c r="AR80" s="307"/>
      <c r="AS80" s="307"/>
      <c r="AT80" s="307"/>
      <c r="AU80" s="307"/>
      <c r="AV80" s="307"/>
      <c r="AW80" s="307"/>
      <c r="AX80" s="307"/>
      <c r="AY80" s="307"/>
      <c r="AZ80" s="307"/>
      <c r="BA80" s="307"/>
      <c r="BB80" s="307"/>
      <c r="BC80" s="307"/>
      <c r="BD80" s="307"/>
      <c r="BE80" s="307"/>
      <c r="BF80" s="307"/>
      <c r="BG80" s="1060"/>
      <c r="BH80" s="1057"/>
      <c r="BI80" s="264"/>
      <c r="BJ80" s="308"/>
      <c r="BK80" s="308"/>
      <c r="BL80" s="308"/>
      <c r="BM80" s="308"/>
      <c r="BN80" s="308"/>
      <c r="BO80" s="308"/>
      <c r="BP80" s="308">
        <v>3</v>
      </c>
      <c r="BQ80" s="308"/>
      <c r="BR80" s="308"/>
      <c r="BS80" s="309"/>
      <c r="BT80" s="308"/>
      <c r="BU80" s="308"/>
      <c r="BV80" s="308"/>
      <c r="BW80" s="308"/>
      <c r="BX80" s="308"/>
      <c r="BY80" s="308"/>
      <c r="BZ80" s="308"/>
      <c r="CA80" s="308"/>
      <c r="CB80" s="308"/>
      <c r="CC80" s="308"/>
      <c r="CD80" s="308">
        <v>3</v>
      </c>
      <c r="CE80" s="308"/>
      <c r="CF80" s="264"/>
      <c r="CG80" s="308"/>
      <c r="CH80" s="308">
        <v>1</v>
      </c>
      <c r="CI80" s="308">
        <v>2</v>
      </c>
      <c r="CJ80" s="1058"/>
      <c r="CK80" s="153"/>
    </row>
    <row r="81" spans="1:89" s="148" customFormat="1" ht="37.25" customHeight="1">
      <c r="A81" s="265"/>
      <c r="B81" s="311" t="s">
        <v>1954</v>
      </c>
      <c r="C81" s="312" t="s">
        <v>1189</v>
      </c>
      <c r="D81" s="850">
        <v>3</v>
      </c>
      <c r="E81" s="1223">
        <v>134</v>
      </c>
      <c r="F81" s="315"/>
      <c r="G81" s="316"/>
      <c r="H81" s="314"/>
      <c r="I81" s="313"/>
      <c r="J81" s="318"/>
      <c r="K81" s="320"/>
      <c r="L81" s="319"/>
      <c r="M81" s="329"/>
      <c r="N81" s="321"/>
      <c r="O81" s="324"/>
      <c r="P81" s="326"/>
      <c r="Q81" s="323"/>
      <c r="R81" s="322"/>
      <c r="S81" s="325"/>
      <c r="T81" s="327">
        <f t="shared" si="7"/>
        <v>0</v>
      </c>
      <c r="U81" s="327">
        <f t="shared" si="4"/>
        <v>0</v>
      </c>
      <c r="V81" s="273" t="str">
        <f t="shared" si="5"/>
        <v>-</v>
      </c>
      <c r="W81" s="328" t="s">
        <v>1058</v>
      </c>
      <c r="X81" s="303">
        <v>1.4610000000000001</v>
      </c>
      <c r="Y81" s="304">
        <f t="shared" si="6"/>
        <v>0</v>
      </c>
      <c r="Z81" s="304"/>
      <c r="AA81" s="305" t="s">
        <v>1513</v>
      </c>
      <c r="AB81" s="306" t="s">
        <v>1517</v>
      </c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7"/>
      <c r="AN81" s="307"/>
      <c r="AO81" s="307"/>
      <c r="AP81" s="307"/>
      <c r="AQ81" s="307"/>
      <c r="AR81" s="307"/>
      <c r="AS81" s="307"/>
      <c r="AT81" s="307"/>
      <c r="AU81" s="307"/>
      <c r="AV81" s="307"/>
      <c r="AW81" s="307"/>
      <c r="AX81" s="307"/>
      <c r="AY81" s="307"/>
      <c r="AZ81" s="307"/>
      <c r="BA81" s="307"/>
      <c r="BB81" s="307"/>
      <c r="BC81" s="307"/>
      <c r="BD81" s="307"/>
      <c r="BE81" s="307"/>
      <c r="BF81" s="307"/>
      <c r="BG81" s="1060"/>
      <c r="BH81" s="1057"/>
      <c r="BI81" s="264"/>
      <c r="BJ81" s="308"/>
      <c r="BK81" s="308"/>
      <c r="BL81" s="308"/>
      <c r="BM81" s="308"/>
      <c r="BN81" s="308"/>
      <c r="BO81" s="308"/>
      <c r="BP81" s="308">
        <v>3</v>
      </c>
      <c r="BQ81" s="308"/>
      <c r="BR81" s="308"/>
      <c r="BS81" s="309"/>
      <c r="BT81" s="308"/>
      <c r="BU81" s="308"/>
      <c r="BV81" s="308"/>
      <c r="BW81" s="308"/>
      <c r="BX81" s="308"/>
      <c r="BY81" s="308"/>
      <c r="BZ81" s="308"/>
      <c r="CA81" s="308">
        <v>3</v>
      </c>
      <c r="CB81" s="308"/>
      <c r="CC81" s="308"/>
      <c r="CD81" s="308"/>
      <c r="CE81" s="308"/>
      <c r="CF81" s="264"/>
      <c r="CG81" s="308">
        <v>2</v>
      </c>
      <c r="CH81" s="308">
        <v>1</v>
      </c>
      <c r="CI81" s="308"/>
      <c r="CJ81" s="1058"/>
      <c r="CK81" s="153"/>
    </row>
    <row r="82" spans="1:89" s="148" customFormat="1" ht="37.25" customHeight="1">
      <c r="A82" s="265"/>
      <c r="B82" s="311" t="s">
        <v>1955</v>
      </c>
      <c r="C82" s="312" t="s">
        <v>1190</v>
      </c>
      <c r="D82" s="850">
        <v>3</v>
      </c>
      <c r="E82" s="1223">
        <v>165</v>
      </c>
      <c r="F82" s="315"/>
      <c r="G82" s="316"/>
      <c r="H82" s="314"/>
      <c r="I82" s="313"/>
      <c r="J82" s="318"/>
      <c r="K82" s="320"/>
      <c r="L82" s="319"/>
      <c r="M82" s="329"/>
      <c r="N82" s="321"/>
      <c r="O82" s="324"/>
      <c r="P82" s="326"/>
      <c r="Q82" s="323"/>
      <c r="R82" s="322"/>
      <c r="S82" s="325"/>
      <c r="T82" s="327">
        <f t="shared" si="7"/>
        <v>0</v>
      </c>
      <c r="U82" s="327">
        <f t="shared" si="4"/>
        <v>0</v>
      </c>
      <c r="V82" s="273" t="str">
        <f t="shared" si="5"/>
        <v>-</v>
      </c>
      <c r="W82" s="328" t="s">
        <v>342</v>
      </c>
      <c r="X82" s="303">
        <v>1.94</v>
      </c>
      <c r="Y82" s="304">
        <f t="shared" si="6"/>
        <v>0</v>
      </c>
      <c r="Z82" s="304"/>
      <c r="AA82" s="305" t="s">
        <v>1513</v>
      </c>
      <c r="AB82" s="306" t="s">
        <v>1517</v>
      </c>
      <c r="AC82" s="307"/>
      <c r="AD82" s="307"/>
      <c r="AE82" s="307"/>
      <c r="AF82" s="307"/>
      <c r="AG82" s="307"/>
      <c r="AH82" s="307"/>
      <c r="AI82" s="307"/>
      <c r="AJ82" s="307"/>
      <c r="AK82" s="307"/>
      <c r="AL82" s="307"/>
      <c r="AM82" s="307"/>
      <c r="AN82" s="307"/>
      <c r="AO82" s="307"/>
      <c r="AP82" s="307"/>
      <c r="AQ82" s="307"/>
      <c r="AR82" s="307"/>
      <c r="AS82" s="307"/>
      <c r="AT82" s="307"/>
      <c r="AU82" s="307"/>
      <c r="AV82" s="307"/>
      <c r="AW82" s="307"/>
      <c r="AX82" s="307"/>
      <c r="AY82" s="307"/>
      <c r="AZ82" s="307"/>
      <c r="BA82" s="307"/>
      <c r="BB82" s="307"/>
      <c r="BC82" s="307"/>
      <c r="BD82" s="307"/>
      <c r="BE82" s="307"/>
      <c r="BF82" s="307"/>
      <c r="BG82" s="1060"/>
      <c r="BH82" s="1057"/>
      <c r="BI82" s="264"/>
      <c r="BJ82" s="308"/>
      <c r="BK82" s="308"/>
      <c r="BL82" s="308"/>
      <c r="BM82" s="308"/>
      <c r="BN82" s="308"/>
      <c r="BO82" s="308"/>
      <c r="BP82" s="308">
        <v>3</v>
      </c>
      <c r="BQ82" s="308"/>
      <c r="BR82" s="308"/>
      <c r="BS82" s="309"/>
      <c r="BT82" s="308"/>
      <c r="BU82" s="308"/>
      <c r="BV82" s="308"/>
      <c r="BW82" s="308"/>
      <c r="BX82" s="308"/>
      <c r="BY82" s="308"/>
      <c r="BZ82" s="308"/>
      <c r="CA82" s="308">
        <v>3</v>
      </c>
      <c r="CB82" s="308"/>
      <c r="CC82" s="308"/>
      <c r="CD82" s="308"/>
      <c r="CE82" s="308"/>
      <c r="CF82" s="264"/>
      <c r="CG82" s="308">
        <v>2</v>
      </c>
      <c r="CH82" s="308">
        <v>1</v>
      </c>
      <c r="CI82" s="308"/>
      <c r="CJ82" s="1058"/>
      <c r="CK82" s="153"/>
    </row>
    <row r="83" spans="1:89" s="148" customFormat="1" ht="37.25" customHeight="1">
      <c r="A83" s="265"/>
      <c r="B83" s="311" t="s">
        <v>1956</v>
      </c>
      <c r="C83" s="312" t="s">
        <v>1346</v>
      </c>
      <c r="D83" s="850">
        <v>3</v>
      </c>
      <c r="E83" s="1223">
        <v>178</v>
      </c>
      <c r="F83" s="315"/>
      <c r="G83" s="316"/>
      <c r="H83" s="314"/>
      <c r="I83" s="313"/>
      <c r="J83" s="318"/>
      <c r="K83" s="320"/>
      <c r="L83" s="319"/>
      <c r="M83" s="329"/>
      <c r="N83" s="321"/>
      <c r="O83" s="324"/>
      <c r="P83" s="326"/>
      <c r="Q83" s="323"/>
      <c r="R83" s="322"/>
      <c r="S83" s="325"/>
      <c r="T83" s="327">
        <f t="shared" si="7"/>
        <v>0</v>
      </c>
      <c r="U83" s="327">
        <f t="shared" si="4"/>
        <v>0</v>
      </c>
      <c r="V83" s="273" t="str">
        <f t="shared" si="5"/>
        <v>-</v>
      </c>
      <c r="W83" s="328" t="s">
        <v>1191</v>
      </c>
      <c r="X83" s="303">
        <v>2.1520000000000001</v>
      </c>
      <c r="Y83" s="304">
        <f t="shared" si="6"/>
        <v>0</v>
      </c>
      <c r="Z83" s="304"/>
      <c r="AA83" s="305" t="s">
        <v>1513</v>
      </c>
      <c r="AB83" s="306" t="s">
        <v>1517</v>
      </c>
      <c r="AC83" s="307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7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7"/>
      <c r="BG83" s="1060"/>
      <c r="BH83" s="1057"/>
      <c r="BI83" s="264"/>
      <c r="BJ83" s="308"/>
      <c r="BK83" s="308"/>
      <c r="BL83" s="308"/>
      <c r="BM83" s="308"/>
      <c r="BN83" s="308"/>
      <c r="BO83" s="308"/>
      <c r="BP83" s="308">
        <v>3</v>
      </c>
      <c r="BQ83" s="308"/>
      <c r="BR83" s="308"/>
      <c r="BS83" s="309"/>
      <c r="BT83" s="308"/>
      <c r="BU83" s="308"/>
      <c r="BV83" s="308"/>
      <c r="BW83" s="308"/>
      <c r="BX83" s="308"/>
      <c r="BY83" s="308"/>
      <c r="BZ83" s="308"/>
      <c r="CA83" s="308">
        <v>3</v>
      </c>
      <c r="CB83" s="308"/>
      <c r="CC83" s="308"/>
      <c r="CD83" s="308"/>
      <c r="CE83" s="308"/>
      <c r="CF83" s="264"/>
      <c r="CG83" s="308">
        <v>2</v>
      </c>
      <c r="CH83" s="308">
        <v>1</v>
      </c>
      <c r="CI83" s="308"/>
      <c r="CJ83" s="1058"/>
      <c r="CK83" s="153"/>
    </row>
    <row r="84" spans="1:89" s="148" customFormat="1" ht="37.25" customHeight="1">
      <c r="A84" s="265"/>
      <c r="B84" s="311" t="s">
        <v>1957</v>
      </c>
      <c r="C84" s="312" t="s">
        <v>1347</v>
      </c>
      <c r="D84" s="850">
        <v>2</v>
      </c>
      <c r="E84" s="1223">
        <v>135</v>
      </c>
      <c r="F84" s="315"/>
      <c r="G84" s="316"/>
      <c r="H84" s="314"/>
      <c r="I84" s="313"/>
      <c r="J84" s="318"/>
      <c r="K84" s="320"/>
      <c r="L84" s="319"/>
      <c r="M84" s="329"/>
      <c r="N84" s="321"/>
      <c r="O84" s="324"/>
      <c r="P84" s="326"/>
      <c r="Q84" s="323"/>
      <c r="R84" s="322"/>
      <c r="S84" s="325"/>
      <c r="T84" s="327">
        <f t="shared" si="7"/>
        <v>0</v>
      </c>
      <c r="U84" s="327">
        <f t="shared" si="4"/>
        <v>0</v>
      </c>
      <c r="V84" s="273" t="str">
        <f t="shared" si="5"/>
        <v>-</v>
      </c>
      <c r="W84" s="328" t="s">
        <v>1192</v>
      </c>
      <c r="X84" s="303">
        <v>1.6850000000000001</v>
      </c>
      <c r="Y84" s="304">
        <f t="shared" si="6"/>
        <v>0</v>
      </c>
      <c r="Z84" s="304"/>
      <c r="AA84" s="305" t="s">
        <v>1513</v>
      </c>
      <c r="AB84" s="306" t="s">
        <v>1517</v>
      </c>
      <c r="AC84" s="307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307"/>
      <c r="BC84" s="307"/>
      <c r="BD84" s="307"/>
      <c r="BE84" s="307"/>
      <c r="BF84" s="307"/>
      <c r="BG84" s="1060"/>
      <c r="BH84" s="1057"/>
      <c r="BI84" s="264"/>
      <c r="BJ84" s="308"/>
      <c r="BK84" s="308"/>
      <c r="BL84" s="308"/>
      <c r="BM84" s="308"/>
      <c r="BN84" s="308"/>
      <c r="BO84" s="308"/>
      <c r="BP84" s="308"/>
      <c r="BQ84" s="308"/>
      <c r="BR84" s="308">
        <v>2</v>
      </c>
      <c r="BS84" s="309"/>
      <c r="BT84" s="308"/>
      <c r="BU84" s="308"/>
      <c r="BV84" s="308"/>
      <c r="BW84" s="308"/>
      <c r="BX84" s="308"/>
      <c r="BY84" s="308"/>
      <c r="BZ84" s="308"/>
      <c r="CA84" s="308">
        <v>2</v>
      </c>
      <c r="CB84" s="308"/>
      <c r="CC84" s="308"/>
      <c r="CD84" s="308"/>
      <c r="CE84" s="308"/>
      <c r="CF84" s="264"/>
      <c r="CG84" s="308">
        <v>2</v>
      </c>
      <c r="CH84" s="308"/>
      <c r="CI84" s="308"/>
      <c r="CJ84" s="1058"/>
      <c r="CK84" s="153"/>
    </row>
    <row r="85" spans="1:89" s="148" customFormat="1" ht="37.25" customHeight="1">
      <c r="A85" s="265"/>
      <c r="B85" s="311" t="s">
        <v>1958</v>
      </c>
      <c r="C85" s="312" t="s">
        <v>1193</v>
      </c>
      <c r="D85" s="850">
        <v>1</v>
      </c>
      <c r="E85" s="1223">
        <v>76</v>
      </c>
      <c r="F85" s="315"/>
      <c r="G85" s="316"/>
      <c r="H85" s="314"/>
      <c r="I85" s="313"/>
      <c r="J85" s="318"/>
      <c r="K85" s="320"/>
      <c r="L85" s="319"/>
      <c r="M85" s="329"/>
      <c r="N85" s="321"/>
      <c r="O85" s="324"/>
      <c r="P85" s="326"/>
      <c r="Q85" s="323"/>
      <c r="R85" s="322"/>
      <c r="S85" s="325"/>
      <c r="T85" s="327">
        <f t="shared" si="7"/>
        <v>0</v>
      </c>
      <c r="U85" s="327">
        <f t="shared" si="4"/>
        <v>0</v>
      </c>
      <c r="V85" s="273" t="str">
        <f t="shared" si="5"/>
        <v>-</v>
      </c>
      <c r="W85" s="328" t="s">
        <v>571</v>
      </c>
      <c r="X85" s="303">
        <v>0.95599999999999996</v>
      </c>
      <c r="Y85" s="304">
        <f t="shared" si="6"/>
        <v>0</v>
      </c>
      <c r="Z85" s="304"/>
      <c r="AA85" s="305" t="s">
        <v>1512</v>
      </c>
      <c r="AB85" s="306" t="s">
        <v>1518</v>
      </c>
      <c r="AC85" s="307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7"/>
      <c r="AT85" s="307"/>
      <c r="AU85" s="307"/>
      <c r="AV85" s="307"/>
      <c r="AW85" s="307"/>
      <c r="AX85" s="307"/>
      <c r="AY85" s="307"/>
      <c r="AZ85" s="307"/>
      <c r="BA85" s="307"/>
      <c r="BB85" s="307"/>
      <c r="BC85" s="307"/>
      <c r="BD85" s="307"/>
      <c r="BE85" s="307"/>
      <c r="BF85" s="307"/>
      <c r="BG85" s="1060"/>
      <c r="BH85" s="1057"/>
      <c r="BI85" s="264"/>
      <c r="BJ85" s="308"/>
      <c r="BK85" s="308"/>
      <c r="BL85" s="308"/>
      <c r="BM85" s="308"/>
      <c r="BN85" s="308"/>
      <c r="BO85" s="308"/>
      <c r="BP85" s="308"/>
      <c r="BQ85" s="308"/>
      <c r="BR85" s="308">
        <v>1</v>
      </c>
      <c r="BS85" s="309"/>
      <c r="BT85" s="308"/>
      <c r="BU85" s="308"/>
      <c r="BV85" s="308"/>
      <c r="BW85" s="308"/>
      <c r="BX85" s="308"/>
      <c r="BY85" s="308"/>
      <c r="BZ85" s="308"/>
      <c r="CA85" s="308"/>
      <c r="CB85" s="308"/>
      <c r="CC85" s="308">
        <v>1</v>
      </c>
      <c r="CD85" s="308"/>
      <c r="CE85" s="308"/>
      <c r="CF85" s="264"/>
      <c r="CG85" s="308"/>
      <c r="CH85" s="308">
        <v>1</v>
      </c>
      <c r="CI85" s="308"/>
      <c r="CJ85" s="1058"/>
      <c r="CK85" s="153"/>
    </row>
    <row r="86" spans="1:89" s="148" customFormat="1" ht="37.25" customHeight="1">
      <c r="A86" s="265"/>
      <c r="B86" s="311" t="s">
        <v>1959</v>
      </c>
      <c r="C86" s="312" t="s">
        <v>1194</v>
      </c>
      <c r="D86" s="850">
        <v>1</v>
      </c>
      <c r="E86" s="1223">
        <v>86</v>
      </c>
      <c r="F86" s="315"/>
      <c r="G86" s="316"/>
      <c r="H86" s="314"/>
      <c r="I86" s="313"/>
      <c r="J86" s="318"/>
      <c r="K86" s="320"/>
      <c r="L86" s="319"/>
      <c r="M86" s="329"/>
      <c r="N86" s="321"/>
      <c r="O86" s="324"/>
      <c r="P86" s="326"/>
      <c r="Q86" s="323"/>
      <c r="R86" s="322"/>
      <c r="S86" s="325"/>
      <c r="T86" s="327">
        <f t="shared" si="7"/>
        <v>0</v>
      </c>
      <c r="U86" s="327">
        <f t="shared" si="4"/>
        <v>0</v>
      </c>
      <c r="V86" s="273" t="str">
        <f t="shared" si="5"/>
        <v>-</v>
      </c>
      <c r="W86" s="328" t="s">
        <v>405</v>
      </c>
      <c r="X86" s="303">
        <v>1.1160000000000001</v>
      </c>
      <c r="Y86" s="304">
        <f t="shared" si="6"/>
        <v>0</v>
      </c>
      <c r="Z86" s="304"/>
      <c r="AA86" s="305" t="s">
        <v>1512</v>
      </c>
      <c r="AB86" s="306" t="s">
        <v>1518</v>
      </c>
      <c r="AC86" s="307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07"/>
      <c r="AO86" s="307"/>
      <c r="AP86" s="307"/>
      <c r="AQ86" s="307"/>
      <c r="AR86" s="307"/>
      <c r="AS86" s="307"/>
      <c r="AT86" s="307"/>
      <c r="AU86" s="307"/>
      <c r="AV86" s="307"/>
      <c r="AW86" s="307"/>
      <c r="AX86" s="307"/>
      <c r="AY86" s="307"/>
      <c r="AZ86" s="307"/>
      <c r="BA86" s="307"/>
      <c r="BB86" s="307"/>
      <c r="BC86" s="307"/>
      <c r="BD86" s="307"/>
      <c r="BE86" s="307"/>
      <c r="BF86" s="307"/>
      <c r="BG86" s="1060"/>
      <c r="BH86" s="1057"/>
      <c r="BI86" s="264"/>
      <c r="BJ86" s="308"/>
      <c r="BK86" s="308"/>
      <c r="BL86" s="308"/>
      <c r="BM86" s="308"/>
      <c r="BN86" s="308"/>
      <c r="BO86" s="308"/>
      <c r="BP86" s="308"/>
      <c r="BQ86" s="308"/>
      <c r="BR86" s="308">
        <v>1</v>
      </c>
      <c r="BS86" s="309"/>
      <c r="BT86" s="308"/>
      <c r="BU86" s="308"/>
      <c r="BV86" s="308"/>
      <c r="BW86" s="308"/>
      <c r="BX86" s="308"/>
      <c r="BY86" s="308"/>
      <c r="BZ86" s="308"/>
      <c r="CA86" s="308"/>
      <c r="CB86" s="308"/>
      <c r="CC86" s="308">
        <v>1</v>
      </c>
      <c r="CD86" s="308"/>
      <c r="CE86" s="308"/>
      <c r="CF86" s="264"/>
      <c r="CG86" s="308"/>
      <c r="CH86" s="308">
        <v>1</v>
      </c>
      <c r="CI86" s="308"/>
      <c r="CJ86" s="1058"/>
      <c r="CK86" s="153"/>
    </row>
    <row r="87" spans="1:89" s="148" customFormat="1" ht="37.25" customHeight="1">
      <c r="A87" s="265"/>
      <c r="B87" s="311" t="s">
        <v>1960</v>
      </c>
      <c r="C87" s="312" t="s">
        <v>1195</v>
      </c>
      <c r="D87" s="850">
        <v>1</v>
      </c>
      <c r="E87" s="1223">
        <v>89</v>
      </c>
      <c r="F87" s="315"/>
      <c r="G87" s="316"/>
      <c r="H87" s="314"/>
      <c r="I87" s="313"/>
      <c r="J87" s="318"/>
      <c r="K87" s="320"/>
      <c r="L87" s="319"/>
      <c r="M87" s="329"/>
      <c r="N87" s="321"/>
      <c r="O87" s="324"/>
      <c r="P87" s="326"/>
      <c r="Q87" s="323"/>
      <c r="R87" s="322"/>
      <c r="S87" s="325"/>
      <c r="T87" s="327">
        <f t="shared" si="7"/>
        <v>0</v>
      </c>
      <c r="U87" s="327">
        <f t="shared" si="4"/>
        <v>0</v>
      </c>
      <c r="V87" s="273" t="str">
        <f t="shared" si="5"/>
        <v>-</v>
      </c>
      <c r="W87" s="328" t="s">
        <v>378</v>
      </c>
      <c r="X87" s="303">
        <v>1.1659999999999999</v>
      </c>
      <c r="Y87" s="304">
        <f t="shared" si="6"/>
        <v>0</v>
      </c>
      <c r="Z87" s="304"/>
      <c r="AA87" s="305" t="s">
        <v>1511</v>
      </c>
      <c r="AB87" s="306" t="s">
        <v>1518</v>
      </c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7"/>
      <c r="AT87" s="307"/>
      <c r="AU87" s="307"/>
      <c r="AV87" s="307"/>
      <c r="AW87" s="307"/>
      <c r="AX87" s="307"/>
      <c r="AY87" s="307"/>
      <c r="AZ87" s="307"/>
      <c r="BA87" s="307"/>
      <c r="BB87" s="307"/>
      <c r="BC87" s="307"/>
      <c r="BD87" s="307"/>
      <c r="BE87" s="307"/>
      <c r="BF87" s="307"/>
      <c r="BG87" s="1060"/>
      <c r="BH87" s="1057"/>
      <c r="BI87" s="264"/>
      <c r="BJ87" s="308"/>
      <c r="BK87" s="308"/>
      <c r="BL87" s="308"/>
      <c r="BM87" s="308"/>
      <c r="BN87" s="308"/>
      <c r="BO87" s="308"/>
      <c r="BP87" s="308"/>
      <c r="BQ87" s="308"/>
      <c r="BR87" s="308">
        <v>1</v>
      </c>
      <c r="BS87" s="309"/>
      <c r="BT87" s="308"/>
      <c r="BU87" s="308"/>
      <c r="BV87" s="308"/>
      <c r="BW87" s="308"/>
      <c r="BX87" s="308"/>
      <c r="BY87" s="308"/>
      <c r="BZ87" s="308"/>
      <c r="CA87" s="308"/>
      <c r="CB87" s="308"/>
      <c r="CC87" s="308">
        <v>1</v>
      </c>
      <c r="CD87" s="308"/>
      <c r="CE87" s="308"/>
      <c r="CF87" s="264"/>
      <c r="CG87" s="308"/>
      <c r="CH87" s="308"/>
      <c r="CI87" s="308">
        <v>1</v>
      </c>
      <c r="CJ87" s="1058"/>
      <c r="CK87" s="153"/>
    </row>
    <row r="88" spans="1:89" s="148" customFormat="1" ht="37.25" customHeight="1">
      <c r="A88" s="265"/>
      <c r="B88" s="311" t="s">
        <v>1961</v>
      </c>
      <c r="C88" s="312" t="s">
        <v>1196</v>
      </c>
      <c r="D88" s="850">
        <v>1</v>
      </c>
      <c r="E88" s="1223">
        <v>107</v>
      </c>
      <c r="F88" s="315"/>
      <c r="G88" s="316"/>
      <c r="H88" s="314"/>
      <c r="I88" s="313"/>
      <c r="J88" s="318"/>
      <c r="K88" s="320"/>
      <c r="L88" s="319"/>
      <c r="M88" s="329"/>
      <c r="N88" s="321"/>
      <c r="O88" s="324"/>
      <c r="P88" s="326"/>
      <c r="Q88" s="323"/>
      <c r="R88" s="322"/>
      <c r="S88" s="325"/>
      <c r="T88" s="327">
        <f t="shared" si="7"/>
        <v>0</v>
      </c>
      <c r="U88" s="327">
        <f t="shared" si="4"/>
        <v>0</v>
      </c>
      <c r="V88" s="273" t="str">
        <f t="shared" si="5"/>
        <v>-</v>
      </c>
      <c r="W88" s="328" t="s">
        <v>378</v>
      </c>
      <c r="X88" s="303">
        <v>1.4419999999999999</v>
      </c>
      <c r="Y88" s="304">
        <f t="shared" si="6"/>
        <v>0</v>
      </c>
      <c r="Z88" s="304"/>
      <c r="AA88" s="305" t="s">
        <v>1512</v>
      </c>
      <c r="AB88" s="306" t="s">
        <v>1518</v>
      </c>
      <c r="AC88" s="307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7"/>
      <c r="AT88" s="307"/>
      <c r="AU88" s="307"/>
      <c r="AV88" s="307"/>
      <c r="AW88" s="307"/>
      <c r="AX88" s="307"/>
      <c r="AY88" s="307"/>
      <c r="AZ88" s="307"/>
      <c r="BA88" s="307"/>
      <c r="BB88" s="307"/>
      <c r="BC88" s="307"/>
      <c r="BD88" s="307"/>
      <c r="BE88" s="307"/>
      <c r="BF88" s="307"/>
      <c r="BG88" s="1060"/>
      <c r="BH88" s="1057"/>
      <c r="BI88" s="264"/>
      <c r="BJ88" s="308"/>
      <c r="BK88" s="308"/>
      <c r="BL88" s="308"/>
      <c r="BM88" s="308"/>
      <c r="BN88" s="308"/>
      <c r="BO88" s="308"/>
      <c r="BP88" s="308"/>
      <c r="BQ88" s="308"/>
      <c r="BR88" s="308">
        <v>1</v>
      </c>
      <c r="BS88" s="309"/>
      <c r="BT88" s="308"/>
      <c r="BU88" s="308"/>
      <c r="BV88" s="308"/>
      <c r="BW88" s="308"/>
      <c r="BX88" s="308"/>
      <c r="BY88" s="308"/>
      <c r="BZ88" s="308"/>
      <c r="CA88" s="308"/>
      <c r="CB88" s="308"/>
      <c r="CC88" s="308">
        <v>1</v>
      </c>
      <c r="CD88" s="308"/>
      <c r="CE88" s="308"/>
      <c r="CF88" s="264"/>
      <c r="CG88" s="308"/>
      <c r="CH88" s="308">
        <v>1</v>
      </c>
      <c r="CI88" s="308"/>
      <c r="CJ88" s="1058"/>
      <c r="CK88" s="153"/>
    </row>
    <row r="89" spans="1:89" s="148" customFormat="1" ht="37.25" customHeight="1">
      <c r="A89" s="265"/>
      <c r="B89" s="311" t="s">
        <v>1962</v>
      </c>
      <c r="C89" s="312" t="s">
        <v>1197</v>
      </c>
      <c r="D89" s="850">
        <v>1</v>
      </c>
      <c r="E89" s="1223">
        <v>83</v>
      </c>
      <c r="F89" s="315"/>
      <c r="G89" s="316"/>
      <c r="H89" s="314"/>
      <c r="I89" s="313"/>
      <c r="J89" s="318"/>
      <c r="K89" s="320"/>
      <c r="L89" s="319"/>
      <c r="M89" s="329"/>
      <c r="N89" s="321"/>
      <c r="O89" s="324"/>
      <c r="P89" s="326"/>
      <c r="Q89" s="323"/>
      <c r="R89" s="322"/>
      <c r="S89" s="325"/>
      <c r="T89" s="327">
        <f t="shared" si="7"/>
        <v>0</v>
      </c>
      <c r="U89" s="327">
        <f t="shared" si="4"/>
        <v>0</v>
      </c>
      <c r="V89" s="273" t="str">
        <f t="shared" si="5"/>
        <v>-</v>
      </c>
      <c r="W89" s="328" t="s">
        <v>408</v>
      </c>
      <c r="X89" s="303">
        <v>1.0760000000000001</v>
      </c>
      <c r="Y89" s="304">
        <f t="shared" si="6"/>
        <v>0</v>
      </c>
      <c r="Z89" s="304"/>
      <c r="AA89" s="305" t="s">
        <v>1511</v>
      </c>
      <c r="AB89" s="306" t="s">
        <v>1518</v>
      </c>
      <c r="AC89" s="307"/>
      <c r="AD89" s="307"/>
      <c r="AE89" s="307"/>
      <c r="AF89" s="307"/>
      <c r="AG89" s="307"/>
      <c r="AH89" s="307"/>
      <c r="AI89" s="307"/>
      <c r="AJ89" s="307"/>
      <c r="AK89" s="307"/>
      <c r="AL89" s="307"/>
      <c r="AM89" s="307"/>
      <c r="AN89" s="307"/>
      <c r="AO89" s="307"/>
      <c r="AP89" s="307"/>
      <c r="AQ89" s="307"/>
      <c r="AR89" s="307"/>
      <c r="AS89" s="307"/>
      <c r="AT89" s="307"/>
      <c r="AU89" s="307"/>
      <c r="AV89" s="307"/>
      <c r="AW89" s="307"/>
      <c r="AX89" s="307"/>
      <c r="AY89" s="307"/>
      <c r="AZ89" s="307"/>
      <c r="BA89" s="307"/>
      <c r="BB89" s="307"/>
      <c r="BC89" s="307"/>
      <c r="BD89" s="307"/>
      <c r="BE89" s="307"/>
      <c r="BF89" s="307"/>
      <c r="BG89" s="1060"/>
      <c r="BH89" s="1057"/>
      <c r="BI89" s="264"/>
      <c r="BJ89" s="308"/>
      <c r="BK89" s="308"/>
      <c r="BL89" s="308"/>
      <c r="BM89" s="308"/>
      <c r="BN89" s="308"/>
      <c r="BO89" s="308"/>
      <c r="BP89" s="308"/>
      <c r="BQ89" s="308"/>
      <c r="BR89" s="308">
        <v>1</v>
      </c>
      <c r="BS89" s="309"/>
      <c r="BT89" s="308"/>
      <c r="BU89" s="308"/>
      <c r="BV89" s="308"/>
      <c r="BW89" s="308"/>
      <c r="BX89" s="308"/>
      <c r="BY89" s="308"/>
      <c r="BZ89" s="308"/>
      <c r="CA89" s="308"/>
      <c r="CB89" s="308"/>
      <c r="CC89" s="308">
        <v>1</v>
      </c>
      <c r="CD89" s="308"/>
      <c r="CE89" s="308"/>
      <c r="CF89" s="264"/>
      <c r="CG89" s="308"/>
      <c r="CH89" s="308"/>
      <c r="CI89" s="308">
        <v>1</v>
      </c>
      <c r="CJ89" s="1058"/>
      <c r="CK89" s="153"/>
    </row>
    <row r="90" spans="1:89" s="148" customFormat="1" ht="37.25" customHeight="1">
      <c r="A90" s="265"/>
      <c r="B90" s="311" t="s">
        <v>1963</v>
      </c>
      <c r="C90" s="312" t="s">
        <v>1198</v>
      </c>
      <c r="D90" s="850">
        <v>1</v>
      </c>
      <c r="E90" s="1223">
        <v>131</v>
      </c>
      <c r="F90" s="315"/>
      <c r="G90" s="316"/>
      <c r="H90" s="314"/>
      <c r="I90" s="313"/>
      <c r="J90" s="318"/>
      <c r="K90" s="320"/>
      <c r="L90" s="319"/>
      <c r="M90" s="329"/>
      <c r="N90" s="321"/>
      <c r="O90" s="324"/>
      <c r="P90" s="326"/>
      <c r="Q90" s="323"/>
      <c r="R90" s="322"/>
      <c r="S90" s="325"/>
      <c r="T90" s="327">
        <f t="shared" si="7"/>
        <v>0</v>
      </c>
      <c r="U90" s="327">
        <f t="shared" si="4"/>
        <v>0</v>
      </c>
      <c r="V90" s="273" t="str">
        <f t="shared" si="5"/>
        <v>-</v>
      </c>
      <c r="W90" s="328" t="s">
        <v>79</v>
      </c>
      <c r="X90" s="303">
        <v>1.831</v>
      </c>
      <c r="Y90" s="304">
        <f t="shared" si="6"/>
        <v>0</v>
      </c>
      <c r="Z90" s="304"/>
      <c r="AA90" s="305" t="s">
        <v>1512</v>
      </c>
      <c r="AB90" s="306" t="s">
        <v>1518</v>
      </c>
      <c r="AC90" s="307"/>
      <c r="AD90" s="307"/>
      <c r="AE90" s="307"/>
      <c r="AF90" s="307"/>
      <c r="AG90" s="307"/>
      <c r="AH90" s="307"/>
      <c r="AI90" s="307"/>
      <c r="AJ90" s="307"/>
      <c r="AK90" s="307"/>
      <c r="AL90" s="307"/>
      <c r="AM90" s="307"/>
      <c r="AN90" s="307"/>
      <c r="AO90" s="307"/>
      <c r="AP90" s="307"/>
      <c r="AQ90" s="307"/>
      <c r="AR90" s="307"/>
      <c r="AS90" s="307"/>
      <c r="AT90" s="307"/>
      <c r="AU90" s="307"/>
      <c r="AV90" s="307"/>
      <c r="AW90" s="307"/>
      <c r="AX90" s="307"/>
      <c r="AY90" s="307"/>
      <c r="AZ90" s="307"/>
      <c r="BA90" s="307"/>
      <c r="BB90" s="307"/>
      <c r="BC90" s="307"/>
      <c r="BD90" s="307"/>
      <c r="BE90" s="307"/>
      <c r="BF90" s="307"/>
      <c r="BG90" s="1060"/>
      <c r="BH90" s="1057"/>
      <c r="BI90" s="264"/>
      <c r="BJ90" s="308"/>
      <c r="BK90" s="308"/>
      <c r="BL90" s="308"/>
      <c r="BM90" s="308"/>
      <c r="BN90" s="308"/>
      <c r="BO90" s="308"/>
      <c r="BP90" s="308"/>
      <c r="BQ90" s="308"/>
      <c r="BR90" s="308">
        <v>1</v>
      </c>
      <c r="BS90" s="309"/>
      <c r="BT90" s="308"/>
      <c r="BU90" s="308"/>
      <c r="BV90" s="308"/>
      <c r="BW90" s="308"/>
      <c r="BX90" s="308"/>
      <c r="BY90" s="308"/>
      <c r="BZ90" s="308"/>
      <c r="CA90" s="308"/>
      <c r="CB90" s="308"/>
      <c r="CC90" s="308">
        <v>1</v>
      </c>
      <c r="CD90" s="308"/>
      <c r="CE90" s="308"/>
      <c r="CF90" s="264"/>
      <c r="CG90" s="308"/>
      <c r="CH90" s="308">
        <v>1</v>
      </c>
      <c r="CI90" s="308"/>
      <c r="CJ90" s="1058"/>
      <c r="CK90" s="153"/>
    </row>
    <row r="91" spans="1:89" s="148" customFormat="1" ht="37.25" customHeight="1">
      <c r="A91" s="332"/>
      <c r="B91" s="333" t="s">
        <v>1964</v>
      </c>
      <c r="C91" s="280" t="s">
        <v>1199</v>
      </c>
      <c r="D91" s="856">
        <v>1</v>
      </c>
      <c r="E91" s="1224">
        <v>116</v>
      </c>
      <c r="F91" s="337"/>
      <c r="G91" s="338"/>
      <c r="H91" s="336"/>
      <c r="I91" s="335"/>
      <c r="J91" s="340"/>
      <c r="K91" s="342"/>
      <c r="L91" s="341"/>
      <c r="M91" s="339"/>
      <c r="N91" s="343"/>
      <c r="O91" s="346"/>
      <c r="P91" s="348"/>
      <c r="Q91" s="345"/>
      <c r="R91" s="344"/>
      <c r="S91" s="347"/>
      <c r="T91" s="349">
        <f t="shared" si="7"/>
        <v>0</v>
      </c>
      <c r="U91" s="349">
        <f t="shared" si="4"/>
        <v>0</v>
      </c>
      <c r="V91" s="281" t="str">
        <f t="shared" si="5"/>
        <v>-</v>
      </c>
      <c r="W91" s="350" t="s">
        <v>79</v>
      </c>
      <c r="X91" s="303">
        <v>1.7929999999999999</v>
      </c>
      <c r="Y91" s="304">
        <f t="shared" si="6"/>
        <v>0</v>
      </c>
      <c r="Z91" s="304"/>
      <c r="AA91" s="334" t="s">
        <v>1512</v>
      </c>
      <c r="AB91" s="334" t="s">
        <v>1518</v>
      </c>
      <c r="AC91" s="307"/>
      <c r="AD91" s="307"/>
      <c r="AE91" s="307"/>
      <c r="AF91" s="307"/>
      <c r="AG91" s="307"/>
      <c r="AH91" s="307"/>
      <c r="AI91" s="307"/>
      <c r="AJ91" s="307"/>
      <c r="AK91" s="307"/>
      <c r="AL91" s="307"/>
      <c r="AM91" s="307"/>
      <c r="AN91" s="307"/>
      <c r="AO91" s="307"/>
      <c r="AP91" s="307"/>
      <c r="AQ91" s="307"/>
      <c r="AR91" s="307"/>
      <c r="AS91" s="307"/>
      <c r="AT91" s="307"/>
      <c r="AU91" s="307"/>
      <c r="AV91" s="307"/>
      <c r="AW91" s="307"/>
      <c r="AX91" s="307"/>
      <c r="AY91" s="307"/>
      <c r="AZ91" s="307"/>
      <c r="BA91" s="307"/>
      <c r="BB91" s="307"/>
      <c r="BC91" s="307"/>
      <c r="BD91" s="307"/>
      <c r="BE91" s="307"/>
      <c r="BF91" s="307"/>
      <c r="BG91" s="1060"/>
      <c r="BH91" s="1057"/>
      <c r="BI91" s="264"/>
      <c r="BJ91" s="308"/>
      <c r="BK91" s="308"/>
      <c r="BL91" s="308"/>
      <c r="BM91" s="308"/>
      <c r="BN91" s="308"/>
      <c r="BO91" s="308"/>
      <c r="BP91" s="308"/>
      <c r="BQ91" s="308"/>
      <c r="BR91" s="308">
        <v>1</v>
      </c>
      <c r="BS91" s="309"/>
      <c r="BT91" s="308"/>
      <c r="BU91" s="308"/>
      <c r="BV91" s="308"/>
      <c r="BW91" s="308"/>
      <c r="BX91" s="308"/>
      <c r="BY91" s="308"/>
      <c r="BZ91" s="308"/>
      <c r="CA91" s="308"/>
      <c r="CB91" s="308"/>
      <c r="CC91" s="308">
        <v>1</v>
      </c>
      <c r="CD91" s="308"/>
      <c r="CE91" s="308"/>
      <c r="CF91" s="264"/>
      <c r="CG91" s="308"/>
      <c r="CH91" s="308">
        <v>1</v>
      </c>
      <c r="CI91" s="308"/>
      <c r="CJ91" s="1058"/>
      <c r="CK91" s="153"/>
    </row>
    <row r="92" spans="1:89" s="148" customFormat="1" ht="37.25" customHeight="1">
      <c r="A92" s="284"/>
      <c r="B92" s="270" t="s">
        <v>31</v>
      </c>
      <c r="C92" s="270" t="s">
        <v>32</v>
      </c>
      <c r="D92" s="845">
        <v>5</v>
      </c>
      <c r="E92" s="1225">
        <v>25</v>
      </c>
      <c r="F92" s="288"/>
      <c r="G92" s="289"/>
      <c r="H92" s="287"/>
      <c r="I92" s="286"/>
      <c r="J92" s="291"/>
      <c r="K92" s="293"/>
      <c r="L92" s="292"/>
      <c r="M92" s="290"/>
      <c r="N92" s="294"/>
      <c r="O92" s="297"/>
      <c r="P92" s="299"/>
      <c r="Q92" s="296"/>
      <c r="R92" s="295"/>
      <c r="S92" s="298"/>
      <c r="T92" s="300">
        <f t="shared" ref="T92:T149" si="11">F92+G92+H92+I92+J92+K92+L92+M92+N92+O92+P92+Q92+R92+S92</f>
        <v>0</v>
      </c>
      <c r="U92" s="300">
        <f t="shared" ref="U92:U132" si="12">T92*D92</f>
        <v>0</v>
      </c>
      <c r="V92" s="301" t="str">
        <f t="shared" ref="V92:V148" si="13">IF(T92&gt;0,T92*E92,"-")</f>
        <v>-</v>
      </c>
      <c r="W92" s="302" t="s">
        <v>26</v>
      </c>
      <c r="X92" s="303">
        <v>0.24</v>
      </c>
      <c r="Y92" s="304">
        <f t="shared" ref="Y92:Y132" si="14">X92*T92</f>
        <v>0</v>
      </c>
      <c r="Z92" s="304"/>
      <c r="AA92" s="305" t="s">
        <v>1513</v>
      </c>
      <c r="AB92" s="306" t="s">
        <v>1522</v>
      </c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  <c r="AO92" s="307"/>
      <c r="AP92" s="307"/>
      <c r="AQ92" s="307"/>
      <c r="AR92" s="307"/>
      <c r="AS92" s="307"/>
      <c r="AT92" s="307"/>
      <c r="AU92" s="307"/>
      <c r="AV92" s="307"/>
      <c r="AW92" s="307"/>
      <c r="AX92" s="307"/>
      <c r="AY92" s="307"/>
      <c r="AZ92" s="307"/>
      <c r="BA92" s="307"/>
      <c r="BB92" s="307"/>
      <c r="BC92" s="307"/>
      <c r="BD92" s="307"/>
      <c r="BE92" s="307"/>
      <c r="BF92" s="307"/>
      <c r="BG92" s="1060"/>
      <c r="BH92" s="1057"/>
      <c r="BI92" s="264"/>
      <c r="BJ92" s="308"/>
      <c r="BK92" s="308">
        <v>5</v>
      </c>
      <c r="BL92" s="308"/>
      <c r="BM92" s="308"/>
      <c r="BN92" s="308"/>
      <c r="BO92" s="308"/>
      <c r="BP92" s="308"/>
      <c r="BQ92" s="308"/>
      <c r="BR92" s="308"/>
      <c r="BS92" s="309"/>
      <c r="BT92" s="310">
        <v>5</v>
      </c>
      <c r="BU92" s="308"/>
      <c r="BV92" s="310">
        <v>5</v>
      </c>
      <c r="BW92" s="310"/>
      <c r="BX92" s="310"/>
      <c r="BY92" s="308"/>
      <c r="BZ92" s="308"/>
      <c r="CA92" s="308"/>
      <c r="CB92" s="308"/>
      <c r="CC92" s="308"/>
      <c r="CD92" s="308"/>
      <c r="CE92" s="308"/>
      <c r="CF92" s="264"/>
      <c r="CG92" s="308"/>
      <c r="CH92" s="308"/>
      <c r="CI92" s="308"/>
      <c r="CJ92" s="1058"/>
      <c r="CK92" s="153"/>
    </row>
    <row r="93" spans="1:89" s="148" customFormat="1" ht="37.25" customHeight="1">
      <c r="A93" s="265"/>
      <c r="B93" s="312" t="s">
        <v>33</v>
      </c>
      <c r="C93" s="312" t="s">
        <v>34</v>
      </c>
      <c r="D93" s="850">
        <v>5</v>
      </c>
      <c r="E93" s="1223">
        <v>24</v>
      </c>
      <c r="F93" s="315"/>
      <c r="G93" s="316"/>
      <c r="H93" s="314"/>
      <c r="I93" s="313"/>
      <c r="J93" s="318"/>
      <c r="K93" s="320"/>
      <c r="L93" s="319"/>
      <c r="M93" s="329"/>
      <c r="N93" s="321"/>
      <c r="O93" s="324"/>
      <c r="P93" s="326"/>
      <c r="Q93" s="323"/>
      <c r="R93" s="322"/>
      <c r="S93" s="325"/>
      <c r="T93" s="327">
        <f t="shared" si="11"/>
        <v>0</v>
      </c>
      <c r="U93" s="327">
        <f t="shared" si="12"/>
        <v>0</v>
      </c>
      <c r="V93" s="273" t="str">
        <f t="shared" si="13"/>
        <v>-</v>
      </c>
      <c r="W93" s="328" t="s">
        <v>26</v>
      </c>
      <c r="X93" s="303">
        <v>0.18</v>
      </c>
      <c r="Y93" s="304">
        <f t="shared" si="14"/>
        <v>0</v>
      </c>
      <c r="Z93" s="304"/>
      <c r="AA93" s="305" t="s">
        <v>1513</v>
      </c>
      <c r="AB93" s="306" t="s">
        <v>1522</v>
      </c>
      <c r="AC93" s="307"/>
      <c r="AD93" s="307"/>
      <c r="AE93" s="307"/>
      <c r="AF93" s="307"/>
      <c r="AG93" s="307"/>
      <c r="AH93" s="307"/>
      <c r="AI93" s="307"/>
      <c r="AJ93" s="307"/>
      <c r="AK93" s="307"/>
      <c r="AL93" s="307"/>
      <c r="AM93" s="307"/>
      <c r="AN93" s="307"/>
      <c r="AO93" s="307"/>
      <c r="AP93" s="307"/>
      <c r="AQ93" s="307"/>
      <c r="AR93" s="307"/>
      <c r="AS93" s="307"/>
      <c r="AT93" s="307"/>
      <c r="AU93" s="307"/>
      <c r="AV93" s="307"/>
      <c r="AW93" s="307"/>
      <c r="AX93" s="307"/>
      <c r="AY93" s="307"/>
      <c r="AZ93" s="307"/>
      <c r="BA93" s="307"/>
      <c r="BB93" s="307"/>
      <c r="BC93" s="307"/>
      <c r="BD93" s="307"/>
      <c r="BE93" s="307"/>
      <c r="BF93" s="307"/>
      <c r="BG93" s="1060"/>
      <c r="BH93" s="1057"/>
      <c r="BI93" s="264"/>
      <c r="BJ93" s="308"/>
      <c r="BK93" s="308">
        <v>5</v>
      </c>
      <c r="BL93" s="308"/>
      <c r="BM93" s="308"/>
      <c r="BN93" s="308"/>
      <c r="BO93" s="308"/>
      <c r="BP93" s="308"/>
      <c r="BQ93" s="308"/>
      <c r="BR93" s="308"/>
      <c r="BS93" s="309"/>
      <c r="BT93" s="310">
        <v>5</v>
      </c>
      <c r="BU93" s="308"/>
      <c r="BV93" s="310">
        <v>5</v>
      </c>
      <c r="BW93" s="310"/>
      <c r="BX93" s="310"/>
      <c r="BY93" s="308"/>
      <c r="BZ93" s="308"/>
      <c r="CA93" s="308"/>
      <c r="CB93" s="308"/>
      <c r="CC93" s="308"/>
      <c r="CD93" s="308"/>
      <c r="CE93" s="308"/>
      <c r="CF93" s="264"/>
      <c r="CG93" s="308"/>
      <c r="CH93" s="308"/>
      <c r="CI93" s="308"/>
      <c r="CJ93" s="1058"/>
      <c r="CK93" s="153"/>
    </row>
    <row r="94" spans="1:89" s="148" customFormat="1" ht="37.25" customHeight="1">
      <c r="A94" s="330" t="s">
        <v>30</v>
      </c>
      <c r="B94" s="312" t="s">
        <v>35</v>
      </c>
      <c r="C94" s="312" t="s">
        <v>1934</v>
      </c>
      <c r="D94" s="850">
        <v>5</v>
      </c>
      <c r="E94" s="1223">
        <v>25</v>
      </c>
      <c r="F94" s="315"/>
      <c r="G94" s="316"/>
      <c r="H94" s="314"/>
      <c r="I94" s="313"/>
      <c r="J94" s="318"/>
      <c r="K94" s="320"/>
      <c r="L94" s="319"/>
      <c r="M94" s="329"/>
      <c r="N94" s="321"/>
      <c r="O94" s="324"/>
      <c r="P94" s="326"/>
      <c r="Q94" s="323"/>
      <c r="R94" s="322"/>
      <c r="S94" s="325"/>
      <c r="T94" s="327">
        <f t="shared" si="11"/>
        <v>0</v>
      </c>
      <c r="U94" s="327">
        <f t="shared" si="12"/>
        <v>0</v>
      </c>
      <c r="V94" s="273" t="str">
        <f t="shared" si="13"/>
        <v>-</v>
      </c>
      <c r="W94" s="328" t="s">
        <v>26</v>
      </c>
      <c r="X94" s="303">
        <v>0.22</v>
      </c>
      <c r="Y94" s="304">
        <f t="shared" si="14"/>
        <v>0</v>
      </c>
      <c r="Z94" s="304"/>
      <c r="AA94" s="305" t="s">
        <v>1512</v>
      </c>
      <c r="AB94" s="306" t="s">
        <v>1522</v>
      </c>
      <c r="AC94" s="307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7"/>
      <c r="AO94" s="307"/>
      <c r="AP94" s="307"/>
      <c r="AQ94" s="307"/>
      <c r="AR94" s="307"/>
      <c r="AS94" s="307"/>
      <c r="AT94" s="307"/>
      <c r="AU94" s="307"/>
      <c r="AV94" s="307"/>
      <c r="AW94" s="307"/>
      <c r="AX94" s="307"/>
      <c r="AY94" s="307"/>
      <c r="AZ94" s="307"/>
      <c r="BA94" s="307"/>
      <c r="BB94" s="307"/>
      <c r="BC94" s="307"/>
      <c r="BD94" s="307"/>
      <c r="BE94" s="307"/>
      <c r="BF94" s="307"/>
      <c r="BG94" s="1060"/>
      <c r="BH94" s="1057"/>
      <c r="BI94" s="264"/>
      <c r="BJ94" s="308"/>
      <c r="BK94" s="308">
        <v>5</v>
      </c>
      <c r="BL94" s="308"/>
      <c r="BM94" s="308"/>
      <c r="BN94" s="308"/>
      <c r="BO94" s="308"/>
      <c r="BP94" s="308"/>
      <c r="BQ94" s="308"/>
      <c r="BR94" s="308"/>
      <c r="BS94" s="309"/>
      <c r="BT94" s="310">
        <v>5</v>
      </c>
      <c r="BU94" s="308"/>
      <c r="BV94" s="310"/>
      <c r="BW94" s="310">
        <v>5</v>
      </c>
      <c r="BX94" s="310"/>
      <c r="BY94" s="308"/>
      <c r="BZ94" s="308"/>
      <c r="CA94" s="308"/>
      <c r="CB94" s="308"/>
      <c r="CC94" s="308"/>
      <c r="CD94" s="308"/>
      <c r="CE94" s="308"/>
      <c r="CF94" s="264"/>
      <c r="CG94" s="308"/>
      <c r="CH94" s="308"/>
      <c r="CI94" s="308"/>
      <c r="CJ94" s="1058"/>
      <c r="CK94" s="153"/>
    </row>
    <row r="95" spans="1:89" s="148" customFormat="1" ht="37.25" customHeight="1">
      <c r="A95" s="265"/>
      <c r="B95" s="312" t="s">
        <v>36</v>
      </c>
      <c r="C95" s="312" t="s">
        <v>37</v>
      </c>
      <c r="D95" s="850">
        <v>5</v>
      </c>
      <c r="E95" s="1223">
        <v>32</v>
      </c>
      <c r="F95" s="315"/>
      <c r="G95" s="316"/>
      <c r="H95" s="314"/>
      <c r="I95" s="313"/>
      <c r="J95" s="318"/>
      <c r="K95" s="320"/>
      <c r="L95" s="319"/>
      <c r="M95" s="329"/>
      <c r="N95" s="321"/>
      <c r="O95" s="324"/>
      <c r="P95" s="326"/>
      <c r="Q95" s="323"/>
      <c r="R95" s="322"/>
      <c r="S95" s="325"/>
      <c r="T95" s="327">
        <f t="shared" si="11"/>
        <v>0</v>
      </c>
      <c r="U95" s="327">
        <f t="shared" si="12"/>
        <v>0</v>
      </c>
      <c r="V95" s="273" t="str">
        <f t="shared" si="13"/>
        <v>-</v>
      </c>
      <c r="W95" s="328" t="s">
        <v>26</v>
      </c>
      <c r="X95" s="303">
        <v>0.38</v>
      </c>
      <c r="Y95" s="304">
        <f t="shared" si="14"/>
        <v>0</v>
      </c>
      <c r="Z95" s="304"/>
      <c r="AA95" s="305" t="s">
        <v>1511</v>
      </c>
      <c r="AB95" s="306" t="s">
        <v>1522</v>
      </c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  <c r="AT95" s="307"/>
      <c r="AU95" s="307"/>
      <c r="AV95" s="307"/>
      <c r="AW95" s="307"/>
      <c r="AX95" s="307"/>
      <c r="AY95" s="307"/>
      <c r="AZ95" s="307"/>
      <c r="BA95" s="307"/>
      <c r="BB95" s="307"/>
      <c r="BC95" s="307"/>
      <c r="BD95" s="307"/>
      <c r="BE95" s="307"/>
      <c r="BF95" s="307"/>
      <c r="BG95" s="1060"/>
      <c r="BH95" s="1057"/>
      <c r="BI95" s="264"/>
      <c r="BJ95" s="308"/>
      <c r="BK95" s="308">
        <v>5</v>
      </c>
      <c r="BL95" s="308"/>
      <c r="BM95" s="308"/>
      <c r="BN95" s="308"/>
      <c r="BO95" s="308"/>
      <c r="BP95" s="308"/>
      <c r="BQ95" s="308"/>
      <c r="BR95" s="308"/>
      <c r="BS95" s="309"/>
      <c r="BT95" s="310">
        <v>5</v>
      </c>
      <c r="BU95" s="308"/>
      <c r="BV95" s="310"/>
      <c r="BW95" s="310"/>
      <c r="BX95" s="310">
        <v>5</v>
      </c>
      <c r="BY95" s="308"/>
      <c r="BZ95" s="308"/>
      <c r="CA95" s="308"/>
      <c r="CB95" s="308"/>
      <c r="CC95" s="308"/>
      <c r="CD95" s="308"/>
      <c r="CE95" s="308"/>
      <c r="CF95" s="264"/>
      <c r="CG95" s="308"/>
      <c r="CH95" s="308"/>
      <c r="CI95" s="308"/>
      <c r="CJ95" s="1058"/>
      <c r="CK95" s="153"/>
    </row>
    <row r="96" spans="1:89" s="148" customFormat="1" ht="37.25" customHeight="1">
      <c r="A96" s="332"/>
      <c r="B96" s="280" t="s">
        <v>38</v>
      </c>
      <c r="C96" s="280" t="s">
        <v>39</v>
      </c>
      <c r="D96" s="856">
        <v>5</v>
      </c>
      <c r="E96" s="1224">
        <v>31</v>
      </c>
      <c r="F96" s="337"/>
      <c r="G96" s="338"/>
      <c r="H96" s="336"/>
      <c r="I96" s="335"/>
      <c r="J96" s="340"/>
      <c r="K96" s="342"/>
      <c r="L96" s="341"/>
      <c r="M96" s="339"/>
      <c r="N96" s="343"/>
      <c r="O96" s="346"/>
      <c r="P96" s="348"/>
      <c r="Q96" s="345"/>
      <c r="R96" s="344"/>
      <c r="S96" s="347"/>
      <c r="T96" s="349">
        <f t="shared" si="11"/>
        <v>0</v>
      </c>
      <c r="U96" s="349">
        <f t="shared" si="12"/>
        <v>0</v>
      </c>
      <c r="V96" s="281" t="str">
        <f t="shared" si="13"/>
        <v>-</v>
      </c>
      <c r="W96" s="350" t="s">
        <v>26</v>
      </c>
      <c r="X96" s="303">
        <v>0.33</v>
      </c>
      <c r="Y96" s="304">
        <f t="shared" si="14"/>
        <v>0</v>
      </c>
      <c r="Z96" s="304"/>
      <c r="AA96" s="334" t="s">
        <v>1511</v>
      </c>
      <c r="AB96" s="334" t="s">
        <v>1522</v>
      </c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307"/>
      <c r="BE96" s="307"/>
      <c r="BF96" s="307"/>
      <c r="BG96" s="1060"/>
      <c r="BH96" s="1057"/>
      <c r="BI96" s="264"/>
      <c r="BJ96" s="308"/>
      <c r="BK96" s="308">
        <v>5</v>
      </c>
      <c r="BL96" s="308"/>
      <c r="BM96" s="308"/>
      <c r="BN96" s="308"/>
      <c r="BO96" s="308"/>
      <c r="BP96" s="308"/>
      <c r="BQ96" s="308"/>
      <c r="BR96" s="308"/>
      <c r="BS96" s="309"/>
      <c r="BT96" s="310">
        <v>5</v>
      </c>
      <c r="BU96" s="308"/>
      <c r="BV96" s="310"/>
      <c r="BW96" s="310"/>
      <c r="BX96" s="310">
        <v>5</v>
      </c>
      <c r="BY96" s="308"/>
      <c r="BZ96" s="308"/>
      <c r="CA96" s="308"/>
      <c r="CB96" s="308"/>
      <c r="CC96" s="308"/>
      <c r="CD96" s="308"/>
      <c r="CE96" s="308"/>
      <c r="CF96" s="264"/>
      <c r="CG96" s="308"/>
      <c r="CH96" s="308"/>
      <c r="CI96" s="308"/>
      <c r="CJ96" s="1058"/>
      <c r="CK96" s="153"/>
    </row>
    <row r="97" spans="1:89" s="148" customFormat="1" ht="37.25" customHeight="1">
      <c r="A97" s="354"/>
      <c r="B97" s="270" t="s">
        <v>41</v>
      </c>
      <c r="C97" s="270" t="s">
        <v>42</v>
      </c>
      <c r="D97" s="845">
        <v>5</v>
      </c>
      <c r="E97" s="1225">
        <v>108</v>
      </c>
      <c r="F97" s="288"/>
      <c r="G97" s="289"/>
      <c r="H97" s="287"/>
      <c r="I97" s="286"/>
      <c r="J97" s="291"/>
      <c r="K97" s="293"/>
      <c r="L97" s="292"/>
      <c r="M97" s="290"/>
      <c r="N97" s="294"/>
      <c r="O97" s="297"/>
      <c r="P97" s="299"/>
      <c r="Q97" s="296"/>
      <c r="R97" s="295"/>
      <c r="S97" s="298"/>
      <c r="T97" s="300">
        <f t="shared" si="11"/>
        <v>0</v>
      </c>
      <c r="U97" s="300">
        <f t="shared" si="12"/>
        <v>0</v>
      </c>
      <c r="V97" s="301" t="str">
        <f t="shared" si="13"/>
        <v>-</v>
      </c>
      <c r="W97" s="302" t="s">
        <v>43</v>
      </c>
      <c r="X97" s="303">
        <v>2.16</v>
      </c>
      <c r="Y97" s="304">
        <f t="shared" si="14"/>
        <v>0</v>
      </c>
      <c r="Z97" s="304"/>
      <c r="AA97" s="305" t="s">
        <v>1511</v>
      </c>
      <c r="AB97" s="306" t="s">
        <v>1520</v>
      </c>
      <c r="AC97" s="307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7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307"/>
      <c r="BE97" s="307"/>
      <c r="BF97" s="307"/>
      <c r="BG97" s="1060"/>
      <c r="BH97" s="1057"/>
      <c r="BI97" s="264"/>
      <c r="BJ97" s="308"/>
      <c r="BK97" s="308"/>
      <c r="BL97" s="308"/>
      <c r="BM97" s="308"/>
      <c r="BN97" s="308">
        <v>5</v>
      </c>
      <c r="BO97" s="308"/>
      <c r="BP97" s="308"/>
      <c r="BQ97" s="308"/>
      <c r="BR97" s="308"/>
      <c r="BS97" s="309"/>
      <c r="BT97" s="310"/>
      <c r="BU97" s="308"/>
      <c r="BV97" s="310"/>
      <c r="BW97" s="310"/>
      <c r="BX97" s="310"/>
      <c r="BY97" s="308"/>
      <c r="BZ97" s="308"/>
      <c r="CA97" s="308"/>
      <c r="CB97" s="308"/>
      <c r="CC97" s="308">
        <v>5</v>
      </c>
      <c r="CD97" s="308"/>
      <c r="CE97" s="308"/>
      <c r="CF97" s="264"/>
      <c r="CG97" s="308"/>
      <c r="CH97" s="308"/>
      <c r="CI97" s="308">
        <v>5</v>
      </c>
      <c r="CJ97" s="1058"/>
      <c r="CK97" s="153"/>
    </row>
    <row r="98" spans="1:89" s="148" customFormat="1" ht="37.25" customHeight="1">
      <c r="A98" s="355"/>
      <c r="B98" s="312" t="s">
        <v>44</v>
      </c>
      <c r="C98" s="312" t="s">
        <v>45</v>
      </c>
      <c r="D98" s="850">
        <v>5</v>
      </c>
      <c r="E98" s="1223">
        <v>141</v>
      </c>
      <c r="F98" s="315"/>
      <c r="G98" s="316"/>
      <c r="H98" s="314"/>
      <c r="I98" s="313"/>
      <c r="J98" s="318"/>
      <c r="K98" s="320"/>
      <c r="L98" s="319"/>
      <c r="M98" s="329"/>
      <c r="N98" s="321"/>
      <c r="O98" s="324"/>
      <c r="P98" s="326"/>
      <c r="Q98" s="323"/>
      <c r="R98" s="322"/>
      <c r="S98" s="325"/>
      <c r="T98" s="327">
        <f t="shared" si="11"/>
        <v>0</v>
      </c>
      <c r="U98" s="327">
        <f t="shared" si="12"/>
        <v>0</v>
      </c>
      <c r="V98" s="273" t="str">
        <f t="shared" si="13"/>
        <v>-</v>
      </c>
      <c r="W98" s="328" t="s">
        <v>46</v>
      </c>
      <c r="X98" s="303">
        <v>1.67</v>
      </c>
      <c r="Y98" s="304">
        <f t="shared" si="14"/>
        <v>0</v>
      </c>
      <c r="Z98" s="304"/>
      <c r="AA98" s="305" t="s">
        <v>1513</v>
      </c>
      <c r="AB98" s="306" t="s">
        <v>1520</v>
      </c>
      <c r="AC98" s="307"/>
      <c r="AD98" s="307"/>
      <c r="AE98" s="307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7"/>
      <c r="AT98" s="307"/>
      <c r="AU98" s="307"/>
      <c r="AV98" s="307"/>
      <c r="AW98" s="307"/>
      <c r="AX98" s="307"/>
      <c r="AY98" s="307"/>
      <c r="AZ98" s="307"/>
      <c r="BA98" s="307"/>
      <c r="BB98" s="307"/>
      <c r="BC98" s="307"/>
      <c r="BD98" s="307"/>
      <c r="BE98" s="307"/>
      <c r="BF98" s="307"/>
      <c r="BG98" s="1060"/>
      <c r="BH98" s="1057"/>
      <c r="BI98" s="264"/>
      <c r="BJ98" s="308"/>
      <c r="BK98" s="308"/>
      <c r="BL98" s="308"/>
      <c r="BM98" s="308"/>
      <c r="BN98" s="308">
        <v>5</v>
      </c>
      <c r="BO98" s="308"/>
      <c r="BP98" s="308"/>
      <c r="BQ98" s="308"/>
      <c r="BR98" s="308"/>
      <c r="BS98" s="309"/>
      <c r="BT98" s="308"/>
      <c r="BU98" s="308"/>
      <c r="BV98" s="308"/>
      <c r="BW98" s="308"/>
      <c r="BX98" s="308"/>
      <c r="BY98" s="308"/>
      <c r="BZ98" s="308"/>
      <c r="CA98" s="308">
        <v>5</v>
      </c>
      <c r="CB98" s="308"/>
      <c r="CC98" s="308"/>
      <c r="CD98" s="308"/>
      <c r="CE98" s="308"/>
      <c r="CF98" s="264"/>
      <c r="CG98" s="308">
        <v>5</v>
      </c>
      <c r="CH98" s="308"/>
      <c r="CI98" s="308"/>
      <c r="CJ98" s="1058"/>
      <c r="CK98" s="153"/>
    </row>
    <row r="99" spans="1:89" s="148" customFormat="1" ht="37.25" customHeight="1">
      <c r="A99" s="355"/>
      <c r="B99" s="312" t="s">
        <v>1928</v>
      </c>
      <c r="C99" s="312" t="s">
        <v>2114</v>
      </c>
      <c r="D99" s="850">
        <v>5</v>
      </c>
      <c r="E99" s="1223">
        <v>158</v>
      </c>
      <c r="F99" s="315"/>
      <c r="G99" s="316"/>
      <c r="H99" s="314"/>
      <c r="I99" s="313"/>
      <c r="J99" s="318"/>
      <c r="K99" s="320"/>
      <c r="L99" s="319"/>
      <c r="M99" s="329"/>
      <c r="N99" s="321"/>
      <c r="O99" s="324"/>
      <c r="P99" s="326"/>
      <c r="Q99" s="323"/>
      <c r="R99" s="322"/>
      <c r="S99" s="325"/>
      <c r="T99" s="327">
        <f t="shared" si="11"/>
        <v>0</v>
      </c>
      <c r="U99" s="327">
        <f t="shared" si="12"/>
        <v>0</v>
      </c>
      <c r="V99" s="273" t="str">
        <f t="shared" si="13"/>
        <v>-</v>
      </c>
      <c r="W99" s="328" t="s">
        <v>47</v>
      </c>
      <c r="X99" s="303">
        <v>2.04</v>
      </c>
      <c r="Y99" s="304">
        <f t="shared" si="14"/>
        <v>0</v>
      </c>
      <c r="Z99" s="304"/>
      <c r="AA99" s="305" t="s">
        <v>1513</v>
      </c>
      <c r="AB99" s="306" t="s">
        <v>1516</v>
      </c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307"/>
      <c r="BE99" s="307"/>
      <c r="BF99" s="307"/>
      <c r="BG99" s="1060"/>
      <c r="BH99" s="1057"/>
      <c r="BI99" s="264"/>
      <c r="BJ99" s="308"/>
      <c r="BK99" s="308"/>
      <c r="BL99" s="308"/>
      <c r="BM99" s="308"/>
      <c r="BN99" s="308"/>
      <c r="BO99" s="308">
        <v>5</v>
      </c>
      <c r="BP99" s="308"/>
      <c r="BQ99" s="308"/>
      <c r="BR99" s="308"/>
      <c r="BS99" s="309"/>
      <c r="BT99" s="308"/>
      <c r="BU99" s="308"/>
      <c r="BV99" s="308"/>
      <c r="BW99" s="308"/>
      <c r="BX99" s="308"/>
      <c r="BY99" s="308"/>
      <c r="BZ99" s="308"/>
      <c r="CA99" s="308">
        <v>5</v>
      </c>
      <c r="CB99" s="308"/>
      <c r="CC99" s="308"/>
      <c r="CD99" s="308"/>
      <c r="CE99" s="308"/>
      <c r="CF99" s="264"/>
      <c r="CG99" s="308">
        <v>5</v>
      </c>
      <c r="CH99" s="308"/>
      <c r="CI99" s="308"/>
      <c r="CJ99" s="1058"/>
      <c r="CK99" s="153"/>
    </row>
    <row r="100" spans="1:89" s="148" customFormat="1" ht="37.25" customHeight="1">
      <c r="A100" s="355"/>
      <c r="B100" s="312" t="s">
        <v>48</v>
      </c>
      <c r="C100" s="312" t="s">
        <v>49</v>
      </c>
      <c r="D100" s="850">
        <v>3</v>
      </c>
      <c r="E100" s="1223">
        <v>99</v>
      </c>
      <c r="F100" s="315"/>
      <c r="G100" s="316"/>
      <c r="H100" s="314"/>
      <c r="I100" s="313"/>
      <c r="J100" s="318"/>
      <c r="K100" s="320"/>
      <c r="L100" s="319"/>
      <c r="M100" s="329"/>
      <c r="N100" s="321"/>
      <c r="O100" s="324"/>
      <c r="P100" s="326"/>
      <c r="Q100" s="323"/>
      <c r="R100" s="322"/>
      <c r="S100" s="325"/>
      <c r="T100" s="327">
        <f t="shared" si="11"/>
        <v>0</v>
      </c>
      <c r="U100" s="327">
        <f t="shared" si="12"/>
        <v>0</v>
      </c>
      <c r="V100" s="273" t="str">
        <f t="shared" si="13"/>
        <v>-</v>
      </c>
      <c r="W100" s="328" t="s">
        <v>50</v>
      </c>
      <c r="X100" s="303">
        <v>1.28</v>
      </c>
      <c r="Y100" s="304">
        <f t="shared" si="14"/>
        <v>0</v>
      </c>
      <c r="Z100" s="304"/>
      <c r="AA100" s="305" t="s">
        <v>1513</v>
      </c>
      <c r="AB100" s="306" t="s">
        <v>1516</v>
      </c>
      <c r="AC100" s="307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7"/>
      <c r="AT100" s="307"/>
      <c r="AU100" s="307"/>
      <c r="AV100" s="307"/>
      <c r="AW100" s="307"/>
      <c r="AX100" s="307"/>
      <c r="AY100" s="307"/>
      <c r="AZ100" s="307"/>
      <c r="BA100" s="307"/>
      <c r="BB100" s="307"/>
      <c r="BC100" s="307"/>
      <c r="BD100" s="307"/>
      <c r="BE100" s="307"/>
      <c r="BF100" s="307"/>
      <c r="BG100" s="1060"/>
      <c r="BH100" s="1057"/>
      <c r="BI100" s="264"/>
      <c r="BJ100" s="308"/>
      <c r="BK100" s="308"/>
      <c r="BL100" s="308"/>
      <c r="BM100" s="308"/>
      <c r="BN100" s="308"/>
      <c r="BO100" s="308">
        <v>3</v>
      </c>
      <c r="BP100" s="308"/>
      <c r="BQ100" s="308"/>
      <c r="BR100" s="308"/>
      <c r="BS100" s="309"/>
      <c r="BT100" s="308"/>
      <c r="BU100" s="308"/>
      <c r="BV100" s="308"/>
      <c r="BW100" s="308"/>
      <c r="BX100" s="308"/>
      <c r="BY100" s="308"/>
      <c r="BZ100" s="308"/>
      <c r="CA100" s="308"/>
      <c r="CB100" s="308"/>
      <c r="CC100" s="308">
        <v>3</v>
      </c>
      <c r="CD100" s="308"/>
      <c r="CE100" s="308"/>
      <c r="CF100" s="264"/>
      <c r="CG100" s="308">
        <v>2</v>
      </c>
      <c r="CH100" s="308">
        <v>1</v>
      </c>
      <c r="CI100" s="308"/>
      <c r="CJ100" s="1058"/>
      <c r="CK100" s="153"/>
    </row>
    <row r="101" spans="1:89" s="148" customFormat="1" ht="37.25" customHeight="1">
      <c r="A101" s="355"/>
      <c r="B101" s="312" t="s">
        <v>51</v>
      </c>
      <c r="C101" s="312" t="s">
        <v>52</v>
      </c>
      <c r="D101" s="850">
        <v>1</v>
      </c>
      <c r="E101" s="1223">
        <v>53</v>
      </c>
      <c r="F101" s="315"/>
      <c r="G101" s="316"/>
      <c r="H101" s="314"/>
      <c r="I101" s="313"/>
      <c r="J101" s="318"/>
      <c r="K101" s="320"/>
      <c r="L101" s="319"/>
      <c r="M101" s="329"/>
      <c r="N101" s="321"/>
      <c r="O101" s="324"/>
      <c r="P101" s="326"/>
      <c r="Q101" s="323"/>
      <c r="R101" s="322"/>
      <c r="S101" s="325"/>
      <c r="T101" s="327">
        <f t="shared" si="11"/>
        <v>0</v>
      </c>
      <c r="U101" s="327">
        <f t="shared" si="12"/>
        <v>0</v>
      </c>
      <c r="V101" s="273" t="str">
        <f t="shared" si="13"/>
        <v>-</v>
      </c>
      <c r="W101" s="328" t="s">
        <v>53</v>
      </c>
      <c r="X101" s="303">
        <v>0.94</v>
      </c>
      <c r="Y101" s="304">
        <f t="shared" si="14"/>
        <v>0</v>
      </c>
      <c r="Z101" s="304"/>
      <c r="AA101" s="305" t="s">
        <v>1511</v>
      </c>
      <c r="AB101" s="306" t="s">
        <v>1517</v>
      </c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  <c r="AT101" s="307"/>
      <c r="AU101" s="307"/>
      <c r="AV101" s="307"/>
      <c r="AW101" s="307"/>
      <c r="AX101" s="307"/>
      <c r="AY101" s="307"/>
      <c r="AZ101" s="307"/>
      <c r="BA101" s="307"/>
      <c r="BB101" s="307"/>
      <c r="BC101" s="307"/>
      <c r="BD101" s="307"/>
      <c r="BE101" s="307"/>
      <c r="BF101" s="307"/>
      <c r="BG101" s="1060"/>
      <c r="BH101" s="1057"/>
      <c r="BI101" s="264"/>
      <c r="BJ101" s="308"/>
      <c r="BK101" s="308"/>
      <c r="BL101" s="308"/>
      <c r="BM101" s="308"/>
      <c r="BN101" s="308"/>
      <c r="BO101" s="308"/>
      <c r="BP101" s="308">
        <v>1</v>
      </c>
      <c r="BQ101" s="308"/>
      <c r="BR101" s="308"/>
      <c r="BS101" s="309"/>
      <c r="BT101" s="308"/>
      <c r="BU101" s="308"/>
      <c r="BV101" s="308"/>
      <c r="BW101" s="308"/>
      <c r="BX101" s="308"/>
      <c r="BY101" s="308"/>
      <c r="BZ101" s="308"/>
      <c r="CA101" s="308"/>
      <c r="CB101" s="308"/>
      <c r="CC101" s="308">
        <v>1</v>
      </c>
      <c r="CD101" s="308"/>
      <c r="CE101" s="308"/>
      <c r="CF101" s="264"/>
      <c r="CG101" s="308"/>
      <c r="CH101" s="308"/>
      <c r="CI101" s="308">
        <v>1</v>
      </c>
      <c r="CJ101" s="1058"/>
      <c r="CK101" s="153"/>
    </row>
    <row r="102" spans="1:89" s="148" customFormat="1" ht="37.25" customHeight="1">
      <c r="A102" s="355"/>
      <c r="B102" s="312" t="s">
        <v>1929</v>
      </c>
      <c r="C102" s="312" t="s">
        <v>54</v>
      </c>
      <c r="D102" s="850">
        <v>1</v>
      </c>
      <c r="E102" s="1223">
        <v>85</v>
      </c>
      <c r="F102" s="315"/>
      <c r="G102" s="316"/>
      <c r="H102" s="314"/>
      <c r="I102" s="313"/>
      <c r="J102" s="318"/>
      <c r="K102" s="320"/>
      <c r="L102" s="319"/>
      <c r="M102" s="329"/>
      <c r="N102" s="321"/>
      <c r="O102" s="324"/>
      <c r="P102" s="326"/>
      <c r="Q102" s="323"/>
      <c r="R102" s="322"/>
      <c r="S102" s="325"/>
      <c r="T102" s="327">
        <f t="shared" si="11"/>
        <v>0</v>
      </c>
      <c r="U102" s="327">
        <f t="shared" si="12"/>
        <v>0</v>
      </c>
      <c r="V102" s="273" t="str">
        <f t="shared" si="13"/>
        <v>-</v>
      </c>
      <c r="W102" s="328" t="s">
        <v>55</v>
      </c>
      <c r="X102" s="303">
        <v>1.57</v>
      </c>
      <c r="Y102" s="304">
        <f t="shared" si="14"/>
        <v>0</v>
      </c>
      <c r="Z102" s="304"/>
      <c r="AA102" s="305" t="s">
        <v>1511</v>
      </c>
      <c r="AB102" s="306" t="s">
        <v>1518</v>
      </c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  <c r="AT102" s="307"/>
      <c r="AU102" s="307"/>
      <c r="AV102" s="307"/>
      <c r="AW102" s="307"/>
      <c r="AX102" s="307"/>
      <c r="AY102" s="307"/>
      <c r="AZ102" s="307"/>
      <c r="BA102" s="307"/>
      <c r="BB102" s="307"/>
      <c r="BC102" s="307"/>
      <c r="BD102" s="307"/>
      <c r="BE102" s="307"/>
      <c r="BF102" s="307"/>
      <c r="BG102" s="1060"/>
      <c r="BH102" s="1057"/>
      <c r="BI102" s="264"/>
      <c r="BJ102" s="308"/>
      <c r="BK102" s="308"/>
      <c r="BL102" s="308"/>
      <c r="BM102" s="308"/>
      <c r="BN102" s="308"/>
      <c r="BO102" s="308"/>
      <c r="BP102" s="308"/>
      <c r="BQ102" s="308"/>
      <c r="BR102" s="308">
        <v>1</v>
      </c>
      <c r="BS102" s="309"/>
      <c r="BT102" s="308"/>
      <c r="BU102" s="308"/>
      <c r="BV102" s="308"/>
      <c r="BW102" s="308"/>
      <c r="BX102" s="308"/>
      <c r="BY102" s="308"/>
      <c r="BZ102" s="308"/>
      <c r="CA102" s="308"/>
      <c r="CB102" s="308"/>
      <c r="CC102" s="308">
        <v>1</v>
      </c>
      <c r="CD102" s="308"/>
      <c r="CE102" s="308"/>
      <c r="CF102" s="264"/>
      <c r="CG102" s="308"/>
      <c r="CH102" s="308"/>
      <c r="CI102" s="308">
        <v>1</v>
      </c>
      <c r="CJ102" s="1058"/>
      <c r="CK102" s="153"/>
    </row>
    <row r="103" spans="1:89" s="148" customFormat="1" ht="37.25" customHeight="1">
      <c r="A103" s="355"/>
      <c r="B103" s="312" t="s">
        <v>56</v>
      </c>
      <c r="C103" s="312" t="s">
        <v>57</v>
      </c>
      <c r="D103" s="850">
        <v>1</v>
      </c>
      <c r="E103" s="1223">
        <v>105</v>
      </c>
      <c r="F103" s="315"/>
      <c r="G103" s="316"/>
      <c r="H103" s="314"/>
      <c r="I103" s="313"/>
      <c r="J103" s="318"/>
      <c r="K103" s="320"/>
      <c r="L103" s="319"/>
      <c r="M103" s="329"/>
      <c r="N103" s="321"/>
      <c r="O103" s="324"/>
      <c r="P103" s="326"/>
      <c r="Q103" s="323"/>
      <c r="R103" s="322"/>
      <c r="S103" s="325"/>
      <c r="T103" s="327">
        <f t="shared" si="11"/>
        <v>0</v>
      </c>
      <c r="U103" s="327">
        <f t="shared" si="12"/>
        <v>0</v>
      </c>
      <c r="V103" s="273" t="str">
        <f t="shared" si="13"/>
        <v>-</v>
      </c>
      <c r="W103" s="328" t="s">
        <v>1056</v>
      </c>
      <c r="X103" s="303">
        <v>2.2200000000000002</v>
      </c>
      <c r="Y103" s="304">
        <f t="shared" si="14"/>
        <v>0</v>
      </c>
      <c r="Z103" s="304"/>
      <c r="AA103" s="305" t="s">
        <v>1513</v>
      </c>
      <c r="AB103" s="306" t="s">
        <v>1518</v>
      </c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  <c r="AT103" s="307"/>
      <c r="AU103" s="307"/>
      <c r="AV103" s="307"/>
      <c r="AW103" s="307"/>
      <c r="AX103" s="307"/>
      <c r="AY103" s="307"/>
      <c r="AZ103" s="307"/>
      <c r="BA103" s="307"/>
      <c r="BB103" s="307"/>
      <c r="BC103" s="307"/>
      <c r="BD103" s="307"/>
      <c r="BE103" s="307"/>
      <c r="BF103" s="307"/>
      <c r="BG103" s="1060"/>
      <c r="BH103" s="1057"/>
      <c r="BI103" s="264"/>
      <c r="BJ103" s="308"/>
      <c r="BK103" s="308"/>
      <c r="BL103" s="308"/>
      <c r="BM103" s="308"/>
      <c r="BN103" s="308"/>
      <c r="BO103" s="308"/>
      <c r="BP103" s="308"/>
      <c r="BQ103" s="308"/>
      <c r="BR103" s="308">
        <v>1</v>
      </c>
      <c r="BS103" s="309"/>
      <c r="BT103" s="308"/>
      <c r="BU103" s="308"/>
      <c r="BV103" s="308"/>
      <c r="BW103" s="308"/>
      <c r="BX103" s="308"/>
      <c r="BY103" s="308"/>
      <c r="BZ103" s="308"/>
      <c r="CA103" s="308">
        <v>1</v>
      </c>
      <c r="CB103" s="308"/>
      <c r="CC103" s="308"/>
      <c r="CD103" s="308"/>
      <c r="CE103" s="308"/>
      <c r="CF103" s="264"/>
      <c r="CG103" s="308">
        <v>1</v>
      </c>
      <c r="CH103" s="308"/>
      <c r="CI103" s="308"/>
      <c r="CJ103" s="1058"/>
      <c r="CK103" s="153"/>
    </row>
    <row r="104" spans="1:89" s="148" customFormat="1" ht="37.25" customHeight="1">
      <c r="A104" s="355"/>
      <c r="B104" s="312" t="s">
        <v>58</v>
      </c>
      <c r="C104" s="312" t="s">
        <v>59</v>
      </c>
      <c r="D104" s="850">
        <v>1</v>
      </c>
      <c r="E104" s="1223">
        <v>96</v>
      </c>
      <c r="F104" s="315"/>
      <c r="G104" s="316"/>
      <c r="H104" s="314"/>
      <c r="I104" s="313"/>
      <c r="J104" s="318"/>
      <c r="K104" s="320"/>
      <c r="L104" s="319"/>
      <c r="M104" s="329"/>
      <c r="N104" s="321"/>
      <c r="O104" s="324"/>
      <c r="P104" s="326"/>
      <c r="Q104" s="323"/>
      <c r="R104" s="322"/>
      <c r="S104" s="325"/>
      <c r="T104" s="327">
        <f t="shared" si="11"/>
        <v>0</v>
      </c>
      <c r="U104" s="327">
        <f t="shared" si="12"/>
        <v>0</v>
      </c>
      <c r="V104" s="273" t="str">
        <f t="shared" si="13"/>
        <v>-</v>
      </c>
      <c r="W104" s="328" t="s">
        <v>60</v>
      </c>
      <c r="X104" s="303">
        <v>1.67</v>
      </c>
      <c r="Y104" s="304">
        <f t="shared" si="14"/>
        <v>0</v>
      </c>
      <c r="Z104" s="304"/>
      <c r="AA104" s="305" t="s">
        <v>1512</v>
      </c>
      <c r="AB104" s="306" t="s">
        <v>1518</v>
      </c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307"/>
      <c r="AT104" s="307"/>
      <c r="AU104" s="307"/>
      <c r="AV104" s="307"/>
      <c r="AW104" s="307"/>
      <c r="AX104" s="307"/>
      <c r="AY104" s="307"/>
      <c r="AZ104" s="307"/>
      <c r="BA104" s="307"/>
      <c r="BB104" s="307"/>
      <c r="BC104" s="307"/>
      <c r="BD104" s="307"/>
      <c r="BE104" s="307"/>
      <c r="BF104" s="307"/>
      <c r="BG104" s="1060"/>
      <c r="BH104" s="1057"/>
      <c r="BI104" s="264"/>
      <c r="BJ104" s="308"/>
      <c r="BK104" s="308"/>
      <c r="BL104" s="308"/>
      <c r="BM104" s="308"/>
      <c r="BN104" s="308"/>
      <c r="BO104" s="308"/>
      <c r="BP104" s="308"/>
      <c r="BQ104" s="308"/>
      <c r="BR104" s="308">
        <v>1</v>
      </c>
      <c r="BS104" s="309"/>
      <c r="BT104" s="308"/>
      <c r="BU104" s="308"/>
      <c r="BV104" s="308"/>
      <c r="BW104" s="308"/>
      <c r="BX104" s="308"/>
      <c r="BY104" s="308"/>
      <c r="BZ104" s="308"/>
      <c r="CA104" s="308"/>
      <c r="CB104" s="308"/>
      <c r="CC104" s="308">
        <v>1</v>
      </c>
      <c r="CD104" s="308"/>
      <c r="CE104" s="308"/>
      <c r="CF104" s="264"/>
      <c r="CG104" s="308"/>
      <c r="CH104" s="308">
        <v>1</v>
      </c>
      <c r="CI104" s="308"/>
      <c r="CJ104" s="1058"/>
      <c r="CK104" s="153"/>
    </row>
    <row r="105" spans="1:89" s="148" customFormat="1" ht="37.25" customHeight="1">
      <c r="A105" s="356" t="s">
        <v>40</v>
      </c>
      <c r="B105" s="312" t="s">
        <v>61</v>
      </c>
      <c r="C105" s="312" t="s">
        <v>62</v>
      </c>
      <c r="D105" s="850">
        <v>1</v>
      </c>
      <c r="E105" s="1223">
        <v>142</v>
      </c>
      <c r="F105" s="315"/>
      <c r="G105" s="316"/>
      <c r="H105" s="314"/>
      <c r="I105" s="313"/>
      <c r="J105" s="318"/>
      <c r="K105" s="320"/>
      <c r="L105" s="319"/>
      <c r="M105" s="329"/>
      <c r="N105" s="321"/>
      <c r="O105" s="324"/>
      <c r="P105" s="326"/>
      <c r="Q105" s="323"/>
      <c r="R105" s="322"/>
      <c r="S105" s="325"/>
      <c r="T105" s="327">
        <f t="shared" si="11"/>
        <v>0</v>
      </c>
      <c r="U105" s="327">
        <f t="shared" si="12"/>
        <v>0</v>
      </c>
      <c r="V105" s="273" t="str">
        <f t="shared" si="13"/>
        <v>-</v>
      </c>
      <c r="W105" s="328" t="s">
        <v>63</v>
      </c>
      <c r="X105" s="303">
        <v>3</v>
      </c>
      <c r="Y105" s="304">
        <f t="shared" si="14"/>
        <v>0</v>
      </c>
      <c r="Z105" s="304"/>
      <c r="AA105" s="305" t="s">
        <v>1511</v>
      </c>
      <c r="AB105" s="306" t="s">
        <v>1518</v>
      </c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  <c r="AT105" s="307"/>
      <c r="AU105" s="307"/>
      <c r="AV105" s="307"/>
      <c r="AW105" s="307"/>
      <c r="AX105" s="307"/>
      <c r="AY105" s="307"/>
      <c r="AZ105" s="307"/>
      <c r="BA105" s="307"/>
      <c r="BB105" s="307"/>
      <c r="BC105" s="307"/>
      <c r="BD105" s="307"/>
      <c r="BE105" s="307"/>
      <c r="BF105" s="307"/>
      <c r="BG105" s="1060"/>
      <c r="BH105" s="1057"/>
      <c r="BI105" s="264"/>
      <c r="BJ105" s="308"/>
      <c r="BK105" s="308"/>
      <c r="BL105" s="308"/>
      <c r="BM105" s="308"/>
      <c r="BN105" s="308"/>
      <c r="BO105" s="308"/>
      <c r="BP105" s="308"/>
      <c r="BQ105" s="308"/>
      <c r="BR105" s="308">
        <v>1</v>
      </c>
      <c r="BS105" s="309"/>
      <c r="BT105" s="308"/>
      <c r="BU105" s="308"/>
      <c r="BV105" s="308"/>
      <c r="BW105" s="308"/>
      <c r="BX105" s="308"/>
      <c r="BY105" s="308"/>
      <c r="BZ105" s="308"/>
      <c r="CA105" s="308"/>
      <c r="CB105" s="308"/>
      <c r="CC105" s="308">
        <v>1</v>
      </c>
      <c r="CD105" s="308"/>
      <c r="CE105" s="308"/>
      <c r="CF105" s="264"/>
      <c r="CG105" s="308"/>
      <c r="CH105" s="308"/>
      <c r="CI105" s="308">
        <v>1</v>
      </c>
      <c r="CJ105" s="1058"/>
      <c r="CK105" s="153"/>
    </row>
    <row r="106" spans="1:89" s="148" customFormat="1" ht="38" customHeight="1">
      <c r="A106" s="355"/>
      <c r="B106" s="357" t="s">
        <v>64</v>
      </c>
      <c r="C106" s="312" t="s">
        <v>65</v>
      </c>
      <c r="D106" s="850">
        <v>1</v>
      </c>
      <c r="E106" s="1223">
        <v>100</v>
      </c>
      <c r="F106" s="315"/>
      <c r="G106" s="316"/>
      <c r="H106" s="314"/>
      <c r="I106" s="313"/>
      <c r="J106" s="318"/>
      <c r="K106" s="320"/>
      <c r="L106" s="319"/>
      <c r="M106" s="329"/>
      <c r="N106" s="321"/>
      <c r="O106" s="324"/>
      <c r="P106" s="326"/>
      <c r="Q106" s="323"/>
      <c r="R106" s="322"/>
      <c r="S106" s="325"/>
      <c r="T106" s="327">
        <f t="shared" si="11"/>
        <v>0</v>
      </c>
      <c r="U106" s="327">
        <f t="shared" si="12"/>
        <v>0</v>
      </c>
      <c r="V106" s="273" t="str">
        <f t="shared" si="13"/>
        <v>-</v>
      </c>
      <c r="W106" s="328" t="s">
        <v>66</v>
      </c>
      <c r="X106" s="303">
        <v>1.75</v>
      </c>
      <c r="Y106" s="304">
        <f t="shared" si="14"/>
        <v>0</v>
      </c>
      <c r="Z106" s="304"/>
      <c r="AA106" s="305" t="s">
        <v>1512</v>
      </c>
      <c r="AB106" s="306" t="s">
        <v>1518</v>
      </c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  <c r="AT106" s="307"/>
      <c r="AU106" s="307"/>
      <c r="AV106" s="307"/>
      <c r="AW106" s="307"/>
      <c r="AX106" s="307"/>
      <c r="AY106" s="307"/>
      <c r="AZ106" s="307"/>
      <c r="BA106" s="307"/>
      <c r="BB106" s="307"/>
      <c r="BC106" s="307"/>
      <c r="BD106" s="307"/>
      <c r="BE106" s="307"/>
      <c r="BF106" s="307"/>
      <c r="BG106" s="1060"/>
      <c r="BH106" s="1057"/>
      <c r="BI106" s="264"/>
      <c r="BJ106" s="308"/>
      <c r="BK106" s="308"/>
      <c r="BL106" s="308"/>
      <c r="BM106" s="308"/>
      <c r="BN106" s="308"/>
      <c r="BO106" s="308"/>
      <c r="BP106" s="308"/>
      <c r="BQ106" s="308"/>
      <c r="BR106" s="308">
        <v>1</v>
      </c>
      <c r="BS106" s="309"/>
      <c r="BT106" s="308"/>
      <c r="BU106" s="308"/>
      <c r="BV106" s="308"/>
      <c r="BW106" s="308"/>
      <c r="BX106" s="308"/>
      <c r="BY106" s="308"/>
      <c r="BZ106" s="308"/>
      <c r="CA106" s="308"/>
      <c r="CB106" s="308"/>
      <c r="CC106" s="308"/>
      <c r="CD106" s="308"/>
      <c r="CE106" s="308">
        <v>1</v>
      </c>
      <c r="CF106" s="264"/>
      <c r="CG106" s="308"/>
      <c r="CH106" s="308">
        <v>1</v>
      </c>
      <c r="CI106" s="308"/>
      <c r="CJ106" s="1058"/>
      <c r="CK106" s="153"/>
    </row>
    <row r="107" spans="1:89" s="148" customFormat="1" ht="37.25" customHeight="1">
      <c r="A107" s="355"/>
      <c r="B107" s="312" t="s">
        <v>67</v>
      </c>
      <c r="C107" s="312" t="s">
        <v>68</v>
      </c>
      <c r="D107" s="850">
        <v>1</v>
      </c>
      <c r="E107" s="1223">
        <v>128</v>
      </c>
      <c r="F107" s="315"/>
      <c r="G107" s="316"/>
      <c r="H107" s="314"/>
      <c r="I107" s="313"/>
      <c r="J107" s="318"/>
      <c r="K107" s="320"/>
      <c r="L107" s="319"/>
      <c r="M107" s="329"/>
      <c r="N107" s="321"/>
      <c r="O107" s="324"/>
      <c r="P107" s="326"/>
      <c r="Q107" s="323"/>
      <c r="R107" s="322"/>
      <c r="S107" s="325"/>
      <c r="T107" s="327">
        <f t="shared" si="11"/>
        <v>0</v>
      </c>
      <c r="U107" s="327">
        <f t="shared" si="12"/>
        <v>0</v>
      </c>
      <c r="V107" s="273" t="str">
        <f t="shared" si="13"/>
        <v>-</v>
      </c>
      <c r="W107" s="328" t="s">
        <v>69</v>
      </c>
      <c r="X107" s="303">
        <v>2.34</v>
      </c>
      <c r="Y107" s="304">
        <f t="shared" si="14"/>
        <v>0</v>
      </c>
      <c r="Z107" s="304"/>
      <c r="AA107" s="305" t="s">
        <v>1511</v>
      </c>
      <c r="AB107" s="306" t="s">
        <v>1518</v>
      </c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  <c r="AT107" s="307"/>
      <c r="AU107" s="307"/>
      <c r="AV107" s="307"/>
      <c r="AW107" s="307"/>
      <c r="AX107" s="307"/>
      <c r="AY107" s="307"/>
      <c r="AZ107" s="307"/>
      <c r="BA107" s="307"/>
      <c r="BB107" s="307"/>
      <c r="BC107" s="307"/>
      <c r="BD107" s="307"/>
      <c r="BE107" s="307"/>
      <c r="BF107" s="307"/>
      <c r="BG107" s="1060"/>
      <c r="BH107" s="1057"/>
      <c r="BI107" s="264"/>
      <c r="BJ107" s="308"/>
      <c r="BK107" s="308"/>
      <c r="BL107" s="308"/>
      <c r="BM107" s="308"/>
      <c r="BN107" s="308"/>
      <c r="BO107" s="308"/>
      <c r="BP107" s="308"/>
      <c r="BQ107" s="308"/>
      <c r="BR107" s="308">
        <v>1</v>
      </c>
      <c r="BS107" s="309"/>
      <c r="BT107" s="308"/>
      <c r="BU107" s="308"/>
      <c r="BV107" s="308"/>
      <c r="BW107" s="308"/>
      <c r="BX107" s="308"/>
      <c r="BY107" s="308"/>
      <c r="BZ107" s="308"/>
      <c r="CA107" s="308"/>
      <c r="CB107" s="308"/>
      <c r="CC107" s="308">
        <v>1</v>
      </c>
      <c r="CD107" s="308"/>
      <c r="CE107" s="308"/>
      <c r="CF107" s="264"/>
      <c r="CG107" s="308"/>
      <c r="CH107" s="308"/>
      <c r="CI107" s="308">
        <v>1</v>
      </c>
      <c r="CJ107" s="1058"/>
      <c r="CK107" s="153"/>
    </row>
    <row r="108" spans="1:89" s="148" customFormat="1" ht="37.25" customHeight="1">
      <c r="A108" s="355"/>
      <c r="B108" s="312" t="s">
        <v>70</v>
      </c>
      <c r="C108" s="312" t="s">
        <v>71</v>
      </c>
      <c r="D108" s="850">
        <v>1</v>
      </c>
      <c r="E108" s="1223">
        <v>63</v>
      </c>
      <c r="F108" s="315"/>
      <c r="G108" s="316"/>
      <c r="H108" s="314"/>
      <c r="I108" s="313"/>
      <c r="J108" s="318"/>
      <c r="K108" s="320"/>
      <c r="L108" s="319"/>
      <c r="M108" s="329"/>
      <c r="N108" s="321"/>
      <c r="O108" s="324"/>
      <c r="P108" s="326"/>
      <c r="Q108" s="323"/>
      <c r="R108" s="322"/>
      <c r="S108" s="325"/>
      <c r="T108" s="327">
        <f t="shared" si="11"/>
        <v>0</v>
      </c>
      <c r="U108" s="327">
        <f t="shared" si="12"/>
        <v>0</v>
      </c>
      <c r="V108" s="273" t="str">
        <f t="shared" si="13"/>
        <v>-</v>
      </c>
      <c r="W108" s="328" t="s">
        <v>53</v>
      </c>
      <c r="X108" s="303">
        <v>1.02</v>
      </c>
      <c r="Y108" s="304">
        <f t="shared" si="14"/>
        <v>0</v>
      </c>
      <c r="Z108" s="304"/>
      <c r="AA108" s="305" t="s">
        <v>1512</v>
      </c>
      <c r="AB108" s="306" t="s">
        <v>1518</v>
      </c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  <c r="AT108" s="307"/>
      <c r="AU108" s="307"/>
      <c r="AV108" s="307"/>
      <c r="AW108" s="307"/>
      <c r="AX108" s="307"/>
      <c r="AY108" s="307"/>
      <c r="AZ108" s="307"/>
      <c r="BA108" s="307"/>
      <c r="BB108" s="307"/>
      <c r="BC108" s="307"/>
      <c r="BD108" s="307"/>
      <c r="BE108" s="307"/>
      <c r="BF108" s="307"/>
      <c r="BG108" s="1060"/>
      <c r="BH108" s="1057"/>
      <c r="BI108" s="264"/>
      <c r="BJ108" s="308"/>
      <c r="BK108" s="308"/>
      <c r="BL108" s="308"/>
      <c r="BM108" s="308"/>
      <c r="BN108" s="308"/>
      <c r="BO108" s="308"/>
      <c r="BP108" s="308"/>
      <c r="BQ108" s="308"/>
      <c r="BR108" s="308">
        <v>1</v>
      </c>
      <c r="BS108" s="309"/>
      <c r="BT108" s="308"/>
      <c r="BU108" s="308"/>
      <c r="BV108" s="308"/>
      <c r="BW108" s="308"/>
      <c r="BX108" s="308"/>
      <c r="BY108" s="308"/>
      <c r="BZ108" s="308"/>
      <c r="CA108" s="308"/>
      <c r="CB108" s="308"/>
      <c r="CC108" s="308"/>
      <c r="CD108" s="308"/>
      <c r="CE108" s="308">
        <v>1</v>
      </c>
      <c r="CF108" s="264"/>
      <c r="CG108" s="308"/>
      <c r="CH108" s="308">
        <v>1</v>
      </c>
      <c r="CI108" s="308"/>
      <c r="CJ108" s="1058"/>
      <c r="CK108" s="153"/>
    </row>
    <row r="109" spans="1:89" s="148" customFormat="1" ht="38" customHeight="1">
      <c r="A109" s="355"/>
      <c r="B109" s="357" t="s">
        <v>72</v>
      </c>
      <c r="C109" s="312" t="s">
        <v>73</v>
      </c>
      <c r="D109" s="850">
        <v>1</v>
      </c>
      <c r="E109" s="1223">
        <v>64</v>
      </c>
      <c r="F109" s="315"/>
      <c r="G109" s="316"/>
      <c r="H109" s="314"/>
      <c r="I109" s="313"/>
      <c r="J109" s="318"/>
      <c r="K109" s="320"/>
      <c r="L109" s="319"/>
      <c r="M109" s="329"/>
      <c r="N109" s="321"/>
      <c r="O109" s="324"/>
      <c r="P109" s="326"/>
      <c r="Q109" s="323"/>
      <c r="R109" s="322"/>
      <c r="S109" s="325"/>
      <c r="T109" s="327">
        <f t="shared" si="11"/>
        <v>0</v>
      </c>
      <c r="U109" s="327">
        <f t="shared" si="12"/>
        <v>0</v>
      </c>
      <c r="V109" s="273" t="str">
        <f t="shared" si="13"/>
        <v>-</v>
      </c>
      <c r="W109" s="328" t="s">
        <v>55</v>
      </c>
      <c r="X109" s="303">
        <v>1.04</v>
      </c>
      <c r="Y109" s="304">
        <f t="shared" si="14"/>
        <v>0</v>
      </c>
      <c r="Z109" s="304"/>
      <c r="AA109" s="305" t="s">
        <v>1511</v>
      </c>
      <c r="AB109" s="306" t="s">
        <v>1518</v>
      </c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  <c r="AT109" s="307"/>
      <c r="AU109" s="307"/>
      <c r="AV109" s="307"/>
      <c r="AW109" s="307"/>
      <c r="AX109" s="307"/>
      <c r="AY109" s="307"/>
      <c r="AZ109" s="307"/>
      <c r="BA109" s="307"/>
      <c r="BB109" s="307"/>
      <c r="BC109" s="307"/>
      <c r="BD109" s="307"/>
      <c r="BE109" s="307"/>
      <c r="BF109" s="307"/>
      <c r="BG109" s="1060"/>
      <c r="BH109" s="1057"/>
      <c r="BI109" s="264"/>
      <c r="BJ109" s="308"/>
      <c r="BK109" s="308"/>
      <c r="BL109" s="308"/>
      <c r="BM109" s="308"/>
      <c r="BN109" s="308"/>
      <c r="BO109" s="308"/>
      <c r="BP109" s="308"/>
      <c r="BQ109" s="308"/>
      <c r="BR109" s="308">
        <v>1</v>
      </c>
      <c r="BS109" s="309"/>
      <c r="BT109" s="308"/>
      <c r="BU109" s="308"/>
      <c r="BV109" s="308"/>
      <c r="BW109" s="308"/>
      <c r="BX109" s="308"/>
      <c r="BY109" s="308"/>
      <c r="BZ109" s="308"/>
      <c r="CA109" s="308"/>
      <c r="CB109" s="308"/>
      <c r="CC109" s="308"/>
      <c r="CD109" s="308"/>
      <c r="CE109" s="308">
        <v>1</v>
      </c>
      <c r="CF109" s="264"/>
      <c r="CG109" s="308"/>
      <c r="CH109" s="308"/>
      <c r="CI109" s="308">
        <v>1</v>
      </c>
      <c r="CJ109" s="1058"/>
      <c r="CK109" s="153"/>
    </row>
    <row r="110" spans="1:89" s="148" customFormat="1" ht="38" customHeight="1">
      <c r="A110" s="355"/>
      <c r="B110" s="357" t="s">
        <v>1965</v>
      </c>
      <c r="C110" s="312" t="s">
        <v>74</v>
      </c>
      <c r="D110" s="850">
        <v>1</v>
      </c>
      <c r="E110" s="1223">
        <v>122</v>
      </c>
      <c r="F110" s="315"/>
      <c r="G110" s="316"/>
      <c r="H110" s="314"/>
      <c r="I110" s="313"/>
      <c r="J110" s="318"/>
      <c r="K110" s="320"/>
      <c r="L110" s="319"/>
      <c r="M110" s="329"/>
      <c r="N110" s="321"/>
      <c r="O110" s="324"/>
      <c r="P110" s="326"/>
      <c r="Q110" s="323"/>
      <c r="R110" s="322"/>
      <c r="S110" s="325"/>
      <c r="T110" s="327">
        <f t="shared" si="11"/>
        <v>0</v>
      </c>
      <c r="U110" s="327">
        <f t="shared" si="12"/>
        <v>0</v>
      </c>
      <c r="V110" s="273" t="str">
        <f t="shared" si="13"/>
        <v>-</v>
      </c>
      <c r="W110" s="328" t="s">
        <v>63</v>
      </c>
      <c r="X110" s="303">
        <v>1.99</v>
      </c>
      <c r="Y110" s="304">
        <f t="shared" si="14"/>
        <v>0</v>
      </c>
      <c r="Z110" s="304"/>
      <c r="AA110" s="305" t="s">
        <v>1511</v>
      </c>
      <c r="AB110" s="306" t="s">
        <v>1518</v>
      </c>
      <c r="AC110" s="307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7"/>
      <c r="AT110" s="307"/>
      <c r="AU110" s="307"/>
      <c r="AV110" s="307"/>
      <c r="AW110" s="307"/>
      <c r="AX110" s="307"/>
      <c r="AY110" s="307"/>
      <c r="AZ110" s="307"/>
      <c r="BA110" s="307"/>
      <c r="BB110" s="307"/>
      <c r="BC110" s="307"/>
      <c r="BD110" s="307"/>
      <c r="BE110" s="307"/>
      <c r="BF110" s="307"/>
      <c r="BG110" s="1060"/>
      <c r="BH110" s="1057"/>
      <c r="BI110" s="264"/>
      <c r="BJ110" s="308"/>
      <c r="BK110" s="308"/>
      <c r="BL110" s="308"/>
      <c r="BM110" s="308"/>
      <c r="BN110" s="308"/>
      <c r="BO110" s="308"/>
      <c r="BP110" s="308"/>
      <c r="BQ110" s="308"/>
      <c r="BR110" s="308">
        <v>1</v>
      </c>
      <c r="BS110" s="309"/>
      <c r="BT110" s="308"/>
      <c r="BU110" s="308"/>
      <c r="BV110" s="308"/>
      <c r="BW110" s="308"/>
      <c r="BX110" s="308"/>
      <c r="BY110" s="308"/>
      <c r="BZ110" s="308"/>
      <c r="CA110" s="308"/>
      <c r="CB110" s="308"/>
      <c r="CC110" s="308">
        <v>1</v>
      </c>
      <c r="CD110" s="308"/>
      <c r="CE110" s="308"/>
      <c r="CF110" s="264"/>
      <c r="CG110" s="308"/>
      <c r="CH110" s="308"/>
      <c r="CI110" s="308">
        <v>1</v>
      </c>
      <c r="CJ110" s="1058"/>
      <c r="CK110" s="153"/>
    </row>
    <row r="111" spans="1:89" s="148" customFormat="1" ht="38" customHeight="1">
      <c r="A111" s="355"/>
      <c r="B111" s="357" t="s">
        <v>75</v>
      </c>
      <c r="C111" s="312" t="s">
        <v>76</v>
      </c>
      <c r="D111" s="850">
        <v>1</v>
      </c>
      <c r="E111" s="1223">
        <v>91</v>
      </c>
      <c r="F111" s="315"/>
      <c r="G111" s="316"/>
      <c r="H111" s="314"/>
      <c r="I111" s="313"/>
      <c r="J111" s="318"/>
      <c r="K111" s="320"/>
      <c r="L111" s="319"/>
      <c r="M111" s="329"/>
      <c r="N111" s="321"/>
      <c r="O111" s="324"/>
      <c r="P111" s="326"/>
      <c r="Q111" s="323"/>
      <c r="R111" s="322"/>
      <c r="S111" s="325"/>
      <c r="T111" s="327">
        <f t="shared" si="11"/>
        <v>0</v>
      </c>
      <c r="U111" s="327">
        <f t="shared" si="12"/>
        <v>0</v>
      </c>
      <c r="V111" s="273" t="str">
        <f t="shared" si="13"/>
        <v>-</v>
      </c>
      <c r="W111" s="328" t="s">
        <v>63</v>
      </c>
      <c r="X111" s="303">
        <v>1.44</v>
      </c>
      <c r="Y111" s="304">
        <f t="shared" si="14"/>
        <v>0</v>
      </c>
      <c r="Z111" s="304"/>
      <c r="AA111" s="305" t="s">
        <v>1511</v>
      </c>
      <c r="AB111" s="306" t="s">
        <v>1518</v>
      </c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  <c r="AT111" s="307"/>
      <c r="AU111" s="307"/>
      <c r="AV111" s="307"/>
      <c r="AW111" s="307"/>
      <c r="AX111" s="307"/>
      <c r="AY111" s="307"/>
      <c r="AZ111" s="307"/>
      <c r="BA111" s="307"/>
      <c r="BB111" s="307"/>
      <c r="BC111" s="307"/>
      <c r="BD111" s="307"/>
      <c r="BE111" s="307"/>
      <c r="BF111" s="307"/>
      <c r="BG111" s="1060"/>
      <c r="BH111" s="1057"/>
      <c r="BI111" s="264"/>
      <c r="BJ111" s="308"/>
      <c r="BK111" s="308"/>
      <c r="BL111" s="308"/>
      <c r="BM111" s="308"/>
      <c r="BN111" s="308"/>
      <c r="BO111" s="308"/>
      <c r="BP111" s="308"/>
      <c r="BQ111" s="308"/>
      <c r="BR111" s="308">
        <v>1</v>
      </c>
      <c r="BS111" s="309"/>
      <c r="BT111" s="308"/>
      <c r="BU111" s="308"/>
      <c r="BV111" s="308"/>
      <c r="BW111" s="308"/>
      <c r="BX111" s="308"/>
      <c r="BY111" s="308"/>
      <c r="BZ111" s="308"/>
      <c r="CA111" s="308"/>
      <c r="CB111" s="308"/>
      <c r="CC111" s="308">
        <v>1</v>
      </c>
      <c r="CD111" s="308"/>
      <c r="CE111" s="308"/>
      <c r="CF111" s="264"/>
      <c r="CG111" s="308"/>
      <c r="CH111" s="308"/>
      <c r="CI111" s="308">
        <v>1</v>
      </c>
      <c r="CJ111" s="1058"/>
      <c r="CK111" s="153"/>
    </row>
    <row r="112" spans="1:89" s="148" customFormat="1" ht="38" customHeight="1">
      <c r="A112" s="355"/>
      <c r="B112" s="357" t="s">
        <v>77</v>
      </c>
      <c r="C112" s="312" t="s">
        <v>78</v>
      </c>
      <c r="D112" s="850">
        <v>1</v>
      </c>
      <c r="E112" s="1223">
        <v>117</v>
      </c>
      <c r="F112" s="315"/>
      <c r="G112" s="316"/>
      <c r="H112" s="314"/>
      <c r="I112" s="313"/>
      <c r="J112" s="318"/>
      <c r="K112" s="320"/>
      <c r="L112" s="319"/>
      <c r="M112" s="329"/>
      <c r="N112" s="321"/>
      <c r="O112" s="324"/>
      <c r="P112" s="326"/>
      <c r="Q112" s="323"/>
      <c r="R112" s="322"/>
      <c r="S112" s="325"/>
      <c r="T112" s="327">
        <f t="shared" si="11"/>
        <v>0</v>
      </c>
      <c r="U112" s="327">
        <f t="shared" si="12"/>
        <v>0</v>
      </c>
      <c r="V112" s="273" t="str">
        <f t="shared" si="13"/>
        <v>-</v>
      </c>
      <c r="W112" s="328" t="s">
        <v>79</v>
      </c>
      <c r="X112" s="303">
        <v>1.87</v>
      </c>
      <c r="Y112" s="304">
        <f t="shared" si="14"/>
        <v>0</v>
      </c>
      <c r="Z112" s="304"/>
      <c r="AA112" s="305" t="s">
        <v>1511</v>
      </c>
      <c r="AB112" s="306" t="s">
        <v>1518</v>
      </c>
      <c r="AC112" s="307"/>
      <c r="AD112" s="307"/>
      <c r="AE112" s="307"/>
      <c r="AF112" s="307"/>
      <c r="AG112" s="307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7"/>
      <c r="AT112" s="307"/>
      <c r="AU112" s="307"/>
      <c r="AV112" s="307"/>
      <c r="AW112" s="307"/>
      <c r="AX112" s="307"/>
      <c r="AY112" s="307"/>
      <c r="AZ112" s="307"/>
      <c r="BA112" s="307"/>
      <c r="BB112" s="307"/>
      <c r="BC112" s="307"/>
      <c r="BD112" s="307"/>
      <c r="BE112" s="307"/>
      <c r="BF112" s="307"/>
      <c r="BG112" s="1060"/>
      <c r="BH112" s="1057"/>
      <c r="BI112" s="264"/>
      <c r="BJ112" s="308"/>
      <c r="BK112" s="308"/>
      <c r="BL112" s="308"/>
      <c r="BM112" s="308"/>
      <c r="BN112" s="308"/>
      <c r="BO112" s="308"/>
      <c r="BP112" s="308"/>
      <c r="BQ112" s="308"/>
      <c r="BR112" s="308">
        <v>1</v>
      </c>
      <c r="BS112" s="309"/>
      <c r="BT112" s="308"/>
      <c r="BU112" s="308"/>
      <c r="BV112" s="308"/>
      <c r="BW112" s="308"/>
      <c r="BX112" s="308"/>
      <c r="BY112" s="308"/>
      <c r="BZ112" s="308"/>
      <c r="CA112" s="308"/>
      <c r="CB112" s="308"/>
      <c r="CC112" s="308">
        <v>1</v>
      </c>
      <c r="CD112" s="308"/>
      <c r="CE112" s="308"/>
      <c r="CF112" s="264"/>
      <c r="CG112" s="308"/>
      <c r="CH112" s="308"/>
      <c r="CI112" s="308">
        <v>1</v>
      </c>
      <c r="CJ112" s="1058"/>
      <c r="CK112" s="153"/>
    </row>
    <row r="113" spans="1:89" s="148" customFormat="1" ht="38" customHeight="1">
      <c r="A113" s="358"/>
      <c r="B113" s="359" t="s">
        <v>80</v>
      </c>
      <c r="C113" s="280" t="s">
        <v>81</v>
      </c>
      <c r="D113" s="856">
        <v>1</v>
      </c>
      <c r="E113" s="1224">
        <v>168</v>
      </c>
      <c r="F113" s="337"/>
      <c r="G113" s="338"/>
      <c r="H113" s="336"/>
      <c r="I113" s="335"/>
      <c r="J113" s="340"/>
      <c r="K113" s="342"/>
      <c r="L113" s="341"/>
      <c r="M113" s="339"/>
      <c r="N113" s="343"/>
      <c r="O113" s="346"/>
      <c r="P113" s="348"/>
      <c r="Q113" s="345"/>
      <c r="R113" s="344"/>
      <c r="S113" s="347"/>
      <c r="T113" s="349">
        <f t="shared" si="11"/>
        <v>0</v>
      </c>
      <c r="U113" s="349">
        <f t="shared" si="12"/>
        <v>0</v>
      </c>
      <c r="V113" s="281" t="str">
        <f t="shared" si="13"/>
        <v>-</v>
      </c>
      <c r="W113" s="350" t="s">
        <v>63</v>
      </c>
      <c r="X113" s="303">
        <v>3.13</v>
      </c>
      <c r="Y113" s="304">
        <f t="shared" si="14"/>
        <v>0</v>
      </c>
      <c r="Z113" s="304"/>
      <c r="AA113" s="334" t="s">
        <v>1511</v>
      </c>
      <c r="AB113" s="334" t="s">
        <v>1518</v>
      </c>
      <c r="AC113" s="307"/>
      <c r="AD113" s="307"/>
      <c r="AE113" s="307"/>
      <c r="AF113" s="307"/>
      <c r="AG113" s="307"/>
      <c r="AH113" s="307"/>
      <c r="AI113" s="307"/>
      <c r="AJ113" s="307"/>
      <c r="AK113" s="307"/>
      <c r="AL113" s="307"/>
      <c r="AM113" s="307"/>
      <c r="AN113" s="307"/>
      <c r="AO113" s="307"/>
      <c r="AP113" s="307"/>
      <c r="AQ113" s="307"/>
      <c r="AR113" s="307"/>
      <c r="AS113" s="307"/>
      <c r="AT113" s="307"/>
      <c r="AU113" s="307"/>
      <c r="AV113" s="307"/>
      <c r="AW113" s="307"/>
      <c r="AX113" s="307"/>
      <c r="AY113" s="307"/>
      <c r="AZ113" s="307"/>
      <c r="BA113" s="307"/>
      <c r="BB113" s="307"/>
      <c r="BC113" s="307"/>
      <c r="BD113" s="307"/>
      <c r="BE113" s="307"/>
      <c r="BF113" s="307"/>
      <c r="BG113" s="1060"/>
      <c r="BH113" s="1057"/>
      <c r="BI113" s="264"/>
      <c r="BJ113" s="308"/>
      <c r="BK113" s="308"/>
      <c r="BL113" s="308"/>
      <c r="BM113" s="308"/>
      <c r="BN113" s="308"/>
      <c r="BO113" s="308"/>
      <c r="BP113" s="308"/>
      <c r="BQ113" s="308"/>
      <c r="BR113" s="308">
        <v>1</v>
      </c>
      <c r="BS113" s="309"/>
      <c r="BT113" s="308"/>
      <c r="BU113" s="308"/>
      <c r="BV113" s="308"/>
      <c r="BW113" s="308"/>
      <c r="BX113" s="308"/>
      <c r="BY113" s="308"/>
      <c r="BZ113" s="308"/>
      <c r="CA113" s="308"/>
      <c r="CB113" s="308"/>
      <c r="CC113" s="308">
        <v>1</v>
      </c>
      <c r="CD113" s="308"/>
      <c r="CE113" s="308"/>
      <c r="CF113" s="264"/>
      <c r="CG113" s="308"/>
      <c r="CH113" s="308"/>
      <c r="CI113" s="308">
        <v>1</v>
      </c>
      <c r="CJ113" s="1058"/>
      <c r="CK113" s="153"/>
    </row>
    <row r="114" spans="1:89" s="148" customFormat="1" ht="37.25" customHeight="1">
      <c r="A114" s="284"/>
      <c r="B114" s="270" t="s">
        <v>83</v>
      </c>
      <c r="C114" s="270" t="s">
        <v>84</v>
      </c>
      <c r="D114" s="845">
        <v>15</v>
      </c>
      <c r="E114" s="1225">
        <v>47</v>
      </c>
      <c r="F114" s="288"/>
      <c r="G114" s="289"/>
      <c r="H114" s="287"/>
      <c r="I114" s="286"/>
      <c r="J114" s="291"/>
      <c r="K114" s="293"/>
      <c r="L114" s="292"/>
      <c r="M114" s="290"/>
      <c r="N114" s="294"/>
      <c r="O114" s="297"/>
      <c r="P114" s="299"/>
      <c r="Q114" s="296"/>
      <c r="R114" s="295"/>
      <c r="S114" s="298"/>
      <c r="T114" s="300">
        <f t="shared" si="11"/>
        <v>0</v>
      </c>
      <c r="U114" s="300">
        <f t="shared" si="12"/>
        <v>0</v>
      </c>
      <c r="V114" s="301" t="str">
        <f t="shared" si="13"/>
        <v>-</v>
      </c>
      <c r="W114" s="360" t="s">
        <v>85</v>
      </c>
      <c r="X114" s="303">
        <v>0.18</v>
      </c>
      <c r="Y114" s="304">
        <f t="shared" si="14"/>
        <v>0</v>
      </c>
      <c r="Z114" s="304"/>
      <c r="AA114" s="305" t="s">
        <v>1511</v>
      </c>
      <c r="AB114" s="306" t="s">
        <v>1523</v>
      </c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7"/>
      <c r="BD114" s="307"/>
      <c r="BE114" s="307"/>
      <c r="BF114" s="307"/>
      <c r="BG114" s="1060"/>
      <c r="BH114" s="1057"/>
      <c r="BI114" s="264"/>
      <c r="BJ114" s="308">
        <v>15</v>
      </c>
      <c r="BK114" s="308"/>
      <c r="BL114" s="308"/>
      <c r="BM114" s="308"/>
      <c r="BN114" s="308"/>
      <c r="BO114" s="308"/>
      <c r="BP114" s="308"/>
      <c r="BQ114" s="308"/>
      <c r="BR114" s="308"/>
      <c r="BS114" s="309"/>
      <c r="BT114" s="310"/>
      <c r="BU114" s="308"/>
      <c r="BV114" s="310"/>
      <c r="BW114" s="310"/>
      <c r="BX114" s="310"/>
      <c r="BY114" s="308"/>
      <c r="BZ114" s="308">
        <v>15</v>
      </c>
      <c r="CA114" s="308"/>
      <c r="CB114" s="308"/>
      <c r="CC114" s="308"/>
      <c r="CD114" s="308"/>
      <c r="CE114" s="308"/>
      <c r="CF114" s="264"/>
      <c r="CG114" s="308"/>
      <c r="CH114" s="308"/>
      <c r="CI114" s="308">
        <v>15</v>
      </c>
      <c r="CJ114" s="1058"/>
      <c r="CK114" s="153"/>
    </row>
    <row r="115" spans="1:89" s="148" customFormat="1" ht="37.25" customHeight="1">
      <c r="A115" s="265"/>
      <c r="B115" s="312" t="s">
        <v>86</v>
      </c>
      <c r="C115" s="312" t="s">
        <v>87</v>
      </c>
      <c r="D115" s="850">
        <v>13</v>
      </c>
      <c r="E115" s="1223">
        <v>52</v>
      </c>
      <c r="F115" s="315"/>
      <c r="G115" s="316"/>
      <c r="H115" s="314"/>
      <c r="I115" s="313"/>
      <c r="J115" s="318"/>
      <c r="K115" s="320"/>
      <c r="L115" s="319"/>
      <c r="M115" s="329"/>
      <c r="N115" s="321"/>
      <c r="O115" s="324"/>
      <c r="P115" s="326"/>
      <c r="Q115" s="323"/>
      <c r="R115" s="322"/>
      <c r="S115" s="325"/>
      <c r="T115" s="327">
        <f t="shared" si="11"/>
        <v>0</v>
      </c>
      <c r="U115" s="327">
        <f t="shared" si="12"/>
        <v>0</v>
      </c>
      <c r="V115" s="273" t="str">
        <f t="shared" si="13"/>
        <v>-</v>
      </c>
      <c r="W115" s="361" t="s">
        <v>85</v>
      </c>
      <c r="X115" s="303">
        <v>0.5</v>
      </c>
      <c r="Y115" s="304">
        <f t="shared" si="14"/>
        <v>0</v>
      </c>
      <c r="Z115" s="304"/>
      <c r="AA115" s="305" t="s">
        <v>1511</v>
      </c>
      <c r="AB115" s="306" t="s">
        <v>1522</v>
      </c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  <c r="AT115" s="307"/>
      <c r="AU115" s="307"/>
      <c r="AV115" s="307"/>
      <c r="AW115" s="307"/>
      <c r="AX115" s="307"/>
      <c r="AY115" s="307"/>
      <c r="AZ115" s="307"/>
      <c r="BA115" s="307"/>
      <c r="BB115" s="307"/>
      <c r="BC115" s="307"/>
      <c r="BD115" s="307"/>
      <c r="BE115" s="307"/>
      <c r="BF115" s="307"/>
      <c r="BG115" s="1060"/>
      <c r="BH115" s="1057"/>
      <c r="BI115" s="264"/>
      <c r="BJ115" s="308"/>
      <c r="BK115" s="308">
        <v>13</v>
      </c>
      <c r="BL115" s="308"/>
      <c r="BM115" s="308"/>
      <c r="BN115" s="308"/>
      <c r="BO115" s="308"/>
      <c r="BP115" s="308"/>
      <c r="BQ115" s="308"/>
      <c r="BR115" s="308"/>
      <c r="BS115" s="309"/>
      <c r="BT115" s="310"/>
      <c r="BU115" s="308"/>
      <c r="BV115" s="310"/>
      <c r="BW115" s="310"/>
      <c r="BX115" s="310"/>
      <c r="BY115" s="308"/>
      <c r="BZ115" s="308">
        <v>13</v>
      </c>
      <c r="CA115" s="308"/>
      <c r="CB115" s="308"/>
      <c r="CC115" s="308"/>
      <c r="CD115" s="308"/>
      <c r="CE115" s="308"/>
      <c r="CF115" s="264"/>
      <c r="CG115" s="308"/>
      <c r="CH115" s="308"/>
      <c r="CI115" s="308">
        <v>13</v>
      </c>
      <c r="CJ115" s="1058"/>
      <c r="CK115" s="153"/>
    </row>
    <row r="116" spans="1:89" s="148" customFormat="1" ht="37.25" customHeight="1">
      <c r="A116" s="265"/>
      <c r="B116" s="312" t="s">
        <v>88</v>
      </c>
      <c r="C116" s="312" t="s">
        <v>89</v>
      </c>
      <c r="D116" s="850">
        <v>20</v>
      </c>
      <c r="E116" s="1223">
        <v>98</v>
      </c>
      <c r="F116" s="315"/>
      <c r="G116" s="316"/>
      <c r="H116" s="314"/>
      <c r="I116" s="313"/>
      <c r="J116" s="318"/>
      <c r="K116" s="320"/>
      <c r="L116" s="319"/>
      <c r="M116" s="329"/>
      <c r="N116" s="321"/>
      <c r="O116" s="324"/>
      <c r="P116" s="326"/>
      <c r="Q116" s="323"/>
      <c r="R116" s="322"/>
      <c r="S116" s="325"/>
      <c r="T116" s="327">
        <f t="shared" si="11"/>
        <v>0</v>
      </c>
      <c r="U116" s="327">
        <f t="shared" si="12"/>
        <v>0</v>
      </c>
      <c r="V116" s="273" t="str">
        <f t="shared" si="13"/>
        <v>-</v>
      </c>
      <c r="W116" s="361" t="s">
        <v>85</v>
      </c>
      <c r="X116" s="303">
        <v>1.0900000000000001</v>
      </c>
      <c r="Y116" s="304">
        <f t="shared" si="14"/>
        <v>0</v>
      </c>
      <c r="Z116" s="304"/>
      <c r="AA116" s="305" t="s">
        <v>1512</v>
      </c>
      <c r="AB116" s="306" t="s">
        <v>1521</v>
      </c>
      <c r="AC116" s="307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7"/>
      <c r="BD116" s="307"/>
      <c r="BE116" s="307"/>
      <c r="BF116" s="307"/>
      <c r="BG116" s="1060"/>
      <c r="BH116" s="1057"/>
      <c r="BI116" s="264"/>
      <c r="BJ116" s="308"/>
      <c r="BK116" s="308"/>
      <c r="BL116" s="308">
        <v>20</v>
      </c>
      <c r="BM116" s="308"/>
      <c r="BN116" s="308"/>
      <c r="BO116" s="308"/>
      <c r="BP116" s="308"/>
      <c r="BQ116" s="308"/>
      <c r="BR116" s="308"/>
      <c r="BS116" s="309"/>
      <c r="BT116" s="310"/>
      <c r="BU116" s="308"/>
      <c r="BV116" s="310"/>
      <c r="BW116" s="310"/>
      <c r="BX116" s="310"/>
      <c r="BY116" s="308"/>
      <c r="BZ116" s="310"/>
      <c r="CA116" s="310"/>
      <c r="CB116" s="310"/>
      <c r="CC116" s="310"/>
      <c r="CD116" s="310">
        <v>20</v>
      </c>
      <c r="CE116" s="310"/>
      <c r="CF116" s="153"/>
      <c r="CG116" s="310"/>
      <c r="CH116" s="310">
        <v>20</v>
      </c>
      <c r="CI116" s="310"/>
      <c r="CJ116" s="1058"/>
      <c r="CK116" s="153"/>
    </row>
    <row r="117" spans="1:89" s="148" customFormat="1" ht="37.25" customHeight="1">
      <c r="A117" s="330" t="s">
        <v>82</v>
      </c>
      <c r="B117" s="312" t="s">
        <v>90</v>
      </c>
      <c r="C117" s="312" t="s">
        <v>91</v>
      </c>
      <c r="D117" s="850">
        <v>10</v>
      </c>
      <c r="E117" s="1223">
        <v>58</v>
      </c>
      <c r="F117" s="315"/>
      <c r="G117" s="316"/>
      <c r="H117" s="314"/>
      <c r="I117" s="313"/>
      <c r="J117" s="318"/>
      <c r="K117" s="320"/>
      <c r="L117" s="319"/>
      <c r="M117" s="329"/>
      <c r="N117" s="321"/>
      <c r="O117" s="324"/>
      <c r="P117" s="326"/>
      <c r="Q117" s="323"/>
      <c r="R117" s="322"/>
      <c r="S117" s="325"/>
      <c r="T117" s="327">
        <f t="shared" si="11"/>
        <v>0</v>
      </c>
      <c r="U117" s="327">
        <f t="shared" si="12"/>
        <v>0</v>
      </c>
      <c r="V117" s="273" t="str">
        <f t="shared" si="13"/>
        <v>-</v>
      </c>
      <c r="W117" s="361" t="s">
        <v>85</v>
      </c>
      <c r="X117" s="303">
        <v>0.77</v>
      </c>
      <c r="Y117" s="304">
        <f t="shared" si="14"/>
        <v>0</v>
      </c>
      <c r="Z117" s="304"/>
      <c r="AA117" s="305" t="s">
        <v>1511</v>
      </c>
      <c r="AB117" s="306" t="s">
        <v>1521</v>
      </c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7"/>
      <c r="BD117" s="307"/>
      <c r="BE117" s="307"/>
      <c r="BF117" s="307"/>
      <c r="BG117" s="1060"/>
      <c r="BH117" s="1057"/>
      <c r="BI117" s="264"/>
      <c r="BJ117" s="308"/>
      <c r="BK117" s="308"/>
      <c r="BL117" s="308">
        <v>10</v>
      </c>
      <c r="BM117" s="308"/>
      <c r="BN117" s="308"/>
      <c r="BO117" s="308"/>
      <c r="BP117" s="308"/>
      <c r="BQ117" s="308"/>
      <c r="BR117" s="308"/>
      <c r="BS117" s="309"/>
      <c r="BT117" s="310"/>
      <c r="BU117" s="308"/>
      <c r="BV117" s="310"/>
      <c r="BW117" s="310"/>
      <c r="BX117" s="310"/>
      <c r="BY117" s="308"/>
      <c r="BZ117" s="308">
        <v>10</v>
      </c>
      <c r="CA117" s="308"/>
      <c r="CB117" s="308"/>
      <c r="CC117" s="308"/>
      <c r="CD117" s="308"/>
      <c r="CE117" s="308"/>
      <c r="CF117" s="264"/>
      <c r="CG117" s="308"/>
      <c r="CH117" s="308"/>
      <c r="CI117" s="308">
        <v>10</v>
      </c>
      <c r="CJ117" s="1058"/>
      <c r="CK117" s="153"/>
    </row>
    <row r="118" spans="1:89" s="148" customFormat="1" ht="37.25" customHeight="1">
      <c r="A118" s="265"/>
      <c r="B118" s="312" t="s">
        <v>92</v>
      </c>
      <c r="C118" s="312" t="s">
        <v>93</v>
      </c>
      <c r="D118" s="850">
        <v>13</v>
      </c>
      <c r="E118" s="1223">
        <v>101</v>
      </c>
      <c r="F118" s="315"/>
      <c r="G118" s="316"/>
      <c r="H118" s="314"/>
      <c r="I118" s="313"/>
      <c r="J118" s="318"/>
      <c r="K118" s="320"/>
      <c r="L118" s="319"/>
      <c r="M118" s="329"/>
      <c r="N118" s="321"/>
      <c r="O118" s="324"/>
      <c r="P118" s="326"/>
      <c r="Q118" s="323"/>
      <c r="R118" s="322"/>
      <c r="S118" s="325"/>
      <c r="T118" s="327">
        <f t="shared" si="11"/>
        <v>0</v>
      </c>
      <c r="U118" s="327">
        <f t="shared" si="12"/>
        <v>0</v>
      </c>
      <c r="V118" s="273" t="str">
        <f t="shared" si="13"/>
        <v>-</v>
      </c>
      <c r="W118" s="361" t="s">
        <v>85</v>
      </c>
      <c r="X118" s="303">
        <v>1.74</v>
      </c>
      <c r="Y118" s="304">
        <f t="shared" si="14"/>
        <v>0</v>
      </c>
      <c r="Z118" s="304"/>
      <c r="AA118" s="305" t="s">
        <v>1511</v>
      </c>
      <c r="AB118" s="306" t="s">
        <v>1521</v>
      </c>
      <c r="AC118" s="307"/>
      <c r="AD118" s="307"/>
      <c r="AE118" s="307"/>
      <c r="AF118" s="307"/>
      <c r="AG118" s="307"/>
      <c r="AH118" s="307"/>
      <c r="AI118" s="307"/>
      <c r="AJ118" s="307"/>
      <c r="AK118" s="307"/>
      <c r="AL118" s="307"/>
      <c r="AM118" s="307"/>
      <c r="AN118" s="307"/>
      <c r="AO118" s="307"/>
      <c r="AP118" s="307"/>
      <c r="AQ118" s="307"/>
      <c r="AR118" s="307"/>
      <c r="AS118" s="307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7"/>
      <c r="BD118" s="307"/>
      <c r="BE118" s="307"/>
      <c r="BF118" s="307"/>
      <c r="BG118" s="1060"/>
      <c r="BH118" s="1057"/>
      <c r="BI118" s="264"/>
      <c r="BJ118" s="308"/>
      <c r="BK118" s="308"/>
      <c r="BL118" s="308">
        <v>13</v>
      </c>
      <c r="BM118" s="308"/>
      <c r="BN118" s="308"/>
      <c r="BO118" s="308"/>
      <c r="BP118" s="308"/>
      <c r="BQ118" s="308"/>
      <c r="BR118" s="308"/>
      <c r="BS118" s="309"/>
      <c r="BT118" s="310"/>
      <c r="BU118" s="308"/>
      <c r="BV118" s="310"/>
      <c r="BW118" s="310"/>
      <c r="BX118" s="310"/>
      <c r="BY118" s="308"/>
      <c r="BZ118" s="308">
        <v>3</v>
      </c>
      <c r="CA118" s="308"/>
      <c r="CB118" s="308"/>
      <c r="CC118" s="308"/>
      <c r="CD118" s="308">
        <v>10</v>
      </c>
      <c r="CE118" s="308"/>
      <c r="CF118" s="264"/>
      <c r="CG118" s="308"/>
      <c r="CH118" s="308"/>
      <c r="CI118" s="308">
        <v>13</v>
      </c>
      <c r="CJ118" s="1058"/>
      <c r="CK118" s="153"/>
    </row>
    <row r="119" spans="1:89" s="148" customFormat="1" ht="37.25" customHeight="1">
      <c r="A119" s="265"/>
      <c r="B119" s="312" t="s">
        <v>94</v>
      </c>
      <c r="C119" s="312" t="s">
        <v>95</v>
      </c>
      <c r="D119" s="850">
        <v>5</v>
      </c>
      <c r="E119" s="1223">
        <v>25</v>
      </c>
      <c r="F119" s="315"/>
      <c r="G119" s="316"/>
      <c r="H119" s="314"/>
      <c r="I119" s="313"/>
      <c r="J119" s="318"/>
      <c r="K119" s="320"/>
      <c r="L119" s="319"/>
      <c r="M119" s="329"/>
      <c r="N119" s="321"/>
      <c r="O119" s="324"/>
      <c r="P119" s="326"/>
      <c r="Q119" s="323"/>
      <c r="R119" s="322"/>
      <c r="S119" s="325"/>
      <c r="T119" s="327">
        <f t="shared" si="11"/>
        <v>0</v>
      </c>
      <c r="U119" s="327">
        <f t="shared" si="12"/>
        <v>0</v>
      </c>
      <c r="V119" s="273" t="str">
        <f t="shared" si="13"/>
        <v>-</v>
      </c>
      <c r="W119" s="361" t="s">
        <v>85</v>
      </c>
      <c r="X119" s="303">
        <v>0.23</v>
      </c>
      <c r="Y119" s="304">
        <f t="shared" si="14"/>
        <v>0</v>
      </c>
      <c r="Z119" s="304"/>
      <c r="AA119" s="305" t="s">
        <v>1511</v>
      </c>
      <c r="AB119" s="306" t="s">
        <v>1521</v>
      </c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307"/>
      <c r="AR119" s="307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  <c r="BE119" s="307"/>
      <c r="BF119" s="307"/>
      <c r="BG119" s="1060"/>
      <c r="BH119" s="1057"/>
      <c r="BI119" s="264"/>
      <c r="BJ119" s="308"/>
      <c r="BK119" s="308"/>
      <c r="BL119" s="308">
        <v>5</v>
      </c>
      <c r="BM119" s="308"/>
      <c r="BN119" s="308"/>
      <c r="BO119" s="308"/>
      <c r="BP119" s="308"/>
      <c r="BQ119" s="308"/>
      <c r="BR119" s="308"/>
      <c r="BS119" s="309"/>
      <c r="BT119" s="310"/>
      <c r="BU119" s="308"/>
      <c r="BV119" s="310"/>
      <c r="BW119" s="310"/>
      <c r="BX119" s="310"/>
      <c r="BY119" s="308"/>
      <c r="BZ119" s="308">
        <v>5</v>
      </c>
      <c r="CA119" s="308"/>
      <c r="CB119" s="308"/>
      <c r="CC119" s="308"/>
      <c r="CD119" s="308"/>
      <c r="CE119" s="308"/>
      <c r="CF119" s="264"/>
      <c r="CG119" s="308"/>
      <c r="CH119" s="308"/>
      <c r="CI119" s="308">
        <v>5</v>
      </c>
      <c r="CJ119" s="1058"/>
      <c r="CK119" s="153"/>
    </row>
    <row r="120" spans="1:89" s="148" customFormat="1" ht="37.25" customHeight="1">
      <c r="A120" s="265"/>
      <c r="B120" s="312" t="s">
        <v>96</v>
      </c>
      <c r="C120" s="312" t="s">
        <v>97</v>
      </c>
      <c r="D120" s="850">
        <v>6</v>
      </c>
      <c r="E120" s="1223">
        <v>42</v>
      </c>
      <c r="F120" s="315"/>
      <c r="G120" s="316"/>
      <c r="H120" s="314"/>
      <c r="I120" s="313"/>
      <c r="J120" s="318"/>
      <c r="K120" s="320"/>
      <c r="L120" s="319"/>
      <c r="M120" s="329"/>
      <c r="N120" s="321"/>
      <c r="O120" s="324"/>
      <c r="P120" s="326"/>
      <c r="Q120" s="323"/>
      <c r="R120" s="322"/>
      <c r="S120" s="325"/>
      <c r="T120" s="327">
        <f t="shared" si="11"/>
        <v>0</v>
      </c>
      <c r="U120" s="327">
        <f t="shared" si="12"/>
        <v>0</v>
      </c>
      <c r="V120" s="273" t="str">
        <f t="shared" si="13"/>
        <v>-</v>
      </c>
      <c r="W120" s="361" t="s">
        <v>85</v>
      </c>
      <c r="X120" s="303">
        <v>0.6</v>
      </c>
      <c r="Y120" s="304">
        <f t="shared" si="14"/>
        <v>0</v>
      </c>
      <c r="Z120" s="304"/>
      <c r="AA120" s="305" t="s">
        <v>1512</v>
      </c>
      <c r="AB120" s="306" t="s">
        <v>1521</v>
      </c>
      <c r="AC120" s="307"/>
      <c r="AD120" s="307"/>
      <c r="AE120" s="307"/>
      <c r="AF120" s="307"/>
      <c r="AG120" s="307"/>
      <c r="AH120" s="307"/>
      <c r="AI120" s="307"/>
      <c r="AJ120" s="307"/>
      <c r="AK120" s="307"/>
      <c r="AL120" s="307"/>
      <c r="AM120" s="307"/>
      <c r="AN120" s="307"/>
      <c r="AO120" s="307"/>
      <c r="AP120" s="307"/>
      <c r="AQ120" s="307"/>
      <c r="AR120" s="307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7"/>
      <c r="BD120" s="307"/>
      <c r="BE120" s="307"/>
      <c r="BF120" s="307"/>
      <c r="BG120" s="1060"/>
      <c r="BH120" s="1057"/>
      <c r="BI120" s="264"/>
      <c r="BJ120" s="308"/>
      <c r="BK120" s="308"/>
      <c r="BL120" s="308">
        <v>6</v>
      </c>
      <c r="BM120" s="308"/>
      <c r="BN120" s="308"/>
      <c r="BO120" s="308"/>
      <c r="BP120" s="308"/>
      <c r="BQ120" s="308"/>
      <c r="BR120" s="308"/>
      <c r="BS120" s="309"/>
      <c r="BT120" s="310"/>
      <c r="BU120" s="308"/>
      <c r="BV120" s="310"/>
      <c r="BW120" s="310"/>
      <c r="BX120" s="310"/>
      <c r="BY120" s="308"/>
      <c r="BZ120" s="308">
        <v>6</v>
      </c>
      <c r="CA120" s="308"/>
      <c r="CB120" s="308"/>
      <c r="CC120" s="308"/>
      <c r="CD120" s="308"/>
      <c r="CE120" s="308"/>
      <c r="CF120" s="264"/>
      <c r="CG120" s="308"/>
      <c r="CH120" s="308">
        <v>6</v>
      </c>
      <c r="CI120" s="310"/>
      <c r="CJ120" s="1058"/>
      <c r="CK120" s="153"/>
    </row>
    <row r="121" spans="1:89" s="148" customFormat="1" ht="37.25" customHeight="1">
      <c r="A121" s="332"/>
      <c r="B121" s="280" t="s">
        <v>98</v>
      </c>
      <c r="C121" s="280" t="s">
        <v>99</v>
      </c>
      <c r="D121" s="856">
        <v>5</v>
      </c>
      <c r="E121" s="1224">
        <v>65</v>
      </c>
      <c r="F121" s="337"/>
      <c r="G121" s="338"/>
      <c r="H121" s="336"/>
      <c r="I121" s="335"/>
      <c r="J121" s="340"/>
      <c r="K121" s="342"/>
      <c r="L121" s="341"/>
      <c r="M121" s="339"/>
      <c r="N121" s="343"/>
      <c r="O121" s="346"/>
      <c r="P121" s="348"/>
      <c r="Q121" s="345"/>
      <c r="R121" s="344"/>
      <c r="S121" s="347"/>
      <c r="T121" s="349">
        <f t="shared" si="11"/>
        <v>0</v>
      </c>
      <c r="U121" s="349">
        <f t="shared" si="12"/>
        <v>0</v>
      </c>
      <c r="V121" s="281" t="str">
        <f t="shared" si="13"/>
        <v>-</v>
      </c>
      <c r="W121" s="362" t="s">
        <v>85</v>
      </c>
      <c r="X121" s="303">
        <v>1.24</v>
      </c>
      <c r="Y121" s="304">
        <f t="shared" si="14"/>
        <v>0</v>
      </c>
      <c r="Z121" s="304"/>
      <c r="AA121" s="334" t="s">
        <v>1512</v>
      </c>
      <c r="AB121" s="334" t="s">
        <v>1519</v>
      </c>
      <c r="AC121" s="307"/>
      <c r="AD121" s="307"/>
      <c r="AE121" s="307"/>
      <c r="AF121" s="307"/>
      <c r="AG121" s="307"/>
      <c r="AH121" s="307"/>
      <c r="AI121" s="307"/>
      <c r="AJ121" s="307"/>
      <c r="AK121" s="307"/>
      <c r="AL121" s="307"/>
      <c r="AM121" s="307"/>
      <c r="AN121" s="307"/>
      <c r="AO121" s="307"/>
      <c r="AP121" s="307"/>
      <c r="AQ121" s="307"/>
      <c r="AR121" s="307"/>
      <c r="AS121" s="307"/>
      <c r="AT121" s="307"/>
      <c r="AU121" s="307"/>
      <c r="AV121" s="307"/>
      <c r="AW121" s="307"/>
      <c r="AX121" s="307"/>
      <c r="AY121" s="307"/>
      <c r="AZ121" s="307"/>
      <c r="BA121" s="307"/>
      <c r="BB121" s="307"/>
      <c r="BC121" s="307"/>
      <c r="BD121" s="307"/>
      <c r="BE121" s="307"/>
      <c r="BF121" s="307"/>
      <c r="BG121" s="1060"/>
      <c r="BH121" s="1057"/>
      <c r="BI121" s="264"/>
      <c r="BJ121" s="308"/>
      <c r="BK121" s="308"/>
      <c r="BL121" s="308"/>
      <c r="BM121" s="308">
        <v>5</v>
      </c>
      <c r="BN121" s="308"/>
      <c r="BO121" s="308"/>
      <c r="BP121" s="308"/>
      <c r="BQ121" s="308"/>
      <c r="BR121" s="308"/>
      <c r="BS121" s="309"/>
      <c r="BT121" s="310"/>
      <c r="BU121" s="308"/>
      <c r="BV121" s="310"/>
      <c r="BW121" s="310"/>
      <c r="BX121" s="310"/>
      <c r="BY121" s="308"/>
      <c r="BZ121" s="308">
        <v>5</v>
      </c>
      <c r="CA121" s="308"/>
      <c r="CB121" s="308"/>
      <c r="CC121" s="308"/>
      <c r="CD121" s="308"/>
      <c r="CE121" s="308"/>
      <c r="CF121" s="264"/>
      <c r="CG121" s="308"/>
      <c r="CH121" s="308">
        <v>5</v>
      </c>
      <c r="CI121" s="310"/>
      <c r="CJ121" s="1058"/>
      <c r="CK121" s="153"/>
    </row>
    <row r="122" spans="1:89" s="148" customFormat="1" ht="37.25" customHeight="1">
      <c r="A122" s="284"/>
      <c r="B122" s="270" t="s">
        <v>101</v>
      </c>
      <c r="C122" s="270" t="s">
        <v>102</v>
      </c>
      <c r="D122" s="845">
        <v>5</v>
      </c>
      <c r="E122" s="1225">
        <v>91</v>
      </c>
      <c r="F122" s="288"/>
      <c r="G122" s="289"/>
      <c r="H122" s="287"/>
      <c r="I122" s="286"/>
      <c r="J122" s="291"/>
      <c r="K122" s="293"/>
      <c r="L122" s="292"/>
      <c r="M122" s="290"/>
      <c r="N122" s="294"/>
      <c r="O122" s="297"/>
      <c r="P122" s="299"/>
      <c r="Q122" s="296"/>
      <c r="R122" s="295"/>
      <c r="S122" s="298"/>
      <c r="T122" s="300">
        <f t="shared" si="11"/>
        <v>0</v>
      </c>
      <c r="U122" s="300">
        <f t="shared" si="12"/>
        <v>0</v>
      </c>
      <c r="V122" s="301" t="str">
        <f t="shared" si="13"/>
        <v>-</v>
      </c>
      <c r="W122" s="302" t="s">
        <v>103</v>
      </c>
      <c r="X122" s="303">
        <v>1.97</v>
      </c>
      <c r="Y122" s="304">
        <f t="shared" si="14"/>
        <v>0</v>
      </c>
      <c r="Z122" s="304"/>
      <c r="AA122" s="305" t="s">
        <v>1511</v>
      </c>
      <c r="AB122" s="306" t="s">
        <v>1519</v>
      </c>
      <c r="AC122" s="307"/>
      <c r="AD122" s="307"/>
      <c r="AE122" s="307"/>
      <c r="AF122" s="307"/>
      <c r="AG122" s="307"/>
      <c r="AH122" s="307"/>
      <c r="AI122" s="307"/>
      <c r="AJ122" s="307"/>
      <c r="AK122" s="307"/>
      <c r="AL122" s="307"/>
      <c r="AM122" s="307"/>
      <c r="AN122" s="307"/>
      <c r="AO122" s="307"/>
      <c r="AP122" s="307"/>
      <c r="AQ122" s="307"/>
      <c r="AR122" s="307"/>
      <c r="AS122" s="307"/>
      <c r="AT122" s="307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7"/>
      <c r="BE122" s="307"/>
      <c r="BF122" s="307"/>
      <c r="BG122" s="1060"/>
      <c r="BH122" s="1057"/>
      <c r="BI122" s="264"/>
      <c r="BJ122" s="308"/>
      <c r="BK122" s="308"/>
      <c r="BL122" s="308"/>
      <c r="BM122" s="308">
        <v>5</v>
      </c>
      <c r="BN122" s="308"/>
      <c r="BO122" s="308"/>
      <c r="BP122" s="308"/>
      <c r="BQ122" s="308"/>
      <c r="BR122" s="308"/>
      <c r="BS122" s="309"/>
      <c r="BT122" s="310">
        <v>5</v>
      </c>
      <c r="BU122" s="310"/>
      <c r="BV122" s="310"/>
      <c r="BW122" s="310"/>
      <c r="BX122" s="310">
        <v>5</v>
      </c>
      <c r="BY122" s="308"/>
      <c r="BZ122" s="308"/>
      <c r="CA122" s="308"/>
      <c r="CB122" s="308"/>
      <c r="CC122" s="308"/>
      <c r="CD122" s="308"/>
      <c r="CE122" s="308"/>
      <c r="CF122" s="264"/>
      <c r="CG122" s="308"/>
      <c r="CH122" s="308"/>
      <c r="CI122" s="308"/>
      <c r="CJ122" s="1058"/>
      <c r="CK122" s="153"/>
    </row>
    <row r="123" spans="1:89" s="148" customFormat="1" ht="37.25" customHeight="1">
      <c r="A123" s="265"/>
      <c r="B123" s="312" t="s">
        <v>104</v>
      </c>
      <c r="C123" s="312" t="s">
        <v>105</v>
      </c>
      <c r="D123" s="850">
        <v>3</v>
      </c>
      <c r="E123" s="1223">
        <v>76</v>
      </c>
      <c r="F123" s="315"/>
      <c r="G123" s="316"/>
      <c r="H123" s="314"/>
      <c r="I123" s="313"/>
      <c r="J123" s="318"/>
      <c r="K123" s="320"/>
      <c r="L123" s="319"/>
      <c r="M123" s="329"/>
      <c r="N123" s="321"/>
      <c r="O123" s="324"/>
      <c r="P123" s="326"/>
      <c r="Q123" s="323"/>
      <c r="R123" s="322"/>
      <c r="S123" s="325"/>
      <c r="T123" s="327">
        <f t="shared" si="11"/>
        <v>0</v>
      </c>
      <c r="U123" s="327">
        <f t="shared" si="12"/>
        <v>0</v>
      </c>
      <c r="V123" s="273" t="str">
        <f t="shared" si="13"/>
        <v>-</v>
      </c>
      <c r="W123" s="328" t="s">
        <v>106</v>
      </c>
      <c r="X123" s="303">
        <v>0.82</v>
      </c>
      <c r="Y123" s="304">
        <f t="shared" si="14"/>
        <v>0</v>
      </c>
      <c r="Z123" s="304"/>
      <c r="AA123" s="305" t="s">
        <v>1511</v>
      </c>
      <c r="AB123" s="306" t="s">
        <v>1520</v>
      </c>
      <c r="AC123" s="307"/>
      <c r="AD123" s="307"/>
      <c r="AE123" s="307"/>
      <c r="AF123" s="307"/>
      <c r="AG123" s="307"/>
      <c r="AH123" s="307"/>
      <c r="AI123" s="307"/>
      <c r="AJ123" s="307"/>
      <c r="AK123" s="307"/>
      <c r="AL123" s="307"/>
      <c r="AM123" s="307"/>
      <c r="AN123" s="307"/>
      <c r="AO123" s="307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1060"/>
      <c r="BH123" s="1057"/>
      <c r="BI123" s="264"/>
      <c r="BJ123" s="308"/>
      <c r="BK123" s="308"/>
      <c r="BL123" s="308"/>
      <c r="BM123" s="308"/>
      <c r="BN123" s="308">
        <v>3</v>
      </c>
      <c r="BO123" s="308"/>
      <c r="BP123" s="308"/>
      <c r="BQ123" s="308"/>
      <c r="BR123" s="308"/>
      <c r="BS123" s="309"/>
      <c r="BT123" s="308"/>
      <c r="BU123" s="308"/>
      <c r="BV123" s="308"/>
      <c r="BW123" s="308"/>
      <c r="BX123" s="308"/>
      <c r="BY123" s="308"/>
      <c r="BZ123" s="308"/>
      <c r="CA123" s="308"/>
      <c r="CB123" s="308"/>
      <c r="CC123" s="308">
        <v>3</v>
      </c>
      <c r="CD123" s="308"/>
      <c r="CE123" s="308"/>
      <c r="CF123" s="264"/>
      <c r="CG123" s="308"/>
      <c r="CH123" s="308"/>
      <c r="CI123" s="308">
        <v>3</v>
      </c>
      <c r="CJ123" s="1058"/>
      <c r="CK123" s="153"/>
    </row>
    <row r="124" spans="1:89" s="148" customFormat="1" ht="37.25" customHeight="1">
      <c r="A124" s="265"/>
      <c r="B124" s="312" t="s">
        <v>107</v>
      </c>
      <c r="C124" s="312" t="s">
        <v>108</v>
      </c>
      <c r="D124" s="850">
        <v>3</v>
      </c>
      <c r="E124" s="1223">
        <v>90</v>
      </c>
      <c r="F124" s="315"/>
      <c r="G124" s="316"/>
      <c r="H124" s="314"/>
      <c r="I124" s="335"/>
      <c r="J124" s="318"/>
      <c r="K124" s="320"/>
      <c r="L124" s="319"/>
      <c r="M124" s="329"/>
      <c r="N124" s="321"/>
      <c r="O124" s="324"/>
      <c r="P124" s="326"/>
      <c r="Q124" s="323"/>
      <c r="R124" s="322"/>
      <c r="S124" s="325"/>
      <c r="T124" s="327">
        <f t="shared" si="11"/>
        <v>0</v>
      </c>
      <c r="U124" s="327">
        <f t="shared" si="12"/>
        <v>0</v>
      </c>
      <c r="V124" s="273" t="str">
        <f t="shared" si="13"/>
        <v>-</v>
      </c>
      <c r="W124" s="328" t="s">
        <v>109</v>
      </c>
      <c r="X124" s="303">
        <v>1.07</v>
      </c>
      <c r="Y124" s="304">
        <f t="shared" si="14"/>
        <v>0</v>
      </c>
      <c r="Z124" s="304"/>
      <c r="AA124" s="305" t="s">
        <v>1512</v>
      </c>
      <c r="AB124" s="306" t="s">
        <v>1520</v>
      </c>
      <c r="AC124" s="307"/>
      <c r="AD124" s="307"/>
      <c r="AE124" s="307"/>
      <c r="AF124" s="307"/>
      <c r="AG124" s="307"/>
      <c r="AH124" s="307"/>
      <c r="AI124" s="307"/>
      <c r="AJ124" s="307"/>
      <c r="AK124" s="307"/>
      <c r="AL124" s="307"/>
      <c r="AM124" s="307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1060"/>
      <c r="BH124" s="1057"/>
      <c r="BI124" s="264"/>
      <c r="BJ124" s="308"/>
      <c r="BK124" s="308"/>
      <c r="BL124" s="308"/>
      <c r="BM124" s="308"/>
      <c r="BN124" s="308">
        <v>3</v>
      </c>
      <c r="BO124" s="308"/>
      <c r="BP124" s="308"/>
      <c r="BQ124" s="308"/>
      <c r="BR124" s="308"/>
      <c r="BS124" s="309"/>
      <c r="BT124" s="308"/>
      <c r="BU124" s="308"/>
      <c r="BV124" s="308"/>
      <c r="BW124" s="308"/>
      <c r="BX124" s="308"/>
      <c r="BY124" s="308"/>
      <c r="BZ124" s="308"/>
      <c r="CA124" s="308"/>
      <c r="CB124" s="308"/>
      <c r="CC124" s="308">
        <v>3</v>
      </c>
      <c r="CD124" s="308"/>
      <c r="CE124" s="308"/>
      <c r="CF124" s="264"/>
      <c r="CG124" s="308">
        <v>1</v>
      </c>
      <c r="CH124" s="308">
        <v>2</v>
      </c>
      <c r="CI124" s="308"/>
      <c r="CJ124" s="1058"/>
      <c r="CK124" s="153"/>
    </row>
    <row r="125" spans="1:89" s="148" customFormat="1" ht="37.25" customHeight="1">
      <c r="A125" s="265"/>
      <c r="B125" s="312" t="s">
        <v>110</v>
      </c>
      <c r="C125" s="312" t="s">
        <v>111</v>
      </c>
      <c r="D125" s="850">
        <v>3</v>
      </c>
      <c r="E125" s="1223">
        <v>107</v>
      </c>
      <c r="F125" s="315"/>
      <c r="G125" s="316"/>
      <c r="H125" s="314"/>
      <c r="I125" s="286"/>
      <c r="J125" s="318"/>
      <c r="K125" s="320"/>
      <c r="L125" s="319"/>
      <c r="M125" s="329"/>
      <c r="N125" s="321"/>
      <c r="O125" s="324"/>
      <c r="P125" s="326"/>
      <c r="Q125" s="323"/>
      <c r="R125" s="322"/>
      <c r="S125" s="325"/>
      <c r="T125" s="327">
        <f t="shared" si="11"/>
        <v>0</v>
      </c>
      <c r="U125" s="327">
        <f t="shared" si="12"/>
        <v>0</v>
      </c>
      <c r="V125" s="273" t="str">
        <f t="shared" si="13"/>
        <v>-</v>
      </c>
      <c r="W125" s="328" t="s">
        <v>109</v>
      </c>
      <c r="X125" s="303">
        <v>1.36</v>
      </c>
      <c r="Y125" s="304">
        <f t="shared" si="14"/>
        <v>0</v>
      </c>
      <c r="Z125" s="304"/>
      <c r="AA125" s="305" t="s">
        <v>1512</v>
      </c>
      <c r="AB125" s="306" t="s">
        <v>1520</v>
      </c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7"/>
      <c r="AN125" s="307"/>
      <c r="AO125" s="307"/>
      <c r="AP125" s="307"/>
      <c r="AQ125" s="307"/>
      <c r="AR125" s="307"/>
      <c r="AS125" s="307"/>
      <c r="AT125" s="307"/>
      <c r="AU125" s="307"/>
      <c r="AV125" s="307"/>
      <c r="AW125" s="307"/>
      <c r="AX125" s="307"/>
      <c r="AY125" s="307"/>
      <c r="AZ125" s="307"/>
      <c r="BA125" s="307"/>
      <c r="BB125" s="307"/>
      <c r="BC125" s="307"/>
      <c r="BD125" s="307"/>
      <c r="BE125" s="307"/>
      <c r="BF125" s="307"/>
      <c r="BG125" s="1060"/>
      <c r="BH125" s="1057"/>
      <c r="BI125" s="264"/>
      <c r="BJ125" s="308"/>
      <c r="BK125" s="308"/>
      <c r="BL125" s="308"/>
      <c r="BM125" s="308"/>
      <c r="BN125" s="308">
        <v>3</v>
      </c>
      <c r="BO125" s="308"/>
      <c r="BP125" s="308"/>
      <c r="BQ125" s="308"/>
      <c r="BR125" s="308"/>
      <c r="BS125" s="309"/>
      <c r="BT125" s="308"/>
      <c r="BU125" s="308"/>
      <c r="BV125" s="308"/>
      <c r="BW125" s="308"/>
      <c r="BX125" s="308"/>
      <c r="BY125" s="308"/>
      <c r="BZ125" s="308"/>
      <c r="CA125" s="308"/>
      <c r="CB125" s="308"/>
      <c r="CC125" s="308">
        <v>3</v>
      </c>
      <c r="CD125" s="308"/>
      <c r="CE125" s="308"/>
      <c r="CF125" s="264"/>
      <c r="CG125" s="308">
        <v>1</v>
      </c>
      <c r="CH125" s="308">
        <v>2</v>
      </c>
      <c r="CI125" s="308"/>
      <c r="CJ125" s="1058"/>
      <c r="CK125" s="153"/>
    </row>
    <row r="126" spans="1:89" s="148" customFormat="1" ht="37.25" customHeight="1">
      <c r="A126" s="265"/>
      <c r="B126" s="312" t="s">
        <v>112</v>
      </c>
      <c r="C126" s="312" t="s">
        <v>113</v>
      </c>
      <c r="D126" s="850">
        <v>3</v>
      </c>
      <c r="E126" s="1223">
        <v>110</v>
      </c>
      <c r="F126" s="315"/>
      <c r="G126" s="316"/>
      <c r="H126" s="314"/>
      <c r="I126" s="313"/>
      <c r="J126" s="318"/>
      <c r="K126" s="320"/>
      <c r="L126" s="319"/>
      <c r="M126" s="329"/>
      <c r="N126" s="321"/>
      <c r="O126" s="324"/>
      <c r="P126" s="326"/>
      <c r="Q126" s="323"/>
      <c r="R126" s="322"/>
      <c r="S126" s="325"/>
      <c r="T126" s="327">
        <f t="shared" si="11"/>
        <v>0</v>
      </c>
      <c r="U126" s="327">
        <f t="shared" si="12"/>
        <v>0</v>
      </c>
      <c r="V126" s="273" t="str">
        <f t="shared" si="13"/>
        <v>-</v>
      </c>
      <c r="W126" s="328" t="s">
        <v>109</v>
      </c>
      <c r="X126" s="303">
        <v>1.4</v>
      </c>
      <c r="Y126" s="304">
        <f t="shared" si="14"/>
        <v>0</v>
      </c>
      <c r="Z126" s="304"/>
      <c r="AA126" s="305" t="s">
        <v>1512</v>
      </c>
      <c r="AB126" s="306" t="s">
        <v>1520</v>
      </c>
      <c r="AC126" s="307"/>
      <c r="AD126" s="307"/>
      <c r="AE126" s="307"/>
      <c r="AF126" s="307"/>
      <c r="AG126" s="307"/>
      <c r="AH126" s="307"/>
      <c r="AI126" s="307"/>
      <c r="AJ126" s="307"/>
      <c r="AK126" s="307"/>
      <c r="AL126" s="307"/>
      <c r="AM126" s="307"/>
      <c r="AN126" s="307"/>
      <c r="AO126" s="307"/>
      <c r="AP126" s="307"/>
      <c r="AQ126" s="307"/>
      <c r="AR126" s="307"/>
      <c r="AS126" s="307"/>
      <c r="AT126" s="307"/>
      <c r="AU126" s="307"/>
      <c r="AV126" s="307"/>
      <c r="AW126" s="307"/>
      <c r="AX126" s="307"/>
      <c r="AY126" s="307"/>
      <c r="AZ126" s="307"/>
      <c r="BA126" s="307"/>
      <c r="BB126" s="307"/>
      <c r="BC126" s="307"/>
      <c r="BD126" s="307"/>
      <c r="BE126" s="307"/>
      <c r="BF126" s="307"/>
      <c r="BG126" s="1060"/>
      <c r="BH126" s="1057"/>
      <c r="BI126" s="264"/>
      <c r="BJ126" s="308"/>
      <c r="BK126" s="308"/>
      <c r="BL126" s="308"/>
      <c r="BM126" s="308"/>
      <c r="BN126" s="308">
        <v>3</v>
      </c>
      <c r="BO126" s="308"/>
      <c r="BP126" s="308"/>
      <c r="BQ126" s="308"/>
      <c r="BR126" s="308"/>
      <c r="BS126" s="309"/>
      <c r="BT126" s="308"/>
      <c r="BU126" s="308"/>
      <c r="BV126" s="308"/>
      <c r="BW126" s="308"/>
      <c r="BX126" s="308"/>
      <c r="BY126" s="308"/>
      <c r="BZ126" s="308"/>
      <c r="CA126" s="308"/>
      <c r="CB126" s="308"/>
      <c r="CC126" s="308">
        <v>3</v>
      </c>
      <c r="CD126" s="308"/>
      <c r="CE126" s="308"/>
      <c r="CF126" s="264"/>
      <c r="CG126" s="308"/>
      <c r="CH126" s="308">
        <v>2</v>
      </c>
      <c r="CI126" s="308">
        <v>1</v>
      </c>
      <c r="CJ126" s="1058"/>
      <c r="CK126" s="153"/>
    </row>
    <row r="127" spans="1:89" s="148" customFormat="1" ht="37.25" customHeight="1">
      <c r="A127" s="265"/>
      <c r="B127" s="312" t="s">
        <v>114</v>
      </c>
      <c r="C127" s="312" t="s">
        <v>115</v>
      </c>
      <c r="D127" s="850">
        <v>2</v>
      </c>
      <c r="E127" s="1223">
        <v>106</v>
      </c>
      <c r="F127" s="315"/>
      <c r="G127" s="316"/>
      <c r="H127" s="314"/>
      <c r="I127" s="313"/>
      <c r="J127" s="318"/>
      <c r="K127" s="320"/>
      <c r="L127" s="319"/>
      <c r="M127" s="329"/>
      <c r="N127" s="321"/>
      <c r="O127" s="324"/>
      <c r="P127" s="326"/>
      <c r="Q127" s="323"/>
      <c r="R127" s="322"/>
      <c r="S127" s="325"/>
      <c r="T127" s="327">
        <f t="shared" si="11"/>
        <v>0</v>
      </c>
      <c r="U127" s="327">
        <f t="shared" si="12"/>
        <v>0</v>
      </c>
      <c r="V127" s="273" t="str">
        <f t="shared" si="13"/>
        <v>-</v>
      </c>
      <c r="W127" s="328" t="s">
        <v>116</v>
      </c>
      <c r="X127" s="303">
        <v>1.56</v>
      </c>
      <c r="Y127" s="304">
        <f t="shared" si="14"/>
        <v>0</v>
      </c>
      <c r="Z127" s="304"/>
      <c r="AA127" s="305" t="s">
        <v>1512</v>
      </c>
      <c r="AB127" s="306" t="s">
        <v>1516</v>
      </c>
      <c r="AC127" s="307"/>
      <c r="AD127" s="307"/>
      <c r="AE127" s="307"/>
      <c r="AF127" s="307"/>
      <c r="AG127" s="307"/>
      <c r="AH127" s="307"/>
      <c r="AI127" s="307"/>
      <c r="AJ127" s="307"/>
      <c r="AK127" s="307"/>
      <c r="AL127" s="307"/>
      <c r="AM127" s="307"/>
      <c r="AN127" s="307"/>
      <c r="AO127" s="307"/>
      <c r="AP127" s="307"/>
      <c r="AQ127" s="307"/>
      <c r="AR127" s="307"/>
      <c r="AS127" s="307"/>
      <c r="AT127" s="307"/>
      <c r="AU127" s="307"/>
      <c r="AV127" s="307"/>
      <c r="AW127" s="307"/>
      <c r="AX127" s="307"/>
      <c r="AY127" s="307"/>
      <c r="AZ127" s="307"/>
      <c r="BA127" s="307"/>
      <c r="BB127" s="307"/>
      <c r="BC127" s="307"/>
      <c r="BD127" s="307"/>
      <c r="BE127" s="307"/>
      <c r="BF127" s="307"/>
      <c r="BG127" s="1060"/>
      <c r="BH127" s="1057"/>
      <c r="BI127" s="264"/>
      <c r="BJ127" s="308"/>
      <c r="BK127" s="308"/>
      <c r="BL127" s="308"/>
      <c r="BM127" s="308"/>
      <c r="BN127" s="308"/>
      <c r="BO127" s="308">
        <v>2</v>
      </c>
      <c r="BP127" s="308"/>
      <c r="BQ127" s="308"/>
      <c r="BR127" s="308"/>
      <c r="BS127" s="309"/>
      <c r="BT127" s="308"/>
      <c r="BU127" s="308"/>
      <c r="BV127" s="308"/>
      <c r="BW127" s="308"/>
      <c r="BX127" s="308"/>
      <c r="BY127" s="308"/>
      <c r="BZ127" s="308"/>
      <c r="CA127" s="308"/>
      <c r="CB127" s="308"/>
      <c r="CC127" s="308">
        <v>2</v>
      </c>
      <c r="CD127" s="308"/>
      <c r="CE127" s="308"/>
      <c r="CF127" s="264"/>
      <c r="CG127" s="308"/>
      <c r="CH127" s="308">
        <v>2</v>
      </c>
      <c r="CI127" s="308"/>
      <c r="CJ127" s="1058"/>
      <c r="CK127" s="153"/>
    </row>
    <row r="128" spans="1:89" s="148" customFormat="1" ht="37.25" customHeight="1">
      <c r="A128" s="265"/>
      <c r="B128" s="312" t="s">
        <v>117</v>
      </c>
      <c r="C128" s="312" t="s">
        <v>118</v>
      </c>
      <c r="D128" s="850">
        <v>2</v>
      </c>
      <c r="E128" s="1223">
        <v>114</v>
      </c>
      <c r="F128" s="315"/>
      <c r="G128" s="316"/>
      <c r="H128" s="314"/>
      <c r="I128" s="313"/>
      <c r="J128" s="318"/>
      <c r="K128" s="320"/>
      <c r="L128" s="319"/>
      <c r="M128" s="329"/>
      <c r="N128" s="321"/>
      <c r="O128" s="324"/>
      <c r="P128" s="326"/>
      <c r="Q128" s="323"/>
      <c r="R128" s="322"/>
      <c r="S128" s="325"/>
      <c r="T128" s="327">
        <f t="shared" si="11"/>
        <v>0</v>
      </c>
      <c r="U128" s="327">
        <f t="shared" si="12"/>
        <v>0</v>
      </c>
      <c r="V128" s="273" t="str">
        <f t="shared" si="13"/>
        <v>-</v>
      </c>
      <c r="W128" s="328" t="s">
        <v>119</v>
      </c>
      <c r="X128" s="303">
        <v>1.71</v>
      </c>
      <c r="Y128" s="304">
        <f t="shared" si="14"/>
        <v>0</v>
      </c>
      <c r="Z128" s="304"/>
      <c r="AA128" s="305" t="s">
        <v>1512</v>
      </c>
      <c r="AB128" s="306" t="s">
        <v>1516</v>
      </c>
      <c r="AC128" s="307"/>
      <c r="AD128" s="307"/>
      <c r="AE128" s="307"/>
      <c r="AF128" s="307"/>
      <c r="AG128" s="307"/>
      <c r="AH128" s="307"/>
      <c r="AI128" s="307"/>
      <c r="AJ128" s="307"/>
      <c r="AK128" s="307"/>
      <c r="AL128" s="307"/>
      <c r="AM128" s="307"/>
      <c r="AN128" s="307"/>
      <c r="AO128" s="307"/>
      <c r="AP128" s="307"/>
      <c r="AQ128" s="307"/>
      <c r="AR128" s="307"/>
      <c r="AS128" s="307"/>
      <c r="AT128" s="307"/>
      <c r="AU128" s="307"/>
      <c r="AV128" s="307"/>
      <c r="AW128" s="307"/>
      <c r="AX128" s="307"/>
      <c r="AY128" s="307"/>
      <c r="AZ128" s="307"/>
      <c r="BA128" s="307"/>
      <c r="BB128" s="307"/>
      <c r="BC128" s="307"/>
      <c r="BD128" s="307"/>
      <c r="BE128" s="307"/>
      <c r="BF128" s="307"/>
      <c r="BG128" s="1060"/>
      <c r="BH128" s="1057"/>
      <c r="BI128" s="264"/>
      <c r="BJ128" s="308"/>
      <c r="BK128" s="308"/>
      <c r="BL128" s="308"/>
      <c r="BM128" s="308"/>
      <c r="BN128" s="308"/>
      <c r="BO128" s="308">
        <v>2</v>
      </c>
      <c r="BP128" s="308"/>
      <c r="BQ128" s="308"/>
      <c r="BR128" s="308"/>
      <c r="BS128" s="309"/>
      <c r="BT128" s="308"/>
      <c r="BU128" s="308"/>
      <c r="BV128" s="308"/>
      <c r="BW128" s="308"/>
      <c r="BX128" s="308"/>
      <c r="BY128" s="308"/>
      <c r="BZ128" s="308"/>
      <c r="CA128" s="308"/>
      <c r="CB128" s="308"/>
      <c r="CC128" s="308">
        <v>2</v>
      </c>
      <c r="CD128" s="308"/>
      <c r="CE128" s="308"/>
      <c r="CF128" s="264"/>
      <c r="CG128" s="308"/>
      <c r="CH128" s="308">
        <v>1</v>
      </c>
      <c r="CI128" s="308">
        <v>1</v>
      </c>
      <c r="CJ128" s="1058"/>
      <c r="CK128" s="153"/>
    </row>
    <row r="129" spans="1:89" s="148" customFormat="1" ht="37.25" customHeight="1">
      <c r="A129" s="265"/>
      <c r="B129" s="312" t="s">
        <v>120</v>
      </c>
      <c r="C129" s="312" t="s">
        <v>121</v>
      </c>
      <c r="D129" s="850">
        <v>2</v>
      </c>
      <c r="E129" s="1223">
        <v>73</v>
      </c>
      <c r="F129" s="315"/>
      <c r="G129" s="316"/>
      <c r="H129" s="314"/>
      <c r="I129" s="313"/>
      <c r="J129" s="318"/>
      <c r="K129" s="320"/>
      <c r="L129" s="319"/>
      <c r="M129" s="329"/>
      <c r="N129" s="321"/>
      <c r="O129" s="324"/>
      <c r="P129" s="326"/>
      <c r="Q129" s="323"/>
      <c r="R129" s="322"/>
      <c r="S129" s="325"/>
      <c r="T129" s="327">
        <f t="shared" si="11"/>
        <v>0</v>
      </c>
      <c r="U129" s="327">
        <f t="shared" si="12"/>
        <v>0</v>
      </c>
      <c r="V129" s="273" t="str">
        <f t="shared" si="13"/>
        <v>-</v>
      </c>
      <c r="W129" s="328" t="s">
        <v>116</v>
      </c>
      <c r="X129" s="303">
        <v>1.1399999999999999</v>
      </c>
      <c r="Y129" s="304">
        <f t="shared" si="14"/>
        <v>0</v>
      </c>
      <c r="Z129" s="304"/>
      <c r="AA129" s="305" t="s">
        <v>1511</v>
      </c>
      <c r="AB129" s="306" t="s">
        <v>1516</v>
      </c>
      <c r="AC129" s="307"/>
      <c r="AD129" s="307"/>
      <c r="AE129" s="307"/>
      <c r="AF129" s="307"/>
      <c r="AG129" s="307"/>
      <c r="AH129" s="307"/>
      <c r="AI129" s="307"/>
      <c r="AJ129" s="307"/>
      <c r="AK129" s="307"/>
      <c r="AL129" s="307"/>
      <c r="AM129" s="307"/>
      <c r="AN129" s="307"/>
      <c r="AO129" s="307"/>
      <c r="AP129" s="307"/>
      <c r="AQ129" s="307"/>
      <c r="AR129" s="307"/>
      <c r="AS129" s="307"/>
      <c r="AT129" s="307"/>
      <c r="AU129" s="307"/>
      <c r="AV129" s="307"/>
      <c r="AW129" s="307"/>
      <c r="AX129" s="307"/>
      <c r="AY129" s="307"/>
      <c r="AZ129" s="307"/>
      <c r="BA129" s="307"/>
      <c r="BB129" s="307"/>
      <c r="BC129" s="307"/>
      <c r="BD129" s="307"/>
      <c r="BE129" s="307"/>
      <c r="BF129" s="307"/>
      <c r="BG129" s="1060"/>
      <c r="BH129" s="1057"/>
      <c r="BI129" s="264"/>
      <c r="BJ129" s="308"/>
      <c r="BK129" s="308"/>
      <c r="BL129" s="308"/>
      <c r="BM129" s="308"/>
      <c r="BN129" s="308"/>
      <c r="BO129" s="308">
        <v>2</v>
      </c>
      <c r="BP129" s="308"/>
      <c r="BQ129" s="308"/>
      <c r="BR129" s="308"/>
      <c r="BS129" s="309"/>
      <c r="BT129" s="308"/>
      <c r="BU129" s="308"/>
      <c r="BV129" s="308"/>
      <c r="BW129" s="308"/>
      <c r="BX129" s="308"/>
      <c r="BY129" s="308"/>
      <c r="BZ129" s="308"/>
      <c r="CA129" s="308"/>
      <c r="CB129" s="308"/>
      <c r="CC129" s="308">
        <v>2</v>
      </c>
      <c r="CD129" s="308"/>
      <c r="CE129" s="308"/>
      <c r="CF129" s="264"/>
      <c r="CG129" s="308"/>
      <c r="CH129" s="308"/>
      <c r="CI129" s="308">
        <v>2</v>
      </c>
      <c r="CJ129" s="1058"/>
      <c r="CK129" s="153"/>
    </row>
    <row r="130" spans="1:89" s="148" customFormat="1" ht="37.25" customHeight="1">
      <c r="A130" s="265"/>
      <c r="B130" s="312" t="s">
        <v>122</v>
      </c>
      <c r="C130" s="312" t="s">
        <v>123</v>
      </c>
      <c r="D130" s="850">
        <v>2</v>
      </c>
      <c r="E130" s="1223">
        <v>71</v>
      </c>
      <c r="F130" s="315"/>
      <c r="G130" s="316"/>
      <c r="H130" s="314"/>
      <c r="I130" s="313"/>
      <c r="J130" s="318"/>
      <c r="K130" s="320"/>
      <c r="L130" s="319"/>
      <c r="M130" s="329"/>
      <c r="N130" s="321"/>
      <c r="O130" s="324"/>
      <c r="P130" s="326"/>
      <c r="Q130" s="323"/>
      <c r="R130" s="322"/>
      <c r="S130" s="325"/>
      <c r="T130" s="327">
        <f t="shared" si="11"/>
        <v>0</v>
      </c>
      <c r="U130" s="327">
        <f t="shared" si="12"/>
        <v>0</v>
      </c>
      <c r="V130" s="273" t="str">
        <f t="shared" si="13"/>
        <v>-</v>
      </c>
      <c r="W130" s="328" t="s">
        <v>124</v>
      </c>
      <c r="X130" s="303">
        <v>1.03</v>
      </c>
      <c r="Y130" s="304">
        <f t="shared" si="14"/>
        <v>0</v>
      </c>
      <c r="Z130" s="304"/>
      <c r="AA130" s="305" t="s">
        <v>1511</v>
      </c>
      <c r="AB130" s="306" t="s">
        <v>1516</v>
      </c>
      <c r="AC130" s="307"/>
      <c r="AD130" s="307"/>
      <c r="AE130" s="307"/>
      <c r="AF130" s="307"/>
      <c r="AG130" s="307"/>
      <c r="AH130" s="307"/>
      <c r="AI130" s="307"/>
      <c r="AJ130" s="307"/>
      <c r="AK130" s="307"/>
      <c r="AL130" s="307"/>
      <c r="AM130" s="307"/>
      <c r="AN130" s="307"/>
      <c r="AO130" s="307"/>
      <c r="AP130" s="307"/>
      <c r="AQ130" s="307"/>
      <c r="AR130" s="307"/>
      <c r="AS130" s="307"/>
      <c r="AT130" s="307"/>
      <c r="AU130" s="307"/>
      <c r="AV130" s="307"/>
      <c r="AW130" s="307"/>
      <c r="AX130" s="307"/>
      <c r="AY130" s="307"/>
      <c r="AZ130" s="307"/>
      <c r="BA130" s="307"/>
      <c r="BB130" s="307"/>
      <c r="BC130" s="307"/>
      <c r="BD130" s="307"/>
      <c r="BE130" s="307"/>
      <c r="BF130" s="307"/>
      <c r="BG130" s="1060"/>
      <c r="BH130" s="1057"/>
      <c r="BI130" s="264"/>
      <c r="BJ130" s="308"/>
      <c r="BK130" s="308"/>
      <c r="BL130" s="308"/>
      <c r="BM130" s="308"/>
      <c r="BN130" s="308"/>
      <c r="BO130" s="308">
        <v>2</v>
      </c>
      <c r="BP130" s="308"/>
      <c r="BQ130" s="308"/>
      <c r="BR130" s="308"/>
      <c r="BS130" s="309"/>
      <c r="BT130" s="308"/>
      <c r="BU130" s="308"/>
      <c r="BV130" s="308"/>
      <c r="BW130" s="308"/>
      <c r="BX130" s="308"/>
      <c r="BY130" s="308"/>
      <c r="BZ130" s="308"/>
      <c r="CA130" s="308"/>
      <c r="CB130" s="308"/>
      <c r="CC130" s="308"/>
      <c r="CD130" s="308"/>
      <c r="CE130" s="308">
        <v>2</v>
      </c>
      <c r="CF130" s="264"/>
      <c r="CG130" s="308"/>
      <c r="CH130" s="308"/>
      <c r="CI130" s="308">
        <v>2</v>
      </c>
      <c r="CJ130" s="1058"/>
      <c r="CK130" s="153"/>
    </row>
    <row r="131" spans="1:89" s="148" customFormat="1" ht="37.25" customHeight="1">
      <c r="A131" s="265"/>
      <c r="B131" s="312" t="s">
        <v>125</v>
      </c>
      <c r="C131" s="312" t="s">
        <v>126</v>
      </c>
      <c r="D131" s="850">
        <v>4</v>
      </c>
      <c r="E131" s="1223">
        <v>148</v>
      </c>
      <c r="F131" s="315"/>
      <c r="G131" s="316"/>
      <c r="H131" s="314"/>
      <c r="I131" s="313"/>
      <c r="J131" s="318"/>
      <c r="K131" s="320"/>
      <c r="L131" s="319"/>
      <c r="M131" s="329"/>
      <c r="N131" s="321"/>
      <c r="O131" s="324"/>
      <c r="P131" s="326"/>
      <c r="Q131" s="323"/>
      <c r="R131" s="322"/>
      <c r="S131" s="325"/>
      <c r="T131" s="327">
        <f t="shared" si="11"/>
        <v>0</v>
      </c>
      <c r="U131" s="327">
        <f t="shared" si="12"/>
        <v>0</v>
      </c>
      <c r="V131" s="273" t="str">
        <f t="shared" si="13"/>
        <v>-</v>
      </c>
      <c r="W131" s="328" t="s">
        <v>127</v>
      </c>
      <c r="X131" s="303">
        <v>2.21</v>
      </c>
      <c r="Y131" s="304">
        <f t="shared" si="14"/>
        <v>0</v>
      </c>
      <c r="Z131" s="304"/>
      <c r="AA131" s="305" t="s">
        <v>1511</v>
      </c>
      <c r="AB131" s="306" t="s">
        <v>1516</v>
      </c>
      <c r="AC131" s="307"/>
      <c r="AD131" s="307"/>
      <c r="AE131" s="307"/>
      <c r="AF131" s="307"/>
      <c r="AG131" s="307"/>
      <c r="AH131" s="307"/>
      <c r="AI131" s="307"/>
      <c r="AJ131" s="307"/>
      <c r="AK131" s="307"/>
      <c r="AL131" s="307"/>
      <c r="AM131" s="307"/>
      <c r="AN131" s="307"/>
      <c r="AO131" s="307"/>
      <c r="AP131" s="307"/>
      <c r="AQ131" s="307"/>
      <c r="AR131" s="307"/>
      <c r="AS131" s="307"/>
      <c r="AT131" s="307"/>
      <c r="AU131" s="307"/>
      <c r="AV131" s="307"/>
      <c r="AW131" s="307"/>
      <c r="AX131" s="307"/>
      <c r="AY131" s="307"/>
      <c r="AZ131" s="307"/>
      <c r="BA131" s="307"/>
      <c r="BB131" s="307"/>
      <c r="BC131" s="307"/>
      <c r="BD131" s="307"/>
      <c r="BE131" s="307"/>
      <c r="BF131" s="307"/>
      <c r="BG131" s="1060"/>
      <c r="BH131" s="1057"/>
      <c r="BI131" s="264"/>
      <c r="BJ131" s="308"/>
      <c r="BK131" s="308"/>
      <c r="BL131" s="308"/>
      <c r="BM131" s="308"/>
      <c r="BN131" s="308"/>
      <c r="BO131" s="308">
        <v>4</v>
      </c>
      <c r="BP131" s="308"/>
      <c r="BQ131" s="308"/>
      <c r="BR131" s="308"/>
      <c r="BS131" s="309"/>
      <c r="BT131" s="308"/>
      <c r="BU131" s="308"/>
      <c r="BV131" s="308"/>
      <c r="BW131" s="308"/>
      <c r="BX131" s="308"/>
      <c r="BY131" s="308"/>
      <c r="BZ131" s="308"/>
      <c r="CA131" s="308"/>
      <c r="CB131" s="308"/>
      <c r="CC131" s="308"/>
      <c r="CD131" s="308"/>
      <c r="CE131" s="308">
        <v>4</v>
      </c>
      <c r="CF131" s="264"/>
      <c r="CG131" s="308"/>
      <c r="CH131" s="308"/>
      <c r="CI131" s="308">
        <v>4</v>
      </c>
      <c r="CJ131" s="1058"/>
      <c r="CK131" s="153"/>
    </row>
    <row r="132" spans="1:89" s="148" customFormat="1" ht="37.25" customHeight="1">
      <c r="A132" s="265"/>
      <c r="B132" s="312" t="s">
        <v>128</v>
      </c>
      <c r="C132" s="312" t="s">
        <v>129</v>
      </c>
      <c r="D132" s="850">
        <v>5</v>
      </c>
      <c r="E132" s="1223">
        <v>194</v>
      </c>
      <c r="F132" s="315"/>
      <c r="G132" s="316"/>
      <c r="H132" s="314"/>
      <c r="I132" s="313"/>
      <c r="J132" s="318"/>
      <c r="K132" s="320"/>
      <c r="L132" s="319"/>
      <c r="M132" s="329"/>
      <c r="N132" s="321"/>
      <c r="O132" s="324"/>
      <c r="P132" s="326"/>
      <c r="Q132" s="323"/>
      <c r="R132" s="322"/>
      <c r="S132" s="325"/>
      <c r="T132" s="327">
        <f t="shared" si="11"/>
        <v>0</v>
      </c>
      <c r="U132" s="327">
        <f t="shared" si="12"/>
        <v>0</v>
      </c>
      <c r="V132" s="273" t="str">
        <f t="shared" si="13"/>
        <v>-</v>
      </c>
      <c r="W132" s="328" t="s">
        <v>130</v>
      </c>
      <c r="X132" s="303">
        <v>4.41</v>
      </c>
      <c r="Y132" s="304">
        <f t="shared" si="14"/>
        <v>0</v>
      </c>
      <c r="Z132" s="304"/>
      <c r="AA132" s="305" t="s">
        <v>1513</v>
      </c>
      <c r="AB132" s="306" t="s">
        <v>1516</v>
      </c>
      <c r="AC132" s="307"/>
      <c r="AD132" s="307"/>
      <c r="AE132" s="307"/>
      <c r="AF132" s="307"/>
      <c r="AG132" s="307"/>
      <c r="AH132" s="307"/>
      <c r="AI132" s="307"/>
      <c r="AJ132" s="307"/>
      <c r="AK132" s="307"/>
      <c r="AL132" s="307"/>
      <c r="AM132" s="307"/>
      <c r="AN132" s="307"/>
      <c r="AO132" s="307"/>
      <c r="AP132" s="307"/>
      <c r="AQ132" s="307"/>
      <c r="AR132" s="307"/>
      <c r="AS132" s="307"/>
      <c r="AT132" s="307"/>
      <c r="AU132" s="307"/>
      <c r="AV132" s="307"/>
      <c r="AW132" s="307"/>
      <c r="AX132" s="307"/>
      <c r="AY132" s="307"/>
      <c r="AZ132" s="307"/>
      <c r="BA132" s="307"/>
      <c r="BB132" s="307"/>
      <c r="BC132" s="307"/>
      <c r="BD132" s="307"/>
      <c r="BE132" s="307"/>
      <c r="BF132" s="307"/>
      <c r="BG132" s="1060"/>
      <c r="BH132" s="1057"/>
      <c r="BI132" s="264"/>
      <c r="BJ132" s="308"/>
      <c r="BK132" s="308"/>
      <c r="BL132" s="308"/>
      <c r="BM132" s="308"/>
      <c r="BN132" s="308"/>
      <c r="BO132" s="308">
        <v>5</v>
      </c>
      <c r="BP132" s="308"/>
      <c r="BQ132" s="308"/>
      <c r="BR132" s="308"/>
      <c r="BS132" s="309"/>
      <c r="BT132" s="308"/>
      <c r="BU132" s="308"/>
      <c r="BV132" s="308"/>
      <c r="BW132" s="308"/>
      <c r="BX132" s="308"/>
      <c r="BY132" s="308"/>
      <c r="BZ132" s="308"/>
      <c r="CA132" s="308">
        <v>5</v>
      </c>
      <c r="CB132" s="308"/>
      <c r="CC132" s="308"/>
      <c r="CD132" s="308"/>
      <c r="CE132" s="308"/>
      <c r="CF132" s="264"/>
      <c r="CG132" s="308">
        <v>5</v>
      </c>
      <c r="CH132" s="308"/>
      <c r="CI132" s="308"/>
      <c r="CJ132" s="1058"/>
      <c r="CK132" s="153"/>
    </row>
    <row r="133" spans="1:89" s="148" customFormat="1" ht="37.25" customHeight="1">
      <c r="A133" s="330" t="s">
        <v>100</v>
      </c>
      <c r="B133" s="312" t="s">
        <v>131</v>
      </c>
      <c r="C133" s="312" t="s">
        <v>132</v>
      </c>
      <c r="D133" s="850">
        <v>3</v>
      </c>
      <c r="E133" s="1223">
        <v>110</v>
      </c>
      <c r="F133" s="315"/>
      <c r="G133" s="316"/>
      <c r="H133" s="314"/>
      <c r="I133" s="313"/>
      <c r="J133" s="318"/>
      <c r="K133" s="320"/>
      <c r="L133" s="319"/>
      <c r="M133" s="329"/>
      <c r="N133" s="321"/>
      <c r="O133" s="324"/>
      <c r="P133" s="326"/>
      <c r="Q133" s="323"/>
      <c r="R133" s="322"/>
      <c r="S133" s="325"/>
      <c r="T133" s="327">
        <f t="shared" si="11"/>
        <v>0</v>
      </c>
      <c r="U133" s="327">
        <f t="shared" ref="U133:U196" si="15">T133*D133</f>
        <v>0</v>
      </c>
      <c r="V133" s="273" t="str">
        <f t="shared" si="13"/>
        <v>-</v>
      </c>
      <c r="W133" s="328" t="s">
        <v>133</v>
      </c>
      <c r="X133" s="303">
        <v>1.46</v>
      </c>
      <c r="Y133" s="304">
        <f t="shared" ref="Y133:Y196" si="16">X133*T133</f>
        <v>0</v>
      </c>
      <c r="Z133" s="304"/>
      <c r="AA133" s="305" t="s">
        <v>1512</v>
      </c>
      <c r="AB133" s="306" t="s">
        <v>1516</v>
      </c>
      <c r="AC133" s="307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AR133" s="307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7"/>
      <c r="BD133" s="307"/>
      <c r="BE133" s="307"/>
      <c r="BF133" s="307"/>
      <c r="BG133" s="1060"/>
      <c r="BH133" s="1057"/>
      <c r="BI133" s="264"/>
      <c r="BJ133" s="308"/>
      <c r="BK133" s="308"/>
      <c r="BL133" s="308"/>
      <c r="BM133" s="308"/>
      <c r="BN133" s="308"/>
      <c r="BO133" s="308">
        <v>3</v>
      </c>
      <c r="BP133" s="308"/>
      <c r="BQ133" s="308"/>
      <c r="BR133" s="308"/>
      <c r="BS133" s="309"/>
      <c r="BT133" s="308"/>
      <c r="BU133" s="308"/>
      <c r="BV133" s="308"/>
      <c r="BW133" s="308"/>
      <c r="BX133" s="308"/>
      <c r="BY133" s="308"/>
      <c r="BZ133" s="308"/>
      <c r="CA133" s="308"/>
      <c r="CB133" s="308"/>
      <c r="CC133" s="308">
        <v>3</v>
      </c>
      <c r="CD133" s="308"/>
      <c r="CE133" s="308"/>
      <c r="CF133" s="264"/>
      <c r="CG133" s="308"/>
      <c r="CH133" s="308">
        <v>2</v>
      </c>
      <c r="CI133" s="308">
        <v>1</v>
      </c>
      <c r="CJ133" s="1058"/>
      <c r="CK133" s="153"/>
    </row>
    <row r="134" spans="1:89" s="148" customFormat="1" ht="37.25" customHeight="1">
      <c r="A134" s="265"/>
      <c r="B134" s="312" t="s">
        <v>134</v>
      </c>
      <c r="C134" s="312" t="s">
        <v>135</v>
      </c>
      <c r="D134" s="850">
        <v>3</v>
      </c>
      <c r="E134" s="1223">
        <v>131</v>
      </c>
      <c r="F134" s="315"/>
      <c r="G134" s="316"/>
      <c r="H134" s="314"/>
      <c r="I134" s="313"/>
      <c r="J134" s="318"/>
      <c r="K134" s="320"/>
      <c r="L134" s="319"/>
      <c r="M134" s="329"/>
      <c r="N134" s="321"/>
      <c r="O134" s="324"/>
      <c r="P134" s="326"/>
      <c r="Q134" s="323"/>
      <c r="R134" s="322"/>
      <c r="S134" s="325"/>
      <c r="T134" s="327">
        <f t="shared" si="11"/>
        <v>0</v>
      </c>
      <c r="U134" s="327">
        <f t="shared" si="15"/>
        <v>0</v>
      </c>
      <c r="V134" s="273" t="str">
        <f t="shared" si="13"/>
        <v>-</v>
      </c>
      <c r="W134" s="328" t="s">
        <v>133</v>
      </c>
      <c r="X134" s="303">
        <v>1.76</v>
      </c>
      <c r="Y134" s="304">
        <f t="shared" si="16"/>
        <v>0</v>
      </c>
      <c r="Z134" s="304"/>
      <c r="AA134" s="305" t="s">
        <v>1512</v>
      </c>
      <c r="AB134" s="306" t="s">
        <v>1516</v>
      </c>
      <c r="AC134" s="307"/>
      <c r="AD134" s="307"/>
      <c r="AE134" s="307"/>
      <c r="AF134" s="307"/>
      <c r="AG134" s="307"/>
      <c r="AH134" s="307"/>
      <c r="AI134" s="307"/>
      <c r="AJ134" s="307"/>
      <c r="AK134" s="307"/>
      <c r="AL134" s="307"/>
      <c r="AM134" s="307"/>
      <c r="AN134" s="307"/>
      <c r="AO134" s="307"/>
      <c r="AP134" s="307"/>
      <c r="AQ134" s="307"/>
      <c r="AR134" s="307"/>
      <c r="AS134" s="307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7"/>
      <c r="BD134" s="307"/>
      <c r="BE134" s="307"/>
      <c r="BF134" s="307"/>
      <c r="BG134" s="1060"/>
      <c r="BH134" s="1057"/>
      <c r="BI134" s="264"/>
      <c r="BJ134" s="308"/>
      <c r="BK134" s="308"/>
      <c r="BL134" s="308"/>
      <c r="BM134" s="308"/>
      <c r="BN134" s="308"/>
      <c r="BO134" s="308">
        <v>3</v>
      </c>
      <c r="BP134" s="308"/>
      <c r="BQ134" s="308"/>
      <c r="BR134" s="308"/>
      <c r="BS134" s="309"/>
      <c r="BT134" s="308"/>
      <c r="BU134" s="308"/>
      <c r="BV134" s="308"/>
      <c r="BW134" s="308"/>
      <c r="BX134" s="308"/>
      <c r="BY134" s="308"/>
      <c r="BZ134" s="308"/>
      <c r="CA134" s="308"/>
      <c r="CB134" s="308"/>
      <c r="CC134" s="308">
        <v>3</v>
      </c>
      <c r="CD134" s="308"/>
      <c r="CE134" s="308"/>
      <c r="CF134" s="264"/>
      <c r="CG134" s="308"/>
      <c r="CH134" s="308">
        <v>3</v>
      </c>
      <c r="CI134" s="308"/>
      <c r="CJ134" s="1058"/>
      <c r="CK134" s="153"/>
    </row>
    <row r="135" spans="1:89" s="148" customFormat="1" ht="37.25" customHeight="1">
      <c r="A135" s="265"/>
      <c r="B135" s="312" t="s">
        <v>136</v>
      </c>
      <c r="C135" s="312" t="s">
        <v>137</v>
      </c>
      <c r="D135" s="850">
        <v>3</v>
      </c>
      <c r="E135" s="1223">
        <v>118</v>
      </c>
      <c r="F135" s="315"/>
      <c r="G135" s="316"/>
      <c r="H135" s="314"/>
      <c r="I135" s="313"/>
      <c r="J135" s="318"/>
      <c r="K135" s="320"/>
      <c r="L135" s="319"/>
      <c r="M135" s="329"/>
      <c r="N135" s="321"/>
      <c r="O135" s="324"/>
      <c r="P135" s="326"/>
      <c r="Q135" s="323"/>
      <c r="R135" s="322"/>
      <c r="S135" s="325"/>
      <c r="T135" s="327">
        <f t="shared" si="11"/>
        <v>0</v>
      </c>
      <c r="U135" s="327">
        <f t="shared" si="15"/>
        <v>0</v>
      </c>
      <c r="V135" s="273" t="str">
        <f t="shared" si="13"/>
        <v>-</v>
      </c>
      <c r="W135" s="328" t="s">
        <v>138</v>
      </c>
      <c r="X135" s="303">
        <v>1.6</v>
      </c>
      <c r="Y135" s="304">
        <f t="shared" si="16"/>
        <v>0</v>
      </c>
      <c r="Z135" s="304"/>
      <c r="AA135" s="305" t="s">
        <v>1512</v>
      </c>
      <c r="AB135" s="306" t="s">
        <v>1516</v>
      </c>
      <c r="AC135" s="307"/>
      <c r="AD135" s="307"/>
      <c r="AE135" s="307"/>
      <c r="AF135" s="307"/>
      <c r="AG135" s="307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/>
      <c r="AR135" s="307"/>
      <c r="AS135" s="307"/>
      <c r="AT135" s="307"/>
      <c r="AU135" s="307"/>
      <c r="AV135" s="307"/>
      <c r="AW135" s="307"/>
      <c r="AX135" s="307"/>
      <c r="AY135" s="307"/>
      <c r="AZ135" s="307"/>
      <c r="BA135" s="307"/>
      <c r="BB135" s="307"/>
      <c r="BC135" s="307"/>
      <c r="BD135" s="307"/>
      <c r="BE135" s="307"/>
      <c r="BF135" s="307"/>
      <c r="BG135" s="1060"/>
      <c r="BH135" s="1057"/>
      <c r="BI135" s="264"/>
      <c r="BJ135" s="308"/>
      <c r="BK135" s="308"/>
      <c r="BL135" s="308"/>
      <c r="BM135" s="308"/>
      <c r="BN135" s="308"/>
      <c r="BO135" s="308">
        <v>3</v>
      </c>
      <c r="BP135" s="308"/>
      <c r="BQ135" s="308"/>
      <c r="BR135" s="308"/>
      <c r="BS135" s="309"/>
      <c r="BT135" s="308"/>
      <c r="BU135" s="308"/>
      <c r="BV135" s="308"/>
      <c r="BW135" s="308"/>
      <c r="BX135" s="308"/>
      <c r="BY135" s="308"/>
      <c r="BZ135" s="308"/>
      <c r="CA135" s="308"/>
      <c r="CB135" s="308"/>
      <c r="CC135" s="308"/>
      <c r="CD135" s="308"/>
      <c r="CE135" s="308">
        <v>3</v>
      </c>
      <c r="CF135" s="264"/>
      <c r="CG135" s="308"/>
      <c r="CH135" s="308"/>
      <c r="CI135" s="308">
        <v>3</v>
      </c>
      <c r="CJ135" s="1058"/>
      <c r="CK135" s="153"/>
    </row>
    <row r="136" spans="1:89" s="148" customFormat="1" ht="37.25" customHeight="1">
      <c r="A136" s="265"/>
      <c r="B136" s="312" t="s">
        <v>139</v>
      </c>
      <c r="C136" s="312" t="s">
        <v>140</v>
      </c>
      <c r="D136" s="850">
        <v>2</v>
      </c>
      <c r="E136" s="1223">
        <v>161</v>
      </c>
      <c r="F136" s="315"/>
      <c r="G136" s="316"/>
      <c r="H136" s="314"/>
      <c r="I136" s="313"/>
      <c r="J136" s="318"/>
      <c r="K136" s="320"/>
      <c r="L136" s="319"/>
      <c r="M136" s="329"/>
      <c r="N136" s="321"/>
      <c r="O136" s="324"/>
      <c r="P136" s="326"/>
      <c r="Q136" s="323"/>
      <c r="R136" s="322"/>
      <c r="S136" s="325"/>
      <c r="T136" s="327">
        <f t="shared" si="11"/>
        <v>0</v>
      </c>
      <c r="U136" s="327">
        <f t="shared" si="15"/>
        <v>0</v>
      </c>
      <c r="V136" s="273" t="str">
        <f t="shared" si="13"/>
        <v>-</v>
      </c>
      <c r="W136" s="328" t="s">
        <v>141</v>
      </c>
      <c r="X136" s="303">
        <v>2.93</v>
      </c>
      <c r="Y136" s="304">
        <f t="shared" si="16"/>
        <v>0</v>
      </c>
      <c r="Z136" s="304"/>
      <c r="AA136" s="305" t="s">
        <v>1512</v>
      </c>
      <c r="AB136" s="306" t="s">
        <v>1517</v>
      </c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7"/>
      <c r="AN136" s="307"/>
      <c r="AO136" s="307"/>
      <c r="AP136" s="307"/>
      <c r="AQ136" s="307"/>
      <c r="AR136" s="307"/>
      <c r="AS136" s="307"/>
      <c r="AT136" s="307"/>
      <c r="AU136" s="307"/>
      <c r="AV136" s="307"/>
      <c r="AW136" s="307"/>
      <c r="AX136" s="307"/>
      <c r="AY136" s="307"/>
      <c r="AZ136" s="307"/>
      <c r="BA136" s="307"/>
      <c r="BB136" s="307"/>
      <c r="BC136" s="307"/>
      <c r="BD136" s="307"/>
      <c r="BE136" s="307"/>
      <c r="BF136" s="307"/>
      <c r="BG136" s="1060"/>
      <c r="BH136" s="1057"/>
      <c r="BI136" s="264"/>
      <c r="BJ136" s="308"/>
      <c r="BK136" s="308"/>
      <c r="BL136" s="308"/>
      <c r="BM136" s="308"/>
      <c r="BN136" s="308"/>
      <c r="BO136" s="308"/>
      <c r="BP136" s="308">
        <v>2</v>
      </c>
      <c r="BQ136" s="308"/>
      <c r="BR136" s="308"/>
      <c r="BS136" s="309"/>
      <c r="BT136" s="308"/>
      <c r="BU136" s="308"/>
      <c r="BV136" s="308"/>
      <c r="BW136" s="308"/>
      <c r="BX136" s="308"/>
      <c r="BY136" s="308"/>
      <c r="BZ136" s="308"/>
      <c r="CA136" s="308"/>
      <c r="CB136" s="308"/>
      <c r="CC136" s="308">
        <v>2</v>
      </c>
      <c r="CD136" s="308"/>
      <c r="CE136" s="308"/>
      <c r="CF136" s="264"/>
      <c r="CG136" s="308"/>
      <c r="CH136" s="308">
        <v>2</v>
      </c>
      <c r="CI136" s="308"/>
      <c r="CJ136" s="1058"/>
      <c r="CK136" s="153"/>
    </row>
    <row r="137" spans="1:89" s="148" customFormat="1" ht="37.25" customHeight="1">
      <c r="A137" s="265"/>
      <c r="B137" s="312" t="s">
        <v>142</v>
      </c>
      <c r="C137" s="312" t="s">
        <v>143</v>
      </c>
      <c r="D137" s="850">
        <v>2</v>
      </c>
      <c r="E137" s="1223">
        <v>170</v>
      </c>
      <c r="F137" s="315"/>
      <c r="G137" s="316"/>
      <c r="H137" s="314"/>
      <c r="I137" s="313"/>
      <c r="J137" s="318"/>
      <c r="K137" s="320"/>
      <c r="L137" s="319"/>
      <c r="M137" s="329"/>
      <c r="N137" s="321"/>
      <c r="O137" s="324"/>
      <c r="P137" s="326"/>
      <c r="Q137" s="323"/>
      <c r="R137" s="322"/>
      <c r="S137" s="325"/>
      <c r="T137" s="327">
        <f t="shared" si="11"/>
        <v>0</v>
      </c>
      <c r="U137" s="327">
        <f t="shared" si="15"/>
        <v>0</v>
      </c>
      <c r="V137" s="273" t="str">
        <f t="shared" si="13"/>
        <v>-</v>
      </c>
      <c r="W137" s="328" t="s">
        <v>144</v>
      </c>
      <c r="X137" s="303">
        <v>3.18</v>
      </c>
      <c r="Y137" s="304">
        <f t="shared" si="16"/>
        <v>0</v>
      </c>
      <c r="Z137" s="304"/>
      <c r="AA137" s="305" t="s">
        <v>1512</v>
      </c>
      <c r="AB137" s="306" t="s">
        <v>1517</v>
      </c>
      <c r="AC137" s="307"/>
      <c r="AD137" s="307"/>
      <c r="AE137" s="307"/>
      <c r="AF137" s="307"/>
      <c r="AG137" s="307"/>
      <c r="AH137" s="307"/>
      <c r="AI137" s="307"/>
      <c r="AJ137" s="307"/>
      <c r="AK137" s="307"/>
      <c r="AL137" s="307"/>
      <c r="AM137" s="307"/>
      <c r="AN137" s="307"/>
      <c r="AO137" s="307"/>
      <c r="AP137" s="307"/>
      <c r="AQ137" s="307"/>
      <c r="AR137" s="307"/>
      <c r="AS137" s="307"/>
      <c r="AT137" s="307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7"/>
      <c r="BE137" s="307"/>
      <c r="BF137" s="307"/>
      <c r="BG137" s="1060"/>
      <c r="BH137" s="1057"/>
      <c r="BI137" s="264"/>
      <c r="BJ137" s="308"/>
      <c r="BK137" s="308"/>
      <c r="BL137" s="308"/>
      <c r="BM137" s="308"/>
      <c r="BN137" s="308"/>
      <c r="BO137" s="308"/>
      <c r="BP137" s="308">
        <v>2</v>
      </c>
      <c r="BQ137" s="308"/>
      <c r="BR137" s="308"/>
      <c r="BS137" s="309"/>
      <c r="BT137" s="308"/>
      <c r="BU137" s="308"/>
      <c r="BV137" s="308"/>
      <c r="BW137" s="308"/>
      <c r="BX137" s="308"/>
      <c r="BY137" s="308"/>
      <c r="BZ137" s="308"/>
      <c r="CA137" s="308"/>
      <c r="CB137" s="308"/>
      <c r="CC137" s="308">
        <v>2</v>
      </c>
      <c r="CD137" s="308"/>
      <c r="CE137" s="308"/>
      <c r="CF137" s="264"/>
      <c r="CG137" s="308"/>
      <c r="CH137" s="308">
        <v>2</v>
      </c>
      <c r="CI137" s="308"/>
      <c r="CJ137" s="1058"/>
      <c r="CK137" s="153"/>
    </row>
    <row r="138" spans="1:89" s="148" customFormat="1" ht="37.25" customHeight="1">
      <c r="A138" s="265"/>
      <c r="B138" s="312" t="s">
        <v>145</v>
      </c>
      <c r="C138" s="312" t="s">
        <v>146</v>
      </c>
      <c r="D138" s="850">
        <v>3</v>
      </c>
      <c r="E138" s="1223">
        <v>165</v>
      </c>
      <c r="F138" s="315"/>
      <c r="G138" s="316"/>
      <c r="H138" s="314"/>
      <c r="I138" s="313"/>
      <c r="J138" s="318"/>
      <c r="K138" s="320"/>
      <c r="L138" s="319"/>
      <c r="M138" s="329"/>
      <c r="N138" s="321"/>
      <c r="O138" s="324"/>
      <c r="P138" s="326"/>
      <c r="Q138" s="323"/>
      <c r="R138" s="322"/>
      <c r="S138" s="325"/>
      <c r="T138" s="327">
        <f t="shared" si="11"/>
        <v>0</v>
      </c>
      <c r="U138" s="327">
        <f t="shared" si="15"/>
        <v>0</v>
      </c>
      <c r="V138" s="273" t="str">
        <f t="shared" si="13"/>
        <v>-</v>
      </c>
      <c r="W138" s="328" t="s">
        <v>147</v>
      </c>
      <c r="X138" s="303">
        <v>2.79</v>
      </c>
      <c r="Y138" s="304">
        <f t="shared" si="16"/>
        <v>0</v>
      </c>
      <c r="Z138" s="304"/>
      <c r="AA138" s="305" t="s">
        <v>1513</v>
      </c>
      <c r="AB138" s="306" t="s">
        <v>1517</v>
      </c>
      <c r="AC138" s="307"/>
      <c r="AD138" s="307"/>
      <c r="AE138" s="307"/>
      <c r="AF138" s="307"/>
      <c r="AG138" s="307"/>
      <c r="AH138" s="307"/>
      <c r="AI138" s="307"/>
      <c r="AJ138" s="307"/>
      <c r="AK138" s="307"/>
      <c r="AL138" s="307"/>
      <c r="AM138" s="307"/>
      <c r="AN138" s="307"/>
      <c r="AO138" s="307"/>
      <c r="AP138" s="307"/>
      <c r="AQ138" s="307"/>
      <c r="AR138" s="307"/>
      <c r="AS138" s="307"/>
      <c r="AT138" s="307"/>
      <c r="AU138" s="307"/>
      <c r="AV138" s="307"/>
      <c r="AW138" s="307"/>
      <c r="AX138" s="307"/>
      <c r="AY138" s="307"/>
      <c r="AZ138" s="307"/>
      <c r="BA138" s="307"/>
      <c r="BB138" s="307"/>
      <c r="BC138" s="307"/>
      <c r="BD138" s="307"/>
      <c r="BE138" s="307"/>
      <c r="BF138" s="307"/>
      <c r="BG138" s="1060"/>
      <c r="BH138" s="1057"/>
      <c r="BI138" s="264"/>
      <c r="BJ138" s="308"/>
      <c r="BK138" s="308"/>
      <c r="BL138" s="308"/>
      <c r="BM138" s="308"/>
      <c r="BN138" s="308"/>
      <c r="BO138" s="308"/>
      <c r="BP138" s="308">
        <v>3</v>
      </c>
      <c r="BQ138" s="308"/>
      <c r="BR138" s="308"/>
      <c r="BS138" s="309"/>
      <c r="BT138" s="308"/>
      <c r="BU138" s="308"/>
      <c r="BV138" s="308"/>
      <c r="BW138" s="308"/>
      <c r="BX138" s="308"/>
      <c r="BY138" s="308"/>
      <c r="BZ138" s="308"/>
      <c r="CA138" s="308">
        <v>3</v>
      </c>
      <c r="CB138" s="308"/>
      <c r="CC138" s="308"/>
      <c r="CD138" s="308"/>
      <c r="CE138" s="308"/>
      <c r="CF138" s="264"/>
      <c r="CG138" s="308">
        <v>1</v>
      </c>
      <c r="CH138" s="308">
        <v>2</v>
      </c>
      <c r="CI138" s="308"/>
      <c r="CJ138" s="1058"/>
      <c r="CK138" s="153"/>
    </row>
    <row r="139" spans="1:89" s="148" customFormat="1" ht="37.25" customHeight="1">
      <c r="A139" s="265"/>
      <c r="B139" s="312" t="s">
        <v>148</v>
      </c>
      <c r="C139" s="312" t="s">
        <v>149</v>
      </c>
      <c r="D139" s="850">
        <v>1</v>
      </c>
      <c r="E139" s="1223">
        <v>101</v>
      </c>
      <c r="F139" s="315"/>
      <c r="G139" s="316"/>
      <c r="H139" s="314"/>
      <c r="I139" s="313"/>
      <c r="J139" s="318"/>
      <c r="K139" s="320"/>
      <c r="L139" s="319"/>
      <c r="M139" s="329"/>
      <c r="N139" s="321"/>
      <c r="O139" s="324"/>
      <c r="P139" s="326"/>
      <c r="Q139" s="323"/>
      <c r="R139" s="322"/>
      <c r="S139" s="325"/>
      <c r="T139" s="327">
        <f t="shared" si="11"/>
        <v>0</v>
      </c>
      <c r="U139" s="327">
        <f t="shared" si="15"/>
        <v>0</v>
      </c>
      <c r="V139" s="273" t="str">
        <f t="shared" si="13"/>
        <v>-</v>
      </c>
      <c r="W139" s="328" t="s">
        <v>150</v>
      </c>
      <c r="X139" s="303">
        <v>2.0699999999999998</v>
      </c>
      <c r="Y139" s="304">
        <f t="shared" si="16"/>
        <v>0</v>
      </c>
      <c r="Z139" s="304"/>
      <c r="AA139" s="305" t="s">
        <v>1512</v>
      </c>
      <c r="AB139" s="306" t="s">
        <v>1518</v>
      </c>
      <c r="AC139" s="307"/>
      <c r="AD139" s="307"/>
      <c r="AE139" s="307"/>
      <c r="AF139" s="307"/>
      <c r="AG139" s="307"/>
      <c r="AH139" s="307"/>
      <c r="AI139" s="307"/>
      <c r="AJ139" s="307"/>
      <c r="AK139" s="307"/>
      <c r="AL139" s="307"/>
      <c r="AM139" s="307"/>
      <c r="AN139" s="307"/>
      <c r="AO139" s="307"/>
      <c r="AP139" s="307"/>
      <c r="AQ139" s="307"/>
      <c r="AR139" s="307"/>
      <c r="AS139" s="307"/>
      <c r="AT139" s="307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  <c r="BE139" s="307"/>
      <c r="BF139" s="307"/>
      <c r="BG139" s="1060"/>
      <c r="BH139" s="1057"/>
      <c r="BI139" s="264"/>
      <c r="BJ139" s="308"/>
      <c r="BK139" s="308"/>
      <c r="BL139" s="308"/>
      <c r="BM139" s="308"/>
      <c r="BN139" s="308"/>
      <c r="BO139" s="308"/>
      <c r="BP139" s="308"/>
      <c r="BQ139" s="308"/>
      <c r="BR139" s="308">
        <v>1</v>
      </c>
      <c r="BS139" s="309"/>
      <c r="BT139" s="308"/>
      <c r="BU139" s="308"/>
      <c r="BV139" s="308"/>
      <c r="BW139" s="308"/>
      <c r="BX139" s="308"/>
      <c r="BY139" s="308"/>
      <c r="BZ139" s="308"/>
      <c r="CA139" s="308"/>
      <c r="CB139" s="308"/>
      <c r="CC139" s="308">
        <v>1</v>
      </c>
      <c r="CD139" s="308"/>
      <c r="CE139" s="308"/>
      <c r="CF139" s="264"/>
      <c r="CG139" s="308"/>
      <c r="CH139" s="308">
        <v>1</v>
      </c>
      <c r="CI139" s="308"/>
      <c r="CJ139" s="1058"/>
      <c r="CK139" s="153"/>
    </row>
    <row r="140" spans="1:89" s="148" customFormat="1" ht="37.25" customHeight="1">
      <c r="A140" s="265"/>
      <c r="B140" s="312" t="s">
        <v>151</v>
      </c>
      <c r="C140" s="312" t="s">
        <v>152</v>
      </c>
      <c r="D140" s="850">
        <v>1</v>
      </c>
      <c r="E140" s="1223">
        <v>132</v>
      </c>
      <c r="F140" s="315"/>
      <c r="G140" s="316"/>
      <c r="H140" s="314"/>
      <c r="I140" s="313"/>
      <c r="J140" s="318"/>
      <c r="K140" s="320"/>
      <c r="L140" s="319"/>
      <c r="M140" s="329"/>
      <c r="N140" s="321"/>
      <c r="O140" s="324"/>
      <c r="P140" s="326"/>
      <c r="Q140" s="323"/>
      <c r="R140" s="322"/>
      <c r="S140" s="325"/>
      <c r="T140" s="327">
        <f t="shared" si="11"/>
        <v>0</v>
      </c>
      <c r="U140" s="327">
        <f t="shared" si="15"/>
        <v>0</v>
      </c>
      <c r="V140" s="273" t="str">
        <f t="shared" si="13"/>
        <v>-</v>
      </c>
      <c r="W140" s="328" t="s">
        <v>153</v>
      </c>
      <c r="X140" s="303">
        <v>2.4300000000000002</v>
      </c>
      <c r="Y140" s="304">
        <f t="shared" si="16"/>
        <v>0</v>
      </c>
      <c r="Z140" s="304"/>
      <c r="AA140" s="305" t="s">
        <v>1512</v>
      </c>
      <c r="AB140" s="306" t="s">
        <v>1518</v>
      </c>
      <c r="AC140" s="307"/>
      <c r="AD140" s="307"/>
      <c r="AE140" s="307"/>
      <c r="AF140" s="307"/>
      <c r="AG140" s="307"/>
      <c r="AH140" s="307"/>
      <c r="AI140" s="307"/>
      <c r="AJ140" s="307"/>
      <c r="AK140" s="307"/>
      <c r="AL140" s="307"/>
      <c r="AM140" s="307"/>
      <c r="AN140" s="307"/>
      <c r="AO140" s="307"/>
      <c r="AP140" s="307"/>
      <c r="AQ140" s="307"/>
      <c r="AR140" s="307"/>
      <c r="AS140" s="307"/>
      <c r="AT140" s="307"/>
      <c r="AU140" s="307"/>
      <c r="AV140" s="307"/>
      <c r="AW140" s="307"/>
      <c r="AX140" s="307"/>
      <c r="AY140" s="307"/>
      <c r="AZ140" s="307"/>
      <c r="BA140" s="307"/>
      <c r="BB140" s="307"/>
      <c r="BC140" s="307"/>
      <c r="BD140" s="307"/>
      <c r="BE140" s="307"/>
      <c r="BF140" s="307"/>
      <c r="BG140" s="1060"/>
      <c r="BH140" s="1057"/>
      <c r="BI140" s="264"/>
      <c r="BJ140" s="308"/>
      <c r="BK140" s="308"/>
      <c r="BL140" s="308"/>
      <c r="BM140" s="308"/>
      <c r="BN140" s="308"/>
      <c r="BO140" s="308"/>
      <c r="BP140" s="308"/>
      <c r="BQ140" s="308"/>
      <c r="BR140" s="308">
        <v>1</v>
      </c>
      <c r="BS140" s="309"/>
      <c r="BT140" s="308"/>
      <c r="BU140" s="308"/>
      <c r="BV140" s="308"/>
      <c r="BW140" s="308"/>
      <c r="BX140" s="308"/>
      <c r="BY140" s="308"/>
      <c r="BZ140" s="308"/>
      <c r="CA140" s="308"/>
      <c r="CB140" s="308"/>
      <c r="CC140" s="308">
        <v>1</v>
      </c>
      <c r="CD140" s="308"/>
      <c r="CE140" s="308"/>
      <c r="CF140" s="264"/>
      <c r="CG140" s="308"/>
      <c r="CH140" s="308">
        <v>1</v>
      </c>
      <c r="CI140" s="308"/>
      <c r="CJ140" s="1058"/>
      <c r="CK140" s="153"/>
    </row>
    <row r="141" spans="1:89" s="148" customFormat="1" ht="37.25" customHeight="1">
      <c r="A141" s="265"/>
      <c r="B141" s="312" t="s">
        <v>154</v>
      </c>
      <c r="C141" s="312" t="s">
        <v>155</v>
      </c>
      <c r="D141" s="850">
        <v>1</v>
      </c>
      <c r="E141" s="1223">
        <v>90</v>
      </c>
      <c r="F141" s="315"/>
      <c r="G141" s="316"/>
      <c r="H141" s="314"/>
      <c r="I141" s="313"/>
      <c r="J141" s="318"/>
      <c r="K141" s="320"/>
      <c r="L141" s="319"/>
      <c r="M141" s="329"/>
      <c r="N141" s="321"/>
      <c r="O141" s="324"/>
      <c r="P141" s="326"/>
      <c r="Q141" s="323"/>
      <c r="R141" s="322"/>
      <c r="S141" s="325"/>
      <c r="T141" s="327">
        <f t="shared" si="11"/>
        <v>0</v>
      </c>
      <c r="U141" s="327">
        <f t="shared" si="15"/>
        <v>0</v>
      </c>
      <c r="V141" s="273" t="str">
        <f t="shared" si="13"/>
        <v>-</v>
      </c>
      <c r="W141" s="328" t="s">
        <v>116</v>
      </c>
      <c r="X141" s="303">
        <v>1.54</v>
      </c>
      <c r="Y141" s="304">
        <f t="shared" si="16"/>
        <v>0</v>
      </c>
      <c r="Z141" s="304"/>
      <c r="AA141" s="305" t="s">
        <v>1512</v>
      </c>
      <c r="AB141" s="306" t="s">
        <v>1518</v>
      </c>
      <c r="AC141" s="307"/>
      <c r="AD141" s="307"/>
      <c r="AE141" s="307"/>
      <c r="AF141" s="307"/>
      <c r="AG141" s="307"/>
      <c r="AH141" s="307"/>
      <c r="AI141" s="307"/>
      <c r="AJ141" s="307"/>
      <c r="AK141" s="307"/>
      <c r="AL141" s="307"/>
      <c r="AM141" s="307"/>
      <c r="AN141" s="307"/>
      <c r="AO141" s="307"/>
      <c r="AP141" s="307"/>
      <c r="AQ141" s="307"/>
      <c r="AR141" s="307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7"/>
      <c r="BD141" s="307"/>
      <c r="BE141" s="307"/>
      <c r="BF141" s="307"/>
      <c r="BG141" s="1060"/>
      <c r="BH141" s="1057"/>
      <c r="BI141" s="264"/>
      <c r="BJ141" s="308"/>
      <c r="BK141" s="308"/>
      <c r="BL141" s="308"/>
      <c r="BM141" s="308"/>
      <c r="BN141" s="308"/>
      <c r="BO141" s="308"/>
      <c r="BP141" s="308"/>
      <c r="BQ141" s="308"/>
      <c r="BR141" s="308">
        <v>1</v>
      </c>
      <c r="BS141" s="309"/>
      <c r="BT141" s="308"/>
      <c r="BU141" s="308"/>
      <c r="BV141" s="308"/>
      <c r="BW141" s="308"/>
      <c r="BX141" s="308"/>
      <c r="BY141" s="308"/>
      <c r="BZ141" s="308"/>
      <c r="CA141" s="308">
        <v>1</v>
      </c>
      <c r="CB141" s="308"/>
      <c r="CC141" s="308"/>
      <c r="CD141" s="308"/>
      <c r="CE141" s="308"/>
      <c r="CF141" s="264"/>
      <c r="CG141" s="308"/>
      <c r="CH141" s="308">
        <v>1</v>
      </c>
      <c r="CI141" s="308"/>
      <c r="CJ141" s="1058"/>
      <c r="CK141" s="153"/>
    </row>
    <row r="142" spans="1:89" s="148" customFormat="1" ht="37.25" customHeight="1">
      <c r="A142" s="265"/>
      <c r="B142" s="312" t="s">
        <v>156</v>
      </c>
      <c r="C142" s="312" t="s">
        <v>157</v>
      </c>
      <c r="D142" s="850">
        <v>1</v>
      </c>
      <c r="E142" s="1223">
        <v>110</v>
      </c>
      <c r="F142" s="315"/>
      <c r="G142" s="316"/>
      <c r="H142" s="314"/>
      <c r="I142" s="313"/>
      <c r="J142" s="318"/>
      <c r="K142" s="320"/>
      <c r="L142" s="319"/>
      <c r="M142" s="329"/>
      <c r="N142" s="321"/>
      <c r="O142" s="324"/>
      <c r="P142" s="326"/>
      <c r="Q142" s="323"/>
      <c r="R142" s="322"/>
      <c r="S142" s="325"/>
      <c r="T142" s="327">
        <f t="shared" si="11"/>
        <v>0</v>
      </c>
      <c r="U142" s="327">
        <f t="shared" si="15"/>
        <v>0</v>
      </c>
      <c r="V142" s="273" t="str">
        <f t="shared" si="13"/>
        <v>-</v>
      </c>
      <c r="W142" s="328" t="s">
        <v>53</v>
      </c>
      <c r="X142" s="303">
        <v>2.02</v>
      </c>
      <c r="Y142" s="304">
        <f t="shared" si="16"/>
        <v>0</v>
      </c>
      <c r="Z142" s="304"/>
      <c r="AA142" s="305" t="s">
        <v>1512</v>
      </c>
      <c r="AB142" s="306" t="s">
        <v>1518</v>
      </c>
      <c r="AC142" s="307"/>
      <c r="AD142" s="307"/>
      <c r="AE142" s="307"/>
      <c r="AF142" s="307"/>
      <c r="AG142" s="307"/>
      <c r="AH142" s="307"/>
      <c r="AI142" s="307"/>
      <c r="AJ142" s="307"/>
      <c r="AK142" s="307"/>
      <c r="AL142" s="307"/>
      <c r="AM142" s="307"/>
      <c r="AN142" s="307"/>
      <c r="AO142" s="307"/>
      <c r="AP142" s="307"/>
      <c r="AQ142" s="307"/>
      <c r="AR142" s="307"/>
      <c r="AS142" s="307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7"/>
      <c r="BD142" s="307"/>
      <c r="BE142" s="307"/>
      <c r="BF142" s="307"/>
      <c r="BG142" s="1060"/>
      <c r="BH142" s="1057"/>
      <c r="BI142" s="264"/>
      <c r="BJ142" s="308"/>
      <c r="BK142" s="308"/>
      <c r="BL142" s="308"/>
      <c r="BM142" s="308"/>
      <c r="BN142" s="308"/>
      <c r="BO142" s="308"/>
      <c r="BP142" s="308"/>
      <c r="BQ142" s="308"/>
      <c r="BR142" s="308">
        <v>1</v>
      </c>
      <c r="BS142" s="309"/>
      <c r="BT142" s="308"/>
      <c r="BU142" s="308"/>
      <c r="BV142" s="308"/>
      <c r="BW142" s="308"/>
      <c r="BX142" s="308"/>
      <c r="BY142" s="308"/>
      <c r="BZ142" s="308"/>
      <c r="CA142" s="308">
        <v>1</v>
      </c>
      <c r="CB142" s="308"/>
      <c r="CC142" s="308"/>
      <c r="CD142" s="308"/>
      <c r="CE142" s="308"/>
      <c r="CF142" s="264"/>
      <c r="CG142" s="308"/>
      <c r="CH142" s="308">
        <v>1</v>
      </c>
      <c r="CI142" s="308"/>
      <c r="CJ142" s="1058"/>
      <c r="CK142" s="153"/>
    </row>
    <row r="143" spans="1:89" s="148" customFormat="1" ht="37.25" customHeight="1">
      <c r="A143" s="265"/>
      <c r="B143" s="312" t="s">
        <v>158</v>
      </c>
      <c r="C143" s="312" t="s">
        <v>159</v>
      </c>
      <c r="D143" s="850">
        <v>1</v>
      </c>
      <c r="E143" s="1223">
        <v>82</v>
      </c>
      <c r="F143" s="315"/>
      <c r="G143" s="316"/>
      <c r="H143" s="314"/>
      <c r="I143" s="313"/>
      <c r="J143" s="318"/>
      <c r="K143" s="320"/>
      <c r="L143" s="319"/>
      <c r="M143" s="329"/>
      <c r="N143" s="321"/>
      <c r="O143" s="324"/>
      <c r="P143" s="326"/>
      <c r="Q143" s="323"/>
      <c r="R143" s="322"/>
      <c r="S143" s="325"/>
      <c r="T143" s="327">
        <f t="shared" si="11"/>
        <v>0</v>
      </c>
      <c r="U143" s="327">
        <f t="shared" si="15"/>
        <v>0</v>
      </c>
      <c r="V143" s="273" t="str">
        <f t="shared" si="13"/>
        <v>-</v>
      </c>
      <c r="W143" s="328" t="s">
        <v>66</v>
      </c>
      <c r="X143" s="303">
        <v>1.4</v>
      </c>
      <c r="Y143" s="304">
        <f t="shared" si="16"/>
        <v>0</v>
      </c>
      <c r="Z143" s="304"/>
      <c r="AA143" s="305" t="s">
        <v>1511</v>
      </c>
      <c r="AB143" s="306" t="s">
        <v>1518</v>
      </c>
      <c r="AC143" s="307"/>
      <c r="AD143" s="307"/>
      <c r="AE143" s="307"/>
      <c r="AF143" s="307"/>
      <c r="AG143" s="307"/>
      <c r="AH143" s="307"/>
      <c r="AI143" s="307"/>
      <c r="AJ143" s="307"/>
      <c r="AK143" s="307"/>
      <c r="AL143" s="307"/>
      <c r="AM143" s="307"/>
      <c r="AN143" s="307"/>
      <c r="AO143" s="307"/>
      <c r="AP143" s="307"/>
      <c r="AQ143" s="307"/>
      <c r="AR143" s="307"/>
      <c r="AS143" s="307"/>
      <c r="AT143" s="307"/>
      <c r="AU143" s="307"/>
      <c r="AV143" s="307"/>
      <c r="AW143" s="307"/>
      <c r="AX143" s="307"/>
      <c r="AY143" s="307"/>
      <c r="AZ143" s="307"/>
      <c r="BA143" s="307"/>
      <c r="BB143" s="307"/>
      <c r="BC143" s="307"/>
      <c r="BD143" s="307"/>
      <c r="BE143" s="307"/>
      <c r="BF143" s="307"/>
      <c r="BG143" s="1060"/>
      <c r="BH143" s="1057"/>
      <c r="BI143" s="264"/>
      <c r="BJ143" s="308"/>
      <c r="BK143" s="308"/>
      <c r="BL143" s="308"/>
      <c r="BM143" s="308"/>
      <c r="BN143" s="308"/>
      <c r="BO143" s="308"/>
      <c r="BP143" s="308"/>
      <c r="BQ143" s="308"/>
      <c r="BR143" s="308">
        <v>1</v>
      </c>
      <c r="BS143" s="309"/>
      <c r="BT143" s="308"/>
      <c r="BU143" s="308"/>
      <c r="BV143" s="308"/>
      <c r="BW143" s="308"/>
      <c r="BX143" s="308"/>
      <c r="BY143" s="308"/>
      <c r="BZ143" s="308"/>
      <c r="CA143" s="308"/>
      <c r="CB143" s="308"/>
      <c r="CC143" s="308">
        <v>1</v>
      </c>
      <c r="CD143" s="308"/>
      <c r="CE143" s="308"/>
      <c r="CF143" s="264"/>
      <c r="CG143" s="308"/>
      <c r="CH143" s="308"/>
      <c r="CI143" s="308">
        <v>1</v>
      </c>
      <c r="CJ143" s="1058"/>
      <c r="CK143" s="153"/>
    </row>
    <row r="144" spans="1:89" s="148" customFormat="1" ht="37.25" customHeight="1">
      <c r="A144" s="265"/>
      <c r="B144" s="312" t="s">
        <v>160</v>
      </c>
      <c r="C144" s="312" t="s">
        <v>161</v>
      </c>
      <c r="D144" s="850">
        <v>1</v>
      </c>
      <c r="E144" s="1223">
        <v>200</v>
      </c>
      <c r="F144" s="315"/>
      <c r="G144" s="316"/>
      <c r="H144" s="314"/>
      <c r="I144" s="313"/>
      <c r="J144" s="318"/>
      <c r="K144" s="320"/>
      <c r="L144" s="319"/>
      <c r="M144" s="329"/>
      <c r="N144" s="321"/>
      <c r="O144" s="324"/>
      <c r="P144" s="326"/>
      <c r="Q144" s="323"/>
      <c r="R144" s="322"/>
      <c r="S144" s="325"/>
      <c r="T144" s="327">
        <f t="shared" si="11"/>
        <v>0</v>
      </c>
      <c r="U144" s="327">
        <f t="shared" si="15"/>
        <v>0</v>
      </c>
      <c r="V144" s="273" t="str">
        <f t="shared" si="13"/>
        <v>-</v>
      </c>
      <c r="W144" s="328" t="s">
        <v>63</v>
      </c>
      <c r="X144" s="303">
        <v>4</v>
      </c>
      <c r="Y144" s="304">
        <f t="shared" si="16"/>
        <v>0</v>
      </c>
      <c r="Z144" s="304"/>
      <c r="AA144" s="305" t="s">
        <v>1512</v>
      </c>
      <c r="AB144" s="306" t="s">
        <v>1518</v>
      </c>
      <c r="AC144" s="307"/>
      <c r="AD144" s="307"/>
      <c r="AE144" s="307"/>
      <c r="AF144" s="307"/>
      <c r="AG144" s="307"/>
      <c r="AH144" s="307"/>
      <c r="AI144" s="307"/>
      <c r="AJ144" s="307"/>
      <c r="AK144" s="307"/>
      <c r="AL144" s="307"/>
      <c r="AM144" s="307"/>
      <c r="AN144" s="307"/>
      <c r="AO144" s="307"/>
      <c r="AP144" s="307"/>
      <c r="AQ144" s="307"/>
      <c r="AR144" s="307"/>
      <c r="AS144" s="307"/>
      <c r="AT144" s="307"/>
      <c r="AU144" s="307"/>
      <c r="AV144" s="307"/>
      <c r="AW144" s="307"/>
      <c r="AX144" s="307"/>
      <c r="AY144" s="307"/>
      <c r="AZ144" s="307"/>
      <c r="BA144" s="307"/>
      <c r="BB144" s="307"/>
      <c r="BC144" s="307"/>
      <c r="BD144" s="307"/>
      <c r="BE144" s="307"/>
      <c r="BF144" s="307"/>
      <c r="BG144" s="1060"/>
      <c r="BH144" s="1057"/>
      <c r="BI144" s="264"/>
      <c r="BJ144" s="308"/>
      <c r="BK144" s="308"/>
      <c r="BL144" s="308"/>
      <c r="BM144" s="308"/>
      <c r="BN144" s="308"/>
      <c r="BO144" s="308"/>
      <c r="BP144" s="308"/>
      <c r="BQ144" s="308"/>
      <c r="BR144" s="308">
        <v>1</v>
      </c>
      <c r="BS144" s="309"/>
      <c r="BT144" s="308"/>
      <c r="BU144" s="308"/>
      <c r="BV144" s="308"/>
      <c r="BW144" s="308"/>
      <c r="BX144" s="308"/>
      <c r="BY144" s="308"/>
      <c r="BZ144" s="308"/>
      <c r="CA144" s="308"/>
      <c r="CB144" s="308"/>
      <c r="CC144" s="308">
        <v>1</v>
      </c>
      <c r="CD144" s="308"/>
      <c r="CE144" s="308"/>
      <c r="CF144" s="264"/>
      <c r="CG144" s="308"/>
      <c r="CH144" s="308">
        <v>1</v>
      </c>
      <c r="CI144" s="308"/>
      <c r="CJ144" s="1058"/>
      <c r="CK144" s="153"/>
    </row>
    <row r="145" spans="1:89" s="148" customFormat="1" ht="37.25" customHeight="1">
      <c r="A145" s="332"/>
      <c r="B145" s="280" t="s">
        <v>162</v>
      </c>
      <c r="C145" s="280" t="s">
        <v>163</v>
      </c>
      <c r="D145" s="856">
        <v>1</v>
      </c>
      <c r="E145" s="1224">
        <v>93</v>
      </c>
      <c r="F145" s="337"/>
      <c r="G145" s="338"/>
      <c r="H145" s="336"/>
      <c r="I145" s="335"/>
      <c r="J145" s="340"/>
      <c r="K145" s="342"/>
      <c r="L145" s="341"/>
      <c r="M145" s="339"/>
      <c r="N145" s="343"/>
      <c r="O145" s="346"/>
      <c r="P145" s="348"/>
      <c r="Q145" s="345"/>
      <c r="R145" s="344"/>
      <c r="S145" s="347"/>
      <c r="T145" s="349">
        <f t="shared" si="11"/>
        <v>0</v>
      </c>
      <c r="U145" s="349">
        <f t="shared" si="15"/>
        <v>0</v>
      </c>
      <c r="V145" s="281" t="str">
        <f t="shared" si="13"/>
        <v>-</v>
      </c>
      <c r="W145" s="350" t="s">
        <v>116</v>
      </c>
      <c r="X145" s="303">
        <v>1.62</v>
      </c>
      <c r="Y145" s="304">
        <f t="shared" si="16"/>
        <v>0</v>
      </c>
      <c r="Z145" s="304"/>
      <c r="AA145" s="334" t="s">
        <v>1512</v>
      </c>
      <c r="AB145" s="334" t="s">
        <v>1518</v>
      </c>
      <c r="AC145" s="307"/>
      <c r="AD145" s="307"/>
      <c r="AE145" s="307"/>
      <c r="AF145" s="307"/>
      <c r="AG145" s="307"/>
      <c r="AH145" s="307"/>
      <c r="AI145" s="307"/>
      <c r="AJ145" s="307"/>
      <c r="AK145" s="307"/>
      <c r="AL145" s="307"/>
      <c r="AM145" s="307"/>
      <c r="AN145" s="307"/>
      <c r="AO145" s="307"/>
      <c r="AP145" s="307"/>
      <c r="AQ145" s="307"/>
      <c r="AR145" s="307"/>
      <c r="AS145" s="307"/>
      <c r="AT145" s="307"/>
      <c r="AU145" s="307"/>
      <c r="AV145" s="307"/>
      <c r="AW145" s="307"/>
      <c r="AX145" s="307"/>
      <c r="AY145" s="307"/>
      <c r="AZ145" s="307"/>
      <c r="BA145" s="307"/>
      <c r="BB145" s="307"/>
      <c r="BC145" s="307"/>
      <c r="BD145" s="307"/>
      <c r="BE145" s="307"/>
      <c r="BF145" s="307"/>
      <c r="BG145" s="1060"/>
      <c r="BH145" s="1057"/>
      <c r="BI145" s="264"/>
      <c r="BJ145" s="308"/>
      <c r="BK145" s="308"/>
      <c r="BL145" s="308"/>
      <c r="BM145" s="308"/>
      <c r="BN145" s="308"/>
      <c r="BO145" s="308"/>
      <c r="BP145" s="308"/>
      <c r="BQ145" s="308"/>
      <c r="BR145" s="308">
        <v>1</v>
      </c>
      <c r="BS145" s="309"/>
      <c r="BT145" s="308"/>
      <c r="BU145" s="308"/>
      <c r="BV145" s="308"/>
      <c r="BW145" s="308"/>
      <c r="BX145" s="308"/>
      <c r="BY145" s="308"/>
      <c r="BZ145" s="308"/>
      <c r="CA145" s="308"/>
      <c r="CB145" s="308"/>
      <c r="CC145" s="308"/>
      <c r="CD145" s="308"/>
      <c r="CE145" s="308">
        <v>1</v>
      </c>
      <c r="CF145" s="264"/>
      <c r="CG145" s="308"/>
      <c r="CH145" s="308">
        <v>1</v>
      </c>
      <c r="CI145" s="308"/>
      <c r="CJ145" s="1058"/>
      <c r="CK145" s="153"/>
    </row>
    <row r="146" spans="1:89" s="148" customFormat="1" ht="37.25" customHeight="1">
      <c r="A146" s="284"/>
      <c r="B146" s="270" t="s">
        <v>165</v>
      </c>
      <c r="C146" s="270" t="s">
        <v>166</v>
      </c>
      <c r="D146" s="845">
        <v>10</v>
      </c>
      <c r="E146" s="1225">
        <v>52</v>
      </c>
      <c r="F146" s="288"/>
      <c r="G146" s="289"/>
      <c r="H146" s="287"/>
      <c r="I146" s="286"/>
      <c r="J146" s="291"/>
      <c r="K146" s="293"/>
      <c r="L146" s="292"/>
      <c r="M146" s="290"/>
      <c r="N146" s="294"/>
      <c r="O146" s="297"/>
      <c r="P146" s="299"/>
      <c r="Q146" s="296"/>
      <c r="R146" s="295"/>
      <c r="S146" s="298"/>
      <c r="T146" s="300">
        <f t="shared" si="11"/>
        <v>0</v>
      </c>
      <c r="U146" s="300">
        <f t="shared" si="15"/>
        <v>0</v>
      </c>
      <c r="V146" s="301" t="str">
        <f t="shared" si="13"/>
        <v>-</v>
      </c>
      <c r="W146" s="302" t="s">
        <v>167</v>
      </c>
      <c r="X146" s="303">
        <v>0.47</v>
      </c>
      <c r="Y146" s="304">
        <f t="shared" si="16"/>
        <v>0</v>
      </c>
      <c r="Z146" s="304"/>
      <c r="AA146" s="305" t="s">
        <v>1513</v>
      </c>
      <c r="AB146" s="306" t="s">
        <v>1522</v>
      </c>
      <c r="AC146" s="307"/>
      <c r="AD146" s="307"/>
      <c r="AE146" s="307"/>
      <c r="AF146" s="307"/>
      <c r="AG146" s="307"/>
      <c r="AH146" s="307"/>
      <c r="AI146" s="307"/>
      <c r="AJ146" s="307"/>
      <c r="AK146" s="307"/>
      <c r="AL146" s="307"/>
      <c r="AM146" s="307"/>
      <c r="AN146" s="307"/>
      <c r="AO146" s="307"/>
      <c r="AP146" s="307"/>
      <c r="AQ146" s="307"/>
      <c r="AR146" s="307"/>
      <c r="AS146" s="307"/>
      <c r="AT146" s="307"/>
      <c r="AU146" s="307"/>
      <c r="AV146" s="307"/>
      <c r="AW146" s="307"/>
      <c r="AX146" s="307"/>
      <c r="AY146" s="307"/>
      <c r="AZ146" s="307"/>
      <c r="BA146" s="307"/>
      <c r="BB146" s="307"/>
      <c r="BC146" s="307"/>
      <c r="BD146" s="307"/>
      <c r="BE146" s="307"/>
      <c r="BF146" s="307"/>
      <c r="BG146" s="1060"/>
      <c r="BH146" s="1057"/>
      <c r="BI146" s="264"/>
      <c r="BJ146" s="308"/>
      <c r="BK146" s="308">
        <v>10</v>
      </c>
      <c r="BL146" s="308"/>
      <c r="BM146" s="308"/>
      <c r="BN146" s="308"/>
      <c r="BO146" s="308"/>
      <c r="BP146" s="308"/>
      <c r="BQ146" s="308"/>
      <c r="BR146" s="308"/>
      <c r="BS146" s="309"/>
      <c r="BT146" s="310">
        <v>10</v>
      </c>
      <c r="BU146" s="308"/>
      <c r="BV146" s="310">
        <v>10</v>
      </c>
      <c r="BW146" s="310"/>
      <c r="BX146" s="310"/>
      <c r="BY146" s="308"/>
      <c r="BZ146" s="308"/>
      <c r="CA146" s="308"/>
      <c r="CB146" s="308"/>
      <c r="CC146" s="308"/>
      <c r="CD146" s="308"/>
      <c r="CE146" s="308"/>
      <c r="CF146" s="264"/>
      <c r="CG146" s="308"/>
      <c r="CH146" s="308"/>
      <c r="CI146" s="308"/>
      <c r="CJ146" s="1058"/>
      <c r="CK146" s="153"/>
    </row>
    <row r="147" spans="1:89" s="148" customFormat="1" ht="37.25" customHeight="1">
      <c r="A147" s="265"/>
      <c r="B147" s="312" t="s">
        <v>168</v>
      </c>
      <c r="C147" s="312" t="s">
        <v>169</v>
      </c>
      <c r="D147" s="850">
        <v>10</v>
      </c>
      <c r="E147" s="1223">
        <v>66</v>
      </c>
      <c r="F147" s="315"/>
      <c r="G147" s="316"/>
      <c r="H147" s="314"/>
      <c r="I147" s="313"/>
      <c r="J147" s="318"/>
      <c r="K147" s="320"/>
      <c r="L147" s="319"/>
      <c r="M147" s="329"/>
      <c r="N147" s="321"/>
      <c r="O147" s="324"/>
      <c r="P147" s="326"/>
      <c r="Q147" s="323"/>
      <c r="R147" s="322"/>
      <c r="S147" s="325"/>
      <c r="T147" s="327">
        <f t="shared" si="11"/>
        <v>0</v>
      </c>
      <c r="U147" s="327">
        <f t="shared" si="15"/>
        <v>0</v>
      </c>
      <c r="V147" s="273" t="str">
        <f t="shared" si="13"/>
        <v>-</v>
      </c>
      <c r="W147" s="328" t="s">
        <v>1057</v>
      </c>
      <c r="X147" s="303">
        <v>0.79</v>
      </c>
      <c r="Y147" s="304">
        <f t="shared" si="16"/>
        <v>0</v>
      </c>
      <c r="Z147" s="304"/>
      <c r="AA147" s="305" t="s">
        <v>1513</v>
      </c>
      <c r="AB147" s="306" t="s">
        <v>1521</v>
      </c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7"/>
      <c r="AN147" s="307"/>
      <c r="AO147" s="307"/>
      <c r="AP147" s="307"/>
      <c r="AQ147" s="307"/>
      <c r="AR147" s="307"/>
      <c r="AS147" s="307"/>
      <c r="AT147" s="307"/>
      <c r="AU147" s="307"/>
      <c r="AV147" s="307"/>
      <c r="AW147" s="307"/>
      <c r="AX147" s="307"/>
      <c r="AY147" s="307"/>
      <c r="AZ147" s="307"/>
      <c r="BA147" s="307"/>
      <c r="BB147" s="307"/>
      <c r="BC147" s="307"/>
      <c r="BD147" s="307"/>
      <c r="BE147" s="307"/>
      <c r="BF147" s="307"/>
      <c r="BG147" s="1060"/>
      <c r="BH147" s="1057"/>
      <c r="BI147" s="264"/>
      <c r="BJ147" s="308"/>
      <c r="BK147" s="308"/>
      <c r="BL147" s="308">
        <v>10</v>
      </c>
      <c r="BM147" s="308"/>
      <c r="BN147" s="308"/>
      <c r="BO147" s="308"/>
      <c r="BP147" s="308"/>
      <c r="BQ147" s="308"/>
      <c r="BR147" s="308"/>
      <c r="BS147" s="309"/>
      <c r="BT147" s="310">
        <v>10</v>
      </c>
      <c r="BU147" s="308"/>
      <c r="BV147" s="310">
        <v>10</v>
      </c>
      <c r="BW147" s="310"/>
      <c r="BX147" s="310"/>
      <c r="BY147" s="308"/>
      <c r="BZ147" s="308"/>
      <c r="CA147" s="308"/>
      <c r="CB147" s="308"/>
      <c r="CC147" s="308"/>
      <c r="CD147" s="308"/>
      <c r="CE147" s="308"/>
      <c r="CF147" s="264"/>
      <c r="CG147" s="308"/>
      <c r="CH147" s="308"/>
      <c r="CI147" s="308"/>
      <c r="CJ147" s="1058"/>
      <c r="CK147" s="153"/>
    </row>
    <row r="148" spans="1:89" s="148" customFormat="1" ht="37.25" customHeight="1">
      <c r="A148" s="330" t="s">
        <v>164</v>
      </c>
      <c r="B148" s="312" t="s">
        <v>170</v>
      </c>
      <c r="C148" s="312" t="s">
        <v>171</v>
      </c>
      <c r="D148" s="850">
        <v>11</v>
      </c>
      <c r="E148" s="1223">
        <v>128</v>
      </c>
      <c r="F148" s="315"/>
      <c r="G148" s="316"/>
      <c r="H148" s="314"/>
      <c r="I148" s="313"/>
      <c r="J148" s="318"/>
      <c r="K148" s="320"/>
      <c r="L148" s="319"/>
      <c r="M148" s="329"/>
      <c r="N148" s="321"/>
      <c r="O148" s="324"/>
      <c r="P148" s="326"/>
      <c r="Q148" s="323"/>
      <c r="R148" s="322"/>
      <c r="S148" s="325"/>
      <c r="T148" s="327">
        <f t="shared" si="11"/>
        <v>0</v>
      </c>
      <c r="U148" s="327">
        <f t="shared" si="15"/>
        <v>0</v>
      </c>
      <c r="V148" s="273" t="str">
        <f t="shared" si="13"/>
        <v>-</v>
      </c>
      <c r="W148" s="328" t="s">
        <v>172</v>
      </c>
      <c r="X148" s="303">
        <v>2.19</v>
      </c>
      <c r="Y148" s="304">
        <f t="shared" si="16"/>
        <v>0</v>
      </c>
      <c r="Z148" s="304"/>
      <c r="AA148" s="305" t="s">
        <v>1513</v>
      </c>
      <c r="AB148" s="306" t="s">
        <v>1519</v>
      </c>
      <c r="AC148" s="307"/>
      <c r="AD148" s="307"/>
      <c r="AE148" s="307"/>
      <c r="AF148" s="307"/>
      <c r="AG148" s="307"/>
      <c r="AH148" s="307"/>
      <c r="AI148" s="307"/>
      <c r="AJ148" s="307"/>
      <c r="AK148" s="307"/>
      <c r="AL148" s="307"/>
      <c r="AM148" s="307"/>
      <c r="AN148" s="307"/>
      <c r="AO148" s="307"/>
      <c r="AP148" s="307"/>
      <c r="AQ148" s="307"/>
      <c r="AR148" s="307"/>
      <c r="AS148" s="307"/>
      <c r="AT148" s="307"/>
      <c r="AU148" s="307"/>
      <c r="AV148" s="307"/>
      <c r="AW148" s="307"/>
      <c r="AX148" s="307"/>
      <c r="AY148" s="307"/>
      <c r="AZ148" s="307"/>
      <c r="BA148" s="307"/>
      <c r="BB148" s="307"/>
      <c r="BC148" s="307"/>
      <c r="BD148" s="307"/>
      <c r="BE148" s="307"/>
      <c r="BF148" s="307"/>
      <c r="BG148" s="1060"/>
      <c r="BH148" s="1057"/>
      <c r="BI148" s="264"/>
      <c r="BJ148" s="308"/>
      <c r="BK148" s="308"/>
      <c r="BL148" s="308"/>
      <c r="BM148" s="308">
        <v>11</v>
      </c>
      <c r="BN148" s="308"/>
      <c r="BO148" s="308"/>
      <c r="BP148" s="308"/>
      <c r="BQ148" s="308"/>
      <c r="BR148" s="308"/>
      <c r="BS148" s="309"/>
      <c r="BT148" s="308"/>
      <c r="BU148" s="308"/>
      <c r="BV148" s="308"/>
      <c r="BW148" s="308"/>
      <c r="BX148" s="308"/>
      <c r="BY148" s="308"/>
      <c r="BZ148" s="308"/>
      <c r="CA148" s="308">
        <v>7</v>
      </c>
      <c r="CB148" s="308"/>
      <c r="CC148" s="308"/>
      <c r="CD148" s="308">
        <v>4</v>
      </c>
      <c r="CE148" s="308"/>
      <c r="CF148" s="264"/>
      <c r="CG148" s="308">
        <v>7</v>
      </c>
      <c r="CH148" s="308">
        <v>4</v>
      </c>
      <c r="CI148" s="308"/>
      <c r="CJ148" s="1058"/>
      <c r="CK148" s="153"/>
    </row>
    <row r="149" spans="1:89" s="148" customFormat="1" ht="37.25" customHeight="1">
      <c r="A149" s="265"/>
      <c r="B149" s="312" t="s">
        <v>173</v>
      </c>
      <c r="C149" s="312" t="s">
        <v>174</v>
      </c>
      <c r="D149" s="850">
        <v>11</v>
      </c>
      <c r="E149" s="1223">
        <v>122</v>
      </c>
      <c r="F149" s="315"/>
      <c r="G149" s="316"/>
      <c r="H149" s="314"/>
      <c r="I149" s="313"/>
      <c r="J149" s="318"/>
      <c r="K149" s="320"/>
      <c r="L149" s="319"/>
      <c r="M149" s="329"/>
      <c r="N149" s="321"/>
      <c r="O149" s="324"/>
      <c r="P149" s="326"/>
      <c r="Q149" s="323"/>
      <c r="R149" s="322"/>
      <c r="S149" s="325"/>
      <c r="T149" s="327">
        <f t="shared" si="11"/>
        <v>0</v>
      </c>
      <c r="U149" s="327">
        <f t="shared" si="15"/>
        <v>0</v>
      </c>
      <c r="V149" s="273" t="str">
        <f t="shared" ref="V149:V212" si="17">IF(T149&gt;0,T149*E149,"-")</f>
        <v>-</v>
      </c>
      <c r="W149" s="328" t="s">
        <v>175</v>
      </c>
      <c r="X149" s="303">
        <v>2.08</v>
      </c>
      <c r="Y149" s="304">
        <f t="shared" si="16"/>
        <v>0</v>
      </c>
      <c r="Z149" s="304"/>
      <c r="AA149" s="305" t="s">
        <v>1519</v>
      </c>
      <c r="AB149" s="306" t="s">
        <v>1519</v>
      </c>
      <c r="AC149" s="307"/>
      <c r="AD149" s="307"/>
      <c r="AE149" s="307"/>
      <c r="AF149" s="307"/>
      <c r="AG149" s="307"/>
      <c r="AH149" s="307"/>
      <c r="AI149" s="307"/>
      <c r="AJ149" s="307"/>
      <c r="AK149" s="307"/>
      <c r="AL149" s="307"/>
      <c r="AM149" s="307"/>
      <c r="AN149" s="307"/>
      <c r="AO149" s="307"/>
      <c r="AP149" s="307"/>
      <c r="AQ149" s="307"/>
      <c r="AR149" s="307"/>
      <c r="AS149" s="307"/>
      <c r="AT149" s="307"/>
      <c r="AU149" s="307"/>
      <c r="AV149" s="307"/>
      <c r="AW149" s="307"/>
      <c r="AX149" s="307"/>
      <c r="AY149" s="307"/>
      <c r="AZ149" s="307"/>
      <c r="BA149" s="307"/>
      <c r="BB149" s="307"/>
      <c r="BC149" s="307"/>
      <c r="BD149" s="307"/>
      <c r="BE149" s="307"/>
      <c r="BF149" s="307"/>
      <c r="BG149" s="1060"/>
      <c r="BH149" s="1057"/>
      <c r="BI149" s="264"/>
      <c r="BJ149" s="308"/>
      <c r="BK149" s="308"/>
      <c r="BL149" s="308"/>
      <c r="BM149" s="308">
        <v>11</v>
      </c>
      <c r="BN149" s="308"/>
      <c r="BO149" s="308"/>
      <c r="BP149" s="308"/>
      <c r="BQ149" s="308"/>
      <c r="BR149" s="308"/>
      <c r="BS149" s="309"/>
      <c r="BT149" s="308"/>
      <c r="BU149" s="308"/>
      <c r="BV149" s="308"/>
      <c r="BW149" s="308"/>
      <c r="BX149" s="308"/>
      <c r="BY149" s="308"/>
      <c r="BZ149" s="308"/>
      <c r="CA149" s="308"/>
      <c r="CB149" s="308"/>
      <c r="CC149" s="308"/>
      <c r="CD149" s="308">
        <v>11</v>
      </c>
      <c r="CE149" s="308"/>
      <c r="CF149" s="264"/>
      <c r="CG149" s="308">
        <v>3</v>
      </c>
      <c r="CH149" s="308">
        <v>8</v>
      </c>
      <c r="CI149" s="308"/>
      <c r="CJ149" s="1058"/>
      <c r="CK149" s="153"/>
    </row>
    <row r="150" spans="1:89" s="148" customFormat="1" ht="37.25" customHeight="1">
      <c r="A150" s="265"/>
      <c r="B150" s="312" t="s">
        <v>176</v>
      </c>
      <c r="C150" s="312" t="s">
        <v>177</v>
      </c>
      <c r="D150" s="850">
        <v>5</v>
      </c>
      <c r="E150" s="1223">
        <v>97</v>
      </c>
      <c r="F150" s="315"/>
      <c r="G150" s="316"/>
      <c r="H150" s="314"/>
      <c r="I150" s="313"/>
      <c r="J150" s="318"/>
      <c r="K150" s="320"/>
      <c r="L150" s="319"/>
      <c r="M150" s="329"/>
      <c r="N150" s="321"/>
      <c r="O150" s="324"/>
      <c r="P150" s="326"/>
      <c r="Q150" s="323"/>
      <c r="R150" s="322"/>
      <c r="S150" s="325"/>
      <c r="T150" s="327">
        <f t="shared" ref="T150:T213" si="18">F150+G150+H150+I150+J150+K150+L150+M150+N150+O150+P150+Q150+R150+S150</f>
        <v>0</v>
      </c>
      <c r="U150" s="327">
        <f t="shared" si="15"/>
        <v>0</v>
      </c>
      <c r="V150" s="273" t="str">
        <f t="shared" si="17"/>
        <v>-</v>
      </c>
      <c r="W150" s="328" t="s">
        <v>29</v>
      </c>
      <c r="X150" s="303">
        <v>1.88</v>
      </c>
      <c r="Y150" s="304">
        <f t="shared" si="16"/>
        <v>0</v>
      </c>
      <c r="Z150" s="304"/>
      <c r="AA150" s="305" t="s">
        <v>1513</v>
      </c>
      <c r="AB150" s="306" t="s">
        <v>1520</v>
      </c>
      <c r="AC150" s="307"/>
      <c r="AD150" s="307"/>
      <c r="AE150" s="307"/>
      <c r="AF150" s="307"/>
      <c r="AG150" s="307"/>
      <c r="AH150" s="307"/>
      <c r="AI150" s="307"/>
      <c r="AJ150" s="307"/>
      <c r="AK150" s="307"/>
      <c r="AL150" s="307"/>
      <c r="AM150" s="307"/>
      <c r="AN150" s="307"/>
      <c r="AO150" s="307"/>
      <c r="AP150" s="307"/>
      <c r="AQ150" s="307"/>
      <c r="AR150" s="307"/>
      <c r="AS150" s="307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7"/>
      <c r="BD150" s="307"/>
      <c r="BE150" s="307"/>
      <c r="BF150" s="307"/>
      <c r="BG150" s="1060"/>
      <c r="BH150" s="1057"/>
      <c r="BI150" s="264"/>
      <c r="BJ150" s="308"/>
      <c r="BK150" s="308"/>
      <c r="BL150" s="308"/>
      <c r="BM150" s="308"/>
      <c r="BN150" s="308">
        <v>5</v>
      </c>
      <c r="BO150" s="308"/>
      <c r="BP150" s="308"/>
      <c r="BQ150" s="308"/>
      <c r="BR150" s="308"/>
      <c r="BS150" s="309"/>
      <c r="BT150" s="308"/>
      <c r="BU150" s="308"/>
      <c r="BV150" s="308"/>
      <c r="BW150" s="308"/>
      <c r="BX150" s="308"/>
      <c r="BY150" s="308"/>
      <c r="BZ150" s="308"/>
      <c r="CA150" s="308">
        <v>5</v>
      </c>
      <c r="CB150" s="308"/>
      <c r="CC150" s="308"/>
      <c r="CD150" s="308"/>
      <c r="CE150" s="308"/>
      <c r="CF150" s="264"/>
      <c r="CG150" s="308">
        <v>5</v>
      </c>
      <c r="CH150" s="308"/>
      <c r="CI150" s="308"/>
      <c r="CJ150" s="1058"/>
      <c r="CK150" s="153"/>
    </row>
    <row r="151" spans="1:89" s="148" customFormat="1" ht="37.25" customHeight="1">
      <c r="A151" s="332"/>
      <c r="B151" s="280" t="s">
        <v>178</v>
      </c>
      <c r="C151" s="280" t="s">
        <v>179</v>
      </c>
      <c r="D151" s="856">
        <v>5</v>
      </c>
      <c r="E151" s="1224">
        <v>127</v>
      </c>
      <c r="F151" s="337"/>
      <c r="G151" s="338"/>
      <c r="H151" s="336"/>
      <c r="I151" s="335"/>
      <c r="J151" s="340"/>
      <c r="K151" s="342"/>
      <c r="L151" s="341"/>
      <c r="M151" s="339"/>
      <c r="N151" s="343"/>
      <c r="O151" s="346"/>
      <c r="P151" s="348"/>
      <c r="Q151" s="345"/>
      <c r="R151" s="344"/>
      <c r="S151" s="347"/>
      <c r="T151" s="349">
        <f t="shared" si="18"/>
        <v>0</v>
      </c>
      <c r="U151" s="349">
        <f t="shared" si="15"/>
        <v>0</v>
      </c>
      <c r="V151" s="281" t="str">
        <f t="shared" si="17"/>
        <v>-</v>
      </c>
      <c r="W151" s="350" t="s">
        <v>180</v>
      </c>
      <c r="X151" s="303">
        <v>2.52</v>
      </c>
      <c r="Y151" s="304">
        <f t="shared" si="16"/>
        <v>0</v>
      </c>
      <c r="Z151" s="304"/>
      <c r="AA151" s="334" t="s">
        <v>1513</v>
      </c>
      <c r="AB151" s="334" t="s">
        <v>1520</v>
      </c>
      <c r="AC151" s="307"/>
      <c r="AD151" s="307"/>
      <c r="AE151" s="307"/>
      <c r="AF151" s="307"/>
      <c r="AG151" s="307"/>
      <c r="AH151" s="307"/>
      <c r="AI151" s="307"/>
      <c r="AJ151" s="307"/>
      <c r="AK151" s="307"/>
      <c r="AL151" s="307"/>
      <c r="AM151" s="307"/>
      <c r="AN151" s="307"/>
      <c r="AO151" s="307"/>
      <c r="AP151" s="307"/>
      <c r="AQ151" s="307"/>
      <c r="AR151" s="307"/>
      <c r="AS151" s="307"/>
      <c r="AT151" s="307"/>
      <c r="AU151" s="307"/>
      <c r="AV151" s="307"/>
      <c r="AW151" s="307"/>
      <c r="AX151" s="307"/>
      <c r="AY151" s="307"/>
      <c r="AZ151" s="307"/>
      <c r="BA151" s="307"/>
      <c r="BB151" s="307"/>
      <c r="BC151" s="307"/>
      <c r="BD151" s="307"/>
      <c r="BE151" s="307"/>
      <c r="BF151" s="307"/>
      <c r="BG151" s="1060"/>
      <c r="BH151" s="1057"/>
      <c r="BI151" s="264"/>
      <c r="BJ151" s="308"/>
      <c r="BK151" s="308"/>
      <c r="BL151" s="308"/>
      <c r="BM151" s="308"/>
      <c r="BN151" s="308">
        <v>5</v>
      </c>
      <c r="BO151" s="308"/>
      <c r="BP151" s="308"/>
      <c r="BQ151" s="308"/>
      <c r="BR151" s="308"/>
      <c r="BS151" s="309"/>
      <c r="BT151" s="308"/>
      <c r="BU151" s="308"/>
      <c r="BV151" s="308"/>
      <c r="BW151" s="308"/>
      <c r="BX151" s="308"/>
      <c r="BY151" s="308"/>
      <c r="BZ151" s="308"/>
      <c r="CA151" s="308">
        <v>5</v>
      </c>
      <c r="CB151" s="308"/>
      <c r="CC151" s="308"/>
      <c r="CD151" s="308"/>
      <c r="CE151" s="308"/>
      <c r="CF151" s="264"/>
      <c r="CG151" s="308">
        <v>5</v>
      </c>
      <c r="CH151" s="308"/>
      <c r="CI151" s="308"/>
      <c r="CJ151" s="1058"/>
      <c r="CK151" s="153"/>
    </row>
    <row r="152" spans="1:89" s="148" customFormat="1" ht="37.25" customHeight="1">
      <c r="A152" s="284"/>
      <c r="B152" s="270" t="s">
        <v>182</v>
      </c>
      <c r="C152" s="270" t="s">
        <v>183</v>
      </c>
      <c r="D152" s="845">
        <v>17</v>
      </c>
      <c r="E152" s="1225">
        <v>60</v>
      </c>
      <c r="F152" s="288"/>
      <c r="G152" s="289"/>
      <c r="H152" s="287"/>
      <c r="I152" s="286"/>
      <c r="J152" s="291"/>
      <c r="K152" s="293"/>
      <c r="L152" s="292"/>
      <c r="M152" s="290"/>
      <c r="N152" s="294"/>
      <c r="O152" s="297"/>
      <c r="P152" s="299"/>
      <c r="Q152" s="296"/>
      <c r="R152" s="295"/>
      <c r="S152" s="298"/>
      <c r="T152" s="300">
        <f t="shared" si="18"/>
        <v>0</v>
      </c>
      <c r="U152" s="300">
        <f t="shared" si="15"/>
        <v>0</v>
      </c>
      <c r="V152" s="301" t="str">
        <f t="shared" si="17"/>
        <v>-</v>
      </c>
      <c r="W152" s="360" t="s">
        <v>85</v>
      </c>
      <c r="X152" s="303">
        <v>0.31</v>
      </c>
      <c r="Y152" s="304">
        <f t="shared" si="16"/>
        <v>0</v>
      </c>
      <c r="Z152" s="304"/>
      <c r="AA152" s="305" t="s">
        <v>1511</v>
      </c>
      <c r="AB152" s="306" t="s">
        <v>1522</v>
      </c>
      <c r="AC152" s="307"/>
      <c r="AD152" s="307"/>
      <c r="AE152" s="307"/>
      <c r="AF152" s="307"/>
      <c r="AG152" s="307"/>
      <c r="AH152" s="307"/>
      <c r="AI152" s="307"/>
      <c r="AJ152" s="307"/>
      <c r="AK152" s="307"/>
      <c r="AL152" s="307"/>
      <c r="AM152" s="307"/>
      <c r="AN152" s="307"/>
      <c r="AO152" s="307"/>
      <c r="AP152" s="307"/>
      <c r="AQ152" s="307"/>
      <c r="AR152" s="307"/>
      <c r="AS152" s="307"/>
      <c r="AT152" s="307"/>
      <c r="AU152" s="307"/>
      <c r="AV152" s="307"/>
      <c r="AW152" s="307"/>
      <c r="AX152" s="307"/>
      <c r="AY152" s="307"/>
      <c r="AZ152" s="307"/>
      <c r="BA152" s="307"/>
      <c r="BB152" s="307"/>
      <c r="BC152" s="307"/>
      <c r="BD152" s="307"/>
      <c r="BE152" s="307"/>
      <c r="BF152" s="307"/>
      <c r="BG152" s="1060"/>
      <c r="BH152" s="1057"/>
      <c r="BI152" s="264"/>
      <c r="BJ152" s="308"/>
      <c r="BK152" s="308">
        <v>17</v>
      </c>
      <c r="BL152" s="308"/>
      <c r="BM152" s="308"/>
      <c r="BN152" s="308"/>
      <c r="BO152" s="308"/>
      <c r="BP152" s="308"/>
      <c r="BQ152" s="308"/>
      <c r="BR152" s="308"/>
      <c r="BS152" s="309"/>
      <c r="BT152" s="308"/>
      <c r="BU152" s="308"/>
      <c r="BV152" s="308"/>
      <c r="BW152" s="308"/>
      <c r="BX152" s="308"/>
      <c r="BY152" s="308"/>
      <c r="BZ152" s="310">
        <v>17</v>
      </c>
      <c r="CA152" s="310"/>
      <c r="CB152" s="310"/>
      <c r="CC152" s="310"/>
      <c r="CD152" s="310"/>
      <c r="CE152" s="310"/>
      <c r="CF152" s="153"/>
      <c r="CG152" s="310"/>
      <c r="CH152" s="310"/>
      <c r="CI152" s="310">
        <v>17</v>
      </c>
      <c r="CJ152" s="1058"/>
      <c r="CK152" s="153"/>
    </row>
    <row r="153" spans="1:89" s="148" customFormat="1" ht="37.25" customHeight="1">
      <c r="A153" s="265"/>
      <c r="B153" s="312" t="s">
        <v>184</v>
      </c>
      <c r="C153" s="312" t="s">
        <v>185</v>
      </c>
      <c r="D153" s="850">
        <v>5</v>
      </c>
      <c r="E153" s="1223">
        <v>24</v>
      </c>
      <c r="F153" s="315"/>
      <c r="G153" s="316"/>
      <c r="H153" s="314"/>
      <c r="I153" s="313"/>
      <c r="J153" s="318"/>
      <c r="K153" s="320"/>
      <c r="L153" s="319"/>
      <c r="M153" s="329"/>
      <c r="N153" s="321"/>
      <c r="O153" s="324"/>
      <c r="P153" s="326"/>
      <c r="Q153" s="323"/>
      <c r="R153" s="322"/>
      <c r="S153" s="325"/>
      <c r="T153" s="327">
        <f t="shared" si="18"/>
        <v>0</v>
      </c>
      <c r="U153" s="327">
        <f t="shared" si="15"/>
        <v>0</v>
      </c>
      <c r="V153" s="273" t="str">
        <f t="shared" si="17"/>
        <v>-</v>
      </c>
      <c r="W153" s="361" t="s">
        <v>85</v>
      </c>
      <c r="X153" s="303">
        <v>0.24</v>
      </c>
      <c r="Y153" s="304">
        <f t="shared" si="16"/>
        <v>0</v>
      </c>
      <c r="Z153" s="304"/>
      <c r="AA153" s="305" t="s">
        <v>1511</v>
      </c>
      <c r="AB153" s="306" t="s">
        <v>1521</v>
      </c>
      <c r="AC153" s="307"/>
      <c r="AD153" s="307"/>
      <c r="AE153" s="307"/>
      <c r="AF153" s="307"/>
      <c r="AG153" s="307"/>
      <c r="AH153" s="307"/>
      <c r="AI153" s="307"/>
      <c r="AJ153" s="307"/>
      <c r="AK153" s="307"/>
      <c r="AL153" s="307"/>
      <c r="AM153" s="307"/>
      <c r="AN153" s="307"/>
      <c r="AO153" s="307"/>
      <c r="AP153" s="307"/>
      <c r="AQ153" s="307"/>
      <c r="AR153" s="307"/>
      <c r="AS153" s="307"/>
      <c r="AT153" s="307"/>
      <c r="AU153" s="307"/>
      <c r="AV153" s="307"/>
      <c r="AW153" s="307"/>
      <c r="AX153" s="307"/>
      <c r="AY153" s="307"/>
      <c r="AZ153" s="307"/>
      <c r="BA153" s="307"/>
      <c r="BB153" s="307"/>
      <c r="BC153" s="307"/>
      <c r="BD153" s="307"/>
      <c r="BE153" s="307"/>
      <c r="BF153" s="307"/>
      <c r="BG153" s="1060"/>
      <c r="BH153" s="1057"/>
      <c r="BI153" s="264"/>
      <c r="BJ153" s="308"/>
      <c r="BK153" s="308"/>
      <c r="BL153" s="308">
        <v>5</v>
      </c>
      <c r="BM153" s="308"/>
      <c r="BN153" s="308"/>
      <c r="BO153" s="308"/>
      <c r="BP153" s="308"/>
      <c r="BQ153" s="308"/>
      <c r="BR153" s="308"/>
      <c r="BS153" s="309"/>
      <c r="BT153" s="308"/>
      <c r="BU153" s="308"/>
      <c r="BV153" s="308"/>
      <c r="BW153" s="308"/>
      <c r="BX153" s="308"/>
      <c r="BY153" s="308"/>
      <c r="BZ153" s="310">
        <v>5</v>
      </c>
      <c r="CA153" s="310"/>
      <c r="CB153" s="310"/>
      <c r="CC153" s="310"/>
      <c r="CD153" s="310"/>
      <c r="CE153" s="310"/>
      <c r="CF153" s="153"/>
      <c r="CG153" s="310"/>
      <c r="CH153" s="310"/>
      <c r="CI153" s="310">
        <v>5</v>
      </c>
      <c r="CJ153" s="1058"/>
      <c r="CK153" s="153"/>
    </row>
    <row r="154" spans="1:89" s="148" customFormat="1" ht="37.25" customHeight="1">
      <c r="A154" s="265"/>
      <c r="B154" s="312" t="s">
        <v>186</v>
      </c>
      <c r="C154" s="312" t="s">
        <v>187</v>
      </c>
      <c r="D154" s="850">
        <v>5</v>
      </c>
      <c r="E154" s="1223">
        <v>27</v>
      </c>
      <c r="F154" s="315"/>
      <c r="G154" s="316"/>
      <c r="H154" s="314"/>
      <c r="I154" s="313"/>
      <c r="J154" s="318"/>
      <c r="K154" s="320"/>
      <c r="L154" s="319"/>
      <c r="M154" s="329"/>
      <c r="N154" s="321"/>
      <c r="O154" s="324"/>
      <c r="P154" s="326"/>
      <c r="Q154" s="323"/>
      <c r="R154" s="322"/>
      <c r="S154" s="325"/>
      <c r="T154" s="327">
        <f t="shared" si="18"/>
        <v>0</v>
      </c>
      <c r="U154" s="327">
        <f t="shared" si="15"/>
        <v>0</v>
      </c>
      <c r="V154" s="273" t="str">
        <f t="shared" si="17"/>
        <v>-</v>
      </c>
      <c r="W154" s="361" t="s">
        <v>85</v>
      </c>
      <c r="X154" s="303">
        <v>0.28999999999999998</v>
      </c>
      <c r="Y154" s="304">
        <f t="shared" si="16"/>
        <v>0</v>
      </c>
      <c r="Z154" s="304"/>
      <c r="AA154" s="305" t="s">
        <v>1512</v>
      </c>
      <c r="AB154" s="306" t="s">
        <v>1521</v>
      </c>
      <c r="AC154" s="307"/>
      <c r="AD154" s="307"/>
      <c r="AE154" s="307"/>
      <c r="AF154" s="307"/>
      <c r="AG154" s="307"/>
      <c r="AH154" s="307"/>
      <c r="AI154" s="307"/>
      <c r="AJ154" s="307"/>
      <c r="AK154" s="307"/>
      <c r="AL154" s="307"/>
      <c r="AM154" s="307"/>
      <c r="AN154" s="307"/>
      <c r="AO154" s="307"/>
      <c r="AP154" s="307"/>
      <c r="AQ154" s="307"/>
      <c r="AR154" s="307"/>
      <c r="AS154" s="307"/>
      <c r="AT154" s="307"/>
      <c r="AU154" s="307"/>
      <c r="AV154" s="307"/>
      <c r="AW154" s="307"/>
      <c r="AX154" s="307"/>
      <c r="AY154" s="307"/>
      <c r="AZ154" s="307"/>
      <c r="BA154" s="307"/>
      <c r="BB154" s="307"/>
      <c r="BC154" s="307"/>
      <c r="BD154" s="307"/>
      <c r="BE154" s="307"/>
      <c r="BF154" s="307"/>
      <c r="BG154" s="1060"/>
      <c r="BH154" s="1057"/>
      <c r="BI154" s="264"/>
      <c r="BJ154" s="308"/>
      <c r="BK154" s="308"/>
      <c r="BL154" s="308">
        <v>5</v>
      </c>
      <c r="BM154" s="308"/>
      <c r="BN154" s="308"/>
      <c r="BO154" s="308"/>
      <c r="BP154" s="308"/>
      <c r="BQ154" s="308"/>
      <c r="BR154" s="308"/>
      <c r="BS154" s="309"/>
      <c r="BT154" s="308"/>
      <c r="BU154" s="308"/>
      <c r="BV154" s="308"/>
      <c r="BW154" s="308"/>
      <c r="BX154" s="308"/>
      <c r="BY154" s="308"/>
      <c r="BZ154" s="310">
        <v>5</v>
      </c>
      <c r="CA154" s="310"/>
      <c r="CB154" s="310"/>
      <c r="CC154" s="310"/>
      <c r="CD154" s="310"/>
      <c r="CE154" s="310"/>
      <c r="CF154" s="153"/>
      <c r="CG154" s="310"/>
      <c r="CH154" s="310"/>
      <c r="CI154" s="310">
        <v>5</v>
      </c>
      <c r="CJ154" s="1058"/>
      <c r="CK154" s="153"/>
    </row>
    <row r="155" spans="1:89" s="148" customFormat="1" ht="37.25" customHeight="1">
      <c r="A155" s="265"/>
      <c r="B155" s="312" t="s">
        <v>188</v>
      </c>
      <c r="C155" s="312" t="s">
        <v>189</v>
      </c>
      <c r="D155" s="850">
        <v>6</v>
      </c>
      <c r="E155" s="1223">
        <v>30</v>
      </c>
      <c r="F155" s="315"/>
      <c r="G155" s="316"/>
      <c r="H155" s="314"/>
      <c r="I155" s="313"/>
      <c r="J155" s="318"/>
      <c r="K155" s="320"/>
      <c r="L155" s="319"/>
      <c r="M155" s="329"/>
      <c r="N155" s="321"/>
      <c r="O155" s="324"/>
      <c r="P155" s="326"/>
      <c r="Q155" s="323"/>
      <c r="R155" s="322"/>
      <c r="S155" s="325"/>
      <c r="T155" s="327">
        <f t="shared" si="18"/>
        <v>0</v>
      </c>
      <c r="U155" s="327">
        <f t="shared" si="15"/>
        <v>0</v>
      </c>
      <c r="V155" s="273" t="str">
        <f t="shared" si="17"/>
        <v>-</v>
      </c>
      <c r="W155" s="361" t="s">
        <v>85</v>
      </c>
      <c r="X155" s="303">
        <v>0.27</v>
      </c>
      <c r="Y155" s="304">
        <f t="shared" si="16"/>
        <v>0</v>
      </c>
      <c r="Z155" s="304"/>
      <c r="AA155" s="305" t="s">
        <v>1512</v>
      </c>
      <c r="AB155" s="306" t="s">
        <v>1521</v>
      </c>
      <c r="AC155" s="307"/>
      <c r="AD155" s="307"/>
      <c r="AE155" s="307"/>
      <c r="AF155" s="307"/>
      <c r="AG155" s="307"/>
      <c r="AH155" s="307"/>
      <c r="AI155" s="307"/>
      <c r="AJ155" s="307"/>
      <c r="AK155" s="307"/>
      <c r="AL155" s="307"/>
      <c r="AM155" s="307"/>
      <c r="AN155" s="307"/>
      <c r="AO155" s="307"/>
      <c r="AP155" s="307"/>
      <c r="AQ155" s="307"/>
      <c r="AR155" s="307"/>
      <c r="AS155" s="307"/>
      <c r="AT155" s="307"/>
      <c r="AU155" s="307"/>
      <c r="AV155" s="307"/>
      <c r="AW155" s="307"/>
      <c r="AX155" s="307"/>
      <c r="AY155" s="307"/>
      <c r="AZ155" s="307"/>
      <c r="BA155" s="307"/>
      <c r="BB155" s="307"/>
      <c r="BC155" s="307"/>
      <c r="BD155" s="307"/>
      <c r="BE155" s="307"/>
      <c r="BF155" s="307"/>
      <c r="BG155" s="1060"/>
      <c r="BH155" s="1057"/>
      <c r="BI155" s="264"/>
      <c r="BJ155" s="308"/>
      <c r="BK155" s="308"/>
      <c r="BL155" s="308">
        <v>6</v>
      </c>
      <c r="BM155" s="308"/>
      <c r="BN155" s="308"/>
      <c r="BO155" s="308"/>
      <c r="BP155" s="308"/>
      <c r="BQ155" s="308"/>
      <c r="BR155" s="308"/>
      <c r="BS155" s="309"/>
      <c r="BT155" s="308"/>
      <c r="BU155" s="308"/>
      <c r="BV155" s="308"/>
      <c r="BW155" s="308"/>
      <c r="BX155" s="308"/>
      <c r="BY155" s="308"/>
      <c r="BZ155" s="310">
        <v>6</v>
      </c>
      <c r="CA155" s="310"/>
      <c r="CB155" s="310"/>
      <c r="CC155" s="310"/>
      <c r="CD155" s="310"/>
      <c r="CE155" s="310"/>
      <c r="CF155" s="153"/>
      <c r="CG155" s="310"/>
      <c r="CH155" s="310">
        <v>2</v>
      </c>
      <c r="CI155" s="310">
        <v>4</v>
      </c>
      <c r="CJ155" s="1058"/>
      <c r="CK155" s="153"/>
    </row>
    <row r="156" spans="1:89" s="148" customFormat="1" ht="37.25" customHeight="1">
      <c r="A156" s="265"/>
      <c r="B156" s="312" t="s">
        <v>190</v>
      </c>
      <c r="C156" s="312" t="s">
        <v>191</v>
      </c>
      <c r="D156" s="850">
        <v>5</v>
      </c>
      <c r="E156" s="1223">
        <v>31</v>
      </c>
      <c r="F156" s="315"/>
      <c r="G156" s="316"/>
      <c r="H156" s="314"/>
      <c r="I156" s="313"/>
      <c r="J156" s="318"/>
      <c r="K156" s="320"/>
      <c r="L156" s="319"/>
      <c r="M156" s="329"/>
      <c r="N156" s="321"/>
      <c r="O156" s="324"/>
      <c r="P156" s="326"/>
      <c r="Q156" s="323"/>
      <c r="R156" s="322"/>
      <c r="S156" s="325"/>
      <c r="T156" s="327">
        <f t="shared" si="18"/>
        <v>0</v>
      </c>
      <c r="U156" s="327">
        <f t="shared" si="15"/>
        <v>0</v>
      </c>
      <c r="V156" s="273" t="str">
        <f t="shared" si="17"/>
        <v>-</v>
      </c>
      <c r="W156" s="361" t="s">
        <v>85</v>
      </c>
      <c r="X156" s="303">
        <v>0.36</v>
      </c>
      <c r="Y156" s="304">
        <f t="shared" si="16"/>
        <v>0</v>
      </c>
      <c r="Z156" s="304"/>
      <c r="AA156" s="305" t="s">
        <v>1513</v>
      </c>
      <c r="AB156" s="306" t="s">
        <v>1521</v>
      </c>
      <c r="AC156" s="307"/>
      <c r="AD156" s="307"/>
      <c r="AE156" s="307"/>
      <c r="AF156" s="307"/>
      <c r="AG156" s="307"/>
      <c r="AH156" s="307"/>
      <c r="AI156" s="307"/>
      <c r="AJ156" s="307"/>
      <c r="AK156" s="307"/>
      <c r="AL156" s="307"/>
      <c r="AM156" s="307"/>
      <c r="AN156" s="307"/>
      <c r="AO156" s="307"/>
      <c r="AP156" s="307"/>
      <c r="AQ156" s="307"/>
      <c r="AR156" s="307"/>
      <c r="AS156" s="307"/>
      <c r="AT156" s="307"/>
      <c r="AU156" s="307"/>
      <c r="AV156" s="307"/>
      <c r="AW156" s="307"/>
      <c r="AX156" s="307"/>
      <c r="AY156" s="307"/>
      <c r="AZ156" s="307"/>
      <c r="BA156" s="307"/>
      <c r="BB156" s="307"/>
      <c r="BC156" s="307"/>
      <c r="BD156" s="307"/>
      <c r="BE156" s="307"/>
      <c r="BF156" s="307"/>
      <c r="BG156" s="1060"/>
      <c r="BH156" s="1057"/>
      <c r="BI156" s="264"/>
      <c r="BJ156" s="308"/>
      <c r="BK156" s="308"/>
      <c r="BL156" s="308">
        <v>5</v>
      </c>
      <c r="BM156" s="308"/>
      <c r="BN156" s="308"/>
      <c r="BO156" s="308"/>
      <c r="BP156" s="308"/>
      <c r="BQ156" s="308"/>
      <c r="BR156" s="308"/>
      <c r="BS156" s="309"/>
      <c r="BT156" s="308"/>
      <c r="BU156" s="308"/>
      <c r="BV156" s="308"/>
      <c r="BW156" s="308"/>
      <c r="BX156" s="308"/>
      <c r="BY156" s="308"/>
      <c r="BZ156" s="308"/>
      <c r="CA156" s="308"/>
      <c r="CB156" s="308"/>
      <c r="CC156" s="308"/>
      <c r="CD156" s="308">
        <v>5</v>
      </c>
      <c r="CE156" s="308"/>
      <c r="CF156" s="264"/>
      <c r="CG156" s="308">
        <v>1</v>
      </c>
      <c r="CH156" s="308">
        <v>4</v>
      </c>
      <c r="CI156" s="308"/>
      <c r="CJ156" s="1058"/>
      <c r="CK156" s="153"/>
    </row>
    <row r="157" spans="1:89" s="148" customFormat="1" ht="37.25" customHeight="1">
      <c r="A157" s="265"/>
      <c r="B157" s="312" t="s">
        <v>192</v>
      </c>
      <c r="C157" s="312" t="s">
        <v>193</v>
      </c>
      <c r="D157" s="850">
        <v>5</v>
      </c>
      <c r="E157" s="1223">
        <v>50</v>
      </c>
      <c r="F157" s="315"/>
      <c r="G157" s="316"/>
      <c r="H157" s="314"/>
      <c r="I157" s="313"/>
      <c r="J157" s="318"/>
      <c r="K157" s="320"/>
      <c r="L157" s="319"/>
      <c r="M157" s="329"/>
      <c r="N157" s="321"/>
      <c r="O157" s="324"/>
      <c r="P157" s="326"/>
      <c r="Q157" s="323"/>
      <c r="R157" s="322"/>
      <c r="S157" s="325"/>
      <c r="T157" s="327">
        <f t="shared" si="18"/>
        <v>0</v>
      </c>
      <c r="U157" s="327">
        <f t="shared" si="15"/>
        <v>0</v>
      </c>
      <c r="V157" s="273" t="str">
        <f t="shared" si="17"/>
        <v>-</v>
      </c>
      <c r="W157" s="328" t="s">
        <v>180</v>
      </c>
      <c r="X157" s="303">
        <v>0.72</v>
      </c>
      <c r="Y157" s="304">
        <f t="shared" si="16"/>
        <v>0</v>
      </c>
      <c r="Z157" s="304"/>
      <c r="AA157" s="305" t="s">
        <v>1512</v>
      </c>
      <c r="AB157" s="306" t="s">
        <v>1519</v>
      </c>
      <c r="AC157" s="307"/>
      <c r="AD157" s="307"/>
      <c r="AE157" s="307"/>
      <c r="AF157" s="307"/>
      <c r="AG157" s="307"/>
      <c r="AH157" s="307"/>
      <c r="AI157" s="307"/>
      <c r="AJ157" s="307"/>
      <c r="AK157" s="307"/>
      <c r="AL157" s="307"/>
      <c r="AM157" s="307"/>
      <c r="AN157" s="307"/>
      <c r="AO157" s="307"/>
      <c r="AP157" s="307"/>
      <c r="AQ157" s="307"/>
      <c r="AR157" s="307"/>
      <c r="AS157" s="307"/>
      <c r="AT157" s="307"/>
      <c r="AU157" s="307"/>
      <c r="AV157" s="307"/>
      <c r="AW157" s="307"/>
      <c r="AX157" s="307"/>
      <c r="AY157" s="307"/>
      <c r="AZ157" s="307"/>
      <c r="BA157" s="307"/>
      <c r="BB157" s="307"/>
      <c r="BC157" s="307"/>
      <c r="BD157" s="307"/>
      <c r="BE157" s="307"/>
      <c r="BF157" s="307"/>
      <c r="BG157" s="1060"/>
      <c r="BH157" s="1057"/>
      <c r="BI157" s="264"/>
      <c r="BJ157" s="308"/>
      <c r="BK157" s="308"/>
      <c r="BL157" s="308"/>
      <c r="BM157" s="308">
        <v>5</v>
      </c>
      <c r="BN157" s="308"/>
      <c r="BO157" s="308"/>
      <c r="BP157" s="308"/>
      <c r="BQ157" s="308"/>
      <c r="BR157" s="308"/>
      <c r="BS157" s="309"/>
      <c r="BT157" s="308"/>
      <c r="BU157" s="308"/>
      <c r="BV157" s="308"/>
      <c r="BW157" s="308"/>
      <c r="BX157" s="308"/>
      <c r="BY157" s="308"/>
      <c r="BZ157" s="308"/>
      <c r="CA157" s="308"/>
      <c r="CB157" s="308"/>
      <c r="CC157" s="308"/>
      <c r="CD157" s="308">
        <v>5</v>
      </c>
      <c r="CE157" s="308"/>
      <c r="CF157" s="264"/>
      <c r="CG157" s="308"/>
      <c r="CH157" s="308">
        <v>5</v>
      </c>
      <c r="CI157" s="308"/>
      <c r="CJ157" s="1058"/>
      <c r="CK157" s="153"/>
    </row>
    <row r="158" spans="1:89" s="148" customFormat="1" ht="37.25" customHeight="1">
      <c r="A158" s="330" t="s">
        <v>181</v>
      </c>
      <c r="B158" s="312" t="s">
        <v>194</v>
      </c>
      <c r="C158" s="312" t="s">
        <v>195</v>
      </c>
      <c r="D158" s="850">
        <v>3</v>
      </c>
      <c r="E158" s="1223">
        <v>37</v>
      </c>
      <c r="F158" s="315"/>
      <c r="G158" s="316"/>
      <c r="H158" s="314"/>
      <c r="I158" s="313"/>
      <c r="J158" s="318"/>
      <c r="K158" s="320"/>
      <c r="L158" s="319"/>
      <c r="M158" s="329"/>
      <c r="N158" s="321"/>
      <c r="O158" s="324"/>
      <c r="P158" s="326"/>
      <c r="Q158" s="323"/>
      <c r="R158" s="322"/>
      <c r="S158" s="325"/>
      <c r="T158" s="327">
        <f t="shared" si="18"/>
        <v>0</v>
      </c>
      <c r="U158" s="327">
        <f t="shared" si="15"/>
        <v>0</v>
      </c>
      <c r="V158" s="273" t="str">
        <f t="shared" si="17"/>
        <v>-</v>
      </c>
      <c r="W158" s="328" t="s">
        <v>196</v>
      </c>
      <c r="X158" s="303">
        <v>0.56000000000000005</v>
      </c>
      <c r="Y158" s="304">
        <f t="shared" si="16"/>
        <v>0</v>
      </c>
      <c r="Z158" s="304"/>
      <c r="AA158" s="305" t="s">
        <v>1512</v>
      </c>
      <c r="AB158" s="306" t="s">
        <v>1519</v>
      </c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7"/>
      <c r="AN158" s="307"/>
      <c r="AO158" s="307"/>
      <c r="AP158" s="307"/>
      <c r="AQ158" s="307"/>
      <c r="AR158" s="307"/>
      <c r="AS158" s="307"/>
      <c r="AT158" s="307"/>
      <c r="AU158" s="307"/>
      <c r="AV158" s="307"/>
      <c r="AW158" s="307"/>
      <c r="AX158" s="307"/>
      <c r="AY158" s="307"/>
      <c r="AZ158" s="307"/>
      <c r="BA158" s="307"/>
      <c r="BB158" s="307"/>
      <c r="BC158" s="307"/>
      <c r="BD158" s="307"/>
      <c r="BE158" s="307"/>
      <c r="BF158" s="307"/>
      <c r="BG158" s="1060"/>
      <c r="BH158" s="1057"/>
      <c r="BI158" s="264"/>
      <c r="BJ158" s="308"/>
      <c r="BK158" s="308"/>
      <c r="BL158" s="308"/>
      <c r="BM158" s="308">
        <v>3</v>
      </c>
      <c r="BN158" s="308"/>
      <c r="BO158" s="308"/>
      <c r="BP158" s="308"/>
      <c r="BQ158" s="308"/>
      <c r="BR158" s="308"/>
      <c r="BS158" s="309"/>
      <c r="BT158" s="308"/>
      <c r="BU158" s="308"/>
      <c r="BV158" s="308"/>
      <c r="BW158" s="308"/>
      <c r="BX158" s="308"/>
      <c r="BY158" s="308"/>
      <c r="BZ158" s="308"/>
      <c r="CA158" s="308"/>
      <c r="CB158" s="308"/>
      <c r="CC158" s="308"/>
      <c r="CD158" s="308">
        <v>3</v>
      </c>
      <c r="CE158" s="308"/>
      <c r="CF158" s="264"/>
      <c r="CG158" s="308">
        <v>3</v>
      </c>
      <c r="CH158" s="308"/>
      <c r="CI158" s="308"/>
      <c r="CJ158" s="1058"/>
      <c r="CK158" s="153"/>
    </row>
    <row r="159" spans="1:89" s="148" customFormat="1" ht="37.25" customHeight="1">
      <c r="A159" s="265"/>
      <c r="B159" s="312" t="s">
        <v>197</v>
      </c>
      <c r="C159" s="312" t="s">
        <v>198</v>
      </c>
      <c r="D159" s="850">
        <v>2</v>
      </c>
      <c r="E159" s="1223">
        <v>80</v>
      </c>
      <c r="F159" s="315"/>
      <c r="G159" s="316"/>
      <c r="H159" s="314"/>
      <c r="I159" s="313"/>
      <c r="J159" s="318"/>
      <c r="K159" s="320"/>
      <c r="L159" s="319"/>
      <c r="M159" s="329"/>
      <c r="N159" s="321"/>
      <c r="O159" s="324"/>
      <c r="P159" s="326"/>
      <c r="Q159" s="323"/>
      <c r="R159" s="322"/>
      <c r="S159" s="325"/>
      <c r="T159" s="327">
        <f t="shared" si="18"/>
        <v>0</v>
      </c>
      <c r="U159" s="327">
        <f t="shared" si="15"/>
        <v>0</v>
      </c>
      <c r="V159" s="273" t="str">
        <f t="shared" si="17"/>
        <v>-</v>
      </c>
      <c r="W159" s="328" t="s">
        <v>199</v>
      </c>
      <c r="X159" s="303">
        <v>1.1599999999999999</v>
      </c>
      <c r="Y159" s="304">
        <f t="shared" si="16"/>
        <v>0</v>
      </c>
      <c r="Z159" s="304"/>
      <c r="AA159" s="305" t="s">
        <v>1512</v>
      </c>
      <c r="AB159" s="306" t="s">
        <v>1516</v>
      </c>
      <c r="AC159" s="307"/>
      <c r="AD159" s="307"/>
      <c r="AE159" s="307"/>
      <c r="AF159" s="307"/>
      <c r="AG159" s="307"/>
      <c r="AH159" s="307"/>
      <c r="AI159" s="307"/>
      <c r="AJ159" s="307"/>
      <c r="AK159" s="307"/>
      <c r="AL159" s="307"/>
      <c r="AM159" s="307"/>
      <c r="AN159" s="307"/>
      <c r="AO159" s="307"/>
      <c r="AP159" s="307"/>
      <c r="AQ159" s="307"/>
      <c r="AR159" s="307"/>
      <c r="AS159" s="307"/>
      <c r="AT159" s="307"/>
      <c r="AU159" s="307"/>
      <c r="AV159" s="307"/>
      <c r="AW159" s="307"/>
      <c r="AX159" s="307"/>
      <c r="AY159" s="307"/>
      <c r="AZ159" s="307"/>
      <c r="BA159" s="307"/>
      <c r="BB159" s="307"/>
      <c r="BC159" s="307"/>
      <c r="BD159" s="307"/>
      <c r="BE159" s="307"/>
      <c r="BF159" s="307"/>
      <c r="BG159" s="1060"/>
      <c r="BH159" s="1057"/>
      <c r="BI159" s="264"/>
      <c r="BJ159" s="308"/>
      <c r="BK159" s="308"/>
      <c r="BL159" s="308"/>
      <c r="BM159" s="308"/>
      <c r="BN159" s="308"/>
      <c r="BO159" s="308">
        <v>2</v>
      </c>
      <c r="BP159" s="308"/>
      <c r="BQ159" s="308"/>
      <c r="BR159" s="308"/>
      <c r="BS159" s="309"/>
      <c r="BT159" s="308"/>
      <c r="BU159" s="308"/>
      <c r="BV159" s="308"/>
      <c r="BW159" s="308"/>
      <c r="BX159" s="308"/>
      <c r="BY159" s="308"/>
      <c r="BZ159" s="308"/>
      <c r="CA159" s="308"/>
      <c r="CB159" s="308"/>
      <c r="CC159" s="308">
        <v>2</v>
      </c>
      <c r="CD159" s="308"/>
      <c r="CE159" s="308"/>
      <c r="CF159" s="264"/>
      <c r="CG159" s="308"/>
      <c r="CH159" s="308"/>
      <c r="CI159" s="308">
        <v>2</v>
      </c>
      <c r="CJ159" s="1058"/>
      <c r="CK159" s="153"/>
    </row>
    <row r="160" spans="1:89" s="148" customFormat="1" ht="37.25" customHeight="1">
      <c r="A160" s="265"/>
      <c r="B160" s="312" t="s">
        <v>200</v>
      </c>
      <c r="C160" s="312" t="s">
        <v>201</v>
      </c>
      <c r="D160" s="850">
        <v>2</v>
      </c>
      <c r="E160" s="1223">
        <v>87</v>
      </c>
      <c r="F160" s="315"/>
      <c r="G160" s="316"/>
      <c r="H160" s="314"/>
      <c r="I160" s="313"/>
      <c r="J160" s="318"/>
      <c r="K160" s="320"/>
      <c r="L160" s="319"/>
      <c r="M160" s="329"/>
      <c r="N160" s="321"/>
      <c r="O160" s="324"/>
      <c r="P160" s="326"/>
      <c r="Q160" s="323"/>
      <c r="R160" s="322"/>
      <c r="S160" s="325"/>
      <c r="T160" s="327">
        <f t="shared" si="18"/>
        <v>0</v>
      </c>
      <c r="U160" s="327">
        <f t="shared" si="15"/>
        <v>0</v>
      </c>
      <c r="V160" s="273" t="str">
        <f t="shared" si="17"/>
        <v>-</v>
      </c>
      <c r="W160" s="328" t="s">
        <v>202</v>
      </c>
      <c r="X160" s="303">
        <v>1.33</v>
      </c>
      <c r="Y160" s="304">
        <f t="shared" si="16"/>
        <v>0</v>
      </c>
      <c r="Z160" s="304"/>
      <c r="AA160" s="305" t="s">
        <v>1512</v>
      </c>
      <c r="AB160" s="306" t="s">
        <v>1516</v>
      </c>
      <c r="AC160" s="307"/>
      <c r="AD160" s="307"/>
      <c r="AE160" s="307"/>
      <c r="AF160" s="307"/>
      <c r="AG160" s="307"/>
      <c r="AH160" s="307"/>
      <c r="AI160" s="307"/>
      <c r="AJ160" s="307"/>
      <c r="AK160" s="307"/>
      <c r="AL160" s="307"/>
      <c r="AM160" s="307"/>
      <c r="AN160" s="307"/>
      <c r="AO160" s="307"/>
      <c r="AP160" s="307"/>
      <c r="AQ160" s="307"/>
      <c r="AR160" s="307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7"/>
      <c r="BD160" s="307"/>
      <c r="BE160" s="307"/>
      <c r="BF160" s="307"/>
      <c r="BG160" s="1060"/>
      <c r="BH160" s="1057"/>
      <c r="BI160" s="264"/>
      <c r="BJ160" s="308"/>
      <c r="BK160" s="308"/>
      <c r="BL160" s="308"/>
      <c r="BM160" s="308"/>
      <c r="BN160" s="308"/>
      <c r="BO160" s="308">
        <v>2</v>
      </c>
      <c r="BP160" s="308"/>
      <c r="BQ160" s="308"/>
      <c r="BR160" s="308"/>
      <c r="BS160" s="309"/>
      <c r="BT160" s="308"/>
      <c r="BU160" s="308"/>
      <c r="BV160" s="308"/>
      <c r="BW160" s="308"/>
      <c r="BX160" s="308"/>
      <c r="BY160" s="308"/>
      <c r="BZ160" s="308"/>
      <c r="CA160" s="308"/>
      <c r="CB160" s="308"/>
      <c r="CC160" s="308">
        <v>2</v>
      </c>
      <c r="CD160" s="308"/>
      <c r="CE160" s="308"/>
      <c r="CF160" s="264"/>
      <c r="CG160" s="308"/>
      <c r="CH160" s="308">
        <v>2</v>
      </c>
      <c r="CI160" s="308"/>
      <c r="CJ160" s="1058"/>
      <c r="CK160" s="153"/>
    </row>
    <row r="161" spans="1:89" s="148" customFormat="1" ht="37.25" customHeight="1">
      <c r="A161" s="265"/>
      <c r="B161" s="312" t="s">
        <v>203</v>
      </c>
      <c r="C161" s="312" t="s">
        <v>204</v>
      </c>
      <c r="D161" s="850">
        <v>1</v>
      </c>
      <c r="E161" s="1223">
        <v>50</v>
      </c>
      <c r="F161" s="315"/>
      <c r="G161" s="316"/>
      <c r="H161" s="314"/>
      <c r="I161" s="313"/>
      <c r="J161" s="318"/>
      <c r="K161" s="320"/>
      <c r="L161" s="319"/>
      <c r="M161" s="329"/>
      <c r="N161" s="321"/>
      <c r="O161" s="324"/>
      <c r="P161" s="326"/>
      <c r="Q161" s="323"/>
      <c r="R161" s="322"/>
      <c r="S161" s="325"/>
      <c r="T161" s="327">
        <f t="shared" si="18"/>
        <v>0</v>
      </c>
      <c r="U161" s="327">
        <f t="shared" si="15"/>
        <v>0</v>
      </c>
      <c r="V161" s="273" t="str">
        <f t="shared" si="17"/>
        <v>-</v>
      </c>
      <c r="W161" s="328" t="s">
        <v>55</v>
      </c>
      <c r="X161" s="303">
        <v>0.77</v>
      </c>
      <c r="Y161" s="304">
        <f t="shared" si="16"/>
        <v>0</v>
      </c>
      <c r="Z161" s="304"/>
      <c r="AA161" s="305" t="s">
        <v>1512</v>
      </c>
      <c r="AB161" s="306" t="s">
        <v>1517</v>
      </c>
      <c r="AC161" s="307"/>
      <c r="AD161" s="307"/>
      <c r="AE161" s="307"/>
      <c r="AF161" s="307"/>
      <c r="AG161" s="307"/>
      <c r="AH161" s="307"/>
      <c r="AI161" s="307"/>
      <c r="AJ161" s="307"/>
      <c r="AK161" s="307"/>
      <c r="AL161" s="307"/>
      <c r="AM161" s="307"/>
      <c r="AN161" s="307"/>
      <c r="AO161" s="307"/>
      <c r="AP161" s="307"/>
      <c r="AQ161" s="307"/>
      <c r="AR161" s="307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7"/>
      <c r="BD161" s="307"/>
      <c r="BE161" s="307"/>
      <c r="BF161" s="307"/>
      <c r="BG161" s="1060"/>
      <c r="BH161" s="1057"/>
      <c r="BI161" s="264"/>
      <c r="BJ161" s="308"/>
      <c r="BK161" s="308"/>
      <c r="BL161" s="308"/>
      <c r="BM161" s="308"/>
      <c r="BN161" s="308"/>
      <c r="BO161" s="308"/>
      <c r="BP161" s="308">
        <v>1</v>
      </c>
      <c r="BQ161" s="308"/>
      <c r="BR161" s="308"/>
      <c r="BS161" s="309"/>
      <c r="BT161" s="308"/>
      <c r="BU161" s="308"/>
      <c r="BV161" s="308"/>
      <c r="BW161" s="308"/>
      <c r="BX161" s="308"/>
      <c r="BY161" s="308"/>
      <c r="BZ161" s="308"/>
      <c r="CA161" s="308"/>
      <c r="CB161" s="308"/>
      <c r="CC161" s="308">
        <v>1</v>
      </c>
      <c r="CD161" s="308"/>
      <c r="CE161" s="308"/>
      <c r="CF161" s="264"/>
      <c r="CG161" s="308"/>
      <c r="CH161" s="308"/>
      <c r="CI161" s="308">
        <v>1</v>
      </c>
      <c r="CJ161" s="1058"/>
      <c r="CK161" s="153"/>
    </row>
    <row r="162" spans="1:89" s="148" customFormat="1" ht="37.25" customHeight="1">
      <c r="A162" s="265"/>
      <c r="B162" s="312" t="s">
        <v>205</v>
      </c>
      <c r="C162" s="312" t="s">
        <v>206</v>
      </c>
      <c r="D162" s="850">
        <v>1</v>
      </c>
      <c r="E162" s="1223">
        <v>50</v>
      </c>
      <c r="F162" s="315"/>
      <c r="G162" s="316"/>
      <c r="H162" s="314"/>
      <c r="I162" s="313"/>
      <c r="J162" s="318"/>
      <c r="K162" s="320"/>
      <c r="L162" s="319"/>
      <c r="M162" s="329"/>
      <c r="N162" s="321"/>
      <c r="O162" s="324"/>
      <c r="P162" s="326"/>
      <c r="Q162" s="323"/>
      <c r="R162" s="322"/>
      <c r="S162" s="325"/>
      <c r="T162" s="327">
        <f t="shared" si="18"/>
        <v>0</v>
      </c>
      <c r="U162" s="327">
        <f t="shared" si="15"/>
        <v>0</v>
      </c>
      <c r="V162" s="273" t="str">
        <f t="shared" si="17"/>
        <v>-</v>
      </c>
      <c r="W162" s="328" t="s">
        <v>207</v>
      </c>
      <c r="X162" s="303">
        <v>0.79</v>
      </c>
      <c r="Y162" s="304">
        <f t="shared" si="16"/>
        <v>0</v>
      </c>
      <c r="Z162" s="304"/>
      <c r="AA162" s="305" t="s">
        <v>1511</v>
      </c>
      <c r="AB162" s="306" t="s">
        <v>1517</v>
      </c>
      <c r="AC162" s="307"/>
      <c r="AD162" s="307"/>
      <c r="AE162" s="307"/>
      <c r="AF162" s="307"/>
      <c r="AG162" s="307"/>
      <c r="AH162" s="307"/>
      <c r="AI162" s="307"/>
      <c r="AJ162" s="307"/>
      <c r="AK162" s="307"/>
      <c r="AL162" s="307"/>
      <c r="AM162" s="307"/>
      <c r="AN162" s="307"/>
      <c r="AO162" s="307"/>
      <c r="AP162" s="307"/>
      <c r="AQ162" s="307"/>
      <c r="AR162" s="307"/>
      <c r="AS162" s="307"/>
      <c r="AT162" s="307"/>
      <c r="AU162" s="307"/>
      <c r="AV162" s="307"/>
      <c r="AW162" s="307"/>
      <c r="AX162" s="307"/>
      <c r="AY162" s="307"/>
      <c r="AZ162" s="307"/>
      <c r="BA162" s="307"/>
      <c r="BB162" s="307"/>
      <c r="BC162" s="307"/>
      <c r="BD162" s="307"/>
      <c r="BE162" s="307"/>
      <c r="BF162" s="307"/>
      <c r="BG162" s="1060"/>
      <c r="BH162" s="1057"/>
      <c r="BI162" s="264"/>
      <c r="BJ162" s="308"/>
      <c r="BK162" s="308"/>
      <c r="BL162" s="308"/>
      <c r="BM162" s="308"/>
      <c r="BN162" s="308"/>
      <c r="BO162" s="308"/>
      <c r="BP162" s="308">
        <v>1</v>
      </c>
      <c r="BQ162" s="308"/>
      <c r="BR162" s="308"/>
      <c r="BS162" s="309"/>
      <c r="BT162" s="308"/>
      <c r="BU162" s="308"/>
      <c r="BV162" s="308"/>
      <c r="BW162" s="308"/>
      <c r="BX162" s="308"/>
      <c r="BY162" s="308"/>
      <c r="BZ162" s="308"/>
      <c r="CA162" s="308"/>
      <c r="CB162" s="308"/>
      <c r="CC162" s="308">
        <v>1</v>
      </c>
      <c r="CD162" s="308"/>
      <c r="CE162" s="308"/>
      <c r="CF162" s="264"/>
      <c r="CG162" s="308"/>
      <c r="CH162" s="308"/>
      <c r="CI162" s="308">
        <v>1</v>
      </c>
      <c r="CJ162" s="1058"/>
      <c r="CK162" s="153"/>
    </row>
    <row r="163" spans="1:89" s="148" customFormat="1" ht="37.25" customHeight="1">
      <c r="A163" s="265"/>
      <c r="B163" s="312" t="s">
        <v>208</v>
      </c>
      <c r="C163" s="312" t="s">
        <v>209</v>
      </c>
      <c r="D163" s="850">
        <v>1</v>
      </c>
      <c r="E163" s="1223">
        <v>59</v>
      </c>
      <c r="F163" s="315"/>
      <c r="G163" s="316"/>
      <c r="H163" s="314"/>
      <c r="I163" s="313"/>
      <c r="J163" s="318"/>
      <c r="K163" s="320"/>
      <c r="L163" s="319"/>
      <c r="M163" s="329"/>
      <c r="N163" s="321"/>
      <c r="O163" s="324"/>
      <c r="P163" s="326"/>
      <c r="Q163" s="323"/>
      <c r="R163" s="322"/>
      <c r="S163" s="325"/>
      <c r="T163" s="327">
        <f t="shared" si="18"/>
        <v>0</v>
      </c>
      <c r="U163" s="327">
        <f t="shared" si="15"/>
        <v>0</v>
      </c>
      <c r="V163" s="273" t="str">
        <f t="shared" si="17"/>
        <v>-</v>
      </c>
      <c r="W163" s="328" t="s">
        <v>210</v>
      </c>
      <c r="X163" s="303">
        <v>0.96</v>
      </c>
      <c r="Y163" s="304">
        <f t="shared" si="16"/>
        <v>0</v>
      </c>
      <c r="Z163" s="304"/>
      <c r="AA163" s="305" t="s">
        <v>1511</v>
      </c>
      <c r="AB163" s="306" t="s">
        <v>1518</v>
      </c>
      <c r="AC163" s="307"/>
      <c r="AD163" s="307"/>
      <c r="AE163" s="307"/>
      <c r="AF163" s="307"/>
      <c r="AG163" s="307"/>
      <c r="AH163" s="307"/>
      <c r="AI163" s="307"/>
      <c r="AJ163" s="307"/>
      <c r="AK163" s="307"/>
      <c r="AL163" s="307"/>
      <c r="AM163" s="307"/>
      <c r="AN163" s="307"/>
      <c r="AO163" s="307"/>
      <c r="AP163" s="307"/>
      <c r="AQ163" s="307"/>
      <c r="AR163" s="307"/>
      <c r="AS163" s="307"/>
      <c r="AT163" s="307"/>
      <c r="AU163" s="307"/>
      <c r="AV163" s="307"/>
      <c r="AW163" s="307"/>
      <c r="AX163" s="307"/>
      <c r="AY163" s="307"/>
      <c r="AZ163" s="307"/>
      <c r="BA163" s="307"/>
      <c r="BB163" s="307"/>
      <c r="BC163" s="307"/>
      <c r="BD163" s="307"/>
      <c r="BE163" s="307"/>
      <c r="BF163" s="307"/>
      <c r="BG163" s="1060"/>
      <c r="BH163" s="1057"/>
      <c r="BI163" s="264"/>
      <c r="BJ163" s="308"/>
      <c r="BK163" s="308"/>
      <c r="BL163" s="308"/>
      <c r="BM163" s="308"/>
      <c r="BN163" s="308"/>
      <c r="BO163" s="308"/>
      <c r="BP163" s="308"/>
      <c r="BQ163" s="308"/>
      <c r="BR163" s="308">
        <v>1</v>
      </c>
      <c r="BS163" s="309"/>
      <c r="BT163" s="308"/>
      <c r="BU163" s="308"/>
      <c r="BV163" s="308"/>
      <c r="BW163" s="308"/>
      <c r="BX163" s="308"/>
      <c r="BY163" s="308"/>
      <c r="BZ163" s="308"/>
      <c r="CA163" s="308"/>
      <c r="CB163" s="308"/>
      <c r="CC163" s="308">
        <v>1</v>
      </c>
      <c r="CD163" s="308"/>
      <c r="CE163" s="308"/>
      <c r="CF163" s="264"/>
      <c r="CG163" s="308"/>
      <c r="CH163" s="308"/>
      <c r="CI163" s="308">
        <v>1</v>
      </c>
      <c r="CJ163" s="1058"/>
      <c r="CK163" s="153"/>
    </row>
    <row r="164" spans="1:89" s="148" customFormat="1" ht="37.25" customHeight="1">
      <c r="A164" s="265"/>
      <c r="B164" s="312" t="s">
        <v>211</v>
      </c>
      <c r="C164" s="312" t="s">
        <v>212</v>
      </c>
      <c r="D164" s="850">
        <v>1</v>
      </c>
      <c r="E164" s="1223">
        <v>77</v>
      </c>
      <c r="F164" s="315"/>
      <c r="G164" s="316"/>
      <c r="H164" s="314"/>
      <c r="I164" s="313"/>
      <c r="J164" s="318"/>
      <c r="K164" s="320"/>
      <c r="L164" s="319"/>
      <c r="M164" s="329"/>
      <c r="N164" s="321"/>
      <c r="O164" s="324"/>
      <c r="P164" s="326"/>
      <c r="Q164" s="323"/>
      <c r="R164" s="322"/>
      <c r="S164" s="325"/>
      <c r="T164" s="327">
        <f t="shared" si="18"/>
        <v>0</v>
      </c>
      <c r="U164" s="327">
        <f t="shared" si="15"/>
        <v>0</v>
      </c>
      <c r="V164" s="273" t="str">
        <f t="shared" si="17"/>
        <v>-</v>
      </c>
      <c r="W164" s="302" t="s">
        <v>66</v>
      </c>
      <c r="X164" s="303">
        <v>1.35</v>
      </c>
      <c r="Y164" s="304">
        <f t="shared" si="16"/>
        <v>0</v>
      </c>
      <c r="Z164" s="304"/>
      <c r="AA164" s="305" t="s">
        <v>1511</v>
      </c>
      <c r="AB164" s="306" t="s">
        <v>1518</v>
      </c>
      <c r="AC164" s="307"/>
      <c r="AD164" s="307"/>
      <c r="AE164" s="307"/>
      <c r="AF164" s="307"/>
      <c r="AG164" s="307"/>
      <c r="AH164" s="307"/>
      <c r="AI164" s="307"/>
      <c r="AJ164" s="307"/>
      <c r="AK164" s="307"/>
      <c r="AL164" s="307"/>
      <c r="AM164" s="307"/>
      <c r="AN164" s="307"/>
      <c r="AO164" s="307"/>
      <c r="AP164" s="307"/>
      <c r="AQ164" s="307"/>
      <c r="AR164" s="307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7"/>
      <c r="BD164" s="307"/>
      <c r="BE164" s="307"/>
      <c r="BF164" s="307"/>
      <c r="BG164" s="1060"/>
      <c r="BH164" s="1057"/>
      <c r="BI164" s="264"/>
      <c r="BJ164" s="308"/>
      <c r="BK164" s="308"/>
      <c r="BL164" s="308"/>
      <c r="BM164" s="308"/>
      <c r="BN164" s="308"/>
      <c r="BO164" s="308"/>
      <c r="BP164" s="308"/>
      <c r="BQ164" s="308"/>
      <c r="BR164" s="308">
        <v>1</v>
      </c>
      <c r="BS164" s="309"/>
      <c r="BT164" s="308"/>
      <c r="BU164" s="308"/>
      <c r="BV164" s="308"/>
      <c r="BW164" s="308"/>
      <c r="BX164" s="308"/>
      <c r="BY164" s="308"/>
      <c r="BZ164" s="308"/>
      <c r="CA164" s="308"/>
      <c r="CB164" s="308"/>
      <c r="CC164" s="308">
        <v>1</v>
      </c>
      <c r="CD164" s="308"/>
      <c r="CE164" s="308"/>
      <c r="CF164" s="264"/>
      <c r="CG164" s="308"/>
      <c r="CH164" s="308"/>
      <c r="CI164" s="308">
        <v>1</v>
      </c>
      <c r="CJ164" s="1058"/>
      <c r="CK164" s="153"/>
    </row>
    <row r="165" spans="1:89" s="148" customFormat="1" ht="37.25" customHeight="1">
      <c r="A165" s="332"/>
      <c r="B165" s="280" t="s">
        <v>213</v>
      </c>
      <c r="C165" s="280" t="s">
        <v>214</v>
      </c>
      <c r="D165" s="856">
        <v>2</v>
      </c>
      <c r="E165" s="1224">
        <v>167</v>
      </c>
      <c r="F165" s="337"/>
      <c r="G165" s="338"/>
      <c r="H165" s="336"/>
      <c r="I165" s="335"/>
      <c r="J165" s="340"/>
      <c r="K165" s="342"/>
      <c r="L165" s="341"/>
      <c r="M165" s="339"/>
      <c r="N165" s="343"/>
      <c r="O165" s="346"/>
      <c r="P165" s="348"/>
      <c r="Q165" s="345"/>
      <c r="R165" s="344"/>
      <c r="S165" s="347"/>
      <c r="T165" s="349">
        <f t="shared" si="18"/>
        <v>0</v>
      </c>
      <c r="U165" s="349">
        <f t="shared" si="15"/>
        <v>0</v>
      </c>
      <c r="V165" s="281" t="str">
        <f t="shared" si="17"/>
        <v>-</v>
      </c>
      <c r="W165" s="350" t="s">
        <v>215</v>
      </c>
      <c r="X165" s="303">
        <v>2.98</v>
      </c>
      <c r="Y165" s="304">
        <f t="shared" si="16"/>
        <v>0</v>
      </c>
      <c r="Z165" s="304"/>
      <c r="AA165" s="334" t="s">
        <v>1511</v>
      </c>
      <c r="AB165" s="334" t="s">
        <v>1518</v>
      </c>
      <c r="AC165" s="307"/>
      <c r="AD165" s="307"/>
      <c r="AE165" s="307"/>
      <c r="AF165" s="307"/>
      <c r="AG165" s="307"/>
      <c r="AH165" s="307"/>
      <c r="AI165" s="307"/>
      <c r="AJ165" s="307"/>
      <c r="AK165" s="307"/>
      <c r="AL165" s="307"/>
      <c r="AM165" s="307"/>
      <c r="AN165" s="307"/>
      <c r="AO165" s="307"/>
      <c r="AP165" s="307"/>
      <c r="AQ165" s="307"/>
      <c r="AR165" s="307"/>
      <c r="AS165" s="307"/>
      <c r="AT165" s="307"/>
      <c r="AU165" s="307"/>
      <c r="AV165" s="307"/>
      <c r="AW165" s="307"/>
      <c r="AX165" s="307"/>
      <c r="AY165" s="307"/>
      <c r="AZ165" s="307"/>
      <c r="BA165" s="307"/>
      <c r="BB165" s="307"/>
      <c r="BC165" s="307"/>
      <c r="BD165" s="307"/>
      <c r="BE165" s="307"/>
      <c r="BF165" s="307"/>
      <c r="BG165" s="1060"/>
      <c r="BH165" s="1057"/>
      <c r="BI165" s="264"/>
      <c r="BJ165" s="308"/>
      <c r="BK165" s="308"/>
      <c r="BL165" s="308"/>
      <c r="BM165" s="308"/>
      <c r="BN165" s="308"/>
      <c r="BO165" s="308"/>
      <c r="BP165" s="308"/>
      <c r="BQ165" s="308"/>
      <c r="BR165" s="308">
        <v>2</v>
      </c>
      <c r="BS165" s="309"/>
      <c r="BT165" s="308"/>
      <c r="BU165" s="308"/>
      <c r="BV165" s="308"/>
      <c r="BW165" s="308"/>
      <c r="BX165" s="308"/>
      <c r="BY165" s="308"/>
      <c r="BZ165" s="308"/>
      <c r="CA165" s="308"/>
      <c r="CB165" s="308"/>
      <c r="CC165" s="308">
        <v>2</v>
      </c>
      <c r="CD165" s="308"/>
      <c r="CE165" s="308"/>
      <c r="CF165" s="264"/>
      <c r="CG165" s="308"/>
      <c r="CH165" s="308">
        <v>1</v>
      </c>
      <c r="CI165" s="308">
        <v>1</v>
      </c>
      <c r="CJ165" s="1058"/>
      <c r="CK165" s="153"/>
    </row>
    <row r="166" spans="1:89" s="148" customFormat="1" ht="37.25" customHeight="1">
      <c r="A166" s="284"/>
      <c r="B166" s="270" t="s">
        <v>217</v>
      </c>
      <c r="C166" s="270" t="s">
        <v>218</v>
      </c>
      <c r="D166" s="845">
        <v>5</v>
      </c>
      <c r="E166" s="1225">
        <v>26</v>
      </c>
      <c r="F166" s="288"/>
      <c r="G166" s="289"/>
      <c r="H166" s="287"/>
      <c r="I166" s="286"/>
      <c r="J166" s="291"/>
      <c r="K166" s="293"/>
      <c r="L166" s="292"/>
      <c r="M166" s="290"/>
      <c r="N166" s="294"/>
      <c r="O166" s="297"/>
      <c r="P166" s="299"/>
      <c r="Q166" s="296"/>
      <c r="R166" s="295"/>
      <c r="S166" s="298"/>
      <c r="T166" s="300">
        <f t="shared" si="18"/>
        <v>0</v>
      </c>
      <c r="U166" s="300">
        <f t="shared" si="15"/>
        <v>0</v>
      </c>
      <c r="V166" s="301" t="str">
        <f t="shared" si="17"/>
        <v>-</v>
      </c>
      <c r="W166" s="360" t="s">
        <v>85</v>
      </c>
      <c r="X166" s="303">
        <v>0.23</v>
      </c>
      <c r="Y166" s="304">
        <f t="shared" si="16"/>
        <v>0</v>
      </c>
      <c r="Z166" s="304"/>
      <c r="AA166" s="305" t="s">
        <v>1511</v>
      </c>
      <c r="AB166" s="306" t="s">
        <v>1522</v>
      </c>
      <c r="AC166" s="307"/>
      <c r="AD166" s="307"/>
      <c r="AE166" s="307"/>
      <c r="AF166" s="307"/>
      <c r="AG166" s="307"/>
      <c r="AH166" s="307"/>
      <c r="AI166" s="307"/>
      <c r="AJ166" s="307"/>
      <c r="AK166" s="307"/>
      <c r="AL166" s="307"/>
      <c r="AM166" s="307"/>
      <c r="AN166" s="307"/>
      <c r="AO166" s="307"/>
      <c r="AP166" s="307"/>
      <c r="AQ166" s="307"/>
      <c r="AR166" s="307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7"/>
      <c r="BD166" s="307"/>
      <c r="BE166" s="307"/>
      <c r="BF166" s="307"/>
      <c r="BG166" s="1060"/>
      <c r="BH166" s="1057"/>
      <c r="BI166" s="264"/>
      <c r="BJ166" s="308"/>
      <c r="BK166" s="308">
        <v>5</v>
      </c>
      <c r="BL166" s="308"/>
      <c r="BM166" s="308"/>
      <c r="BN166" s="308"/>
      <c r="BO166" s="308"/>
      <c r="BP166" s="308"/>
      <c r="BQ166" s="308"/>
      <c r="BR166" s="308"/>
      <c r="BS166" s="309"/>
      <c r="BT166" s="308"/>
      <c r="BU166" s="308"/>
      <c r="BV166" s="308"/>
      <c r="BW166" s="308"/>
      <c r="BX166" s="308"/>
      <c r="BY166" s="308"/>
      <c r="BZ166" s="308"/>
      <c r="CA166" s="308"/>
      <c r="CB166" s="308"/>
      <c r="CC166" s="308"/>
      <c r="CD166" s="308">
        <v>5</v>
      </c>
      <c r="CE166" s="308"/>
      <c r="CF166" s="264"/>
      <c r="CG166" s="308"/>
      <c r="CH166" s="308"/>
      <c r="CI166" s="308">
        <v>5</v>
      </c>
      <c r="CJ166" s="1058"/>
      <c r="CK166" s="153"/>
    </row>
    <row r="167" spans="1:89" s="148" customFormat="1" ht="37.25" customHeight="1">
      <c r="A167" s="265"/>
      <c r="B167" s="312" t="s">
        <v>219</v>
      </c>
      <c r="C167" s="312" t="s">
        <v>220</v>
      </c>
      <c r="D167" s="850">
        <v>5</v>
      </c>
      <c r="E167" s="1223">
        <v>22</v>
      </c>
      <c r="F167" s="315"/>
      <c r="G167" s="316"/>
      <c r="H167" s="314"/>
      <c r="I167" s="313"/>
      <c r="J167" s="318"/>
      <c r="K167" s="320"/>
      <c r="L167" s="319"/>
      <c r="M167" s="329"/>
      <c r="N167" s="321"/>
      <c r="O167" s="324"/>
      <c r="P167" s="326"/>
      <c r="Q167" s="323"/>
      <c r="R167" s="322"/>
      <c r="S167" s="325"/>
      <c r="T167" s="327">
        <f t="shared" si="18"/>
        <v>0</v>
      </c>
      <c r="U167" s="327">
        <f t="shared" si="15"/>
        <v>0</v>
      </c>
      <c r="V167" s="273" t="str">
        <f t="shared" si="17"/>
        <v>-</v>
      </c>
      <c r="W167" s="361" t="s">
        <v>85</v>
      </c>
      <c r="X167" s="303">
        <v>0.17</v>
      </c>
      <c r="Y167" s="304">
        <f t="shared" si="16"/>
        <v>0</v>
      </c>
      <c r="Z167" s="304"/>
      <c r="AA167" s="305" t="s">
        <v>1511</v>
      </c>
      <c r="AB167" s="306" t="s">
        <v>1522</v>
      </c>
      <c r="AC167" s="307"/>
      <c r="AD167" s="307"/>
      <c r="AE167" s="307"/>
      <c r="AF167" s="307"/>
      <c r="AG167" s="307"/>
      <c r="AH167" s="307"/>
      <c r="AI167" s="307"/>
      <c r="AJ167" s="307"/>
      <c r="AK167" s="307"/>
      <c r="AL167" s="307"/>
      <c r="AM167" s="307"/>
      <c r="AN167" s="307"/>
      <c r="AO167" s="307"/>
      <c r="AP167" s="307"/>
      <c r="AQ167" s="307"/>
      <c r="AR167" s="307"/>
      <c r="AS167" s="307"/>
      <c r="AT167" s="307"/>
      <c r="AU167" s="307"/>
      <c r="AV167" s="307"/>
      <c r="AW167" s="307"/>
      <c r="AX167" s="307"/>
      <c r="AY167" s="307"/>
      <c r="AZ167" s="307"/>
      <c r="BA167" s="307"/>
      <c r="BB167" s="307"/>
      <c r="BC167" s="307"/>
      <c r="BD167" s="307"/>
      <c r="BE167" s="307"/>
      <c r="BF167" s="307"/>
      <c r="BG167" s="1060"/>
      <c r="BH167" s="1057"/>
      <c r="BI167" s="264"/>
      <c r="BJ167" s="308"/>
      <c r="BK167" s="308">
        <v>5</v>
      </c>
      <c r="BL167" s="308"/>
      <c r="BM167" s="308"/>
      <c r="BN167" s="308"/>
      <c r="BO167" s="308"/>
      <c r="BP167" s="308"/>
      <c r="BQ167" s="308"/>
      <c r="BR167" s="308"/>
      <c r="BS167" s="309"/>
      <c r="BT167" s="308"/>
      <c r="BU167" s="308"/>
      <c r="BV167" s="308"/>
      <c r="BW167" s="308"/>
      <c r="BX167" s="308"/>
      <c r="BY167" s="308"/>
      <c r="BZ167" s="308">
        <v>5</v>
      </c>
      <c r="CA167" s="308"/>
      <c r="CB167" s="308"/>
      <c r="CC167" s="308"/>
      <c r="CD167" s="308"/>
      <c r="CE167" s="308"/>
      <c r="CF167" s="264"/>
      <c r="CG167" s="308"/>
      <c r="CH167" s="308"/>
      <c r="CI167" s="308">
        <v>5</v>
      </c>
      <c r="CJ167" s="1058"/>
      <c r="CK167" s="153"/>
    </row>
    <row r="168" spans="1:89" s="148" customFormat="1" ht="37.25" customHeight="1">
      <c r="A168" s="265"/>
      <c r="B168" s="312" t="s">
        <v>1930</v>
      </c>
      <c r="C168" s="312" t="s">
        <v>221</v>
      </c>
      <c r="D168" s="850">
        <v>5</v>
      </c>
      <c r="E168" s="1223">
        <v>38</v>
      </c>
      <c r="F168" s="315"/>
      <c r="G168" s="316"/>
      <c r="H168" s="314"/>
      <c r="I168" s="313"/>
      <c r="J168" s="318"/>
      <c r="K168" s="320"/>
      <c r="L168" s="319"/>
      <c r="M168" s="329"/>
      <c r="N168" s="321"/>
      <c r="O168" s="324"/>
      <c r="P168" s="326"/>
      <c r="Q168" s="323"/>
      <c r="R168" s="322"/>
      <c r="S168" s="325"/>
      <c r="T168" s="327">
        <f t="shared" si="18"/>
        <v>0</v>
      </c>
      <c r="U168" s="327">
        <f t="shared" si="15"/>
        <v>0</v>
      </c>
      <c r="V168" s="273" t="str">
        <f t="shared" si="17"/>
        <v>-</v>
      </c>
      <c r="W168" s="361" t="s">
        <v>85</v>
      </c>
      <c r="X168" s="303">
        <v>0.5</v>
      </c>
      <c r="Y168" s="304">
        <f t="shared" si="16"/>
        <v>0</v>
      </c>
      <c r="Z168" s="304"/>
      <c r="AA168" s="305" t="s">
        <v>1511</v>
      </c>
      <c r="AB168" s="306" t="s">
        <v>1521</v>
      </c>
      <c r="AC168" s="307"/>
      <c r="AD168" s="307"/>
      <c r="AE168" s="307"/>
      <c r="AF168" s="307"/>
      <c r="AG168" s="307"/>
      <c r="AH168" s="307"/>
      <c r="AI168" s="307"/>
      <c r="AJ168" s="307"/>
      <c r="AK168" s="307"/>
      <c r="AL168" s="307"/>
      <c r="AM168" s="307"/>
      <c r="AN168" s="307"/>
      <c r="AO168" s="307"/>
      <c r="AP168" s="307"/>
      <c r="AQ168" s="307"/>
      <c r="AR168" s="307"/>
      <c r="AS168" s="307"/>
      <c r="AT168" s="307"/>
      <c r="AU168" s="307"/>
      <c r="AV168" s="307"/>
      <c r="AW168" s="307"/>
      <c r="AX168" s="307"/>
      <c r="AY168" s="307"/>
      <c r="AZ168" s="307"/>
      <c r="BA168" s="307"/>
      <c r="BB168" s="307"/>
      <c r="BC168" s="307"/>
      <c r="BD168" s="307"/>
      <c r="BE168" s="307"/>
      <c r="BF168" s="307"/>
      <c r="BG168" s="1060"/>
      <c r="BH168" s="1057"/>
      <c r="BI168" s="264"/>
      <c r="BJ168" s="308"/>
      <c r="BK168" s="308"/>
      <c r="BL168" s="308">
        <v>5</v>
      </c>
      <c r="BM168" s="308"/>
      <c r="BN168" s="308"/>
      <c r="BO168" s="308"/>
      <c r="BP168" s="308"/>
      <c r="BQ168" s="308"/>
      <c r="BR168" s="308"/>
      <c r="BS168" s="309"/>
      <c r="BT168" s="308"/>
      <c r="BU168" s="308"/>
      <c r="BV168" s="308"/>
      <c r="BW168" s="308"/>
      <c r="BX168" s="308"/>
      <c r="BY168" s="308"/>
      <c r="BZ168" s="308">
        <v>5</v>
      </c>
      <c r="CA168" s="308"/>
      <c r="CB168" s="308"/>
      <c r="CC168" s="308"/>
      <c r="CD168" s="308"/>
      <c r="CE168" s="308"/>
      <c r="CF168" s="264"/>
      <c r="CG168" s="308"/>
      <c r="CH168" s="308"/>
      <c r="CI168" s="308">
        <v>5</v>
      </c>
      <c r="CJ168" s="1058"/>
      <c r="CK168" s="153"/>
    </row>
    <row r="169" spans="1:89" s="148" customFormat="1" ht="37.25" customHeight="1">
      <c r="A169" s="265"/>
      <c r="B169" s="312" t="s">
        <v>222</v>
      </c>
      <c r="C169" s="312" t="s">
        <v>223</v>
      </c>
      <c r="D169" s="850">
        <v>6</v>
      </c>
      <c r="E169" s="1223">
        <v>34</v>
      </c>
      <c r="F169" s="315"/>
      <c r="G169" s="316"/>
      <c r="H169" s="314"/>
      <c r="I169" s="313"/>
      <c r="J169" s="318"/>
      <c r="K169" s="320"/>
      <c r="L169" s="319"/>
      <c r="M169" s="329"/>
      <c r="N169" s="321"/>
      <c r="O169" s="324"/>
      <c r="P169" s="326"/>
      <c r="Q169" s="323"/>
      <c r="R169" s="322"/>
      <c r="S169" s="325"/>
      <c r="T169" s="327">
        <f t="shared" si="18"/>
        <v>0</v>
      </c>
      <c r="U169" s="327">
        <f t="shared" si="15"/>
        <v>0</v>
      </c>
      <c r="V169" s="273" t="str">
        <f t="shared" si="17"/>
        <v>-</v>
      </c>
      <c r="W169" s="361" t="s">
        <v>85</v>
      </c>
      <c r="X169" s="303">
        <v>0.35</v>
      </c>
      <c r="Y169" s="304">
        <f t="shared" si="16"/>
        <v>0</v>
      </c>
      <c r="Z169" s="304"/>
      <c r="AA169" s="305" t="s">
        <v>1511</v>
      </c>
      <c r="AB169" s="306" t="s">
        <v>1521</v>
      </c>
      <c r="AC169" s="307"/>
      <c r="AD169" s="307"/>
      <c r="AE169" s="307"/>
      <c r="AF169" s="307"/>
      <c r="AG169" s="307"/>
      <c r="AH169" s="307"/>
      <c r="AI169" s="307"/>
      <c r="AJ169" s="307"/>
      <c r="AK169" s="307"/>
      <c r="AL169" s="307"/>
      <c r="AM169" s="307"/>
      <c r="AN169" s="307"/>
      <c r="AO169" s="307"/>
      <c r="AP169" s="307"/>
      <c r="AQ169" s="307"/>
      <c r="AR169" s="307"/>
      <c r="AS169" s="307"/>
      <c r="AT169" s="307"/>
      <c r="AU169" s="307"/>
      <c r="AV169" s="307"/>
      <c r="AW169" s="307"/>
      <c r="AX169" s="307"/>
      <c r="AY169" s="307"/>
      <c r="AZ169" s="307"/>
      <c r="BA169" s="307"/>
      <c r="BB169" s="307"/>
      <c r="BC169" s="307"/>
      <c r="BD169" s="307"/>
      <c r="BE169" s="307"/>
      <c r="BF169" s="307"/>
      <c r="BG169" s="1060"/>
      <c r="BH169" s="1057"/>
      <c r="BI169" s="264"/>
      <c r="BJ169" s="308"/>
      <c r="BK169" s="308"/>
      <c r="BL169" s="308">
        <v>6</v>
      </c>
      <c r="BM169" s="308"/>
      <c r="BN169" s="308"/>
      <c r="BO169" s="308"/>
      <c r="BP169" s="308"/>
      <c r="BQ169" s="308"/>
      <c r="BR169" s="308"/>
      <c r="BS169" s="309"/>
      <c r="BT169" s="308"/>
      <c r="BU169" s="308"/>
      <c r="BV169" s="308"/>
      <c r="BW169" s="308"/>
      <c r="BX169" s="308"/>
      <c r="BY169" s="308"/>
      <c r="BZ169" s="308">
        <v>6</v>
      </c>
      <c r="CA169" s="308"/>
      <c r="CB169" s="308"/>
      <c r="CC169" s="308"/>
      <c r="CD169" s="308"/>
      <c r="CE169" s="308"/>
      <c r="CF169" s="264"/>
      <c r="CG169" s="308"/>
      <c r="CH169" s="308"/>
      <c r="CI169" s="308">
        <v>6</v>
      </c>
      <c r="CJ169" s="1058"/>
      <c r="CK169" s="153"/>
    </row>
    <row r="170" spans="1:89" s="148" customFormat="1" ht="37.25" customHeight="1">
      <c r="A170" s="265"/>
      <c r="B170" s="312" t="s">
        <v>224</v>
      </c>
      <c r="C170" s="312" t="s">
        <v>225</v>
      </c>
      <c r="D170" s="850">
        <v>10</v>
      </c>
      <c r="E170" s="1223">
        <v>62</v>
      </c>
      <c r="F170" s="315"/>
      <c r="G170" s="316"/>
      <c r="H170" s="314"/>
      <c r="I170" s="313"/>
      <c r="J170" s="318"/>
      <c r="K170" s="320"/>
      <c r="L170" s="319"/>
      <c r="M170" s="329"/>
      <c r="N170" s="321"/>
      <c r="O170" s="324"/>
      <c r="P170" s="326"/>
      <c r="Q170" s="323"/>
      <c r="R170" s="322"/>
      <c r="S170" s="325"/>
      <c r="T170" s="327">
        <f t="shared" si="18"/>
        <v>0</v>
      </c>
      <c r="U170" s="327">
        <f t="shared" si="15"/>
        <v>0</v>
      </c>
      <c r="V170" s="273" t="str">
        <f t="shared" si="17"/>
        <v>-</v>
      </c>
      <c r="W170" s="328" t="s">
        <v>226</v>
      </c>
      <c r="X170" s="303">
        <v>0.5</v>
      </c>
      <c r="Y170" s="304">
        <f t="shared" si="16"/>
        <v>0</v>
      </c>
      <c r="Z170" s="304"/>
      <c r="AA170" s="305" t="s">
        <v>1511</v>
      </c>
      <c r="AB170" s="306" t="s">
        <v>1521</v>
      </c>
      <c r="AC170" s="307"/>
      <c r="AD170" s="307"/>
      <c r="AE170" s="307"/>
      <c r="AF170" s="307"/>
      <c r="AG170" s="307"/>
      <c r="AH170" s="307"/>
      <c r="AI170" s="307"/>
      <c r="AJ170" s="307"/>
      <c r="AK170" s="307"/>
      <c r="AL170" s="307"/>
      <c r="AM170" s="307"/>
      <c r="AN170" s="307"/>
      <c r="AO170" s="307"/>
      <c r="AP170" s="307"/>
      <c r="AQ170" s="307"/>
      <c r="AR170" s="307"/>
      <c r="AS170" s="307"/>
      <c r="AT170" s="307"/>
      <c r="AU170" s="307"/>
      <c r="AV170" s="307"/>
      <c r="AW170" s="307"/>
      <c r="AX170" s="307"/>
      <c r="AY170" s="307"/>
      <c r="AZ170" s="307"/>
      <c r="BA170" s="307"/>
      <c r="BB170" s="307"/>
      <c r="BC170" s="307"/>
      <c r="BD170" s="307"/>
      <c r="BE170" s="307"/>
      <c r="BF170" s="307"/>
      <c r="BG170" s="1060"/>
      <c r="BH170" s="1057"/>
      <c r="BI170" s="264"/>
      <c r="BJ170" s="308"/>
      <c r="BK170" s="308"/>
      <c r="BL170" s="308">
        <v>10</v>
      </c>
      <c r="BM170" s="308"/>
      <c r="BN170" s="308"/>
      <c r="BO170" s="308"/>
      <c r="BP170" s="308"/>
      <c r="BQ170" s="308"/>
      <c r="BR170" s="308"/>
      <c r="BS170" s="309"/>
      <c r="BT170" s="310">
        <v>10</v>
      </c>
      <c r="BU170" s="308"/>
      <c r="BV170" s="310"/>
      <c r="BW170" s="310"/>
      <c r="BX170" s="310">
        <v>10</v>
      </c>
      <c r="BY170" s="308"/>
      <c r="BZ170" s="308"/>
      <c r="CA170" s="308"/>
      <c r="CB170" s="308"/>
      <c r="CC170" s="308"/>
      <c r="CD170" s="308"/>
      <c r="CE170" s="308"/>
      <c r="CF170" s="264"/>
      <c r="CG170" s="308"/>
      <c r="CH170" s="308"/>
      <c r="CI170" s="308"/>
      <c r="CJ170" s="1058"/>
      <c r="CK170" s="153"/>
    </row>
    <row r="171" spans="1:89" s="148" customFormat="1" ht="37.25" customHeight="1">
      <c r="A171" s="265"/>
      <c r="B171" s="312" t="s">
        <v>227</v>
      </c>
      <c r="C171" s="312" t="s">
        <v>228</v>
      </c>
      <c r="D171" s="850">
        <v>11</v>
      </c>
      <c r="E171" s="1223">
        <v>74</v>
      </c>
      <c r="F171" s="315"/>
      <c r="G171" s="316"/>
      <c r="H171" s="314"/>
      <c r="I171" s="313"/>
      <c r="J171" s="318"/>
      <c r="K171" s="320"/>
      <c r="L171" s="319"/>
      <c r="M171" s="329"/>
      <c r="N171" s="321"/>
      <c r="O171" s="324"/>
      <c r="P171" s="326"/>
      <c r="Q171" s="323"/>
      <c r="R171" s="322"/>
      <c r="S171" s="325"/>
      <c r="T171" s="327">
        <f t="shared" si="18"/>
        <v>0</v>
      </c>
      <c r="U171" s="327">
        <f t="shared" si="15"/>
        <v>0</v>
      </c>
      <c r="V171" s="273" t="str">
        <f t="shared" si="17"/>
        <v>-</v>
      </c>
      <c r="W171" s="328" t="s">
        <v>229</v>
      </c>
      <c r="X171" s="303">
        <v>0.79</v>
      </c>
      <c r="Y171" s="304">
        <f t="shared" si="16"/>
        <v>0</v>
      </c>
      <c r="Z171" s="304"/>
      <c r="AA171" s="305" t="s">
        <v>1512</v>
      </c>
      <c r="AB171" s="306" t="s">
        <v>1521</v>
      </c>
      <c r="AC171" s="307"/>
      <c r="AD171" s="307"/>
      <c r="AE171" s="307"/>
      <c r="AF171" s="307"/>
      <c r="AG171" s="307"/>
      <c r="AH171" s="307"/>
      <c r="AI171" s="307"/>
      <c r="AJ171" s="307"/>
      <c r="AK171" s="307"/>
      <c r="AL171" s="307"/>
      <c r="AM171" s="307"/>
      <c r="AN171" s="307"/>
      <c r="AO171" s="307"/>
      <c r="AP171" s="307"/>
      <c r="AQ171" s="307"/>
      <c r="AR171" s="307"/>
      <c r="AS171" s="307"/>
      <c r="AT171" s="307"/>
      <c r="AU171" s="307"/>
      <c r="AV171" s="307"/>
      <c r="AW171" s="307"/>
      <c r="AX171" s="307"/>
      <c r="AY171" s="307"/>
      <c r="AZ171" s="307"/>
      <c r="BA171" s="307"/>
      <c r="BB171" s="307"/>
      <c r="BC171" s="307"/>
      <c r="BD171" s="307"/>
      <c r="BE171" s="307"/>
      <c r="BF171" s="307"/>
      <c r="BG171" s="1060"/>
      <c r="BH171" s="1057"/>
      <c r="BI171" s="264"/>
      <c r="BJ171" s="308"/>
      <c r="BK171" s="308"/>
      <c r="BL171" s="308">
        <v>11</v>
      </c>
      <c r="BM171" s="308"/>
      <c r="BN171" s="308"/>
      <c r="BO171" s="308"/>
      <c r="BP171" s="308"/>
      <c r="BQ171" s="308"/>
      <c r="BR171" s="308"/>
      <c r="BS171" s="309"/>
      <c r="BT171" s="310">
        <v>11</v>
      </c>
      <c r="BU171" s="308"/>
      <c r="BV171" s="310"/>
      <c r="BW171" s="310">
        <v>2</v>
      </c>
      <c r="BX171" s="310">
        <v>9</v>
      </c>
      <c r="BY171" s="308"/>
      <c r="BZ171" s="308"/>
      <c r="CA171" s="308"/>
      <c r="CB171" s="308"/>
      <c r="CC171" s="308"/>
      <c r="CD171" s="308"/>
      <c r="CE171" s="308"/>
      <c r="CF171" s="264"/>
      <c r="CG171" s="308"/>
      <c r="CH171" s="308"/>
      <c r="CI171" s="308"/>
      <c r="CJ171" s="1058"/>
      <c r="CK171" s="153"/>
    </row>
    <row r="172" spans="1:89" s="148" customFormat="1" ht="37.25" customHeight="1">
      <c r="A172" s="265"/>
      <c r="B172" s="312" t="s">
        <v>230</v>
      </c>
      <c r="C172" s="312" t="s">
        <v>231</v>
      </c>
      <c r="D172" s="850">
        <v>5</v>
      </c>
      <c r="E172" s="1223">
        <v>42</v>
      </c>
      <c r="F172" s="315"/>
      <c r="G172" s="316"/>
      <c r="H172" s="314"/>
      <c r="I172" s="313"/>
      <c r="J172" s="318"/>
      <c r="K172" s="320"/>
      <c r="L172" s="319"/>
      <c r="M172" s="329"/>
      <c r="N172" s="321"/>
      <c r="O172" s="324"/>
      <c r="P172" s="326"/>
      <c r="Q172" s="323"/>
      <c r="R172" s="322"/>
      <c r="S172" s="325"/>
      <c r="T172" s="327">
        <f t="shared" si="18"/>
        <v>0</v>
      </c>
      <c r="U172" s="327">
        <f t="shared" si="15"/>
        <v>0</v>
      </c>
      <c r="V172" s="273" t="str">
        <f t="shared" si="17"/>
        <v>-</v>
      </c>
      <c r="W172" s="328" t="s">
        <v>232</v>
      </c>
      <c r="X172" s="303">
        <v>0.5</v>
      </c>
      <c r="Y172" s="304">
        <f t="shared" si="16"/>
        <v>0</v>
      </c>
      <c r="Z172" s="304"/>
      <c r="AA172" s="305" t="s">
        <v>1512</v>
      </c>
      <c r="AB172" s="306" t="s">
        <v>1521</v>
      </c>
      <c r="AC172" s="307"/>
      <c r="AD172" s="307"/>
      <c r="AE172" s="307"/>
      <c r="AF172" s="307"/>
      <c r="AG172" s="307"/>
      <c r="AH172" s="307"/>
      <c r="AI172" s="307"/>
      <c r="AJ172" s="307"/>
      <c r="AK172" s="307"/>
      <c r="AL172" s="307"/>
      <c r="AM172" s="307"/>
      <c r="AN172" s="307"/>
      <c r="AO172" s="307"/>
      <c r="AP172" s="307"/>
      <c r="AQ172" s="307"/>
      <c r="AR172" s="307"/>
      <c r="AS172" s="307"/>
      <c r="AT172" s="307"/>
      <c r="AU172" s="307"/>
      <c r="AV172" s="307"/>
      <c r="AW172" s="307"/>
      <c r="AX172" s="307"/>
      <c r="AY172" s="307"/>
      <c r="AZ172" s="307"/>
      <c r="BA172" s="307"/>
      <c r="BB172" s="307"/>
      <c r="BC172" s="307"/>
      <c r="BD172" s="307"/>
      <c r="BE172" s="307"/>
      <c r="BF172" s="307"/>
      <c r="BG172" s="1060"/>
      <c r="BH172" s="1057"/>
      <c r="BI172" s="264"/>
      <c r="BJ172" s="308"/>
      <c r="BK172" s="308"/>
      <c r="BL172" s="308">
        <v>5</v>
      </c>
      <c r="BM172" s="308"/>
      <c r="BN172" s="308"/>
      <c r="BO172" s="308"/>
      <c r="BP172" s="308"/>
      <c r="BQ172" s="308"/>
      <c r="BR172" s="308"/>
      <c r="BS172" s="309"/>
      <c r="BT172" s="310"/>
      <c r="BU172" s="308"/>
      <c r="BV172" s="310"/>
      <c r="BW172" s="310"/>
      <c r="BX172" s="310"/>
      <c r="BY172" s="308"/>
      <c r="BZ172" s="308"/>
      <c r="CA172" s="308"/>
      <c r="CB172" s="308"/>
      <c r="CC172" s="308"/>
      <c r="CD172" s="308">
        <v>5</v>
      </c>
      <c r="CE172" s="308"/>
      <c r="CF172" s="264"/>
      <c r="CG172" s="308"/>
      <c r="CH172" s="308">
        <v>5</v>
      </c>
      <c r="CI172" s="308"/>
      <c r="CJ172" s="1058"/>
      <c r="CK172" s="153"/>
    </row>
    <row r="173" spans="1:89" s="148" customFormat="1" ht="37.25" customHeight="1">
      <c r="A173" s="265"/>
      <c r="B173" s="312" t="s">
        <v>1931</v>
      </c>
      <c r="C173" s="312" t="s">
        <v>233</v>
      </c>
      <c r="D173" s="850">
        <v>5</v>
      </c>
      <c r="E173" s="1223">
        <v>52</v>
      </c>
      <c r="F173" s="315"/>
      <c r="G173" s="316"/>
      <c r="H173" s="314"/>
      <c r="I173" s="313"/>
      <c r="J173" s="318"/>
      <c r="K173" s="320"/>
      <c r="L173" s="319"/>
      <c r="M173" s="329"/>
      <c r="N173" s="321"/>
      <c r="O173" s="324"/>
      <c r="P173" s="326"/>
      <c r="Q173" s="323"/>
      <c r="R173" s="322"/>
      <c r="S173" s="325"/>
      <c r="T173" s="327">
        <f t="shared" si="18"/>
        <v>0</v>
      </c>
      <c r="U173" s="327">
        <f t="shared" si="15"/>
        <v>0</v>
      </c>
      <c r="V173" s="273" t="str">
        <f t="shared" si="17"/>
        <v>-</v>
      </c>
      <c r="W173" s="328" t="s">
        <v>28</v>
      </c>
      <c r="X173" s="303">
        <v>0.52</v>
      </c>
      <c r="Y173" s="304">
        <f t="shared" si="16"/>
        <v>0</v>
      </c>
      <c r="Z173" s="304"/>
      <c r="AA173" s="305" t="s">
        <v>1512</v>
      </c>
      <c r="AB173" s="306" t="s">
        <v>1519</v>
      </c>
      <c r="AC173" s="307"/>
      <c r="AD173" s="307"/>
      <c r="AE173" s="307"/>
      <c r="AF173" s="307"/>
      <c r="AG173" s="307"/>
      <c r="AH173" s="307"/>
      <c r="AI173" s="307"/>
      <c r="AJ173" s="307"/>
      <c r="AK173" s="307"/>
      <c r="AL173" s="307"/>
      <c r="AM173" s="307"/>
      <c r="AN173" s="307"/>
      <c r="AO173" s="307"/>
      <c r="AP173" s="307"/>
      <c r="AQ173" s="307"/>
      <c r="AR173" s="307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7"/>
      <c r="BD173" s="307"/>
      <c r="BE173" s="307"/>
      <c r="BF173" s="307"/>
      <c r="BG173" s="1060"/>
      <c r="BH173" s="1057"/>
      <c r="BI173" s="264"/>
      <c r="BJ173" s="308"/>
      <c r="BK173" s="308"/>
      <c r="BL173" s="308"/>
      <c r="BM173" s="308">
        <v>5</v>
      </c>
      <c r="BN173" s="308"/>
      <c r="BO173" s="308"/>
      <c r="BP173" s="308"/>
      <c r="BQ173" s="308"/>
      <c r="BR173" s="308"/>
      <c r="BS173" s="309"/>
      <c r="BT173" s="310"/>
      <c r="BU173" s="308"/>
      <c r="BV173" s="310"/>
      <c r="BW173" s="310"/>
      <c r="BX173" s="310"/>
      <c r="BY173" s="308"/>
      <c r="BZ173" s="308"/>
      <c r="CA173" s="308"/>
      <c r="CB173" s="308"/>
      <c r="CC173" s="308"/>
      <c r="CD173" s="308">
        <v>5</v>
      </c>
      <c r="CE173" s="308"/>
      <c r="CF173" s="264"/>
      <c r="CG173" s="308"/>
      <c r="CH173" s="308">
        <v>5</v>
      </c>
      <c r="CI173" s="308"/>
      <c r="CJ173" s="1058"/>
      <c r="CK173" s="153"/>
    </row>
    <row r="174" spans="1:89" s="148" customFormat="1" ht="37.25" customHeight="1">
      <c r="A174" s="265"/>
      <c r="B174" s="312" t="s">
        <v>1966</v>
      </c>
      <c r="C174" s="312" t="s">
        <v>234</v>
      </c>
      <c r="D174" s="850">
        <v>5</v>
      </c>
      <c r="E174" s="1223">
        <v>42</v>
      </c>
      <c r="F174" s="315"/>
      <c r="G174" s="316"/>
      <c r="H174" s="314"/>
      <c r="I174" s="313"/>
      <c r="J174" s="318"/>
      <c r="K174" s="320"/>
      <c r="L174" s="319"/>
      <c r="M174" s="329"/>
      <c r="N174" s="321"/>
      <c r="O174" s="324"/>
      <c r="P174" s="326"/>
      <c r="Q174" s="323"/>
      <c r="R174" s="322"/>
      <c r="S174" s="325"/>
      <c r="T174" s="327">
        <f t="shared" si="18"/>
        <v>0</v>
      </c>
      <c r="U174" s="327">
        <f t="shared" si="15"/>
        <v>0</v>
      </c>
      <c r="V174" s="273" t="str">
        <f t="shared" si="17"/>
        <v>-</v>
      </c>
      <c r="W174" s="328" t="s">
        <v>28</v>
      </c>
      <c r="X174" s="303">
        <v>0.51</v>
      </c>
      <c r="Y174" s="304">
        <f t="shared" si="16"/>
        <v>0</v>
      </c>
      <c r="Z174" s="304"/>
      <c r="AA174" s="305" t="s">
        <v>1511</v>
      </c>
      <c r="AB174" s="306" t="s">
        <v>1519</v>
      </c>
      <c r="AC174" s="307"/>
      <c r="AD174" s="307"/>
      <c r="AE174" s="307"/>
      <c r="AF174" s="307"/>
      <c r="AG174" s="307"/>
      <c r="AH174" s="307"/>
      <c r="AI174" s="307"/>
      <c r="AJ174" s="307"/>
      <c r="AK174" s="307"/>
      <c r="AL174" s="307"/>
      <c r="AM174" s="307"/>
      <c r="AN174" s="307"/>
      <c r="AO174" s="307"/>
      <c r="AP174" s="307"/>
      <c r="AQ174" s="307"/>
      <c r="AR174" s="307"/>
      <c r="AS174" s="307"/>
      <c r="AT174" s="307"/>
      <c r="AU174" s="307"/>
      <c r="AV174" s="307"/>
      <c r="AW174" s="307"/>
      <c r="AX174" s="307"/>
      <c r="AY174" s="307"/>
      <c r="AZ174" s="307"/>
      <c r="BA174" s="307"/>
      <c r="BB174" s="307"/>
      <c r="BC174" s="307"/>
      <c r="BD174" s="307"/>
      <c r="BE174" s="307"/>
      <c r="BF174" s="307"/>
      <c r="BG174" s="1060"/>
      <c r="BH174" s="1057"/>
      <c r="BI174" s="264"/>
      <c r="BJ174" s="308"/>
      <c r="BK174" s="308"/>
      <c r="BL174" s="308"/>
      <c r="BM174" s="308">
        <v>5</v>
      </c>
      <c r="BN174" s="308"/>
      <c r="BO174" s="308"/>
      <c r="BP174" s="308"/>
      <c r="BQ174" s="308"/>
      <c r="BR174" s="308"/>
      <c r="BS174" s="309"/>
      <c r="BT174" s="310">
        <v>5</v>
      </c>
      <c r="BU174" s="308"/>
      <c r="BV174" s="310"/>
      <c r="BW174" s="310"/>
      <c r="BX174" s="310">
        <v>5</v>
      </c>
      <c r="BY174" s="308"/>
      <c r="BZ174" s="308"/>
      <c r="CA174" s="308"/>
      <c r="CB174" s="308"/>
      <c r="CC174" s="308"/>
      <c r="CD174" s="308"/>
      <c r="CE174" s="308"/>
      <c r="CF174" s="264"/>
      <c r="CG174" s="308"/>
      <c r="CH174" s="308"/>
      <c r="CI174" s="308"/>
      <c r="CJ174" s="1058"/>
      <c r="CK174" s="153"/>
    </row>
    <row r="175" spans="1:89" s="148" customFormat="1" ht="37.25" customHeight="1">
      <c r="A175" s="265"/>
      <c r="B175" s="312" t="s">
        <v>235</v>
      </c>
      <c r="C175" s="312" t="s">
        <v>236</v>
      </c>
      <c r="D175" s="850">
        <v>5</v>
      </c>
      <c r="E175" s="1223">
        <v>50</v>
      </c>
      <c r="F175" s="315"/>
      <c r="G175" s="316"/>
      <c r="H175" s="314"/>
      <c r="I175" s="313"/>
      <c r="J175" s="318"/>
      <c r="K175" s="320"/>
      <c r="L175" s="319"/>
      <c r="M175" s="329"/>
      <c r="N175" s="321"/>
      <c r="O175" s="324"/>
      <c r="P175" s="326"/>
      <c r="Q175" s="323"/>
      <c r="R175" s="322"/>
      <c r="S175" s="325"/>
      <c r="T175" s="327">
        <f t="shared" si="18"/>
        <v>0</v>
      </c>
      <c r="U175" s="327">
        <f t="shared" si="15"/>
        <v>0</v>
      </c>
      <c r="V175" s="273" t="str">
        <f t="shared" si="17"/>
        <v>-</v>
      </c>
      <c r="W175" s="328" t="s">
        <v>237</v>
      </c>
      <c r="X175" s="303">
        <v>0.67</v>
      </c>
      <c r="Y175" s="304">
        <f t="shared" si="16"/>
        <v>0</v>
      </c>
      <c r="Z175" s="304"/>
      <c r="AA175" s="305" t="s">
        <v>1512</v>
      </c>
      <c r="AB175" s="306" t="s">
        <v>1519</v>
      </c>
      <c r="AC175" s="307"/>
      <c r="AD175" s="307"/>
      <c r="AE175" s="307"/>
      <c r="AF175" s="307"/>
      <c r="AG175" s="307"/>
      <c r="AH175" s="307"/>
      <c r="AI175" s="307"/>
      <c r="AJ175" s="307"/>
      <c r="AK175" s="307"/>
      <c r="AL175" s="307"/>
      <c r="AM175" s="307"/>
      <c r="AN175" s="307"/>
      <c r="AO175" s="307"/>
      <c r="AP175" s="307"/>
      <c r="AQ175" s="307"/>
      <c r="AR175" s="307"/>
      <c r="AS175" s="307"/>
      <c r="AT175" s="307"/>
      <c r="AU175" s="307"/>
      <c r="AV175" s="307"/>
      <c r="AW175" s="307"/>
      <c r="AX175" s="307"/>
      <c r="AY175" s="307"/>
      <c r="AZ175" s="307"/>
      <c r="BA175" s="307"/>
      <c r="BB175" s="307"/>
      <c r="BC175" s="307"/>
      <c r="BD175" s="307"/>
      <c r="BE175" s="307"/>
      <c r="BF175" s="307"/>
      <c r="BG175" s="1060"/>
      <c r="BH175" s="1057"/>
      <c r="BI175" s="264"/>
      <c r="BJ175" s="308"/>
      <c r="BK175" s="308"/>
      <c r="BL175" s="308"/>
      <c r="BM175" s="308">
        <v>5</v>
      </c>
      <c r="BN175" s="308"/>
      <c r="BO175" s="308"/>
      <c r="BP175" s="308"/>
      <c r="BQ175" s="308"/>
      <c r="BR175" s="308"/>
      <c r="BS175" s="309"/>
      <c r="BT175" s="308"/>
      <c r="BU175" s="308"/>
      <c r="BV175" s="308"/>
      <c r="BW175" s="308"/>
      <c r="BX175" s="308"/>
      <c r="BY175" s="308"/>
      <c r="BZ175" s="308"/>
      <c r="CA175" s="308"/>
      <c r="CB175" s="308"/>
      <c r="CC175" s="308"/>
      <c r="CD175" s="308">
        <v>5</v>
      </c>
      <c r="CE175" s="308"/>
      <c r="CF175" s="264"/>
      <c r="CG175" s="308"/>
      <c r="CH175" s="308">
        <v>5</v>
      </c>
      <c r="CI175" s="308"/>
      <c r="CJ175" s="1058"/>
      <c r="CK175" s="153"/>
    </row>
    <row r="176" spans="1:89" s="148" customFormat="1" ht="37.25" customHeight="1">
      <c r="A176" s="330" t="s">
        <v>216</v>
      </c>
      <c r="B176" s="312" t="s">
        <v>238</v>
      </c>
      <c r="C176" s="312" t="s">
        <v>239</v>
      </c>
      <c r="D176" s="850">
        <v>5</v>
      </c>
      <c r="E176" s="1223">
        <v>63</v>
      </c>
      <c r="F176" s="315"/>
      <c r="G176" s="316"/>
      <c r="H176" s="314"/>
      <c r="I176" s="313"/>
      <c r="J176" s="318"/>
      <c r="K176" s="320"/>
      <c r="L176" s="319"/>
      <c r="M176" s="329"/>
      <c r="N176" s="321"/>
      <c r="O176" s="324"/>
      <c r="P176" s="326"/>
      <c r="Q176" s="323"/>
      <c r="R176" s="322"/>
      <c r="S176" s="325"/>
      <c r="T176" s="327">
        <f t="shared" si="18"/>
        <v>0</v>
      </c>
      <c r="U176" s="327">
        <f t="shared" si="15"/>
        <v>0</v>
      </c>
      <c r="V176" s="273" t="str">
        <f t="shared" si="17"/>
        <v>-</v>
      </c>
      <c r="W176" s="328" t="s">
        <v>240</v>
      </c>
      <c r="X176" s="303">
        <v>0.96</v>
      </c>
      <c r="Y176" s="304">
        <f t="shared" si="16"/>
        <v>0</v>
      </c>
      <c r="Z176" s="304"/>
      <c r="AA176" s="305" t="s">
        <v>1512</v>
      </c>
      <c r="AB176" s="306" t="s">
        <v>1519</v>
      </c>
      <c r="AC176" s="307"/>
      <c r="AD176" s="307"/>
      <c r="AE176" s="307"/>
      <c r="AF176" s="307"/>
      <c r="AG176" s="307"/>
      <c r="AH176" s="307"/>
      <c r="AI176" s="307"/>
      <c r="AJ176" s="307"/>
      <c r="AK176" s="307"/>
      <c r="AL176" s="307"/>
      <c r="AM176" s="307"/>
      <c r="AN176" s="307"/>
      <c r="AO176" s="307"/>
      <c r="AP176" s="307"/>
      <c r="AQ176" s="307"/>
      <c r="AR176" s="307"/>
      <c r="AS176" s="307"/>
      <c r="AT176" s="307"/>
      <c r="AU176" s="307"/>
      <c r="AV176" s="307"/>
      <c r="AW176" s="307"/>
      <c r="AX176" s="307"/>
      <c r="AY176" s="307"/>
      <c r="AZ176" s="307"/>
      <c r="BA176" s="307"/>
      <c r="BB176" s="307"/>
      <c r="BC176" s="307"/>
      <c r="BD176" s="307"/>
      <c r="BE176" s="307"/>
      <c r="BF176" s="307"/>
      <c r="BG176" s="1060"/>
      <c r="BH176" s="1057"/>
      <c r="BI176" s="264"/>
      <c r="BJ176" s="308"/>
      <c r="BK176" s="308"/>
      <c r="BL176" s="308"/>
      <c r="BM176" s="308">
        <v>5</v>
      </c>
      <c r="BN176" s="308"/>
      <c r="BO176" s="308"/>
      <c r="BP176" s="308"/>
      <c r="BQ176" s="308"/>
      <c r="BR176" s="308"/>
      <c r="BS176" s="309"/>
      <c r="BT176" s="308"/>
      <c r="BU176" s="308"/>
      <c r="BV176" s="308"/>
      <c r="BW176" s="308"/>
      <c r="BX176" s="308"/>
      <c r="BY176" s="308"/>
      <c r="BZ176" s="308"/>
      <c r="CA176" s="308"/>
      <c r="CB176" s="308"/>
      <c r="CC176" s="308"/>
      <c r="CD176" s="308">
        <v>5</v>
      </c>
      <c r="CE176" s="308"/>
      <c r="CF176" s="264"/>
      <c r="CG176" s="308"/>
      <c r="CH176" s="308">
        <v>5</v>
      </c>
      <c r="CI176" s="308"/>
      <c r="CJ176" s="1058"/>
      <c r="CK176" s="153"/>
    </row>
    <row r="177" spans="1:89" s="148" customFormat="1" ht="37.25" customHeight="1">
      <c r="A177" s="265"/>
      <c r="B177" s="312" t="s">
        <v>241</v>
      </c>
      <c r="C177" s="312" t="s">
        <v>242</v>
      </c>
      <c r="D177" s="850">
        <v>5</v>
      </c>
      <c r="E177" s="1223">
        <v>79</v>
      </c>
      <c r="F177" s="315"/>
      <c r="G177" s="316"/>
      <c r="H177" s="314"/>
      <c r="I177" s="313"/>
      <c r="J177" s="318"/>
      <c r="K177" s="320"/>
      <c r="L177" s="319"/>
      <c r="M177" s="329"/>
      <c r="N177" s="321"/>
      <c r="O177" s="324"/>
      <c r="P177" s="326"/>
      <c r="Q177" s="323"/>
      <c r="R177" s="322"/>
      <c r="S177" s="325"/>
      <c r="T177" s="327">
        <f t="shared" si="18"/>
        <v>0</v>
      </c>
      <c r="U177" s="327">
        <f t="shared" si="15"/>
        <v>0</v>
      </c>
      <c r="V177" s="273" t="str">
        <f t="shared" si="17"/>
        <v>-</v>
      </c>
      <c r="W177" s="328" t="s">
        <v>243</v>
      </c>
      <c r="X177" s="303">
        <v>1.32</v>
      </c>
      <c r="Y177" s="304">
        <f t="shared" si="16"/>
        <v>0</v>
      </c>
      <c r="Z177" s="304"/>
      <c r="AA177" s="305" t="s">
        <v>1512</v>
      </c>
      <c r="AB177" s="306" t="s">
        <v>1519</v>
      </c>
      <c r="AC177" s="307"/>
      <c r="AD177" s="307"/>
      <c r="AE177" s="307"/>
      <c r="AF177" s="307"/>
      <c r="AG177" s="307"/>
      <c r="AH177" s="307"/>
      <c r="AI177" s="307"/>
      <c r="AJ177" s="307"/>
      <c r="AK177" s="307"/>
      <c r="AL177" s="307"/>
      <c r="AM177" s="307"/>
      <c r="AN177" s="307"/>
      <c r="AO177" s="307"/>
      <c r="AP177" s="307"/>
      <c r="AQ177" s="307"/>
      <c r="AR177" s="307"/>
      <c r="AS177" s="307"/>
      <c r="AT177" s="307"/>
      <c r="AU177" s="307"/>
      <c r="AV177" s="307"/>
      <c r="AW177" s="307"/>
      <c r="AX177" s="307"/>
      <c r="AY177" s="307"/>
      <c r="AZ177" s="307"/>
      <c r="BA177" s="307"/>
      <c r="BB177" s="307"/>
      <c r="BC177" s="307"/>
      <c r="BD177" s="307"/>
      <c r="BE177" s="307"/>
      <c r="BF177" s="307"/>
      <c r="BG177" s="1060"/>
      <c r="BH177" s="1057"/>
      <c r="BI177" s="264"/>
      <c r="BJ177" s="308"/>
      <c r="BK177" s="308"/>
      <c r="BL177" s="308"/>
      <c r="BM177" s="308">
        <v>5</v>
      </c>
      <c r="BN177" s="308"/>
      <c r="BO177" s="308"/>
      <c r="BP177" s="308"/>
      <c r="BQ177" s="308"/>
      <c r="BR177" s="308"/>
      <c r="BS177" s="309"/>
      <c r="BT177" s="308"/>
      <c r="BU177" s="308"/>
      <c r="BV177" s="308"/>
      <c r="BW177" s="308"/>
      <c r="BX177" s="308"/>
      <c r="BY177" s="308"/>
      <c r="BZ177" s="308"/>
      <c r="CA177" s="308"/>
      <c r="CB177" s="308"/>
      <c r="CC177" s="308"/>
      <c r="CD177" s="308">
        <v>5</v>
      </c>
      <c r="CE177" s="308"/>
      <c r="CF177" s="264"/>
      <c r="CG177" s="308"/>
      <c r="CH177" s="308">
        <v>5</v>
      </c>
      <c r="CI177" s="308"/>
      <c r="CJ177" s="1058"/>
      <c r="CK177" s="153"/>
    </row>
    <row r="178" spans="1:89" s="148" customFormat="1" ht="37.25" customHeight="1">
      <c r="A178" s="265"/>
      <c r="B178" s="312" t="s">
        <v>244</v>
      </c>
      <c r="C178" s="312" t="s">
        <v>245</v>
      </c>
      <c r="D178" s="850">
        <v>3</v>
      </c>
      <c r="E178" s="1223">
        <v>62</v>
      </c>
      <c r="F178" s="315"/>
      <c r="G178" s="316"/>
      <c r="H178" s="314"/>
      <c r="I178" s="313"/>
      <c r="J178" s="318"/>
      <c r="K178" s="320"/>
      <c r="L178" s="319"/>
      <c r="M178" s="329"/>
      <c r="N178" s="321"/>
      <c r="O178" s="324"/>
      <c r="P178" s="326"/>
      <c r="Q178" s="323"/>
      <c r="R178" s="322"/>
      <c r="S178" s="325"/>
      <c r="T178" s="327">
        <f t="shared" si="18"/>
        <v>0</v>
      </c>
      <c r="U178" s="327">
        <f t="shared" si="15"/>
        <v>0</v>
      </c>
      <c r="V178" s="273" t="str">
        <f t="shared" si="17"/>
        <v>-</v>
      </c>
      <c r="W178" s="328" t="s">
        <v>246</v>
      </c>
      <c r="X178" s="303">
        <v>1.08</v>
      </c>
      <c r="Y178" s="304">
        <f t="shared" si="16"/>
        <v>0</v>
      </c>
      <c r="Z178" s="304"/>
      <c r="AA178" s="305" t="s">
        <v>1511</v>
      </c>
      <c r="AB178" s="306" t="s">
        <v>1520</v>
      </c>
      <c r="AC178" s="307"/>
      <c r="AD178" s="307"/>
      <c r="AE178" s="307"/>
      <c r="AF178" s="307"/>
      <c r="AG178" s="307"/>
      <c r="AH178" s="307"/>
      <c r="AI178" s="307"/>
      <c r="AJ178" s="307"/>
      <c r="AK178" s="307"/>
      <c r="AL178" s="307"/>
      <c r="AM178" s="307"/>
      <c r="AN178" s="307"/>
      <c r="AO178" s="307"/>
      <c r="AP178" s="307"/>
      <c r="AQ178" s="307"/>
      <c r="AR178" s="307"/>
      <c r="AS178" s="307"/>
      <c r="AT178" s="307"/>
      <c r="AU178" s="307"/>
      <c r="AV178" s="307"/>
      <c r="AW178" s="307"/>
      <c r="AX178" s="307"/>
      <c r="AY178" s="307"/>
      <c r="AZ178" s="307"/>
      <c r="BA178" s="307"/>
      <c r="BB178" s="307"/>
      <c r="BC178" s="307"/>
      <c r="BD178" s="307"/>
      <c r="BE178" s="307"/>
      <c r="BF178" s="307"/>
      <c r="BG178" s="1060"/>
      <c r="BH178" s="1057"/>
      <c r="BI178" s="264"/>
      <c r="BJ178" s="308"/>
      <c r="BK178" s="308"/>
      <c r="BL178" s="308"/>
      <c r="BM178" s="308"/>
      <c r="BN178" s="308">
        <v>3</v>
      </c>
      <c r="BO178" s="308"/>
      <c r="BP178" s="308"/>
      <c r="BQ178" s="308"/>
      <c r="BR178" s="308"/>
      <c r="BS178" s="309"/>
      <c r="BT178" s="308"/>
      <c r="BU178" s="308"/>
      <c r="BV178" s="308"/>
      <c r="BW178" s="308"/>
      <c r="BX178" s="308"/>
      <c r="BY178" s="308"/>
      <c r="BZ178" s="308"/>
      <c r="CA178" s="308"/>
      <c r="CB178" s="308"/>
      <c r="CC178" s="308">
        <v>3</v>
      </c>
      <c r="CD178" s="308"/>
      <c r="CE178" s="308"/>
      <c r="CF178" s="264"/>
      <c r="CG178" s="308"/>
      <c r="CH178" s="308"/>
      <c r="CI178" s="308">
        <v>3</v>
      </c>
      <c r="CJ178" s="1058"/>
      <c r="CK178" s="153"/>
    </row>
    <row r="179" spans="1:89" s="148" customFormat="1" ht="37.25" customHeight="1">
      <c r="A179" s="265"/>
      <c r="B179" s="312" t="s">
        <v>1932</v>
      </c>
      <c r="C179" s="312" t="s">
        <v>247</v>
      </c>
      <c r="D179" s="850">
        <v>3</v>
      </c>
      <c r="E179" s="1223">
        <v>106</v>
      </c>
      <c r="F179" s="315"/>
      <c r="G179" s="316"/>
      <c r="H179" s="314"/>
      <c r="I179" s="313"/>
      <c r="J179" s="318"/>
      <c r="K179" s="320"/>
      <c r="L179" s="319"/>
      <c r="M179" s="329"/>
      <c r="N179" s="321"/>
      <c r="O179" s="324"/>
      <c r="P179" s="326"/>
      <c r="Q179" s="323"/>
      <c r="R179" s="322"/>
      <c r="S179" s="325"/>
      <c r="T179" s="327">
        <f t="shared" si="18"/>
        <v>0</v>
      </c>
      <c r="U179" s="327">
        <f t="shared" si="15"/>
        <v>0</v>
      </c>
      <c r="V179" s="273" t="str">
        <f t="shared" si="17"/>
        <v>-</v>
      </c>
      <c r="W179" s="328" t="s">
        <v>248</v>
      </c>
      <c r="X179" s="303">
        <v>2.13</v>
      </c>
      <c r="Y179" s="304">
        <f t="shared" si="16"/>
        <v>0</v>
      </c>
      <c r="Z179" s="304"/>
      <c r="AA179" s="305" t="s">
        <v>1511</v>
      </c>
      <c r="AB179" s="306" t="s">
        <v>1520</v>
      </c>
      <c r="AC179" s="307"/>
      <c r="AD179" s="307"/>
      <c r="AE179" s="307"/>
      <c r="AF179" s="307"/>
      <c r="AG179" s="307"/>
      <c r="AH179" s="307"/>
      <c r="AI179" s="307"/>
      <c r="AJ179" s="307"/>
      <c r="AK179" s="307"/>
      <c r="AL179" s="307"/>
      <c r="AM179" s="307"/>
      <c r="AN179" s="307"/>
      <c r="AO179" s="307"/>
      <c r="AP179" s="307"/>
      <c r="AQ179" s="307"/>
      <c r="AR179" s="307"/>
      <c r="AS179" s="307"/>
      <c r="AT179" s="307"/>
      <c r="AU179" s="307"/>
      <c r="AV179" s="307"/>
      <c r="AW179" s="307"/>
      <c r="AX179" s="307"/>
      <c r="AY179" s="307"/>
      <c r="AZ179" s="307"/>
      <c r="BA179" s="307"/>
      <c r="BB179" s="307"/>
      <c r="BC179" s="307"/>
      <c r="BD179" s="307"/>
      <c r="BE179" s="307"/>
      <c r="BF179" s="307"/>
      <c r="BG179" s="1060"/>
      <c r="BH179" s="1057"/>
      <c r="BI179" s="264"/>
      <c r="BJ179" s="308"/>
      <c r="BK179" s="308"/>
      <c r="BL179" s="308"/>
      <c r="BM179" s="308"/>
      <c r="BN179" s="308">
        <v>3</v>
      </c>
      <c r="BO179" s="308"/>
      <c r="BP179" s="308"/>
      <c r="BQ179" s="308"/>
      <c r="BR179" s="308"/>
      <c r="BS179" s="309"/>
      <c r="BT179" s="308"/>
      <c r="BU179" s="308"/>
      <c r="BV179" s="308"/>
      <c r="BW179" s="308"/>
      <c r="BX179" s="308"/>
      <c r="BY179" s="308"/>
      <c r="BZ179" s="308"/>
      <c r="CA179" s="308"/>
      <c r="CB179" s="308"/>
      <c r="CC179" s="308">
        <v>3</v>
      </c>
      <c r="CD179" s="308"/>
      <c r="CE179" s="308"/>
      <c r="CF179" s="264"/>
      <c r="CG179" s="308"/>
      <c r="CH179" s="308"/>
      <c r="CI179" s="308">
        <v>3</v>
      </c>
      <c r="CJ179" s="1058"/>
      <c r="CK179" s="153"/>
    </row>
    <row r="180" spans="1:89" s="148" customFormat="1" ht="37.25" customHeight="1">
      <c r="A180" s="265"/>
      <c r="B180" s="312" t="s">
        <v>249</v>
      </c>
      <c r="C180" s="312" t="s">
        <v>250</v>
      </c>
      <c r="D180" s="850">
        <v>5</v>
      </c>
      <c r="E180" s="1223">
        <v>116</v>
      </c>
      <c r="F180" s="315"/>
      <c r="G180" s="316"/>
      <c r="H180" s="314"/>
      <c r="I180" s="313"/>
      <c r="J180" s="318"/>
      <c r="K180" s="320"/>
      <c r="L180" s="319"/>
      <c r="M180" s="329"/>
      <c r="N180" s="321"/>
      <c r="O180" s="324"/>
      <c r="P180" s="326"/>
      <c r="Q180" s="323"/>
      <c r="R180" s="322"/>
      <c r="S180" s="325"/>
      <c r="T180" s="327">
        <f t="shared" si="18"/>
        <v>0</v>
      </c>
      <c r="U180" s="327">
        <f t="shared" si="15"/>
        <v>0</v>
      </c>
      <c r="V180" s="273" t="str">
        <f t="shared" si="17"/>
        <v>-</v>
      </c>
      <c r="W180" s="328" t="s">
        <v>232</v>
      </c>
      <c r="X180" s="303">
        <v>2.04</v>
      </c>
      <c r="Y180" s="304">
        <f t="shared" si="16"/>
        <v>0</v>
      </c>
      <c r="Z180" s="304"/>
      <c r="AA180" s="305" t="s">
        <v>1513</v>
      </c>
      <c r="AB180" s="306" t="s">
        <v>1520</v>
      </c>
      <c r="AC180" s="307"/>
      <c r="AD180" s="307"/>
      <c r="AE180" s="307"/>
      <c r="AF180" s="307"/>
      <c r="AG180" s="307"/>
      <c r="AH180" s="307"/>
      <c r="AI180" s="307"/>
      <c r="AJ180" s="307"/>
      <c r="AK180" s="307"/>
      <c r="AL180" s="307"/>
      <c r="AM180" s="307"/>
      <c r="AN180" s="307"/>
      <c r="AO180" s="307"/>
      <c r="AP180" s="307"/>
      <c r="AQ180" s="307"/>
      <c r="AR180" s="307"/>
      <c r="AS180" s="307"/>
      <c r="AT180" s="307"/>
      <c r="AU180" s="307"/>
      <c r="AV180" s="307"/>
      <c r="AW180" s="307"/>
      <c r="AX180" s="307"/>
      <c r="AY180" s="307"/>
      <c r="AZ180" s="307"/>
      <c r="BA180" s="307"/>
      <c r="BB180" s="307"/>
      <c r="BC180" s="307"/>
      <c r="BD180" s="307"/>
      <c r="BE180" s="307"/>
      <c r="BF180" s="307"/>
      <c r="BG180" s="1060"/>
      <c r="BH180" s="1057"/>
      <c r="BI180" s="264"/>
      <c r="BJ180" s="308"/>
      <c r="BK180" s="308"/>
      <c r="BL180" s="308"/>
      <c r="BM180" s="308"/>
      <c r="BN180" s="308">
        <v>5</v>
      </c>
      <c r="BO180" s="308"/>
      <c r="BP180" s="308"/>
      <c r="BQ180" s="308"/>
      <c r="BR180" s="308"/>
      <c r="BS180" s="309"/>
      <c r="BT180" s="308"/>
      <c r="BU180" s="308"/>
      <c r="BV180" s="308"/>
      <c r="BW180" s="308"/>
      <c r="BX180" s="308"/>
      <c r="BY180" s="308"/>
      <c r="BZ180" s="308"/>
      <c r="CA180" s="308"/>
      <c r="CB180" s="308"/>
      <c r="CC180" s="308">
        <v>5</v>
      </c>
      <c r="CD180" s="308"/>
      <c r="CE180" s="308"/>
      <c r="CF180" s="264"/>
      <c r="CG180" s="308">
        <v>5</v>
      </c>
      <c r="CH180" s="308"/>
      <c r="CI180" s="308"/>
      <c r="CJ180" s="1058"/>
      <c r="CK180" s="153"/>
    </row>
    <row r="181" spans="1:89" s="148" customFormat="1" ht="37.25" customHeight="1">
      <c r="A181" s="265"/>
      <c r="B181" s="312" t="s">
        <v>251</v>
      </c>
      <c r="C181" s="312" t="s">
        <v>252</v>
      </c>
      <c r="D181" s="850">
        <v>2</v>
      </c>
      <c r="E181" s="1223">
        <v>90</v>
      </c>
      <c r="F181" s="315"/>
      <c r="G181" s="316"/>
      <c r="H181" s="314"/>
      <c r="I181" s="313"/>
      <c r="J181" s="318"/>
      <c r="K181" s="320"/>
      <c r="L181" s="319"/>
      <c r="M181" s="329"/>
      <c r="N181" s="321"/>
      <c r="O181" s="324"/>
      <c r="P181" s="326"/>
      <c r="Q181" s="323"/>
      <c r="R181" s="322"/>
      <c r="S181" s="325"/>
      <c r="T181" s="327">
        <f t="shared" si="18"/>
        <v>0</v>
      </c>
      <c r="U181" s="327">
        <f t="shared" si="15"/>
        <v>0</v>
      </c>
      <c r="V181" s="273" t="str">
        <f t="shared" si="17"/>
        <v>-</v>
      </c>
      <c r="W181" s="328" t="s">
        <v>253</v>
      </c>
      <c r="X181" s="303">
        <v>1.28</v>
      </c>
      <c r="Y181" s="304">
        <f t="shared" si="16"/>
        <v>0</v>
      </c>
      <c r="Z181" s="304"/>
      <c r="AA181" s="305" t="s">
        <v>1511</v>
      </c>
      <c r="AB181" s="306" t="s">
        <v>1516</v>
      </c>
      <c r="AC181" s="307"/>
      <c r="AD181" s="307"/>
      <c r="AE181" s="307"/>
      <c r="AF181" s="307"/>
      <c r="AG181" s="307"/>
      <c r="AH181" s="307"/>
      <c r="AI181" s="307"/>
      <c r="AJ181" s="307"/>
      <c r="AK181" s="307"/>
      <c r="AL181" s="307"/>
      <c r="AM181" s="307"/>
      <c r="AN181" s="307"/>
      <c r="AO181" s="307"/>
      <c r="AP181" s="307"/>
      <c r="AQ181" s="307"/>
      <c r="AR181" s="307"/>
      <c r="AS181" s="307"/>
      <c r="AT181" s="307"/>
      <c r="AU181" s="307"/>
      <c r="AV181" s="307"/>
      <c r="AW181" s="307"/>
      <c r="AX181" s="307"/>
      <c r="AY181" s="307"/>
      <c r="AZ181" s="307"/>
      <c r="BA181" s="307"/>
      <c r="BB181" s="307"/>
      <c r="BC181" s="307"/>
      <c r="BD181" s="307"/>
      <c r="BE181" s="307"/>
      <c r="BF181" s="307"/>
      <c r="BG181" s="1060"/>
      <c r="BH181" s="1057"/>
      <c r="BI181" s="264"/>
      <c r="BJ181" s="308"/>
      <c r="BK181" s="308"/>
      <c r="BL181" s="308"/>
      <c r="BM181" s="308"/>
      <c r="BN181" s="308"/>
      <c r="BO181" s="308">
        <v>2</v>
      </c>
      <c r="BP181" s="308"/>
      <c r="BQ181" s="308"/>
      <c r="BR181" s="308"/>
      <c r="BS181" s="309"/>
      <c r="BT181" s="308"/>
      <c r="BU181" s="308"/>
      <c r="BV181" s="308"/>
      <c r="BW181" s="308"/>
      <c r="BX181" s="308"/>
      <c r="BY181" s="308"/>
      <c r="BZ181" s="308"/>
      <c r="CA181" s="308"/>
      <c r="CB181" s="308"/>
      <c r="CC181" s="308">
        <v>2</v>
      </c>
      <c r="CD181" s="308"/>
      <c r="CE181" s="308"/>
      <c r="CF181" s="264"/>
      <c r="CG181" s="308"/>
      <c r="CH181" s="308"/>
      <c r="CI181" s="308">
        <v>2</v>
      </c>
      <c r="CJ181" s="1058"/>
      <c r="CK181" s="153"/>
    </row>
    <row r="182" spans="1:89" s="148" customFormat="1" ht="37.25" customHeight="1">
      <c r="A182" s="265"/>
      <c r="B182" s="312" t="s">
        <v>254</v>
      </c>
      <c r="C182" s="312" t="s">
        <v>255</v>
      </c>
      <c r="D182" s="850">
        <v>2</v>
      </c>
      <c r="E182" s="1223">
        <v>117</v>
      </c>
      <c r="F182" s="315"/>
      <c r="G182" s="316"/>
      <c r="H182" s="314"/>
      <c r="I182" s="313"/>
      <c r="J182" s="318"/>
      <c r="K182" s="320"/>
      <c r="L182" s="319"/>
      <c r="M182" s="329"/>
      <c r="N182" s="321"/>
      <c r="O182" s="324"/>
      <c r="P182" s="326"/>
      <c r="Q182" s="323"/>
      <c r="R182" s="322"/>
      <c r="S182" s="325"/>
      <c r="T182" s="327">
        <f t="shared" si="18"/>
        <v>0</v>
      </c>
      <c r="U182" s="327">
        <f t="shared" si="15"/>
        <v>0</v>
      </c>
      <c r="V182" s="273" t="str">
        <f t="shared" si="17"/>
        <v>-</v>
      </c>
      <c r="W182" s="328" t="s">
        <v>256</v>
      </c>
      <c r="X182" s="303">
        <v>1.8</v>
      </c>
      <c r="Y182" s="304">
        <f t="shared" si="16"/>
        <v>0</v>
      </c>
      <c r="Z182" s="304"/>
      <c r="AA182" s="305" t="s">
        <v>1512</v>
      </c>
      <c r="AB182" s="306" t="s">
        <v>1517</v>
      </c>
      <c r="AC182" s="307"/>
      <c r="AD182" s="307"/>
      <c r="AE182" s="307"/>
      <c r="AF182" s="307"/>
      <c r="AG182" s="307"/>
      <c r="AH182" s="307"/>
      <c r="AI182" s="307"/>
      <c r="AJ182" s="307"/>
      <c r="AK182" s="307"/>
      <c r="AL182" s="307"/>
      <c r="AM182" s="307"/>
      <c r="AN182" s="307"/>
      <c r="AO182" s="307"/>
      <c r="AP182" s="307"/>
      <c r="AQ182" s="307"/>
      <c r="AR182" s="307"/>
      <c r="AS182" s="307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7"/>
      <c r="BD182" s="307"/>
      <c r="BE182" s="307"/>
      <c r="BF182" s="307"/>
      <c r="BG182" s="1060"/>
      <c r="BH182" s="1057"/>
      <c r="BI182" s="264"/>
      <c r="BJ182" s="308"/>
      <c r="BK182" s="308"/>
      <c r="BL182" s="308"/>
      <c r="BM182" s="308"/>
      <c r="BN182" s="308"/>
      <c r="BO182" s="308"/>
      <c r="BP182" s="308">
        <v>2</v>
      </c>
      <c r="BQ182" s="308"/>
      <c r="BR182" s="308"/>
      <c r="BS182" s="309"/>
      <c r="BT182" s="308"/>
      <c r="BU182" s="308"/>
      <c r="BV182" s="308"/>
      <c r="BW182" s="308"/>
      <c r="BX182" s="308"/>
      <c r="BY182" s="308"/>
      <c r="BZ182" s="308"/>
      <c r="CA182" s="308"/>
      <c r="CB182" s="308"/>
      <c r="CC182" s="308">
        <v>2</v>
      </c>
      <c r="CD182" s="308"/>
      <c r="CE182" s="308"/>
      <c r="CF182" s="264"/>
      <c r="CG182" s="308"/>
      <c r="CH182" s="308">
        <v>2</v>
      </c>
      <c r="CI182" s="308"/>
      <c r="CJ182" s="1058"/>
      <c r="CK182" s="153"/>
    </row>
    <row r="183" spans="1:89" s="148" customFormat="1" ht="37.25" customHeight="1">
      <c r="A183" s="265"/>
      <c r="B183" s="312" t="s">
        <v>257</v>
      </c>
      <c r="C183" s="312" t="s">
        <v>258</v>
      </c>
      <c r="D183" s="850">
        <v>2</v>
      </c>
      <c r="E183" s="1223">
        <v>140</v>
      </c>
      <c r="F183" s="315"/>
      <c r="G183" s="316"/>
      <c r="H183" s="314"/>
      <c r="I183" s="313"/>
      <c r="J183" s="318"/>
      <c r="K183" s="320"/>
      <c r="L183" s="319"/>
      <c r="M183" s="329"/>
      <c r="N183" s="321"/>
      <c r="O183" s="324"/>
      <c r="P183" s="326"/>
      <c r="Q183" s="323"/>
      <c r="R183" s="322"/>
      <c r="S183" s="325"/>
      <c r="T183" s="327">
        <f t="shared" si="18"/>
        <v>0</v>
      </c>
      <c r="U183" s="327">
        <f t="shared" si="15"/>
        <v>0</v>
      </c>
      <c r="V183" s="273" t="str">
        <f t="shared" si="17"/>
        <v>-</v>
      </c>
      <c r="W183" s="328" t="s">
        <v>259</v>
      </c>
      <c r="X183" s="303">
        <v>2.17</v>
      </c>
      <c r="Y183" s="304">
        <f t="shared" si="16"/>
        <v>0</v>
      </c>
      <c r="Z183" s="304"/>
      <c r="AA183" s="305" t="s">
        <v>1512</v>
      </c>
      <c r="AB183" s="306" t="s">
        <v>1517</v>
      </c>
      <c r="AC183" s="307"/>
      <c r="AD183" s="307"/>
      <c r="AE183" s="307"/>
      <c r="AF183" s="307"/>
      <c r="AG183" s="307"/>
      <c r="AH183" s="307"/>
      <c r="AI183" s="307"/>
      <c r="AJ183" s="307"/>
      <c r="AK183" s="307"/>
      <c r="AL183" s="307"/>
      <c r="AM183" s="307"/>
      <c r="AN183" s="307"/>
      <c r="AO183" s="307"/>
      <c r="AP183" s="307"/>
      <c r="AQ183" s="307"/>
      <c r="AR183" s="307"/>
      <c r="AS183" s="307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7"/>
      <c r="BD183" s="307"/>
      <c r="BE183" s="307"/>
      <c r="BF183" s="307"/>
      <c r="BG183" s="1060"/>
      <c r="BH183" s="1057"/>
      <c r="BI183" s="264"/>
      <c r="BJ183" s="308"/>
      <c r="BK183" s="308"/>
      <c r="BL183" s="308"/>
      <c r="BM183" s="308"/>
      <c r="BN183" s="308"/>
      <c r="BO183" s="308"/>
      <c r="BP183" s="308">
        <v>2</v>
      </c>
      <c r="BQ183" s="308"/>
      <c r="BR183" s="308"/>
      <c r="BS183" s="309"/>
      <c r="BT183" s="308"/>
      <c r="BU183" s="308"/>
      <c r="BV183" s="308"/>
      <c r="BW183" s="308"/>
      <c r="BX183" s="308"/>
      <c r="BY183" s="308"/>
      <c r="BZ183" s="308"/>
      <c r="CA183" s="308">
        <v>2</v>
      </c>
      <c r="CB183" s="308"/>
      <c r="CC183" s="308"/>
      <c r="CD183" s="308"/>
      <c r="CE183" s="308"/>
      <c r="CF183" s="264"/>
      <c r="CG183" s="308">
        <v>2</v>
      </c>
      <c r="CH183" s="308"/>
      <c r="CI183" s="308"/>
      <c r="CJ183" s="1058"/>
      <c r="CK183" s="153"/>
    </row>
    <row r="184" spans="1:89" s="148" customFormat="1" ht="37.25" customHeight="1">
      <c r="A184" s="265"/>
      <c r="B184" s="312" t="s">
        <v>260</v>
      </c>
      <c r="C184" s="312" t="s">
        <v>261</v>
      </c>
      <c r="D184" s="850">
        <v>1</v>
      </c>
      <c r="E184" s="1223">
        <v>87</v>
      </c>
      <c r="F184" s="315"/>
      <c r="G184" s="316"/>
      <c r="H184" s="314"/>
      <c r="I184" s="313"/>
      <c r="J184" s="318"/>
      <c r="K184" s="320"/>
      <c r="L184" s="319"/>
      <c r="M184" s="329"/>
      <c r="N184" s="321"/>
      <c r="O184" s="324"/>
      <c r="P184" s="326"/>
      <c r="Q184" s="323"/>
      <c r="R184" s="322"/>
      <c r="S184" s="325"/>
      <c r="T184" s="327">
        <f t="shared" si="18"/>
        <v>0</v>
      </c>
      <c r="U184" s="327">
        <f t="shared" si="15"/>
        <v>0</v>
      </c>
      <c r="V184" s="273" t="str">
        <f t="shared" si="17"/>
        <v>-</v>
      </c>
      <c r="W184" s="328" t="s">
        <v>60</v>
      </c>
      <c r="X184" s="303">
        <v>1.45</v>
      </c>
      <c r="Y184" s="304">
        <f t="shared" si="16"/>
        <v>0</v>
      </c>
      <c r="Z184" s="304"/>
      <c r="AA184" s="305" t="s">
        <v>1512</v>
      </c>
      <c r="AB184" s="306" t="s">
        <v>1518</v>
      </c>
      <c r="AC184" s="307"/>
      <c r="AD184" s="307"/>
      <c r="AE184" s="307"/>
      <c r="AF184" s="307"/>
      <c r="AG184" s="307"/>
      <c r="AH184" s="307"/>
      <c r="AI184" s="307"/>
      <c r="AJ184" s="307"/>
      <c r="AK184" s="307"/>
      <c r="AL184" s="307"/>
      <c r="AM184" s="307"/>
      <c r="AN184" s="307"/>
      <c r="AO184" s="307"/>
      <c r="AP184" s="307"/>
      <c r="AQ184" s="307"/>
      <c r="AR184" s="307"/>
      <c r="AS184" s="307"/>
      <c r="AT184" s="307"/>
      <c r="AU184" s="307"/>
      <c r="AV184" s="307"/>
      <c r="AW184" s="307"/>
      <c r="AX184" s="307"/>
      <c r="AY184" s="307"/>
      <c r="AZ184" s="307"/>
      <c r="BA184" s="307"/>
      <c r="BB184" s="307"/>
      <c r="BC184" s="307"/>
      <c r="BD184" s="307"/>
      <c r="BE184" s="307"/>
      <c r="BF184" s="307"/>
      <c r="BG184" s="1060"/>
      <c r="BH184" s="1057"/>
      <c r="BI184" s="264"/>
      <c r="BJ184" s="308"/>
      <c r="BK184" s="308"/>
      <c r="BL184" s="308"/>
      <c r="BM184" s="308"/>
      <c r="BN184" s="308"/>
      <c r="BO184" s="308"/>
      <c r="BP184" s="308"/>
      <c r="BQ184" s="308"/>
      <c r="BR184" s="308">
        <v>1</v>
      </c>
      <c r="BS184" s="309"/>
      <c r="BT184" s="308"/>
      <c r="BU184" s="308"/>
      <c r="BV184" s="308"/>
      <c r="BW184" s="308"/>
      <c r="BX184" s="308"/>
      <c r="BY184" s="308"/>
      <c r="BZ184" s="308"/>
      <c r="CA184" s="308"/>
      <c r="CB184" s="308"/>
      <c r="CC184" s="308">
        <v>1</v>
      </c>
      <c r="CD184" s="308"/>
      <c r="CE184" s="308"/>
      <c r="CF184" s="264"/>
      <c r="CG184" s="308"/>
      <c r="CH184" s="308">
        <v>1</v>
      </c>
      <c r="CI184" s="308"/>
      <c r="CJ184" s="1058"/>
      <c r="CK184" s="153"/>
    </row>
    <row r="185" spans="1:89" s="148" customFormat="1" ht="37.25" customHeight="1">
      <c r="A185" s="265"/>
      <c r="B185" s="312" t="s">
        <v>262</v>
      </c>
      <c r="C185" s="312" t="s">
        <v>263</v>
      </c>
      <c r="D185" s="850">
        <v>1</v>
      </c>
      <c r="E185" s="1223">
        <v>135</v>
      </c>
      <c r="F185" s="315"/>
      <c r="G185" s="316"/>
      <c r="H185" s="314"/>
      <c r="I185" s="313"/>
      <c r="J185" s="318"/>
      <c r="K185" s="320"/>
      <c r="L185" s="319"/>
      <c r="M185" s="329"/>
      <c r="N185" s="321"/>
      <c r="O185" s="324"/>
      <c r="P185" s="326"/>
      <c r="Q185" s="323"/>
      <c r="R185" s="322"/>
      <c r="S185" s="325"/>
      <c r="T185" s="327">
        <f t="shared" si="18"/>
        <v>0</v>
      </c>
      <c r="U185" s="327">
        <f t="shared" si="15"/>
        <v>0</v>
      </c>
      <c r="V185" s="273" t="str">
        <f t="shared" si="17"/>
        <v>-</v>
      </c>
      <c r="W185" s="328" t="s">
        <v>333</v>
      </c>
      <c r="X185" s="303">
        <v>2.3199999999999998</v>
      </c>
      <c r="Y185" s="304">
        <f t="shared" si="16"/>
        <v>0</v>
      </c>
      <c r="Z185" s="304"/>
      <c r="AA185" s="305" t="s">
        <v>1513</v>
      </c>
      <c r="AB185" s="306" t="s">
        <v>1518</v>
      </c>
      <c r="AC185" s="307"/>
      <c r="AD185" s="307"/>
      <c r="AE185" s="307"/>
      <c r="AF185" s="307"/>
      <c r="AG185" s="307"/>
      <c r="AH185" s="307"/>
      <c r="AI185" s="307"/>
      <c r="AJ185" s="307"/>
      <c r="AK185" s="307"/>
      <c r="AL185" s="307"/>
      <c r="AM185" s="307"/>
      <c r="AN185" s="307"/>
      <c r="AO185" s="307"/>
      <c r="AP185" s="307"/>
      <c r="AQ185" s="307"/>
      <c r="AR185" s="307"/>
      <c r="AS185" s="307"/>
      <c r="AT185" s="307"/>
      <c r="AU185" s="307"/>
      <c r="AV185" s="307"/>
      <c r="AW185" s="307"/>
      <c r="AX185" s="307"/>
      <c r="AY185" s="307"/>
      <c r="AZ185" s="307"/>
      <c r="BA185" s="307"/>
      <c r="BB185" s="307"/>
      <c r="BC185" s="307"/>
      <c r="BD185" s="307"/>
      <c r="BE185" s="307"/>
      <c r="BF185" s="307"/>
      <c r="BG185" s="1060"/>
      <c r="BH185" s="1057"/>
      <c r="BI185" s="264"/>
      <c r="BJ185" s="308"/>
      <c r="BK185" s="308"/>
      <c r="BL185" s="308"/>
      <c r="BM185" s="308"/>
      <c r="BN185" s="308"/>
      <c r="BO185" s="308"/>
      <c r="BP185" s="308"/>
      <c r="BQ185" s="308"/>
      <c r="BR185" s="308">
        <v>1</v>
      </c>
      <c r="BS185" s="309"/>
      <c r="BT185" s="308"/>
      <c r="BU185" s="308"/>
      <c r="BV185" s="308"/>
      <c r="BW185" s="308"/>
      <c r="BX185" s="308"/>
      <c r="BY185" s="308"/>
      <c r="BZ185" s="308"/>
      <c r="CA185" s="308">
        <v>1</v>
      </c>
      <c r="CB185" s="308"/>
      <c r="CC185" s="308"/>
      <c r="CD185" s="308"/>
      <c r="CE185" s="308"/>
      <c r="CF185" s="264"/>
      <c r="CG185" s="308">
        <v>1</v>
      </c>
      <c r="CH185" s="308"/>
      <c r="CI185" s="308"/>
      <c r="CJ185" s="1058"/>
      <c r="CK185" s="153"/>
    </row>
    <row r="186" spans="1:89" s="148" customFormat="1" ht="37.25" customHeight="1">
      <c r="A186" s="332"/>
      <c r="B186" s="280" t="s">
        <v>264</v>
      </c>
      <c r="C186" s="280" t="s">
        <v>265</v>
      </c>
      <c r="D186" s="856">
        <v>1</v>
      </c>
      <c r="E186" s="1224">
        <v>155</v>
      </c>
      <c r="F186" s="337"/>
      <c r="G186" s="338"/>
      <c r="H186" s="336"/>
      <c r="I186" s="335"/>
      <c r="J186" s="340"/>
      <c r="K186" s="342"/>
      <c r="L186" s="341"/>
      <c r="M186" s="339"/>
      <c r="N186" s="343"/>
      <c r="O186" s="346"/>
      <c r="P186" s="348"/>
      <c r="Q186" s="345"/>
      <c r="R186" s="344"/>
      <c r="S186" s="347"/>
      <c r="T186" s="349">
        <f t="shared" si="18"/>
        <v>0</v>
      </c>
      <c r="U186" s="349">
        <f t="shared" si="15"/>
        <v>0</v>
      </c>
      <c r="V186" s="281" t="str">
        <f t="shared" si="17"/>
        <v>-</v>
      </c>
      <c r="W186" s="350" t="s">
        <v>210</v>
      </c>
      <c r="X186" s="303">
        <v>2.73</v>
      </c>
      <c r="Y186" s="304">
        <f t="shared" si="16"/>
        <v>0</v>
      </c>
      <c r="Z186" s="304"/>
      <c r="AA186" s="334" t="s">
        <v>1513</v>
      </c>
      <c r="AB186" s="334" t="s">
        <v>1518</v>
      </c>
      <c r="AC186" s="307"/>
      <c r="AD186" s="307"/>
      <c r="AE186" s="307"/>
      <c r="AF186" s="307"/>
      <c r="AG186" s="307"/>
      <c r="AH186" s="307"/>
      <c r="AI186" s="307"/>
      <c r="AJ186" s="307"/>
      <c r="AK186" s="307"/>
      <c r="AL186" s="307"/>
      <c r="AM186" s="307"/>
      <c r="AN186" s="307"/>
      <c r="AO186" s="307"/>
      <c r="AP186" s="307"/>
      <c r="AQ186" s="307"/>
      <c r="AR186" s="307"/>
      <c r="AS186" s="307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7"/>
      <c r="BD186" s="307"/>
      <c r="BE186" s="307"/>
      <c r="BF186" s="307"/>
      <c r="BG186" s="1060"/>
      <c r="BH186" s="1057"/>
      <c r="BI186" s="264"/>
      <c r="BJ186" s="308"/>
      <c r="BK186" s="308"/>
      <c r="BL186" s="308"/>
      <c r="BM186" s="308"/>
      <c r="BN186" s="308"/>
      <c r="BO186" s="308"/>
      <c r="BP186" s="308"/>
      <c r="BQ186" s="308"/>
      <c r="BR186" s="308">
        <v>1</v>
      </c>
      <c r="BS186" s="309"/>
      <c r="BT186" s="308"/>
      <c r="BU186" s="308"/>
      <c r="BV186" s="308"/>
      <c r="BW186" s="308"/>
      <c r="BX186" s="308"/>
      <c r="BY186" s="308"/>
      <c r="BZ186" s="308"/>
      <c r="CA186" s="308">
        <v>1</v>
      </c>
      <c r="CB186" s="308"/>
      <c r="CC186" s="308"/>
      <c r="CD186" s="308"/>
      <c r="CE186" s="308"/>
      <c r="CF186" s="264"/>
      <c r="CG186" s="308">
        <v>1</v>
      </c>
      <c r="CH186" s="308"/>
      <c r="CI186" s="308"/>
      <c r="CJ186" s="1058"/>
      <c r="CK186" s="153"/>
    </row>
    <row r="187" spans="1:89" s="148" customFormat="1" ht="37.25" customHeight="1">
      <c r="A187" s="284"/>
      <c r="B187" s="270" t="s">
        <v>267</v>
      </c>
      <c r="C187" s="270" t="s">
        <v>268</v>
      </c>
      <c r="D187" s="845">
        <v>11</v>
      </c>
      <c r="E187" s="1225">
        <v>51</v>
      </c>
      <c r="F187" s="288"/>
      <c r="G187" s="289"/>
      <c r="H187" s="287"/>
      <c r="I187" s="286"/>
      <c r="J187" s="291"/>
      <c r="K187" s="293"/>
      <c r="L187" s="292"/>
      <c r="M187" s="290"/>
      <c r="N187" s="294"/>
      <c r="O187" s="297"/>
      <c r="P187" s="299"/>
      <c r="Q187" s="296"/>
      <c r="R187" s="295"/>
      <c r="S187" s="298"/>
      <c r="T187" s="300">
        <f t="shared" si="18"/>
        <v>0</v>
      </c>
      <c r="U187" s="300">
        <f t="shared" si="15"/>
        <v>0</v>
      </c>
      <c r="V187" s="301" t="str">
        <f t="shared" si="17"/>
        <v>-</v>
      </c>
      <c r="W187" s="302" t="s">
        <v>269</v>
      </c>
      <c r="X187" s="303">
        <v>0.37</v>
      </c>
      <c r="Y187" s="304">
        <f t="shared" si="16"/>
        <v>0</v>
      </c>
      <c r="Z187" s="304"/>
      <c r="AA187" s="305" t="s">
        <v>1513</v>
      </c>
      <c r="AB187" s="306" t="s">
        <v>1522</v>
      </c>
      <c r="AC187" s="307"/>
      <c r="AD187" s="307"/>
      <c r="AE187" s="307"/>
      <c r="AF187" s="307"/>
      <c r="AG187" s="307"/>
      <c r="AH187" s="307"/>
      <c r="AI187" s="307"/>
      <c r="AJ187" s="307"/>
      <c r="AK187" s="307"/>
      <c r="AL187" s="307"/>
      <c r="AM187" s="307"/>
      <c r="AN187" s="307"/>
      <c r="AO187" s="307"/>
      <c r="AP187" s="307"/>
      <c r="AQ187" s="307"/>
      <c r="AR187" s="307"/>
      <c r="AS187" s="307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7"/>
      <c r="BD187" s="307"/>
      <c r="BE187" s="307"/>
      <c r="BF187" s="307"/>
      <c r="BG187" s="1060"/>
      <c r="BH187" s="1057"/>
      <c r="BI187" s="264"/>
      <c r="BJ187" s="308"/>
      <c r="BK187" s="308">
        <v>11</v>
      </c>
      <c r="BL187" s="308"/>
      <c r="BM187" s="308"/>
      <c r="BN187" s="308"/>
      <c r="BO187" s="308"/>
      <c r="BP187" s="308"/>
      <c r="BQ187" s="308"/>
      <c r="BR187" s="308"/>
      <c r="BS187" s="309"/>
      <c r="BT187" s="310">
        <v>11</v>
      </c>
      <c r="BU187" s="308"/>
      <c r="BV187" s="310">
        <v>11</v>
      </c>
      <c r="BW187" s="310"/>
      <c r="BX187" s="310"/>
      <c r="BY187" s="308"/>
      <c r="BZ187" s="308"/>
      <c r="CA187" s="308"/>
      <c r="CB187" s="308"/>
      <c r="CC187" s="308"/>
      <c r="CD187" s="308"/>
      <c r="CE187" s="308"/>
      <c r="CF187" s="264"/>
      <c r="CG187" s="308"/>
      <c r="CH187" s="308"/>
      <c r="CI187" s="308"/>
      <c r="CJ187" s="1058"/>
      <c r="CK187" s="153"/>
    </row>
    <row r="188" spans="1:89" s="148" customFormat="1" ht="37.25" customHeight="1">
      <c r="A188" s="265"/>
      <c r="B188" s="312" t="s">
        <v>270</v>
      </c>
      <c r="C188" s="312" t="s">
        <v>271</v>
      </c>
      <c r="D188" s="850">
        <v>5</v>
      </c>
      <c r="E188" s="1223">
        <v>31</v>
      </c>
      <c r="F188" s="315"/>
      <c r="G188" s="316"/>
      <c r="H188" s="314"/>
      <c r="I188" s="313"/>
      <c r="J188" s="318"/>
      <c r="K188" s="320"/>
      <c r="L188" s="319"/>
      <c r="M188" s="329"/>
      <c r="N188" s="321"/>
      <c r="O188" s="324"/>
      <c r="P188" s="326"/>
      <c r="Q188" s="323"/>
      <c r="R188" s="322"/>
      <c r="S188" s="325"/>
      <c r="T188" s="327">
        <f t="shared" si="18"/>
        <v>0</v>
      </c>
      <c r="U188" s="327">
        <f t="shared" si="15"/>
        <v>0</v>
      </c>
      <c r="V188" s="273" t="str">
        <f t="shared" si="17"/>
        <v>-</v>
      </c>
      <c r="W188" s="328" t="s">
        <v>272</v>
      </c>
      <c r="X188" s="303">
        <v>0.28999999999999998</v>
      </c>
      <c r="Y188" s="304">
        <f t="shared" si="16"/>
        <v>0</v>
      </c>
      <c r="Z188" s="304"/>
      <c r="AA188" s="305" t="s">
        <v>1511</v>
      </c>
      <c r="AB188" s="306" t="s">
        <v>1522</v>
      </c>
      <c r="AC188" s="307"/>
      <c r="AD188" s="307"/>
      <c r="AE188" s="307"/>
      <c r="AF188" s="307"/>
      <c r="AG188" s="307"/>
      <c r="AH188" s="307"/>
      <c r="AI188" s="307"/>
      <c r="AJ188" s="307"/>
      <c r="AK188" s="307"/>
      <c r="AL188" s="307"/>
      <c r="AM188" s="307"/>
      <c r="AN188" s="307"/>
      <c r="AO188" s="307"/>
      <c r="AP188" s="307"/>
      <c r="AQ188" s="307"/>
      <c r="AR188" s="307"/>
      <c r="AS188" s="307"/>
      <c r="AT188" s="307"/>
      <c r="AU188" s="307"/>
      <c r="AV188" s="307"/>
      <c r="AW188" s="307"/>
      <c r="AX188" s="307"/>
      <c r="AY188" s="307"/>
      <c r="AZ188" s="307"/>
      <c r="BA188" s="307"/>
      <c r="BB188" s="307"/>
      <c r="BC188" s="307"/>
      <c r="BD188" s="307"/>
      <c r="BE188" s="307"/>
      <c r="BF188" s="307"/>
      <c r="BG188" s="1060"/>
      <c r="BH188" s="1057"/>
      <c r="BI188" s="264"/>
      <c r="BJ188" s="308"/>
      <c r="BK188" s="308"/>
      <c r="BL188" s="308">
        <v>5</v>
      </c>
      <c r="BM188" s="308"/>
      <c r="BN188" s="308"/>
      <c r="BO188" s="308"/>
      <c r="BP188" s="308"/>
      <c r="BQ188" s="308"/>
      <c r="BR188" s="308"/>
      <c r="BS188" s="309"/>
      <c r="BT188" s="310">
        <v>5</v>
      </c>
      <c r="BU188" s="308"/>
      <c r="BV188" s="310"/>
      <c r="BW188" s="310"/>
      <c r="BX188" s="310">
        <v>5</v>
      </c>
      <c r="BY188" s="308"/>
      <c r="BZ188" s="308"/>
      <c r="CA188" s="308"/>
      <c r="CB188" s="308"/>
      <c r="CC188" s="308"/>
      <c r="CD188" s="308"/>
      <c r="CE188" s="308"/>
      <c r="CF188" s="264"/>
      <c r="CG188" s="308"/>
      <c r="CH188" s="308"/>
      <c r="CI188" s="308"/>
      <c r="CJ188" s="1058"/>
      <c r="CK188" s="153"/>
    </row>
    <row r="189" spans="1:89" s="148" customFormat="1" ht="37.25" customHeight="1">
      <c r="A189" s="265"/>
      <c r="B189" s="312" t="s">
        <v>273</v>
      </c>
      <c r="C189" s="312" t="s">
        <v>274</v>
      </c>
      <c r="D189" s="850">
        <v>10</v>
      </c>
      <c r="E189" s="1223">
        <v>60</v>
      </c>
      <c r="F189" s="315"/>
      <c r="G189" s="316"/>
      <c r="H189" s="314"/>
      <c r="I189" s="313"/>
      <c r="J189" s="318"/>
      <c r="K189" s="320"/>
      <c r="L189" s="319"/>
      <c r="M189" s="329"/>
      <c r="N189" s="321"/>
      <c r="O189" s="324"/>
      <c r="P189" s="326"/>
      <c r="Q189" s="323"/>
      <c r="R189" s="322"/>
      <c r="S189" s="325"/>
      <c r="T189" s="327">
        <f t="shared" si="18"/>
        <v>0</v>
      </c>
      <c r="U189" s="327">
        <f t="shared" si="15"/>
        <v>0</v>
      </c>
      <c r="V189" s="273" t="str">
        <f t="shared" si="17"/>
        <v>-</v>
      </c>
      <c r="W189" s="328" t="s">
        <v>275</v>
      </c>
      <c r="X189" s="303">
        <v>0.59</v>
      </c>
      <c r="Y189" s="304">
        <f t="shared" si="16"/>
        <v>0</v>
      </c>
      <c r="Z189" s="304"/>
      <c r="AA189" s="305" t="s">
        <v>1512</v>
      </c>
      <c r="AB189" s="306" t="s">
        <v>1521</v>
      </c>
      <c r="AC189" s="307"/>
      <c r="AD189" s="307"/>
      <c r="AE189" s="307"/>
      <c r="AF189" s="307"/>
      <c r="AG189" s="307"/>
      <c r="AH189" s="307"/>
      <c r="AI189" s="307"/>
      <c r="AJ189" s="307"/>
      <c r="AK189" s="307"/>
      <c r="AL189" s="307"/>
      <c r="AM189" s="307"/>
      <c r="AN189" s="307"/>
      <c r="AO189" s="307"/>
      <c r="AP189" s="307"/>
      <c r="AQ189" s="307"/>
      <c r="AR189" s="307"/>
      <c r="AS189" s="307"/>
      <c r="AT189" s="307"/>
      <c r="AU189" s="307"/>
      <c r="AV189" s="307"/>
      <c r="AW189" s="307"/>
      <c r="AX189" s="307"/>
      <c r="AY189" s="307"/>
      <c r="AZ189" s="307"/>
      <c r="BA189" s="307"/>
      <c r="BB189" s="307"/>
      <c r="BC189" s="307"/>
      <c r="BD189" s="307"/>
      <c r="BE189" s="307"/>
      <c r="BF189" s="307"/>
      <c r="BG189" s="1060"/>
      <c r="BH189" s="1057"/>
      <c r="BI189" s="264"/>
      <c r="BJ189" s="308"/>
      <c r="BK189" s="308"/>
      <c r="BL189" s="308">
        <v>10</v>
      </c>
      <c r="BM189" s="308"/>
      <c r="BN189" s="308"/>
      <c r="BO189" s="308"/>
      <c r="BP189" s="308"/>
      <c r="BQ189" s="308"/>
      <c r="BR189" s="308"/>
      <c r="BS189" s="309"/>
      <c r="BT189" s="310"/>
      <c r="BU189" s="308"/>
      <c r="BV189" s="310"/>
      <c r="BW189" s="310"/>
      <c r="BX189" s="310"/>
      <c r="BY189" s="308"/>
      <c r="BZ189" s="308"/>
      <c r="CA189" s="308"/>
      <c r="CB189" s="308"/>
      <c r="CC189" s="308"/>
      <c r="CD189" s="308">
        <v>10</v>
      </c>
      <c r="CE189" s="308"/>
      <c r="CF189" s="264"/>
      <c r="CG189" s="308"/>
      <c r="CH189" s="308">
        <v>10</v>
      </c>
      <c r="CI189" s="308"/>
      <c r="CJ189" s="1058"/>
      <c r="CK189" s="153"/>
    </row>
    <row r="190" spans="1:89" s="148" customFormat="1" ht="37.25" customHeight="1">
      <c r="A190" s="265"/>
      <c r="B190" s="312" t="s">
        <v>276</v>
      </c>
      <c r="C190" s="312" t="s">
        <v>277</v>
      </c>
      <c r="D190" s="850">
        <v>10</v>
      </c>
      <c r="E190" s="1223">
        <v>65</v>
      </c>
      <c r="F190" s="315"/>
      <c r="G190" s="316"/>
      <c r="H190" s="314"/>
      <c r="I190" s="313"/>
      <c r="J190" s="318"/>
      <c r="K190" s="320"/>
      <c r="L190" s="319"/>
      <c r="M190" s="329"/>
      <c r="N190" s="321"/>
      <c r="O190" s="324"/>
      <c r="P190" s="326"/>
      <c r="Q190" s="323"/>
      <c r="R190" s="322"/>
      <c r="S190" s="325"/>
      <c r="T190" s="327">
        <f t="shared" si="18"/>
        <v>0</v>
      </c>
      <c r="U190" s="327">
        <f t="shared" si="15"/>
        <v>0</v>
      </c>
      <c r="V190" s="273" t="str">
        <f t="shared" si="17"/>
        <v>-</v>
      </c>
      <c r="W190" s="328" t="s">
        <v>275</v>
      </c>
      <c r="X190" s="303">
        <v>0.72</v>
      </c>
      <c r="Y190" s="304">
        <f t="shared" si="16"/>
        <v>0</v>
      </c>
      <c r="Z190" s="304"/>
      <c r="AA190" s="305" t="s">
        <v>1513</v>
      </c>
      <c r="AB190" s="306" t="s">
        <v>1521</v>
      </c>
      <c r="AC190" s="307"/>
      <c r="AD190" s="307"/>
      <c r="AE190" s="307"/>
      <c r="AF190" s="307"/>
      <c r="AG190" s="307"/>
      <c r="AH190" s="307"/>
      <c r="AI190" s="307"/>
      <c r="AJ190" s="307"/>
      <c r="AK190" s="307"/>
      <c r="AL190" s="307"/>
      <c r="AM190" s="307"/>
      <c r="AN190" s="307"/>
      <c r="AO190" s="307"/>
      <c r="AP190" s="307"/>
      <c r="AQ190" s="307"/>
      <c r="AR190" s="307"/>
      <c r="AS190" s="307"/>
      <c r="AT190" s="307"/>
      <c r="AU190" s="307"/>
      <c r="AV190" s="307"/>
      <c r="AW190" s="307"/>
      <c r="AX190" s="307"/>
      <c r="AY190" s="307"/>
      <c r="AZ190" s="307"/>
      <c r="BA190" s="307"/>
      <c r="BB190" s="307"/>
      <c r="BC190" s="307"/>
      <c r="BD190" s="307"/>
      <c r="BE190" s="307"/>
      <c r="BF190" s="307"/>
      <c r="BG190" s="1060"/>
      <c r="BH190" s="1057"/>
      <c r="BI190" s="264"/>
      <c r="BJ190" s="308"/>
      <c r="BK190" s="308"/>
      <c r="BL190" s="308">
        <v>10</v>
      </c>
      <c r="BM190" s="308"/>
      <c r="BN190" s="308"/>
      <c r="BO190" s="308"/>
      <c r="BP190" s="308"/>
      <c r="BQ190" s="308"/>
      <c r="BR190" s="308"/>
      <c r="BS190" s="309"/>
      <c r="BT190" s="310"/>
      <c r="BU190" s="308"/>
      <c r="BV190" s="310"/>
      <c r="BW190" s="310"/>
      <c r="BX190" s="310"/>
      <c r="BY190" s="308"/>
      <c r="BZ190" s="308"/>
      <c r="CA190" s="308"/>
      <c r="CB190" s="308"/>
      <c r="CC190" s="308"/>
      <c r="CD190" s="308">
        <v>10</v>
      </c>
      <c r="CE190" s="308"/>
      <c r="CF190" s="264"/>
      <c r="CG190" s="308">
        <v>10</v>
      </c>
      <c r="CH190" s="308"/>
      <c r="CI190" s="308"/>
      <c r="CJ190" s="1058"/>
      <c r="CK190" s="153"/>
    </row>
    <row r="191" spans="1:89" s="148" customFormat="1" ht="37.25" customHeight="1">
      <c r="A191" s="265"/>
      <c r="B191" s="312" t="s">
        <v>278</v>
      </c>
      <c r="C191" s="312" t="s">
        <v>279</v>
      </c>
      <c r="D191" s="850">
        <v>5</v>
      </c>
      <c r="E191" s="1223">
        <v>35</v>
      </c>
      <c r="F191" s="315"/>
      <c r="G191" s="316"/>
      <c r="H191" s="314"/>
      <c r="I191" s="313"/>
      <c r="J191" s="318"/>
      <c r="K191" s="320"/>
      <c r="L191" s="319"/>
      <c r="M191" s="329"/>
      <c r="N191" s="321"/>
      <c r="O191" s="324"/>
      <c r="P191" s="326"/>
      <c r="Q191" s="323"/>
      <c r="R191" s="322"/>
      <c r="S191" s="325"/>
      <c r="T191" s="327">
        <f t="shared" si="18"/>
        <v>0</v>
      </c>
      <c r="U191" s="327">
        <f t="shared" si="15"/>
        <v>0</v>
      </c>
      <c r="V191" s="273" t="str">
        <f t="shared" si="17"/>
        <v>-</v>
      </c>
      <c r="W191" s="328" t="s">
        <v>28</v>
      </c>
      <c r="X191" s="303">
        <v>0.33</v>
      </c>
      <c r="Y191" s="304">
        <f t="shared" si="16"/>
        <v>0</v>
      </c>
      <c r="Z191" s="304"/>
      <c r="AA191" s="305" t="s">
        <v>1511</v>
      </c>
      <c r="AB191" s="306" t="s">
        <v>1521</v>
      </c>
      <c r="AC191" s="307"/>
      <c r="AD191" s="307"/>
      <c r="AE191" s="307"/>
      <c r="AF191" s="307"/>
      <c r="AG191" s="307"/>
      <c r="AH191" s="307"/>
      <c r="AI191" s="307"/>
      <c r="AJ191" s="307"/>
      <c r="AK191" s="307"/>
      <c r="AL191" s="307"/>
      <c r="AM191" s="307"/>
      <c r="AN191" s="307"/>
      <c r="AO191" s="307"/>
      <c r="AP191" s="307"/>
      <c r="AQ191" s="307"/>
      <c r="AR191" s="307"/>
      <c r="AS191" s="307"/>
      <c r="AT191" s="307"/>
      <c r="AU191" s="307"/>
      <c r="AV191" s="307"/>
      <c r="AW191" s="307"/>
      <c r="AX191" s="307"/>
      <c r="AY191" s="307"/>
      <c r="AZ191" s="307"/>
      <c r="BA191" s="307"/>
      <c r="BB191" s="307"/>
      <c r="BC191" s="307"/>
      <c r="BD191" s="307"/>
      <c r="BE191" s="307"/>
      <c r="BF191" s="307"/>
      <c r="BG191" s="1060"/>
      <c r="BH191" s="1057"/>
      <c r="BI191" s="264"/>
      <c r="BJ191" s="308"/>
      <c r="BK191" s="308"/>
      <c r="BL191" s="308"/>
      <c r="BM191" s="308">
        <v>5</v>
      </c>
      <c r="BN191" s="308"/>
      <c r="BO191" s="308"/>
      <c r="BP191" s="308"/>
      <c r="BQ191" s="308"/>
      <c r="BR191" s="308"/>
      <c r="BS191" s="309"/>
      <c r="BT191" s="310">
        <v>5</v>
      </c>
      <c r="BU191" s="308"/>
      <c r="BV191" s="310"/>
      <c r="BW191" s="310"/>
      <c r="BX191" s="310">
        <v>5</v>
      </c>
      <c r="BY191" s="308"/>
      <c r="BZ191" s="308"/>
      <c r="CA191" s="308"/>
      <c r="CB191" s="308"/>
      <c r="CC191" s="308"/>
      <c r="CD191" s="308"/>
      <c r="CE191" s="308"/>
      <c r="CF191" s="264"/>
      <c r="CG191" s="308"/>
      <c r="CH191" s="308"/>
      <c r="CI191" s="308"/>
      <c r="CJ191" s="1058"/>
      <c r="CK191" s="153"/>
    </row>
    <row r="192" spans="1:89" s="148" customFormat="1" ht="37.25" customHeight="1">
      <c r="A192" s="265"/>
      <c r="B192" s="312" t="s">
        <v>280</v>
      </c>
      <c r="C192" s="312" t="s">
        <v>281</v>
      </c>
      <c r="D192" s="850">
        <v>10</v>
      </c>
      <c r="E192" s="1223">
        <v>82</v>
      </c>
      <c r="F192" s="315"/>
      <c r="G192" s="316"/>
      <c r="H192" s="314"/>
      <c r="I192" s="313"/>
      <c r="J192" s="318"/>
      <c r="K192" s="320"/>
      <c r="L192" s="319"/>
      <c r="M192" s="329"/>
      <c r="N192" s="321"/>
      <c r="O192" s="324"/>
      <c r="P192" s="326"/>
      <c r="Q192" s="323"/>
      <c r="R192" s="322"/>
      <c r="S192" s="325"/>
      <c r="T192" s="327">
        <f t="shared" si="18"/>
        <v>0</v>
      </c>
      <c r="U192" s="327">
        <f t="shared" si="15"/>
        <v>0</v>
      </c>
      <c r="V192" s="273" t="str">
        <f t="shared" si="17"/>
        <v>-</v>
      </c>
      <c r="W192" s="328" t="s">
        <v>282</v>
      </c>
      <c r="X192" s="303">
        <v>1.08</v>
      </c>
      <c r="Y192" s="304">
        <f t="shared" si="16"/>
        <v>0</v>
      </c>
      <c r="Z192" s="304"/>
      <c r="AA192" s="305" t="s">
        <v>1513</v>
      </c>
      <c r="AB192" s="306" t="s">
        <v>1519</v>
      </c>
      <c r="AC192" s="307"/>
      <c r="AD192" s="307"/>
      <c r="AE192" s="307"/>
      <c r="AF192" s="307"/>
      <c r="AG192" s="307"/>
      <c r="AH192" s="307"/>
      <c r="AI192" s="307"/>
      <c r="AJ192" s="307"/>
      <c r="AK192" s="307"/>
      <c r="AL192" s="307"/>
      <c r="AM192" s="307"/>
      <c r="AN192" s="307"/>
      <c r="AO192" s="307"/>
      <c r="AP192" s="307"/>
      <c r="AQ192" s="307"/>
      <c r="AR192" s="307"/>
      <c r="AS192" s="307"/>
      <c r="AT192" s="307"/>
      <c r="AU192" s="307"/>
      <c r="AV192" s="307"/>
      <c r="AW192" s="307"/>
      <c r="AX192" s="307"/>
      <c r="AY192" s="307"/>
      <c r="AZ192" s="307"/>
      <c r="BA192" s="307"/>
      <c r="BB192" s="307"/>
      <c r="BC192" s="307"/>
      <c r="BD192" s="307"/>
      <c r="BE192" s="307"/>
      <c r="BF192" s="307"/>
      <c r="BG192" s="1060"/>
      <c r="BH192" s="1057"/>
      <c r="BI192" s="264"/>
      <c r="BJ192" s="308"/>
      <c r="BK192" s="308"/>
      <c r="BL192" s="308"/>
      <c r="BM192" s="308">
        <v>10</v>
      </c>
      <c r="BN192" s="308"/>
      <c r="BO192" s="308"/>
      <c r="BP192" s="308"/>
      <c r="BQ192" s="308"/>
      <c r="BR192" s="308"/>
      <c r="BS192" s="309"/>
      <c r="BT192" s="308"/>
      <c r="BU192" s="308"/>
      <c r="BV192" s="308"/>
      <c r="BW192" s="308"/>
      <c r="BX192" s="308"/>
      <c r="BY192" s="308"/>
      <c r="BZ192" s="308"/>
      <c r="CA192" s="308">
        <v>10</v>
      </c>
      <c r="CB192" s="308"/>
      <c r="CC192" s="308"/>
      <c r="CD192" s="308"/>
      <c r="CE192" s="308"/>
      <c r="CF192" s="264"/>
      <c r="CG192" s="308">
        <v>7</v>
      </c>
      <c r="CH192" s="308">
        <v>3</v>
      </c>
      <c r="CI192" s="308"/>
      <c r="CJ192" s="1058"/>
      <c r="CK192" s="153"/>
    </row>
    <row r="193" spans="1:89" s="148" customFormat="1" ht="37.25" customHeight="1">
      <c r="A193" s="330" t="s">
        <v>266</v>
      </c>
      <c r="B193" s="312" t="s">
        <v>283</v>
      </c>
      <c r="C193" s="312" t="s">
        <v>284</v>
      </c>
      <c r="D193" s="850">
        <v>10</v>
      </c>
      <c r="E193" s="1223">
        <v>101</v>
      </c>
      <c r="F193" s="315"/>
      <c r="G193" s="316"/>
      <c r="H193" s="314"/>
      <c r="I193" s="313"/>
      <c r="J193" s="318"/>
      <c r="K193" s="320"/>
      <c r="L193" s="319"/>
      <c r="M193" s="329"/>
      <c r="N193" s="321"/>
      <c r="O193" s="324"/>
      <c r="P193" s="326"/>
      <c r="Q193" s="323"/>
      <c r="R193" s="322"/>
      <c r="S193" s="325"/>
      <c r="T193" s="327">
        <f t="shared" si="18"/>
        <v>0</v>
      </c>
      <c r="U193" s="327">
        <f t="shared" si="15"/>
        <v>0</v>
      </c>
      <c r="V193" s="273" t="str">
        <f t="shared" si="17"/>
        <v>-</v>
      </c>
      <c r="W193" s="328" t="s">
        <v>285</v>
      </c>
      <c r="X193" s="303">
        <v>1.55</v>
      </c>
      <c r="Y193" s="304">
        <f t="shared" si="16"/>
        <v>0</v>
      </c>
      <c r="Z193" s="304"/>
      <c r="AA193" s="305" t="s">
        <v>1513</v>
      </c>
      <c r="AB193" s="306" t="s">
        <v>1519</v>
      </c>
      <c r="AC193" s="307"/>
      <c r="AD193" s="307"/>
      <c r="AE193" s="307"/>
      <c r="AF193" s="307"/>
      <c r="AG193" s="307"/>
      <c r="AH193" s="307"/>
      <c r="AI193" s="307"/>
      <c r="AJ193" s="307"/>
      <c r="AK193" s="307"/>
      <c r="AL193" s="307"/>
      <c r="AM193" s="307"/>
      <c r="AN193" s="307"/>
      <c r="AO193" s="307"/>
      <c r="AP193" s="307"/>
      <c r="AQ193" s="307"/>
      <c r="AR193" s="307"/>
      <c r="AS193" s="307"/>
      <c r="AT193" s="307"/>
      <c r="AU193" s="307"/>
      <c r="AV193" s="307"/>
      <c r="AW193" s="307"/>
      <c r="AX193" s="307"/>
      <c r="AY193" s="307"/>
      <c r="AZ193" s="307"/>
      <c r="BA193" s="307"/>
      <c r="BB193" s="307"/>
      <c r="BC193" s="307"/>
      <c r="BD193" s="307"/>
      <c r="BE193" s="307"/>
      <c r="BF193" s="307"/>
      <c r="BG193" s="1060"/>
      <c r="BH193" s="1057"/>
      <c r="BI193" s="264"/>
      <c r="BJ193" s="308"/>
      <c r="BK193" s="308"/>
      <c r="BL193" s="308"/>
      <c r="BM193" s="308">
        <v>10</v>
      </c>
      <c r="BN193" s="308"/>
      <c r="BO193" s="308"/>
      <c r="BP193" s="308"/>
      <c r="BQ193" s="308"/>
      <c r="BR193" s="308"/>
      <c r="BS193" s="309"/>
      <c r="BT193" s="308"/>
      <c r="BU193" s="308"/>
      <c r="BV193" s="308"/>
      <c r="BW193" s="308"/>
      <c r="BX193" s="308"/>
      <c r="BY193" s="308"/>
      <c r="BZ193" s="308"/>
      <c r="CA193" s="308">
        <v>10</v>
      </c>
      <c r="CB193" s="308"/>
      <c r="CC193" s="308"/>
      <c r="CD193" s="308"/>
      <c r="CE193" s="308"/>
      <c r="CF193" s="264"/>
      <c r="CG193" s="308">
        <v>7</v>
      </c>
      <c r="CH193" s="308">
        <v>3</v>
      </c>
      <c r="CI193" s="308"/>
      <c r="CJ193" s="1058"/>
      <c r="CK193" s="153"/>
    </row>
    <row r="194" spans="1:89" s="148" customFormat="1" ht="37.25" customHeight="1">
      <c r="A194" s="265"/>
      <c r="B194" s="312" t="s">
        <v>286</v>
      </c>
      <c r="C194" s="312" t="s">
        <v>287</v>
      </c>
      <c r="D194" s="850">
        <v>5</v>
      </c>
      <c r="E194" s="1223">
        <v>56</v>
      </c>
      <c r="F194" s="315"/>
      <c r="G194" s="316"/>
      <c r="H194" s="314"/>
      <c r="I194" s="313"/>
      <c r="J194" s="318"/>
      <c r="K194" s="320"/>
      <c r="L194" s="319"/>
      <c r="M194" s="329"/>
      <c r="N194" s="321"/>
      <c r="O194" s="324"/>
      <c r="P194" s="326"/>
      <c r="Q194" s="323"/>
      <c r="R194" s="322"/>
      <c r="S194" s="325"/>
      <c r="T194" s="327">
        <f t="shared" si="18"/>
        <v>0</v>
      </c>
      <c r="U194" s="327">
        <f t="shared" si="15"/>
        <v>0</v>
      </c>
      <c r="V194" s="273" t="str">
        <f t="shared" si="17"/>
        <v>-</v>
      </c>
      <c r="W194" s="328" t="s">
        <v>29</v>
      </c>
      <c r="X194" s="303">
        <v>0.84</v>
      </c>
      <c r="Y194" s="304">
        <f t="shared" si="16"/>
        <v>0</v>
      </c>
      <c r="Z194" s="304"/>
      <c r="AA194" s="305" t="s">
        <v>1513</v>
      </c>
      <c r="AB194" s="306" t="s">
        <v>1519</v>
      </c>
      <c r="AC194" s="307"/>
      <c r="AD194" s="307"/>
      <c r="AE194" s="307"/>
      <c r="AF194" s="307"/>
      <c r="AG194" s="307"/>
      <c r="AH194" s="307"/>
      <c r="AI194" s="307"/>
      <c r="AJ194" s="307"/>
      <c r="AK194" s="307"/>
      <c r="AL194" s="307"/>
      <c r="AM194" s="307"/>
      <c r="AN194" s="307"/>
      <c r="AO194" s="307"/>
      <c r="AP194" s="307"/>
      <c r="AQ194" s="307"/>
      <c r="AR194" s="307"/>
      <c r="AS194" s="307"/>
      <c r="AT194" s="307"/>
      <c r="AU194" s="307"/>
      <c r="AV194" s="307"/>
      <c r="AW194" s="307"/>
      <c r="AX194" s="307"/>
      <c r="AY194" s="307"/>
      <c r="AZ194" s="307"/>
      <c r="BA194" s="307"/>
      <c r="BB194" s="307"/>
      <c r="BC194" s="307"/>
      <c r="BD194" s="307"/>
      <c r="BE194" s="307"/>
      <c r="BF194" s="307"/>
      <c r="BG194" s="1060"/>
      <c r="BH194" s="1057"/>
      <c r="BI194" s="264"/>
      <c r="BJ194" s="308"/>
      <c r="BK194" s="308"/>
      <c r="BL194" s="308"/>
      <c r="BM194" s="308"/>
      <c r="BN194" s="308">
        <v>5</v>
      </c>
      <c r="BO194" s="308"/>
      <c r="BP194" s="308"/>
      <c r="BQ194" s="308"/>
      <c r="BR194" s="308"/>
      <c r="BS194" s="309"/>
      <c r="BT194" s="308"/>
      <c r="BU194" s="308"/>
      <c r="BV194" s="308"/>
      <c r="BW194" s="308"/>
      <c r="BX194" s="308"/>
      <c r="BY194" s="308"/>
      <c r="BZ194" s="308"/>
      <c r="CA194" s="308"/>
      <c r="CB194" s="308"/>
      <c r="CC194" s="308"/>
      <c r="CD194" s="308">
        <v>5</v>
      </c>
      <c r="CE194" s="308"/>
      <c r="CF194" s="264"/>
      <c r="CG194" s="308"/>
      <c r="CH194" s="308">
        <v>5</v>
      </c>
      <c r="CI194" s="308"/>
      <c r="CJ194" s="1058"/>
      <c r="CK194" s="153"/>
    </row>
    <row r="195" spans="1:89" s="148" customFormat="1" ht="37.25" customHeight="1">
      <c r="A195" s="265"/>
      <c r="B195" s="312" t="s">
        <v>288</v>
      </c>
      <c r="C195" s="312" t="s">
        <v>289</v>
      </c>
      <c r="D195" s="850">
        <v>5</v>
      </c>
      <c r="E195" s="1223">
        <v>73</v>
      </c>
      <c r="F195" s="315"/>
      <c r="G195" s="316"/>
      <c r="H195" s="314"/>
      <c r="I195" s="313"/>
      <c r="J195" s="318"/>
      <c r="K195" s="320"/>
      <c r="L195" s="319"/>
      <c r="M195" s="329"/>
      <c r="N195" s="321"/>
      <c r="O195" s="324"/>
      <c r="P195" s="326"/>
      <c r="Q195" s="323"/>
      <c r="R195" s="322"/>
      <c r="S195" s="325"/>
      <c r="T195" s="327">
        <f t="shared" si="18"/>
        <v>0</v>
      </c>
      <c r="U195" s="327">
        <f t="shared" si="15"/>
        <v>0</v>
      </c>
      <c r="V195" s="273" t="str">
        <f t="shared" si="17"/>
        <v>-</v>
      </c>
      <c r="W195" s="328" t="s">
        <v>290</v>
      </c>
      <c r="X195" s="303">
        <v>1.26</v>
      </c>
      <c r="Y195" s="304">
        <f t="shared" si="16"/>
        <v>0</v>
      </c>
      <c r="Z195" s="304"/>
      <c r="AA195" s="305" t="s">
        <v>1513</v>
      </c>
      <c r="AB195" s="306" t="s">
        <v>1520</v>
      </c>
      <c r="AC195" s="307"/>
      <c r="AD195" s="307"/>
      <c r="AE195" s="307"/>
      <c r="AF195" s="307"/>
      <c r="AG195" s="307"/>
      <c r="AH195" s="307"/>
      <c r="AI195" s="307"/>
      <c r="AJ195" s="307"/>
      <c r="AK195" s="307"/>
      <c r="AL195" s="307"/>
      <c r="AM195" s="307"/>
      <c r="AN195" s="307"/>
      <c r="AO195" s="307"/>
      <c r="AP195" s="307"/>
      <c r="AQ195" s="307"/>
      <c r="AR195" s="307"/>
      <c r="AS195" s="307"/>
      <c r="AT195" s="307"/>
      <c r="AU195" s="307"/>
      <c r="AV195" s="307"/>
      <c r="AW195" s="307"/>
      <c r="AX195" s="307"/>
      <c r="AY195" s="307"/>
      <c r="AZ195" s="307"/>
      <c r="BA195" s="307"/>
      <c r="BB195" s="307"/>
      <c r="BC195" s="307"/>
      <c r="BD195" s="307"/>
      <c r="BE195" s="307"/>
      <c r="BF195" s="307"/>
      <c r="BG195" s="1060"/>
      <c r="BH195" s="1057"/>
      <c r="BI195" s="264"/>
      <c r="BJ195" s="308"/>
      <c r="BK195" s="308"/>
      <c r="BL195" s="308"/>
      <c r="BM195" s="308"/>
      <c r="BN195" s="308">
        <v>5</v>
      </c>
      <c r="BO195" s="308"/>
      <c r="BP195" s="308"/>
      <c r="BQ195" s="308"/>
      <c r="BR195" s="308"/>
      <c r="BS195" s="309"/>
      <c r="BT195" s="308"/>
      <c r="BU195" s="308"/>
      <c r="BV195" s="308"/>
      <c r="BW195" s="308"/>
      <c r="BX195" s="308"/>
      <c r="BY195" s="308"/>
      <c r="BZ195" s="308"/>
      <c r="CA195" s="308">
        <v>5</v>
      </c>
      <c r="CB195" s="308"/>
      <c r="CC195" s="308"/>
      <c r="CD195" s="308"/>
      <c r="CE195" s="308"/>
      <c r="CF195" s="264"/>
      <c r="CG195" s="308">
        <v>5</v>
      </c>
      <c r="CH195" s="308"/>
      <c r="CI195" s="308"/>
      <c r="CJ195" s="1058"/>
      <c r="CK195" s="153"/>
    </row>
    <row r="196" spans="1:89" s="148" customFormat="1" ht="37.25" customHeight="1">
      <c r="A196" s="265"/>
      <c r="B196" s="312" t="s">
        <v>291</v>
      </c>
      <c r="C196" s="312" t="s">
        <v>292</v>
      </c>
      <c r="D196" s="850">
        <v>5</v>
      </c>
      <c r="E196" s="1223">
        <v>88</v>
      </c>
      <c r="F196" s="315"/>
      <c r="G196" s="316"/>
      <c r="H196" s="314"/>
      <c r="I196" s="313"/>
      <c r="J196" s="318"/>
      <c r="K196" s="320"/>
      <c r="L196" s="319"/>
      <c r="M196" s="329"/>
      <c r="N196" s="321"/>
      <c r="O196" s="324"/>
      <c r="P196" s="326"/>
      <c r="Q196" s="323"/>
      <c r="R196" s="322"/>
      <c r="S196" s="325"/>
      <c r="T196" s="327">
        <f t="shared" si="18"/>
        <v>0</v>
      </c>
      <c r="U196" s="327">
        <f t="shared" si="15"/>
        <v>0</v>
      </c>
      <c r="V196" s="273" t="str">
        <f t="shared" si="17"/>
        <v>-</v>
      </c>
      <c r="W196" s="328" t="s">
        <v>293</v>
      </c>
      <c r="X196" s="303">
        <v>1.62</v>
      </c>
      <c r="Y196" s="304">
        <f t="shared" si="16"/>
        <v>0</v>
      </c>
      <c r="Z196" s="304"/>
      <c r="AA196" s="305" t="s">
        <v>1513</v>
      </c>
      <c r="AB196" s="306" t="s">
        <v>1520</v>
      </c>
      <c r="AC196" s="307"/>
      <c r="AD196" s="307"/>
      <c r="AE196" s="307"/>
      <c r="AF196" s="307"/>
      <c r="AG196" s="307"/>
      <c r="AH196" s="307"/>
      <c r="AI196" s="307"/>
      <c r="AJ196" s="307"/>
      <c r="AK196" s="307"/>
      <c r="AL196" s="307"/>
      <c r="AM196" s="307"/>
      <c r="AN196" s="307"/>
      <c r="AO196" s="307"/>
      <c r="AP196" s="307"/>
      <c r="AQ196" s="307"/>
      <c r="AR196" s="307"/>
      <c r="AS196" s="307"/>
      <c r="AT196" s="307"/>
      <c r="AU196" s="307"/>
      <c r="AV196" s="307"/>
      <c r="AW196" s="307"/>
      <c r="AX196" s="307"/>
      <c r="AY196" s="307"/>
      <c r="AZ196" s="307"/>
      <c r="BA196" s="307"/>
      <c r="BB196" s="307"/>
      <c r="BC196" s="307"/>
      <c r="BD196" s="307"/>
      <c r="BE196" s="307"/>
      <c r="BF196" s="307"/>
      <c r="BG196" s="1060"/>
      <c r="BH196" s="1057"/>
      <c r="BI196" s="264"/>
      <c r="BJ196" s="308"/>
      <c r="BK196" s="308"/>
      <c r="BL196" s="308"/>
      <c r="BM196" s="308"/>
      <c r="BN196" s="308">
        <v>5</v>
      </c>
      <c r="BO196" s="308"/>
      <c r="BP196" s="308"/>
      <c r="BQ196" s="308"/>
      <c r="BR196" s="308"/>
      <c r="BS196" s="309"/>
      <c r="BT196" s="308"/>
      <c r="BU196" s="308"/>
      <c r="BV196" s="308"/>
      <c r="BW196" s="308"/>
      <c r="BX196" s="308"/>
      <c r="BY196" s="308"/>
      <c r="BZ196" s="308"/>
      <c r="CA196" s="308">
        <v>5</v>
      </c>
      <c r="CB196" s="308"/>
      <c r="CC196" s="308"/>
      <c r="CD196" s="308"/>
      <c r="CE196" s="308"/>
      <c r="CF196" s="264"/>
      <c r="CG196" s="308">
        <v>5</v>
      </c>
      <c r="CH196" s="308"/>
      <c r="CI196" s="308"/>
      <c r="CJ196" s="1058"/>
      <c r="CK196" s="153"/>
    </row>
    <row r="197" spans="1:89" s="148" customFormat="1" ht="37.25" customHeight="1">
      <c r="A197" s="265"/>
      <c r="B197" s="312" t="s">
        <v>294</v>
      </c>
      <c r="C197" s="312" t="s">
        <v>295</v>
      </c>
      <c r="D197" s="850">
        <v>5</v>
      </c>
      <c r="E197" s="1223">
        <v>91</v>
      </c>
      <c r="F197" s="315"/>
      <c r="G197" s="316"/>
      <c r="H197" s="314"/>
      <c r="I197" s="313"/>
      <c r="J197" s="318"/>
      <c r="K197" s="320"/>
      <c r="L197" s="319"/>
      <c r="M197" s="329"/>
      <c r="N197" s="321"/>
      <c r="O197" s="324"/>
      <c r="P197" s="326"/>
      <c r="Q197" s="323"/>
      <c r="R197" s="322"/>
      <c r="S197" s="325"/>
      <c r="T197" s="327">
        <f t="shared" si="18"/>
        <v>0</v>
      </c>
      <c r="U197" s="327">
        <f t="shared" ref="U197:U260" si="19">T197*D197</f>
        <v>0</v>
      </c>
      <c r="V197" s="273" t="str">
        <f t="shared" si="17"/>
        <v>-</v>
      </c>
      <c r="W197" s="328" t="s">
        <v>130</v>
      </c>
      <c r="X197" s="303">
        <v>1.7</v>
      </c>
      <c r="Y197" s="304">
        <f t="shared" ref="Y197:Y260" si="20">X197*T197</f>
        <v>0</v>
      </c>
      <c r="Z197" s="304"/>
      <c r="AA197" s="305" t="s">
        <v>1513</v>
      </c>
      <c r="AB197" s="306" t="s">
        <v>1520</v>
      </c>
      <c r="AC197" s="307"/>
      <c r="AD197" s="307"/>
      <c r="AE197" s="307"/>
      <c r="AF197" s="307"/>
      <c r="AG197" s="307"/>
      <c r="AH197" s="307"/>
      <c r="AI197" s="307"/>
      <c r="AJ197" s="307"/>
      <c r="AK197" s="307"/>
      <c r="AL197" s="307"/>
      <c r="AM197" s="307"/>
      <c r="AN197" s="307"/>
      <c r="AO197" s="307"/>
      <c r="AP197" s="307"/>
      <c r="AQ197" s="307"/>
      <c r="AR197" s="307"/>
      <c r="AS197" s="307"/>
      <c r="AT197" s="307"/>
      <c r="AU197" s="307"/>
      <c r="AV197" s="307"/>
      <c r="AW197" s="307"/>
      <c r="AX197" s="307"/>
      <c r="AY197" s="307"/>
      <c r="AZ197" s="307"/>
      <c r="BA197" s="307"/>
      <c r="BB197" s="307"/>
      <c r="BC197" s="307"/>
      <c r="BD197" s="307"/>
      <c r="BE197" s="307"/>
      <c r="BF197" s="307"/>
      <c r="BG197" s="1060"/>
      <c r="BH197" s="1057"/>
      <c r="BI197" s="264"/>
      <c r="BJ197" s="308"/>
      <c r="BK197" s="308"/>
      <c r="BL197" s="308"/>
      <c r="BM197" s="308"/>
      <c r="BN197" s="308">
        <v>5</v>
      </c>
      <c r="BO197" s="308"/>
      <c r="BP197" s="308"/>
      <c r="BQ197" s="308"/>
      <c r="BR197" s="308"/>
      <c r="BS197" s="309"/>
      <c r="BT197" s="308"/>
      <c r="BU197" s="308"/>
      <c r="BV197" s="308"/>
      <c r="BW197" s="308"/>
      <c r="BX197" s="308"/>
      <c r="BY197" s="308"/>
      <c r="BZ197" s="308"/>
      <c r="CA197" s="308">
        <v>5</v>
      </c>
      <c r="CB197" s="308"/>
      <c r="CC197" s="308"/>
      <c r="CD197" s="308"/>
      <c r="CE197" s="308"/>
      <c r="CF197" s="264"/>
      <c r="CG197" s="308">
        <v>5</v>
      </c>
      <c r="CH197" s="308"/>
      <c r="CI197" s="308"/>
      <c r="CJ197" s="1058"/>
      <c r="CK197" s="153"/>
    </row>
    <row r="198" spans="1:89" s="148" customFormat="1" ht="37.25" customHeight="1">
      <c r="A198" s="265"/>
      <c r="B198" s="312" t="s">
        <v>296</v>
      </c>
      <c r="C198" s="312" t="s">
        <v>297</v>
      </c>
      <c r="D198" s="850">
        <v>5</v>
      </c>
      <c r="E198" s="1223">
        <v>114</v>
      </c>
      <c r="F198" s="315"/>
      <c r="G198" s="316"/>
      <c r="H198" s="314"/>
      <c r="I198" s="313"/>
      <c r="J198" s="318"/>
      <c r="K198" s="320"/>
      <c r="L198" s="319"/>
      <c r="M198" s="329"/>
      <c r="N198" s="321"/>
      <c r="O198" s="324"/>
      <c r="P198" s="326"/>
      <c r="Q198" s="323"/>
      <c r="R198" s="322"/>
      <c r="S198" s="325"/>
      <c r="T198" s="327">
        <f t="shared" si="18"/>
        <v>0</v>
      </c>
      <c r="U198" s="327">
        <f t="shared" si="19"/>
        <v>0</v>
      </c>
      <c r="V198" s="273" t="str">
        <f t="shared" si="17"/>
        <v>-</v>
      </c>
      <c r="W198" s="328" t="s">
        <v>298</v>
      </c>
      <c r="X198" s="303">
        <v>1.82</v>
      </c>
      <c r="Y198" s="304">
        <f t="shared" si="20"/>
        <v>0</v>
      </c>
      <c r="Z198" s="304"/>
      <c r="AA198" s="305" t="s">
        <v>1513</v>
      </c>
      <c r="AB198" s="306" t="s">
        <v>1520</v>
      </c>
      <c r="AC198" s="307"/>
      <c r="AD198" s="307"/>
      <c r="AE198" s="307"/>
      <c r="AF198" s="307"/>
      <c r="AG198" s="307"/>
      <c r="AH198" s="307"/>
      <c r="AI198" s="307"/>
      <c r="AJ198" s="307"/>
      <c r="AK198" s="307"/>
      <c r="AL198" s="307"/>
      <c r="AM198" s="307"/>
      <c r="AN198" s="307"/>
      <c r="AO198" s="307"/>
      <c r="AP198" s="307"/>
      <c r="AQ198" s="307"/>
      <c r="AR198" s="307"/>
      <c r="AS198" s="307"/>
      <c r="AT198" s="307"/>
      <c r="AU198" s="307"/>
      <c r="AV198" s="307"/>
      <c r="AW198" s="307"/>
      <c r="AX198" s="307"/>
      <c r="AY198" s="307"/>
      <c r="AZ198" s="307"/>
      <c r="BA198" s="307"/>
      <c r="BB198" s="307"/>
      <c r="BC198" s="307"/>
      <c r="BD198" s="307"/>
      <c r="BE198" s="307"/>
      <c r="BF198" s="307"/>
      <c r="BG198" s="1060"/>
      <c r="BH198" s="1057"/>
      <c r="BI198" s="264"/>
      <c r="BJ198" s="308"/>
      <c r="BK198" s="308"/>
      <c r="BL198" s="308"/>
      <c r="BM198" s="308"/>
      <c r="BN198" s="308">
        <v>5</v>
      </c>
      <c r="BO198" s="308"/>
      <c r="BP198" s="308"/>
      <c r="BQ198" s="308"/>
      <c r="BR198" s="308"/>
      <c r="BS198" s="309"/>
      <c r="BT198" s="308"/>
      <c r="BU198" s="308"/>
      <c r="BV198" s="308"/>
      <c r="BW198" s="308"/>
      <c r="BX198" s="308"/>
      <c r="BY198" s="308"/>
      <c r="BZ198" s="308"/>
      <c r="CA198" s="308">
        <v>5</v>
      </c>
      <c r="CB198" s="308"/>
      <c r="CC198" s="308"/>
      <c r="CD198" s="308"/>
      <c r="CE198" s="308"/>
      <c r="CF198" s="264"/>
      <c r="CG198" s="308">
        <v>5</v>
      </c>
      <c r="CH198" s="308"/>
      <c r="CI198" s="308"/>
      <c r="CJ198" s="1058"/>
      <c r="CK198" s="153"/>
    </row>
    <row r="199" spans="1:89" s="148" customFormat="1" ht="37.25" customHeight="1">
      <c r="A199" s="332"/>
      <c r="B199" s="280" t="s">
        <v>299</v>
      </c>
      <c r="C199" s="280" t="s">
        <v>300</v>
      </c>
      <c r="D199" s="856">
        <v>2</v>
      </c>
      <c r="E199" s="1224">
        <v>90</v>
      </c>
      <c r="F199" s="337"/>
      <c r="G199" s="338"/>
      <c r="H199" s="336"/>
      <c r="I199" s="335"/>
      <c r="J199" s="340"/>
      <c r="K199" s="342"/>
      <c r="L199" s="341"/>
      <c r="M199" s="339"/>
      <c r="N199" s="343"/>
      <c r="O199" s="346"/>
      <c r="P199" s="348"/>
      <c r="Q199" s="345"/>
      <c r="R199" s="344"/>
      <c r="S199" s="347"/>
      <c r="T199" s="349">
        <f t="shared" si="18"/>
        <v>0</v>
      </c>
      <c r="U199" s="349">
        <f t="shared" si="19"/>
        <v>0</v>
      </c>
      <c r="V199" s="281" t="str">
        <f t="shared" si="17"/>
        <v>-</v>
      </c>
      <c r="W199" s="350" t="s">
        <v>116</v>
      </c>
      <c r="X199" s="303">
        <v>1.26</v>
      </c>
      <c r="Y199" s="304">
        <f t="shared" si="20"/>
        <v>0</v>
      </c>
      <c r="Z199" s="304"/>
      <c r="AA199" s="334" t="s">
        <v>1513</v>
      </c>
      <c r="AB199" s="334" t="s">
        <v>1516</v>
      </c>
      <c r="AC199" s="307"/>
      <c r="AD199" s="307"/>
      <c r="AE199" s="307"/>
      <c r="AF199" s="307"/>
      <c r="AG199" s="307"/>
      <c r="AH199" s="307"/>
      <c r="AI199" s="307"/>
      <c r="AJ199" s="307"/>
      <c r="AK199" s="307"/>
      <c r="AL199" s="307"/>
      <c r="AM199" s="307"/>
      <c r="AN199" s="307"/>
      <c r="AO199" s="307"/>
      <c r="AP199" s="307"/>
      <c r="AQ199" s="307"/>
      <c r="AR199" s="307"/>
      <c r="AS199" s="307"/>
      <c r="AT199" s="307"/>
      <c r="AU199" s="307"/>
      <c r="AV199" s="307"/>
      <c r="AW199" s="307"/>
      <c r="AX199" s="307"/>
      <c r="AY199" s="307"/>
      <c r="AZ199" s="307"/>
      <c r="BA199" s="307"/>
      <c r="BB199" s="307"/>
      <c r="BC199" s="307"/>
      <c r="BD199" s="307"/>
      <c r="BE199" s="307"/>
      <c r="BF199" s="307"/>
      <c r="BG199" s="1060"/>
      <c r="BH199" s="1057"/>
      <c r="BI199" s="264"/>
      <c r="BJ199" s="308"/>
      <c r="BK199" s="308"/>
      <c r="BL199" s="308"/>
      <c r="BM199" s="308"/>
      <c r="BN199" s="308"/>
      <c r="BO199" s="308">
        <v>2</v>
      </c>
      <c r="BP199" s="308"/>
      <c r="BQ199" s="308"/>
      <c r="BR199" s="308"/>
      <c r="BS199" s="309"/>
      <c r="BT199" s="308"/>
      <c r="BU199" s="308"/>
      <c r="BV199" s="308"/>
      <c r="BW199" s="308"/>
      <c r="BX199" s="308"/>
      <c r="BY199" s="308"/>
      <c r="BZ199" s="308"/>
      <c r="CA199" s="308">
        <v>2</v>
      </c>
      <c r="CB199" s="308"/>
      <c r="CC199" s="308"/>
      <c r="CD199" s="308"/>
      <c r="CE199" s="308"/>
      <c r="CF199" s="264"/>
      <c r="CG199" s="308">
        <v>2</v>
      </c>
      <c r="CH199" s="308"/>
      <c r="CI199" s="308"/>
      <c r="CJ199" s="1058"/>
      <c r="CK199" s="153"/>
    </row>
    <row r="200" spans="1:89" s="148" customFormat="1" ht="37.25" customHeight="1">
      <c r="A200" s="284"/>
      <c r="B200" s="270" t="s">
        <v>302</v>
      </c>
      <c r="C200" s="270" t="s">
        <v>303</v>
      </c>
      <c r="D200" s="845">
        <v>10</v>
      </c>
      <c r="E200" s="1225">
        <v>45</v>
      </c>
      <c r="F200" s="288"/>
      <c r="G200" s="289"/>
      <c r="H200" s="287"/>
      <c r="I200" s="286"/>
      <c r="J200" s="291"/>
      <c r="K200" s="293"/>
      <c r="L200" s="292"/>
      <c r="M200" s="290"/>
      <c r="N200" s="294"/>
      <c r="O200" s="297"/>
      <c r="P200" s="299"/>
      <c r="Q200" s="296"/>
      <c r="R200" s="295"/>
      <c r="S200" s="298"/>
      <c r="T200" s="300">
        <f t="shared" si="18"/>
        <v>0</v>
      </c>
      <c r="U200" s="300">
        <f t="shared" si="19"/>
        <v>0</v>
      </c>
      <c r="V200" s="301" t="str">
        <f t="shared" si="17"/>
        <v>-</v>
      </c>
      <c r="W200" s="360" t="s">
        <v>304</v>
      </c>
      <c r="X200" s="303">
        <v>0.27</v>
      </c>
      <c r="Y200" s="304">
        <f t="shared" si="20"/>
        <v>0</v>
      </c>
      <c r="Z200" s="304"/>
      <c r="AA200" s="305" t="s">
        <v>1511</v>
      </c>
      <c r="AB200" s="306" t="s">
        <v>1522</v>
      </c>
      <c r="AC200" s="307"/>
      <c r="AD200" s="307"/>
      <c r="AE200" s="307"/>
      <c r="AF200" s="307"/>
      <c r="AG200" s="307"/>
      <c r="AH200" s="307"/>
      <c r="AI200" s="307"/>
      <c r="AJ200" s="307"/>
      <c r="AK200" s="307"/>
      <c r="AL200" s="307"/>
      <c r="AM200" s="307"/>
      <c r="AN200" s="307"/>
      <c r="AO200" s="307"/>
      <c r="AP200" s="307"/>
      <c r="AQ200" s="307"/>
      <c r="AR200" s="307"/>
      <c r="AS200" s="307"/>
      <c r="AT200" s="307"/>
      <c r="AU200" s="307"/>
      <c r="AV200" s="307"/>
      <c r="AW200" s="307"/>
      <c r="AX200" s="307"/>
      <c r="AY200" s="307"/>
      <c r="AZ200" s="307"/>
      <c r="BA200" s="307"/>
      <c r="BB200" s="307"/>
      <c r="BC200" s="307"/>
      <c r="BD200" s="307"/>
      <c r="BE200" s="307"/>
      <c r="BF200" s="307"/>
      <c r="BG200" s="1060"/>
      <c r="BH200" s="1057"/>
      <c r="BI200" s="264"/>
      <c r="BJ200" s="308"/>
      <c r="BK200" s="308">
        <v>10</v>
      </c>
      <c r="BL200" s="308"/>
      <c r="BM200" s="308"/>
      <c r="BN200" s="308"/>
      <c r="BO200" s="308"/>
      <c r="BP200" s="308"/>
      <c r="BQ200" s="308"/>
      <c r="BR200" s="308"/>
      <c r="BS200" s="309"/>
      <c r="BT200" s="310">
        <v>10</v>
      </c>
      <c r="BU200" s="308"/>
      <c r="BV200" s="310"/>
      <c r="BW200" s="310"/>
      <c r="BX200" s="310">
        <v>10</v>
      </c>
      <c r="BY200" s="308"/>
      <c r="BZ200" s="308"/>
      <c r="CA200" s="308"/>
      <c r="CB200" s="308"/>
      <c r="CC200" s="308"/>
      <c r="CD200" s="308"/>
      <c r="CE200" s="308"/>
      <c r="CF200" s="264"/>
      <c r="CG200" s="308"/>
      <c r="CH200" s="308"/>
      <c r="CI200" s="308"/>
      <c r="CJ200" s="1058"/>
      <c r="CK200" s="153"/>
    </row>
    <row r="201" spans="1:89" s="148" customFormat="1" ht="37.25" customHeight="1">
      <c r="A201" s="265"/>
      <c r="B201" s="363" t="s">
        <v>305</v>
      </c>
      <c r="C201" s="363" t="s">
        <v>306</v>
      </c>
      <c r="D201" s="1121">
        <v>5</v>
      </c>
      <c r="E201" s="1223">
        <v>26</v>
      </c>
      <c r="F201" s="315"/>
      <c r="G201" s="316"/>
      <c r="H201" s="314"/>
      <c r="I201" s="313"/>
      <c r="J201" s="318"/>
      <c r="K201" s="320"/>
      <c r="L201" s="319"/>
      <c r="M201" s="329"/>
      <c r="N201" s="321"/>
      <c r="O201" s="324"/>
      <c r="P201" s="326"/>
      <c r="Q201" s="323"/>
      <c r="R201" s="322"/>
      <c r="S201" s="325"/>
      <c r="T201" s="327">
        <f t="shared" si="18"/>
        <v>0</v>
      </c>
      <c r="U201" s="327">
        <f t="shared" si="19"/>
        <v>0</v>
      </c>
      <c r="V201" s="273" t="str">
        <f t="shared" si="17"/>
        <v>-</v>
      </c>
      <c r="W201" s="361" t="s">
        <v>304</v>
      </c>
      <c r="X201" s="303">
        <v>0.17</v>
      </c>
      <c r="Y201" s="304">
        <f t="shared" si="20"/>
        <v>0</v>
      </c>
      <c r="Z201" s="304"/>
      <c r="AA201" s="305" t="s">
        <v>1511</v>
      </c>
      <c r="AB201" s="306" t="s">
        <v>1522</v>
      </c>
      <c r="AC201" s="307"/>
      <c r="AD201" s="307"/>
      <c r="AE201" s="307"/>
      <c r="AF201" s="307"/>
      <c r="AG201" s="307"/>
      <c r="AH201" s="307"/>
      <c r="AI201" s="307"/>
      <c r="AJ201" s="307"/>
      <c r="AK201" s="307"/>
      <c r="AL201" s="307"/>
      <c r="AM201" s="307"/>
      <c r="AN201" s="307"/>
      <c r="AO201" s="307"/>
      <c r="AP201" s="307"/>
      <c r="AQ201" s="307"/>
      <c r="AR201" s="307"/>
      <c r="AS201" s="307"/>
      <c r="AT201" s="307"/>
      <c r="AU201" s="307"/>
      <c r="AV201" s="307"/>
      <c r="AW201" s="307"/>
      <c r="AX201" s="307"/>
      <c r="AY201" s="307"/>
      <c r="AZ201" s="307"/>
      <c r="BA201" s="307"/>
      <c r="BB201" s="307"/>
      <c r="BC201" s="307"/>
      <c r="BD201" s="307"/>
      <c r="BE201" s="307"/>
      <c r="BF201" s="307"/>
      <c r="BG201" s="1060"/>
      <c r="BH201" s="1057"/>
      <c r="BI201" s="264"/>
      <c r="BJ201" s="308"/>
      <c r="BK201" s="308">
        <v>5</v>
      </c>
      <c r="BL201" s="308"/>
      <c r="BM201" s="308"/>
      <c r="BN201" s="308"/>
      <c r="BO201" s="308"/>
      <c r="BP201" s="308"/>
      <c r="BQ201" s="308"/>
      <c r="BR201" s="308"/>
      <c r="BS201" s="309"/>
      <c r="BT201" s="310">
        <v>5</v>
      </c>
      <c r="BU201" s="308"/>
      <c r="BV201" s="310"/>
      <c r="BW201" s="310"/>
      <c r="BX201" s="310">
        <v>5</v>
      </c>
      <c r="BY201" s="308"/>
      <c r="BZ201" s="308"/>
      <c r="CA201" s="308"/>
      <c r="CB201" s="308"/>
      <c r="CC201" s="308"/>
      <c r="CD201" s="308"/>
      <c r="CE201" s="308"/>
      <c r="CF201" s="264"/>
      <c r="CG201" s="308"/>
      <c r="CH201" s="308"/>
      <c r="CI201" s="308"/>
      <c r="CJ201" s="1058"/>
      <c r="CK201" s="153"/>
    </row>
    <row r="202" spans="1:89" s="148" customFormat="1" ht="37.25" customHeight="1">
      <c r="A202" s="265"/>
      <c r="B202" s="364" t="s">
        <v>307</v>
      </c>
      <c r="C202" s="364" t="s">
        <v>308</v>
      </c>
      <c r="D202" s="365">
        <v>10</v>
      </c>
      <c r="E202" s="1223">
        <v>50</v>
      </c>
      <c r="F202" s="315"/>
      <c r="G202" s="316"/>
      <c r="H202" s="314"/>
      <c r="I202" s="313"/>
      <c r="J202" s="318"/>
      <c r="K202" s="320"/>
      <c r="L202" s="319"/>
      <c r="M202" s="329"/>
      <c r="N202" s="321"/>
      <c r="O202" s="324"/>
      <c r="P202" s="326"/>
      <c r="Q202" s="323"/>
      <c r="R202" s="322"/>
      <c r="S202" s="325"/>
      <c r="T202" s="327">
        <f t="shared" si="18"/>
        <v>0</v>
      </c>
      <c r="U202" s="327">
        <f t="shared" si="19"/>
        <v>0</v>
      </c>
      <c r="V202" s="273" t="str">
        <f t="shared" si="17"/>
        <v>-</v>
      </c>
      <c r="W202" s="361" t="s">
        <v>304</v>
      </c>
      <c r="X202" s="303">
        <v>0.31</v>
      </c>
      <c r="Y202" s="304">
        <f t="shared" si="20"/>
        <v>0</v>
      </c>
      <c r="Z202" s="304"/>
      <c r="AA202" s="305" t="s">
        <v>1511</v>
      </c>
      <c r="AB202" s="306" t="s">
        <v>1522</v>
      </c>
      <c r="AC202" s="307"/>
      <c r="AD202" s="307"/>
      <c r="AE202" s="307"/>
      <c r="AF202" s="307"/>
      <c r="AG202" s="307"/>
      <c r="AH202" s="307"/>
      <c r="AI202" s="307"/>
      <c r="AJ202" s="307"/>
      <c r="AK202" s="307"/>
      <c r="AL202" s="307"/>
      <c r="AM202" s="307"/>
      <c r="AN202" s="307"/>
      <c r="AO202" s="307"/>
      <c r="AP202" s="307"/>
      <c r="AQ202" s="307"/>
      <c r="AR202" s="307"/>
      <c r="AS202" s="307"/>
      <c r="AT202" s="307"/>
      <c r="AU202" s="307"/>
      <c r="AV202" s="307"/>
      <c r="AW202" s="307"/>
      <c r="AX202" s="307"/>
      <c r="AY202" s="307"/>
      <c r="AZ202" s="307"/>
      <c r="BA202" s="307"/>
      <c r="BB202" s="307"/>
      <c r="BC202" s="307"/>
      <c r="BD202" s="307"/>
      <c r="BE202" s="307"/>
      <c r="BF202" s="307"/>
      <c r="BG202" s="1060"/>
      <c r="BH202" s="1057"/>
      <c r="BI202" s="264"/>
      <c r="BJ202" s="308"/>
      <c r="BK202" s="308">
        <v>10</v>
      </c>
      <c r="BL202" s="308"/>
      <c r="BM202" s="308"/>
      <c r="BN202" s="308"/>
      <c r="BO202" s="308"/>
      <c r="BP202" s="308"/>
      <c r="BQ202" s="308"/>
      <c r="BR202" s="308"/>
      <c r="BS202" s="309"/>
      <c r="BT202" s="310">
        <v>10</v>
      </c>
      <c r="BU202" s="308"/>
      <c r="BV202" s="310"/>
      <c r="BW202" s="310">
        <v>10</v>
      </c>
      <c r="BX202" s="310"/>
      <c r="BY202" s="308"/>
      <c r="BZ202" s="308"/>
      <c r="CA202" s="308"/>
      <c r="CB202" s="308"/>
      <c r="CC202" s="308"/>
      <c r="CD202" s="308"/>
      <c r="CE202" s="308"/>
      <c r="CF202" s="264"/>
      <c r="CG202" s="308"/>
      <c r="CH202" s="308"/>
      <c r="CI202" s="308"/>
      <c r="CJ202" s="1058"/>
      <c r="CK202" s="153"/>
    </row>
    <row r="203" spans="1:89" s="148" customFormat="1" ht="37.25" customHeight="1">
      <c r="A203" s="265"/>
      <c r="B203" s="366" t="s">
        <v>309</v>
      </c>
      <c r="C203" s="366" t="s">
        <v>310</v>
      </c>
      <c r="D203" s="367">
        <v>5</v>
      </c>
      <c r="E203" s="1223">
        <v>45</v>
      </c>
      <c r="F203" s="315"/>
      <c r="G203" s="316"/>
      <c r="H203" s="314"/>
      <c r="I203" s="313"/>
      <c r="J203" s="318"/>
      <c r="K203" s="320"/>
      <c r="L203" s="319"/>
      <c r="M203" s="329"/>
      <c r="N203" s="321"/>
      <c r="O203" s="324"/>
      <c r="P203" s="326"/>
      <c r="Q203" s="323"/>
      <c r="R203" s="322"/>
      <c r="S203" s="325"/>
      <c r="T203" s="327">
        <f t="shared" si="18"/>
        <v>0</v>
      </c>
      <c r="U203" s="327">
        <f t="shared" si="19"/>
        <v>0</v>
      </c>
      <c r="V203" s="273" t="str">
        <f t="shared" si="17"/>
        <v>-</v>
      </c>
      <c r="W203" s="361" t="s">
        <v>304</v>
      </c>
      <c r="X203" s="303">
        <v>0.61</v>
      </c>
      <c r="Y203" s="304">
        <f t="shared" si="20"/>
        <v>0</v>
      </c>
      <c r="Z203" s="304"/>
      <c r="AA203" s="305" t="s">
        <v>1511</v>
      </c>
      <c r="AB203" s="306" t="s">
        <v>1521</v>
      </c>
      <c r="AC203" s="307"/>
      <c r="AD203" s="307"/>
      <c r="AE203" s="307"/>
      <c r="AF203" s="307"/>
      <c r="AG203" s="307"/>
      <c r="AH203" s="307"/>
      <c r="AI203" s="307"/>
      <c r="AJ203" s="307"/>
      <c r="AK203" s="307"/>
      <c r="AL203" s="307"/>
      <c r="AM203" s="307"/>
      <c r="AN203" s="307"/>
      <c r="AO203" s="307"/>
      <c r="AP203" s="307"/>
      <c r="AQ203" s="307"/>
      <c r="AR203" s="307"/>
      <c r="AS203" s="307"/>
      <c r="AT203" s="307"/>
      <c r="AU203" s="307"/>
      <c r="AV203" s="307"/>
      <c r="AW203" s="307"/>
      <c r="AX203" s="307"/>
      <c r="AY203" s="307"/>
      <c r="AZ203" s="307"/>
      <c r="BA203" s="307"/>
      <c r="BB203" s="307"/>
      <c r="BC203" s="307"/>
      <c r="BD203" s="307"/>
      <c r="BE203" s="307"/>
      <c r="BF203" s="307"/>
      <c r="BG203" s="1060"/>
      <c r="BH203" s="1057"/>
      <c r="BI203" s="264"/>
      <c r="BJ203" s="308"/>
      <c r="BK203" s="308"/>
      <c r="BL203" s="308">
        <v>5</v>
      </c>
      <c r="BM203" s="308"/>
      <c r="BN203" s="308"/>
      <c r="BO203" s="308"/>
      <c r="BP203" s="308"/>
      <c r="BQ203" s="308"/>
      <c r="BR203" s="308"/>
      <c r="BS203" s="309"/>
      <c r="BT203" s="310">
        <v>5</v>
      </c>
      <c r="BU203" s="308"/>
      <c r="BV203" s="310"/>
      <c r="BW203" s="310">
        <v>5</v>
      </c>
      <c r="BX203" s="310"/>
      <c r="BY203" s="308"/>
      <c r="BZ203" s="308"/>
      <c r="CA203" s="308"/>
      <c r="CB203" s="308"/>
      <c r="CC203" s="308"/>
      <c r="CD203" s="308"/>
      <c r="CE203" s="308"/>
      <c r="CF203" s="264"/>
      <c r="CG203" s="308"/>
      <c r="CH203" s="308"/>
      <c r="CI203" s="308"/>
      <c r="CJ203" s="1058"/>
      <c r="CK203" s="153"/>
    </row>
    <row r="204" spans="1:89" s="148" customFormat="1" ht="37.25" customHeight="1">
      <c r="A204" s="265"/>
      <c r="B204" s="312" t="s">
        <v>311</v>
      </c>
      <c r="C204" s="312" t="s">
        <v>312</v>
      </c>
      <c r="D204" s="850">
        <v>5</v>
      </c>
      <c r="E204" s="1223">
        <v>30</v>
      </c>
      <c r="F204" s="315"/>
      <c r="G204" s="316"/>
      <c r="H204" s="314"/>
      <c r="I204" s="313"/>
      <c r="J204" s="318"/>
      <c r="K204" s="320"/>
      <c r="L204" s="319"/>
      <c r="M204" s="329"/>
      <c r="N204" s="321"/>
      <c r="O204" s="324"/>
      <c r="P204" s="326"/>
      <c r="Q204" s="323"/>
      <c r="R204" s="322"/>
      <c r="S204" s="325"/>
      <c r="T204" s="327">
        <f t="shared" si="18"/>
        <v>0</v>
      </c>
      <c r="U204" s="327">
        <f t="shared" si="19"/>
        <v>0</v>
      </c>
      <c r="V204" s="273" t="str">
        <f t="shared" si="17"/>
        <v>-</v>
      </c>
      <c r="W204" s="328" t="s">
        <v>313</v>
      </c>
      <c r="X204" s="303">
        <v>0.26</v>
      </c>
      <c r="Y204" s="304">
        <f t="shared" si="20"/>
        <v>0</v>
      </c>
      <c r="Z204" s="304"/>
      <c r="AA204" s="305" t="s">
        <v>1511</v>
      </c>
      <c r="AB204" s="306" t="s">
        <v>1521</v>
      </c>
      <c r="AC204" s="307"/>
      <c r="AD204" s="307"/>
      <c r="AE204" s="307"/>
      <c r="AF204" s="307"/>
      <c r="AG204" s="307"/>
      <c r="AH204" s="307"/>
      <c r="AI204" s="307"/>
      <c r="AJ204" s="307"/>
      <c r="AK204" s="307"/>
      <c r="AL204" s="307"/>
      <c r="AM204" s="307"/>
      <c r="AN204" s="307"/>
      <c r="AO204" s="307"/>
      <c r="AP204" s="307"/>
      <c r="AQ204" s="307"/>
      <c r="AR204" s="307"/>
      <c r="AS204" s="307"/>
      <c r="AT204" s="307"/>
      <c r="AU204" s="307"/>
      <c r="AV204" s="307"/>
      <c r="AW204" s="307"/>
      <c r="AX204" s="307"/>
      <c r="AY204" s="307"/>
      <c r="AZ204" s="307"/>
      <c r="BA204" s="307"/>
      <c r="BB204" s="307"/>
      <c r="BC204" s="307"/>
      <c r="BD204" s="307"/>
      <c r="BE204" s="307"/>
      <c r="BF204" s="307"/>
      <c r="BG204" s="1060"/>
      <c r="BH204" s="1057"/>
      <c r="BI204" s="264"/>
      <c r="BJ204" s="308"/>
      <c r="BK204" s="308"/>
      <c r="BL204" s="308">
        <v>5</v>
      </c>
      <c r="BM204" s="308"/>
      <c r="BN204" s="308"/>
      <c r="BO204" s="308"/>
      <c r="BP204" s="308"/>
      <c r="BQ204" s="308"/>
      <c r="BR204" s="308"/>
      <c r="BS204" s="309"/>
      <c r="BT204" s="310">
        <v>5</v>
      </c>
      <c r="BU204" s="308"/>
      <c r="BV204" s="310"/>
      <c r="BW204" s="310">
        <v>5</v>
      </c>
      <c r="BX204" s="310"/>
      <c r="BY204" s="308"/>
      <c r="BZ204" s="308"/>
      <c r="CA204" s="308"/>
      <c r="CB204" s="308"/>
      <c r="CC204" s="308"/>
      <c r="CD204" s="308"/>
      <c r="CE204" s="308"/>
      <c r="CF204" s="264"/>
      <c r="CG204" s="308"/>
      <c r="CH204" s="308"/>
      <c r="CI204" s="308"/>
      <c r="CJ204" s="1058"/>
      <c r="CK204" s="153"/>
    </row>
    <row r="205" spans="1:89" s="148" customFormat="1" ht="37.25" customHeight="1">
      <c r="A205" s="265"/>
      <c r="B205" s="312" t="s">
        <v>314</v>
      </c>
      <c r="C205" s="312" t="s">
        <v>315</v>
      </c>
      <c r="D205" s="850">
        <v>5</v>
      </c>
      <c r="E205" s="1223">
        <v>38</v>
      </c>
      <c r="F205" s="315"/>
      <c r="G205" s="316"/>
      <c r="H205" s="314"/>
      <c r="I205" s="313"/>
      <c r="J205" s="318"/>
      <c r="K205" s="320"/>
      <c r="L205" s="319"/>
      <c r="M205" s="329"/>
      <c r="N205" s="321"/>
      <c r="O205" s="324"/>
      <c r="P205" s="326"/>
      <c r="Q205" s="323"/>
      <c r="R205" s="322"/>
      <c r="S205" s="325"/>
      <c r="T205" s="327">
        <f t="shared" si="18"/>
        <v>0</v>
      </c>
      <c r="U205" s="327">
        <f t="shared" si="19"/>
        <v>0</v>
      </c>
      <c r="V205" s="273" t="str">
        <f t="shared" si="17"/>
        <v>-</v>
      </c>
      <c r="W205" s="328" t="s">
        <v>316</v>
      </c>
      <c r="X205" s="303">
        <v>0.38</v>
      </c>
      <c r="Y205" s="304">
        <f t="shared" si="20"/>
        <v>0</v>
      </c>
      <c r="Z205" s="304"/>
      <c r="AA205" s="305" t="s">
        <v>1511</v>
      </c>
      <c r="AB205" s="306" t="s">
        <v>1521</v>
      </c>
      <c r="AC205" s="307"/>
      <c r="AD205" s="307"/>
      <c r="AE205" s="307"/>
      <c r="AF205" s="307"/>
      <c r="AG205" s="307"/>
      <c r="AH205" s="307"/>
      <c r="AI205" s="307"/>
      <c r="AJ205" s="307"/>
      <c r="AK205" s="307"/>
      <c r="AL205" s="307"/>
      <c r="AM205" s="307"/>
      <c r="AN205" s="307"/>
      <c r="AO205" s="307"/>
      <c r="AP205" s="307"/>
      <c r="AQ205" s="307"/>
      <c r="AR205" s="307"/>
      <c r="AS205" s="307"/>
      <c r="AT205" s="307"/>
      <c r="AU205" s="307"/>
      <c r="AV205" s="307"/>
      <c r="AW205" s="307"/>
      <c r="AX205" s="307"/>
      <c r="AY205" s="307"/>
      <c r="AZ205" s="307"/>
      <c r="BA205" s="307"/>
      <c r="BB205" s="307"/>
      <c r="BC205" s="307"/>
      <c r="BD205" s="307"/>
      <c r="BE205" s="307"/>
      <c r="BF205" s="307"/>
      <c r="BG205" s="1060"/>
      <c r="BH205" s="1057"/>
      <c r="BI205" s="264"/>
      <c r="BJ205" s="308"/>
      <c r="BK205" s="308"/>
      <c r="BL205" s="308">
        <v>5</v>
      </c>
      <c r="BM205" s="308"/>
      <c r="BN205" s="308"/>
      <c r="BO205" s="308"/>
      <c r="BP205" s="308"/>
      <c r="BQ205" s="308"/>
      <c r="BR205" s="308"/>
      <c r="BS205" s="309"/>
      <c r="BT205" s="310">
        <v>5</v>
      </c>
      <c r="BU205" s="308"/>
      <c r="BV205" s="310">
        <v>5</v>
      </c>
      <c r="BW205" s="310"/>
      <c r="BX205" s="310"/>
      <c r="BY205" s="308"/>
      <c r="BZ205" s="308"/>
      <c r="CA205" s="308"/>
      <c r="CB205" s="308"/>
      <c r="CC205" s="308"/>
      <c r="CD205" s="308"/>
      <c r="CE205" s="308"/>
      <c r="CF205" s="264"/>
      <c r="CG205" s="308"/>
      <c r="CH205" s="308"/>
      <c r="CI205" s="308"/>
      <c r="CJ205" s="1058"/>
      <c r="CK205" s="153"/>
    </row>
    <row r="206" spans="1:89" s="148" customFormat="1" ht="37.25" customHeight="1">
      <c r="A206" s="265"/>
      <c r="B206" s="312" t="s">
        <v>317</v>
      </c>
      <c r="C206" s="312" t="s">
        <v>318</v>
      </c>
      <c r="D206" s="850">
        <v>5</v>
      </c>
      <c r="E206" s="1223">
        <v>41</v>
      </c>
      <c r="F206" s="315"/>
      <c r="G206" s="316"/>
      <c r="H206" s="314"/>
      <c r="I206" s="313"/>
      <c r="J206" s="318"/>
      <c r="K206" s="320"/>
      <c r="L206" s="319"/>
      <c r="M206" s="329"/>
      <c r="N206" s="321"/>
      <c r="O206" s="324"/>
      <c r="P206" s="326"/>
      <c r="Q206" s="323"/>
      <c r="R206" s="322"/>
      <c r="S206" s="325"/>
      <c r="T206" s="327">
        <f t="shared" si="18"/>
        <v>0</v>
      </c>
      <c r="U206" s="327">
        <f t="shared" si="19"/>
        <v>0</v>
      </c>
      <c r="V206" s="273" t="str">
        <f t="shared" si="17"/>
        <v>-</v>
      </c>
      <c r="W206" s="361" t="s">
        <v>304</v>
      </c>
      <c r="X206" s="303">
        <v>0.54</v>
      </c>
      <c r="Y206" s="304">
        <f t="shared" si="20"/>
        <v>0</v>
      </c>
      <c r="Z206" s="304"/>
      <c r="AA206" s="305" t="s">
        <v>1511</v>
      </c>
      <c r="AB206" s="306" t="s">
        <v>1521</v>
      </c>
      <c r="AC206" s="307"/>
      <c r="AD206" s="307"/>
      <c r="AE206" s="307"/>
      <c r="AF206" s="307"/>
      <c r="AG206" s="307"/>
      <c r="AH206" s="307"/>
      <c r="AI206" s="307"/>
      <c r="AJ206" s="307"/>
      <c r="AK206" s="307"/>
      <c r="AL206" s="307"/>
      <c r="AM206" s="307"/>
      <c r="AN206" s="307"/>
      <c r="AO206" s="307"/>
      <c r="AP206" s="307"/>
      <c r="AQ206" s="307"/>
      <c r="AR206" s="307"/>
      <c r="AS206" s="307"/>
      <c r="AT206" s="307"/>
      <c r="AU206" s="307"/>
      <c r="AV206" s="307"/>
      <c r="AW206" s="307"/>
      <c r="AX206" s="307"/>
      <c r="AY206" s="307"/>
      <c r="AZ206" s="307"/>
      <c r="BA206" s="307"/>
      <c r="BB206" s="307"/>
      <c r="BC206" s="307"/>
      <c r="BD206" s="307"/>
      <c r="BE206" s="307"/>
      <c r="BF206" s="307"/>
      <c r="BG206" s="1060"/>
      <c r="BH206" s="1057"/>
      <c r="BI206" s="264"/>
      <c r="BJ206" s="308"/>
      <c r="BK206" s="308"/>
      <c r="BL206" s="308">
        <v>5</v>
      </c>
      <c r="BM206" s="308"/>
      <c r="BN206" s="308"/>
      <c r="BO206" s="308"/>
      <c r="BP206" s="308"/>
      <c r="BQ206" s="308"/>
      <c r="BR206" s="308"/>
      <c r="BS206" s="309"/>
      <c r="BT206" s="308"/>
      <c r="BU206" s="308"/>
      <c r="BV206" s="308"/>
      <c r="BW206" s="308"/>
      <c r="BX206" s="308"/>
      <c r="BY206" s="308"/>
      <c r="BZ206" s="308">
        <v>5</v>
      </c>
      <c r="CA206" s="308"/>
      <c r="CB206" s="308"/>
      <c r="CC206" s="308"/>
      <c r="CD206" s="308"/>
      <c r="CE206" s="308"/>
      <c r="CF206" s="264"/>
      <c r="CG206" s="308"/>
      <c r="CH206" s="308"/>
      <c r="CI206" s="308">
        <v>5</v>
      </c>
      <c r="CJ206" s="1058"/>
      <c r="CK206" s="153"/>
    </row>
    <row r="207" spans="1:89" s="148" customFormat="1" ht="37.25" customHeight="1">
      <c r="A207" s="265"/>
      <c r="B207" s="312" t="s">
        <v>319</v>
      </c>
      <c r="C207" s="312" t="s">
        <v>320</v>
      </c>
      <c r="D207" s="850">
        <v>5</v>
      </c>
      <c r="E207" s="1223">
        <v>33</v>
      </c>
      <c r="F207" s="315"/>
      <c r="G207" s="316"/>
      <c r="H207" s="314"/>
      <c r="I207" s="313"/>
      <c r="J207" s="318"/>
      <c r="K207" s="320"/>
      <c r="L207" s="319"/>
      <c r="M207" s="329"/>
      <c r="N207" s="321"/>
      <c r="O207" s="324"/>
      <c r="P207" s="326"/>
      <c r="Q207" s="323"/>
      <c r="R207" s="322"/>
      <c r="S207" s="325"/>
      <c r="T207" s="327">
        <f t="shared" si="18"/>
        <v>0</v>
      </c>
      <c r="U207" s="327">
        <f t="shared" si="19"/>
        <v>0</v>
      </c>
      <c r="V207" s="273" t="str">
        <f t="shared" si="17"/>
        <v>-</v>
      </c>
      <c r="W207" s="361" t="s">
        <v>304</v>
      </c>
      <c r="X207" s="303">
        <v>0.34</v>
      </c>
      <c r="Y207" s="304">
        <f t="shared" si="20"/>
        <v>0</v>
      </c>
      <c r="Z207" s="304"/>
      <c r="AA207" s="305" t="s">
        <v>1511</v>
      </c>
      <c r="AB207" s="306" t="s">
        <v>1521</v>
      </c>
      <c r="AC207" s="307"/>
      <c r="AD207" s="307"/>
      <c r="AE207" s="307"/>
      <c r="AF207" s="307"/>
      <c r="AG207" s="307"/>
      <c r="AH207" s="307"/>
      <c r="AI207" s="307"/>
      <c r="AJ207" s="307"/>
      <c r="AK207" s="307"/>
      <c r="AL207" s="307"/>
      <c r="AM207" s="307"/>
      <c r="AN207" s="307"/>
      <c r="AO207" s="307"/>
      <c r="AP207" s="307"/>
      <c r="AQ207" s="307"/>
      <c r="AR207" s="307"/>
      <c r="AS207" s="307"/>
      <c r="AT207" s="307"/>
      <c r="AU207" s="307"/>
      <c r="AV207" s="307"/>
      <c r="AW207" s="307"/>
      <c r="AX207" s="307"/>
      <c r="AY207" s="307"/>
      <c r="AZ207" s="307"/>
      <c r="BA207" s="307"/>
      <c r="BB207" s="307"/>
      <c r="BC207" s="307"/>
      <c r="BD207" s="307"/>
      <c r="BE207" s="307"/>
      <c r="BF207" s="307"/>
      <c r="BG207" s="1060"/>
      <c r="BH207" s="1057"/>
      <c r="BI207" s="264"/>
      <c r="BJ207" s="308"/>
      <c r="BK207" s="308"/>
      <c r="BL207" s="308">
        <v>5</v>
      </c>
      <c r="BM207" s="308"/>
      <c r="BN207" s="308"/>
      <c r="BO207" s="308"/>
      <c r="BP207" s="308"/>
      <c r="BQ207" s="308"/>
      <c r="BR207" s="308"/>
      <c r="BS207" s="309"/>
      <c r="BT207" s="308"/>
      <c r="BU207" s="308"/>
      <c r="BV207" s="308"/>
      <c r="BW207" s="308"/>
      <c r="BX207" s="308"/>
      <c r="BY207" s="308"/>
      <c r="BZ207" s="308">
        <v>5</v>
      </c>
      <c r="CA207" s="308"/>
      <c r="CB207" s="308"/>
      <c r="CC207" s="308"/>
      <c r="CD207" s="308"/>
      <c r="CE207" s="308"/>
      <c r="CF207" s="264"/>
      <c r="CG207" s="308"/>
      <c r="CH207" s="308"/>
      <c r="CI207" s="308">
        <v>5</v>
      </c>
      <c r="CJ207" s="1058"/>
      <c r="CK207" s="153"/>
    </row>
    <row r="208" spans="1:89" s="148" customFormat="1" ht="37.25" customHeight="1">
      <c r="A208" s="265"/>
      <c r="B208" s="312" t="s">
        <v>321</v>
      </c>
      <c r="C208" s="312" t="s">
        <v>322</v>
      </c>
      <c r="D208" s="850">
        <v>3</v>
      </c>
      <c r="E208" s="1223">
        <v>74</v>
      </c>
      <c r="F208" s="315"/>
      <c r="G208" s="316"/>
      <c r="H208" s="314"/>
      <c r="I208" s="313"/>
      <c r="J208" s="318"/>
      <c r="K208" s="320"/>
      <c r="L208" s="319"/>
      <c r="M208" s="329"/>
      <c r="N208" s="321"/>
      <c r="O208" s="324"/>
      <c r="P208" s="326"/>
      <c r="Q208" s="323"/>
      <c r="R208" s="322"/>
      <c r="S208" s="325"/>
      <c r="T208" s="327">
        <f t="shared" si="18"/>
        <v>0</v>
      </c>
      <c r="U208" s="327">
        <f t="shared" si="19"/>
        <v>0</v>
      </c>
      <c r="V208" s="273" t="str">
        <f t="shared" si="17"/>
        <v>-</v>
      </c>
      <c r="W208" s="328" t="s">
        <v>323</v>
      </c>
      <c r="X208" s="303">
        <v>1.4</v>
      </c>
      <c r="Y208" s="304">
        <f t="shared" si="20"/>
        <v>0</v>
      </c>
      <c r="Z208" s="304"/>
      <c r="AA208" s="305" t="s">
        <v>1512</v>
      </c>
      <c r="AB208" s="306" t="s">
        <v>1519</v>
      </c>
      <c r="AC208" s="307"/>
      <c r="AD208" s="307"/>
      <c r="AE208" s="307"/>
      <c r="AF208" s="307"/>
      <c r="AG208" s="307"/>
      <c r="AH208" s="307"/>
      <c r="AI208" s="307"/>
      <c r="AJ208" s="307"/>
      <c r="AK208" s="307"/>
      <c r="AL208" s="307"/>
      <c r="AM208" s="307"/>
      <c r="AN208" s="307"/>
      <c r="AO208" s="307"/>
      <c r="AP208" s="307"/>
      <c r="AQ208" s="307"/>
      <c r="AR208" s="307"/>
      <c r="AS208" s="307"/>
      <c r="AT208" s="307"/>
      <c r="AU208" s="307"/>
      <c r="AV208" s="307"/>
      <c r="AW208" s="307"/>
      <c r="AX208" s="307"/>
      <c r="AY208" s="307"/>
      <c r="AZ208" s="307"/>
      <c r="BA208" s="307"/>
      <c r="BB208" s="307"/>
      <c r="BC208" s="307"/>
      <c r="BD208" s="307"/>
      <c r="BE208" s="307"/>
      <c r="BF208" s="307"/>
      <c r="BG208" s="1060"/>
      <c r="BH208" s="1057"/>
      <c r="BI208" s="264"/>
      <c r="BJ208" s="308"/>
      <c r="BK208" s="308"/>
      <c r="BL208" s="308"/>
      <c r="BM208" s="308">
        <v>3</v>
      </c>
      <c r="BN208" s="308"/>
      <c r="BO208" s="308"/>
      <c r="BP208" s="308"/>
      <c r="BQ208" s="308"/>
      <c r="BR208" s="308"/>
      <c r="BS208" s="309"/>
      <c r="BT208" s="308"/>
      <c r="BU208" s="308"/>
      <c r="BV208" s="308"/>
      <c r="BW208" s="308"/>
      <c r="BX208" s="308"/>
      <c r="BY208" s="308"/>
      <c r="BZ208" s="308"/>
      <c r="CA208" s="308"/>
      <c r="CB208" s="308">
        <v>3</v>
      </c>
      <c r="CC208" s="308"/>
      <c r="CD208" s="308"/>
      <c r="CE208" s="308"/>
      <c r="CF208" s="264"/>
      <c r="CG208" s="308"/>
      <c r="CH208" s="308">
        <v>3</v>
      </c>
      <c r="CI208" s="308"/>
      <c r="CJ208" s="1058"/>
      <c r="CK208" s="153"/>
    </row>
    <row r="209" spans="1:89" s="148" customFormat="1" ht="37.25" customHeight="1">
      <c r="A209" s="265"/>
      <c r="B209" s="312" t="s">
        <v>324</v>
      </c>
      <c r="C209" s="312" t="s">
        <v>325</v>
      </c>
      <c r="D209" s="850">
        <v>3</v>
      </c>
      <c r="E209" s="1223">
        <v>61</v>
      </c>
      <c r="F209" s="315"/>
      <c r="G209" s="316"/>
      <c r="H209" s="314"/>
      <c r="I209" s="313"/>
      <c r="J209" s="318"/>
      <c r="K209" s="320"/>
      <c r="L209" s="319"/>
      <c r="M209" s="329"/>
      <c r="N209" s="321"/>
      <c r="O209" s="324"/>
      <c r="P209" s="326"/>
      <c r="Q209" s="323"/>
      <c r="R209" s="322"/>
      <c r="S209" s="325"/>
      <c r="T209" s="327">
        <f t="shared" si="18"/>
        <v>0</v>
      </c>
      <c r="U209" s="327">
        <f t="shared" si="19"/>
        <v>0</v>
      </c>
      <c r="V209" s="273" t="str">
        <f t="shared" si="17"/>
        <v>-</v>
      </c>
      <c r="W209" s="328" t="s">
        <v>326</v>
      </c>
      <c r="X209" s="303">
        <v>0.95</v>
      </c>
      <c r="Y209" s="304">
        <f t="shared" si="20"/>
        <v>0</v>
      </c>
      <c r="Z209" s="304"/>
      <c r="AA209" s="305" t="s">
        <v>1511</v>
      </c>
      <c r="AB209" s="306" t="s">
        <v>1519</v>
      </c>
      <c r="AC209" s="307"/>
      <c r="AD209" s="307"/>
      <c r="AE209" s="307"/>
      <c r="AF209" s="307"/>
      <c r="AG209" s="307"/>
      <c r="AH209" s="307"/>
      <c r="AI209" s="307"/>
      <c r="AJ209" s="307"/>
      <c r="AK209" s="307"/>
      <c r="AL209" s="307"/>
      <c r="AM209" s="307"/>
      <c r="AN209" s="307"/>
      <c r="AO209" s="307"/>
      <c r="AP209" s="307"/>
      <c r="AQ209" s="307"/>
      <c r="AR209" s="307"/>
      <c r="AS209" s="307"/>
      <c r="AT209" s="307"/>
      <c r="AU209" s="307"/>
      <c r="AV209" s="307"/>
      <c r="AW209" s="307"/>
      <c r="AX209" s="307"/>
      <c r="AY209" s="307"/>
      <c r="AZ209" s="307"/>
      <c r="BA209" s="307"/>
      <c r="BB209" s="307"/>
      <c r="BC209" s="307"/>
      <c r="BD209" s="307"/>
      <c r="BE209" s="307"/>
      <c r="BF209" s="307"/>
      <c r="BG209" s="1060"/>
      <c r="BH209" s="1057"/>
      <c r="BI209" s="264"/>
      <c r="BJ209" s="308"/>
      <c r="BK209" s="308"/>
      <c r="BL209" s="308"/>
      <c r="BM209" s="308">
        <v>3</v>
      </c>
      <c r="BN209" s="308"/>
      <c r="BO209" s="308"/>
      <c r="BP209" s="308"/>
      <c r="BQ209" s="308"/>
      <c r="BR209" s="308"/>
      <c r="BS209" s="309"/>
      <c r="BT209" s="308"/>
      <c r="BU209" s="308"/>
      <c r="BV209" s="308"/>
      <c r="BW209" s="308"/>
      <c r="BX209" s="308"/>
      <c r="BY209" s="308"/>
      <c r="BZ209" s="308"/>
      <c r="CA209" s="308"/>
      <c r="CB209" s="308">
        <v>3</v>
      </c>
      <c r="CC209" s="308"/>
      <c r="CD209" s="308"/>
      <c r="CE209" s="308"/>
      <c r="CF209" s="264"/>
      <c r="CG209" s="308"/>
      <c r="CH209" s="308"/>
      <c r="CI209" s="308">
        <v>3</v>
      </c>
      <c r="CJ209" s="1058"/>
      <c r="CK209" s="153"/>
    </row>
    <row r="210" spans="1:89" s="148" customFormat="1" ht="37.25" customHeight="1">
      <c r="A210" s="265"/>
      <c r="B210" s="312" t="s">
        <v>327</v>
      </c>
      <c r="C210" s="312" t="s">
        <v>328</v>
      </c>
      <c r="D210" s="850">
        <v>3</v>
      </c>
      <c r="E210" s="1223">
        <v>76</v>
      </c>
      <c r="F210" s="315"/>
      <c r="G210" s="316"/>
      <c r="H210" s="314"/>
      <c r="I210" s="313"/>
      <c r="J210" s="318"/>
      <c r="K210" s="320"/>
      <c r="L210" s="319"/>
      <c r="M210" s="329"/>
      <c r="N210" s="321"/>
      <c r="O210" s="324"/>
      <c r="P210" s="326"/>
      <c r="Q210" s="323"/>
      <c r="R210" s="322"/>
      <c r="S210" s="325"/>
      <c r="T210" s="327">
        <f t="shared" si="18"/>
        <v>0</v>
      </c>
      <c r="U210" s="327">
        <f t="shared" si="19"/>
        <v>0</v>
      </c>
      <c r="V210" s="273" t="str">
        <f t="shared" si="17"/>
        <v>-</v>
      </c>
      <c r="W210" s="328" t="s">
        <v>1058</v>
      </c>
      <c r="X210" s="303">
        <v>1.23</v>
      </c>
      <c r="Y210" s="304">
        <f t="shared" si="20"/>
        <v>0</v>
      </c>
      <c r="Z210" s="304"/>
      <c r="AA210" s="305" t="s">
        <v>1511</v>
      </c>
      <c r="AB210" s="306" t="s">
        <v>1519</v>
      </c>
      <c r="AC210" s="307"/>
      <c r="AD210" s="307"/>
      <c r="AE210" s="307"/>
      <c r="AF210" s="307"/>
      <c r="AG210" s="307"/>
      <c r="AH210" s="307"/>
      <c r="AI210" s="307"/>
      <c r="AJ210" s="307"/>
      <c r="AK210" s="307"/>
      <c r="AL210" s="307"/>
      <c r="AM210" s="307"/>
      <c r="AN210" s="307"/>
      <c r="AO210" s="307"/>
      <c r="AP210" s="307"/>
      <c r="AQ210" s="307"/>
      <c r="AR210" s="307"/>
      <c r="AS210" s="307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7"/>
      <c r="BD210" s="307"/>
      <c r="BE210" s="307"/>
      <c r="BF210" s="307"/>
      <c r="BG210" s="1060"/>
      <c r="BH210" s="1057"/>
      <c r="BI210" s="264"/>
      <c r="BJ210" s="308"/>
      <c r="BK210" s="308"/>
      <c r="BL210" s="308"/>
      <c r="BM210" s="308">
        <v>3</v>
      </c>
      <c r="BN210" s="308"/>
      <c r="BO210" s="308"/>
      <c r="BP210" s="308"/>
      <c r="BQ210" s="308"/>
      <c r="BR210" s="308"/>
      <c r="BS210" s="309"/>
      <c r="BT210" s="308"/>
      <c r="BU210" s="308"/>
      <c r="BV210" s="308"/>
      <c r="BW210" s="308"/>
      <c r="BX210" s="308"/>
      <c r="BY210" s="308"/>
      <c r="BZ210" s="308"/>
      <c r="CA210" s="308"/>
      <c r="CB210" s="308">
        <v>3</v>
      </c>
      <c r="CC210" s="308"/>
      <c r="CD210" s="308"/>
      <c r="CE210" s="308"/>
      <c r="CF210" s="264"/>
      <c r="CG210" s="308"/>
      <c r="CH210" s="308"/>
      <c r="CI210" s="308">
        <v>3</v>
      </c>
      <c r="CJ210" s="1058"/>
      <c r="CK210" s="153"/>
    </row>
    <row r="211" spans="1:89" s="148" customFormat="1" ht="37.25" customHeight="1">
      <c r="A211" s="265"/>
      <c r="B211" s="312" t="s">
        <v>329</v>
      </c>
      <c r="C211" s="312" t="s">
        <v>330</v>
      </c>
      <c r="D211" s="850">
        <v>5</v>
      </c>
      <c r="E211" s="1223">
        <v>69</v>
      </c>
      <c r="F211" s="315"/>
      <c r="G211" s="316"/>
      <c r="H211" s="314"/>
      <c r="I211" s="313"/>
      <c r="J211" s="318"/>
      <c r="K211" s="320"/>
      <c r="L211" s="319"/>
      <c r="M211" s="329"/>
      <c r="N211" s="321"/>
      <c r="O211" s="324"/>
      <c r="P211" s="326"/>
      <c r="Q211" s="323"/>
      <c r="R211" s="322"/>
      <c r="S211" s="325"/>
      <c r="T211" s="327">
        <f t="shared" si="18"/>
        <v>0</v>
      </c>
      <c r="U211" s="327">
        <f t="shared" si="19"/>
        <v>0</v>
      </c>
      <c r="V211" s="273" t="str">
        <f t="shared" si="17"/>
        <v>-</v>
      </c>
      <c r="W211" s="328" t="s">
        <v>1059</v>
      </c>
      <c r="X211" s="303">
        <v>1.1000000000000001</v>
      </c>
      <c r="Y211" s="304">
        <f t="shared" si="20"/>
        <v>0</v>
      </c>
      <c r="Z211" s="304"/>
      <c r="AA211" s="305" t="s">
        <v>1511</v>
      </c>
      <c r="AB211" s="306" t="s">
        <v>1519</v>
      </c>
      <c r="AC211" s="307"/>
      <c r="AD211" s="307"/>
      <c r="AE211" s="307"/>
      <c r="AF211" s="307"/>
      <c r="AG211" s="307"/>
      <c r="AH211" s="307"/>
      <c r="AI211" s="307"/>
      <c r="AJ211" s="307"/>
      <c r="AK211" s="307"/>
      <c r="AL211" s="307"/>
      <c r="AM211" s="307"/>
      <c r="AN211" s="307"/>
      <c r="AO211" s="307"/>
      <c r="AP211" s="307"/>
      <c r="AQ211" s="307"/>
      <c r="AR211" s="307"/>
      <c r="AS211" s="307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7"/>
      <c r="BD211" s="307"/>
      <c r="BE211" s="307"/>
      <c r="BF211" s="307"/>
      <c r="BG211" s="1060"/>
      <c r="BH211" s="1057"/>
      <c r="BI211" s="264"/>
      <c r="BJ211" s="308"/>
      <c r="BK211" s="308"/>
      <c r="BL211" s="308"/>
      <c r="BM211" s="308">
        <v>5</v>
      </c>
      <c r="BN211" s="308"/>
      <c r="BO211" s="308"/>
      <c r="BP211" s="308"/>
      <c r="BQ211" s="308"/>
      <c r="BR211" s="308"/>
      <c r="BS211" s="309"/>
      <c r="BT211" s="310">
        <v>5</v>
      </c>
      <c r="BU211" s="308"/>
      <c r="BV211" s="310">
        <v>5</v>
      </c>
      <c r="BW211" s="310"/>
      <c r="BX211" s="308"/>
      <c r="BY211" s="308"/>
      <c r="BZ211" s="308"/>
      <c r="CA211" s="308"/>
      <c r="CB211" s="308"/>
      <c r="CC211" s="308"/>
      <c r="CD211" s="308"/>
      <c r="CE211" s="308"/>
      <c r="CF211" s="264"/>
      <c r="CG211" s="308"/>
      <c r="CH211" s="308"/>
      <c r="CI211" s="308"/>
      <c r="CJ211" s="1058"/>
      <c r="CK211" s="153"/>
    </row>
    <row r="212" spans="1:89" s="148" customFormat="1" ht="37.25" customHeight="1">
      <c r="A212" s="265"/>
      <c r="B212" s="312" t="s">
        <v>331</v>
      </c>
      <c r="C212" s="312" t="s">
        <v>332</v>
      </c>
      <c r="D212" s="850">
        <v>3</v>
      </c>
      <c r="E212" s="1223">
        <v>47</v>
      </c>
      <c r="F212" s="315"/>
      <c r="G212" s="316"/>
      <c r="H212" s="314"/>
      <c r="I212" s="313"/>
      <c r="J212" s="318"/>
      <c r="K212" s="320"/>
      <c r="L212" s="319"/>
      <c r="M212" s="329"/>
      <c r="N212" s="321"/>
      <c r="O212" s="324"/>
      <c r="P212" s="326"/>
      <c r="Q212" s="323"/>
      <c r="R212" s="322"/>
      <c r="S212" s="325"/>
      <c r="T212" s="327">
        <f t="shared" si="18"/>
        <v>0</v>
      </c>
      <c r="U212" s="327">
        <f t="shared" si="19"/>
        <v>0</v>
      </c>
      <c r="V212" s="273" t="str">
        <f t="shared" si="17"/>
        <v>-</v>
      </c>
      <c r="W212" s="328" t="s">
        <v>333</v>
      </c>
      <c r="X212" s="303">
        <v>0.71</v>
      </c>
      <c r="Y212" s="304">
        <f t="shared" si="20"/>
        <v>0</v>
      </c>
      <c r="Z212" s="304"/>
      <c r="AA212" s="305" t="s">
        <v>1511</v>
      </c>
      <c r="AB212" s="306" t="s">
        <v>1519</v>
      </c>
      <c r="AC212" s="307"/>
      <c r="AD212" s="307"/>
      <c r="AE212" s="307"/>
      <c r="AF212" s="307"/>
      <c r="AG212" s="307"/>
      <c r="AH212" s="307"/>
      <c r="AI212" s="307"/>
      <c r="AJ212" s="307"/>
      <c r="AK212" s="307"/>
      <c r="AL212" s="307"/>
      <c r="AM212" s="307"/>
      <c r="AN212" s="307"/>
      <c r="AO212" s="307"/>
      <c r="AP212" s="307"/>
      <c r="AQ212" s="307"/>
      <c r="AR212" s="307"/>
      <c r="AS212" s="307"/>
      <c r="AT212" s="307"/>
      <c r="AU212" s="307"/>
      <c r="AV212" s="307"/>
      <c r="AW212" s="307"/>
      <c r="AX212" s="307"/>
      <c r="AY212" s="307"/>
      <c r="AZ212" s="307"/>
      <c r="BA212" s="307"/>
      <c r="BB212" s="307"/>
      <c r="BC212" s="307"/>
      <c r="BD212" s="307"/>
      <c r="BE212" s="307"/>
      <c r="BF212" s="307"/>
      <c r="BG212" s="1060"/>
      <c r="BH212" s="1057"/>
      <c r="BI212" s="264"/>
      <c r="BJ212" s="308"/>
      <c r="BK212" s="308"/>
      <c r="BL212" s="308"/>
      <c r="BM212" s="308">
        <v>3</v>
      </c>
      <c r="BN212" s="308"/>
      <c r="BO212" s="308"/>
      <c r="BP212" s="308"/>
      <c r="BQ212" s="308"/>
      <c r="BR212" s="308"/>
      <c r="BS212" s="309"/>
      <c r="BT212" s="308"/>
      <c r="BU212" s="308"/>
      <c r="BV212" s="308"/>
      <c r="BW212" s="308"/>
      <c r="BX212" s="308"/>
      <c r="BY212" s="308"/>
      <c r="BZ212" s="308">
        <v>2</v>
      </c>
      <c r="CA212" s="308"/>
      <c r="CB212" s="308"/>
      <c r="CC212" s="308">
        <v>1</v>
      </c>
      <c r="CD212" s="308"/>
      <c r="CE212" s="308"/>
      <c r="CF212" s="264"/>
      <c r="CG212" s="308"/>
      <c r="CH212" s="308"/>
      <c r="CI212" s="308">
        <v>3</v>
      </c>
      <c r="CJ212" s="1058"/>
      <c r="CK212" s="153"/>
    </row>
    <row r="213" spans="1:89" s="148" customFormat="1" ht="37.25" customHeight="1">
      <c r="A213" s="265"/>
      <c r="B213" s="312" t="s">
        <v>334</v>
      </c>
      <c r="C213" s="312" t="s">
        <v>335</v>
      </c>
      <c r="D213" s="850">
        <v>2</v>
      </c>
      <c r="E213" s="1223">
        <v>108</v>
      </c>
      <c r="F213" s="315"/>
      <c r="G213" s="316"/>
      <c r="H213" s="314"/>
      <c r="I213" s="313"/>
      <c r="J213" s="318"/>
      <c r="K213" s="320"/>
      <c r="L213" s="319"/>
      <c r="M213" s="329"/>
      <c r="N213" s="321"/>
      <c r="O213" s="324"/>
      <c r="P213" s="326"/>
      <c r="Q213" s="323"/>
      <c r="R213" s="322"/>
      <c r="S213" s="325"/>
      <c r="T213" s="327">
        <f t="shared" si="18"/>
        <v>0</v>
      </c>
      <c r="U213" s="327">
        <f t="shared" si="19"/>
        <v>0</v>
      </c>
      <c r="V213" s="273" t="str">
        <f t="shared" ref="V213:V276" si="21">IF(T213&gt;0,T213*E213,"-")</f>
        <v>-</v>
      </c>
      <c r="W213" s="328" t="s">
        <v>336</v>
      </c>
      <c r="X213" s="303">
        <v>1.48</v>
      </c>
      <c r="Y213" s="304">
        <f t="shared" si="20"/>
        <v>0</v>
      </c>
      <c r="Z213" s="304"/>
      <c r="AA213" s="305" t="s">
        <v>1512</v>
      </c>
      <c r="AB213" s="306" t="s">
        <v>1520</v>
      </c>
      <c r="AC213" s="307"/>
      <c r="AD213" s="307"/>
      <c r="AE213" s="307"/>
      <c r="AF213" s="307"/>
      <c r="AG213" s="307"/>
      <c r="AH213" s="307"/>
      <c r="AI213" s="307"/>
      <c r="AJ213" s="307"/>
      <c r="AK213" s="307"/>
      <c r="AL213" s="307"/>
      <c r="AM213" s="307"/>
      <c r="AN213" s="307"/>
      <c r="AO213" s="307"/>
      <c r="AP213" s="307"/>
      <c r="AQ213" s="307"/>
      <c r="AR213" s="307"/>
      <c r="AS213" s="307"/>
      <c r="AT213" s="307"/>
      <c r="AU213" s="307"/>
      <c r="AV213" s="307"/>
      <c r="AW213" s="307"/>
      <c r="AX213" s="307"/>
      <c r="AY213" s="307"/>
      <c r="AZ213" s="307"/>
      <c r="BA213" s="307"/>
      <c r="BB213" s="307"/>
      <c r="BC213" s="307"/>
      <c r="BD213" s="307"/>
      <c r="BE213" s="307"/>
      <c r="BF213" s="307"/>
      <c r="BG213" s="1060"/>
      <c r="BH213" s="1057"/>
      <c r="BI213" s="264"/>
      <c r="BJ213" s="308"/>
      <c r="BK213" s="308"/>
      <c r="BL213" s="308"/>
      <c r="BM213" s="308"/>
      <c r="BN213" s="308">
        <v>2</v>
      </c>
      <c r="BO213" s="308"/>
      <c r="BP213" s="308"/>
      <c r="BQ213" s="308"/>
      <c r="BR213" s="308"/>
      <c r="BS213" s="309"/>
      <c r="BT213" s="308"/>
      <c r="BU213" s="308"/>
      <c r="BV213" s="308"/>
      <c r="BW213" s="308"/>
      <c r="BX213" s="308"/>
      <c r="BY213" s="308"/>
      <c r="BZ213" s="308"/>
      <c r="CA213" s="308"/>
      <c r="CB213" s="308">
        <v>2</v>
      </c>
      <c r="CC213" s="308"/>
      <c r="CD213" s="308"/>
      <c r="CE213" s="308"/>
      <c r="CF213" s="264"/>
      <c r="CG213" s="308"/>
      <c r="CH213" s="308">
        <v>1</v>
      </c>
      <c r="CI213" s="308">
        <v>1</v>
      </c>
      <c r="CJ213" s="1058"/>
      <c r="CK213" s="153"/>
    </row>
    <row r="214" spans="1:89" s="148" customFormat="1" ht="38.25" customHeight="1">
      <c r="A214" s="265"/>
      <c r="B214" s="312" t="s">
        <v>337</v>
      </c>
      <c r="C214" s="312" t="s">
        <v>338</v>
      </c>
      <c r="D214" s="850">
        <v>2</v>
      </c>
      <c r="E214" s="1223">
        <v>115</v>
      </c>
      <c r="F214" s="315"/>
      <c r="G214" s="316"/>
      <c r="H214" s="314"/>
      <c r="I214" s="313"/>
      <c r="J214" s="318"/>
      <c r="K214" s="320"/>
      <c r="L214" s="319"/>
      <c r="M214" s="329"/>
      <c r="N214" s="321"/>
      <c r="O214" s="324"/>
      <c r="P214" s="326"/>
      <c r="Q214" s="323"/>
      <c r="R214" s="322"/>
      <c r="S214" s="325"/>
      <c r="T214" s="327">
        <f t="shared" ref="T214:T277" si="22">F214+G214+H214+I214+J214+K214+L214+M214+N214+O214+P214+Q214+R214+S214</f>
        <v>0</v>
      </c>
      <c r="U214" s="327">
        <f t="shared" si="19"/>
        <v>0</v>
      </c>
      <c r="V214" s="273" t="str">
        <f t="shared" si="21"/>
        <v>-</v>
      </c>
      <c r="W214" s="328" t="s">
        <v>339</v>
      </c>
      <c r="X214" s="303">
        <v>1.65</v>
      </c>
      <c r="Y214" s="304">
        <f t="shared" si="20"/>
        <v>0</v>
      </c>
      <c r="Z214" s="304"/>
      <c r="AA214" s="305" t="s">
        <v>1513</v>
      </c>
      <c r="AB214" s="306" t="s">
        <v>1520</v>
      </c>
      <c r="AC214" s="307"/>
      <c r="AD214" s="307"/>
      <c r="AE214" s="307"/>
      <c r="AF214" s="307"/>
      <c r="AG214" s="307"/>
      <c r="AH214" s="307"/>
      <c r="AI214" s="307"/>
      <c r="AJ214" s="307"/>
      <c r="AK214" s="307"/>
      <c r="AL214" s="307"/>
      <c r="AM214" s="307"/>
      <c r="AN214" s="307"/>
      <c r="AO214" s="307"/>
      <c r="AP214" s="307"/>
      <c r="AQ214" s="307"/>
      <c r="AR214" s="307"/>
      <c r="AS214" s="307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7"/>
      <c r="BD214" s="307"/>
      <c r="BE214" s="307"/>
      <c r="BF214" s="307"/>
      <c r="BG214" s="1060"/>
      <c r="BH214" s="1057"/>
      <c r="BI214" s="264"/>
      <c r="BJ214" s="308"/>
      <c r="BK214" s="308"/>
      <c r="BL214" s="308"/>
      <c r="BM214" s="308"/>
      <c r="BN214" s="308">
        <v>2</v>
      </c>
      <c r="BO214" s="308"/>
      <c r="BP214" s="308"/>
      <c r="BQ214" s="308"/>
      <c r="BR214" s="308"/>
      <c r="BS214" s="309"/>
      <c r="BT214" s="308"/>
      <c r="BU214" s="308"/>
      <c r="BV214" s="308"/>
      <c r="BW214" s="308"/>
      <c r="BX214" s="308"/>
      <c r="BY214" s="308"/>
      <c r="BZ214" s="308"/>
      <c r="CA214" s="308">
        <v>2</v>
      </c>
      <c r="CB214" s="308"/>
      <c r="CC214" s="308"/>
      <c r="CD214" s="308"/>
      <c r="CE214" s="308"/>
      <c r="CF214" s="264"/>
      <c r="CG214" s="308">
        <v>2</v>
      </c>
      <c r="CH214" s="308"/>
      <c r="CI214" s="308"/>
      <c r="CJ214" s="1058"/>
      <c r="CK214" s="153"/>
    </row>
    <row r="215" spans="1:89" s="148" customFormat="1" ht="38.25" customHeight="1">
      <c r="A215" s="265"/>
      <c r="B215" s="312" t="s">
        <v>340</v>
      </c>
      <c r="C215" s="312" t="s">
        <v>341</v>
      </c>
      <c r="D215" s="850">
        <v>3</v>
      </c>
      <c r="E215" s="1223">
        <v>100</v>
      </c>
      <c r="F215" s="315"/>
      <c r="G215" s="316"/>
      <c r="H215" s="314"/>
      <c r="I215" s="313"/>
      <c r="J215" s="318"/>
      <c r="K215" s="320"/>
      <c r="L215" s="319"/>
      <c r="M215" s="329"/>
      <c r="N215" s="321"/>
      <c r="O215" s="324"/>
      <c r="P215" s="326"/>
      <c r="Q215" s="323"/>
      <c r="R215" s="322"/>
      <c r="S215" s="325"/>
      <c r="T215" s="327">
        <f t="shared" si="22"/>
        <v>0</v>
      </c>
      <c r="U215" s="327">
        <f t="shared" si="19"/>
        <v>0</v>
      </c>
      <c r="V215" s="273" t="str">
        <f t="shared" si="21"/>
        <v>-</v>
      </c>
      <c r="W215" s="328" t="s">
        <v>342</v>
      </c>
      <c r="X215" s="303">
        <v>1.1000000000000001</v>
      </c>
      <c r="Y215" s="304">
        <f t="shared" si="20"/>
        <v>0</v>
      </c>
      <c r="Z215" s="304"/>
      <c r="AA215" s="305" t="s">
        <v>1512</v>
      </c>
      <c r="AB215" s="306" t="s">
        <v>1520</v>
      </c>
      <c r="AC215" s="307"/>
      <c r="AD215" s="307"/>
      <c r="AE215" s="307"/>
      <c r="AF215" s="307"/>
      <c r="AG215" s="307"/>
      <c r="AH215" s="307"/>
      <c r="AI215" s="307"/>
      <c r="AJ215" s="307"/>
      <c r="AK215" s="307"/>
      <c r="AL215" s="307"/>
      <c r="AM215" s="307"/>
      <c r="AN215" s="307"/>
      <c r="AO215" s="307"/>
      <c r="AP215" s="307"/>
      <c r="AQ215" s="307"/>
      <c r="AR215" s="307"/>
      <c r="AS215" s="307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7"/>
      <c r="BD215" s="307"/>
      <c r="BE215" s="307"/>
      <c r="BF215" s="307"/>
      <c r="BG215" s="1060"/>
      <c r="BH215" s="1057"/>
      <c r="BI215" s="264"/>
      <c r="BJ215" s="308"/>
      <c r="BK215" s="308"/>
      <c r="BL215" s="308"/>
      <c r="BM215" s="308"/>
      <c r="BN215" s="308">
        <v>3</v>
      </c>
      <c r="BO215" s="308"/>
      <c r="BP215" s="308"/>
      <c r="BQ215" s="308"/>
      <c r="BR215" s="308"/>
      <c r="BS215" s="309"/>
      <c r="BT215" s="308"/>
      <c r="BU215" s="308"/>
      <c r="BV215" s="308"/>
      <c r="BW215" s="308"/>
      <c r="BX215" s="308"/>
      <c r="BY215" s="308"/>
      <c r="BZ215" s="308"/>
      <c r="CA215" s="308"/>
      <c r="CB215" s="308">
        <v>3</v>
      </c>
      <c r="CC215" s="308"/>
      <c r="CD215" s="308"/>
      <c r="CE215" s="308"/>
      <c r="CF215" s="264"/>
      <c r="CG215" s="308"/>
      <c r="CH215" s="308">
        <v>3</v>
      </c>
      <c r="CI215" s="308"/>
      <c r="CJ215" s="1058"/>
      <c r="CK215" s="153"/>
    </row>
    <row r="216" spans="1:89" s="148" customFormat="1" ht="38.25" customHeight="1">
      <c r="A216" s="265"/>
      <c r="B216" s="312" t="s">
        <v>343</v>
      </c>
      <c r="C216" s="312" t="s">
        <v>344</v>
      </c>
      <c r="D216" s="850">
        <v>3</v>
      </c>
      <c r="E216" s="1223">
        <v>112</v>
      </c>
      <c r="F216" s="315"/>
      <c r="G216" s="316"/>
      <c r="H216" s="314"/>
      <c r="I216" s="313"/>
      <c r="J216" s="318"/>
      <c r="K216" s="320"/>
      <c r="L216" s="319"/>
      <c r="M216" s="329"/>
      <c r="N216" s="321"/>
      <c r="O216" s="324"/>
      <c r="P216" s="326"/>
      <c r="Q216" s="323"/>
      <c r="R216" s="322"/>
      <c r="S216" s="325"/>
      <c r="T216" s="327">
        <f t="shared" si="22"/>
        <v>0</v>
      </c>
      <c r="U216" s="327">
        <f t="shared" si="19"/>
        <v>0</v>
      </c>
      <c r="V216" s="273" t="str">
        <f t="shared" si="21"/>
        <v>-</v>
      </c>
      <c r="W216" s="328" t="s">
        <v>345</v>
      </c>
      <c r="X216" s="303">
        <v>1.27</v>
      </c>
      <c r="Y216" s="304">
        <f t="shared" si="20"/>
        <v>0</v>
      </c>
      <c r="Z216" s="304"/>
      <c r="AA216" s="305" t="s">
        <v>1513</v>
      </c>
      <c r="AB216" s="306" t="s">
        <v>1520</v>
      </c>
      <c r="AC216" s="307"/>
      <c r="AD216" s="307"/>
      <c r="AE216" s="307"/>
      <c r="AF216" s="307"/>
      <c r="AG216" s="307"/>
      <c r="AH216" s="307"/>
      <c r="AI216" s="307"/>
      <c r="AJ216" s="307"/>
      <c r="AK216" s="307"/>
      <c r="AL216" s="307"/>
      <c r="AM216" s="307"/>
      <c r="AN216" s="307"/>
      <c r="AO216" s="307"/>
      <c r="AP216" s="307"/>
      <c r="AQ216" s="307"/>
      <c r="AR216" s="307"/>
      <c r="AS216" s="307"/>
      <c r="AT216" s="307"/>
      <c r="AU216" s="307"/>
      <c r="AV216" s="307"/>
      <c r="AW216" s="307"/>
      <c r="AX216" s="307"/>
      <c r="AY216" s="307"/>
      <c r="AZ216" s="307"/>
      <c r="BA216" s="307"/>
      <c r="BB216" s="307"/>
      <c r="BC216" s="307"/>
      <c r="BD216" s="307"/>
      <c r="BE216" s="307"/>
      <c r="BF216" s="307"/>
      <c r="BG216" s="1060"/>
      <c r="BH216" s="1057"/>
      <c r="BI216" s="264"/>
      <c r="BJ216" s="308"/>
      <c r="BK216" s="308"/>
      <c r="BL216" s="308"/>
      <c r="BM216" s="308"/>
      <c r="BN216" s="308">
        <v>3</v>
      </c>
      <c r="BO216" s="308"/>
      <c r="BP216" s="308"/>
      <c r="BQ216" s="308"/>
      <c r="BR216" s="308"/>
      <c r="BS216" s="309"/>
      <c r="BT216" s="308"/>
      <c r="BU216" s="308"/>
      <c r="BV216" s="308"/>
      <c r="BW216" s="308"/>
      <c r="BX216" s="308"/>
      <c r="BY216" s="308"/>
      <c r="BZ216" s="308"/>
      <c r="CA216" s="308"/>
      <c r="CB216" s="308">
        <v>3</v>
      </c>
      <c r="CC216" s="308"/>
      <c r="CD216" s="308"/>
      <c r="CE216" s="308"/>
      <c r="CF216" s="264"/>
      <c r="CG216" s="308">
        <v>3</v>
      </c>
      <c r="CH216" s="308"/>
      <c r="CI216" s="308"/>
      <c r="CJ216" s="1058"/>
      <c r="CK216" s="153"/>
    </row>
    <row r="217" spans="1:89" s="148" customFormat="1" ht="38.25" customHeight="1">
      <c r="A217" s="265"/>
      <c r="B217" s="312" t="s">
        <v>346</v>
      </c>
      <c r="C217" s="312" t="s">
        <v>347</v>
      </c>
      <c r="D217" s="850">
        <v>3</v>
      </c>
      <c r="E217" s="1223">
        <v>105</v>
      </c>
      <c r="F217" s="315"/>
      <c r="G217" s="316"/>
      <c r="H217" s="314"/>
      <c r="I217" s="313"/>
      <c r="J217" s="318"/>
      <c r="K217" s="320"/>
      <c r="L217" s="319"/>
      <c r="M217" s="329"/>
      <c r="N217" s="321"/>
      <c r="O217" s="324"/>
      <c r="P217" s="326"/>
      <c r="Q217" s="323"/>
      <c r="R217" s="322"/>
      <c r="S217" s="325"/>
      <c r="T217" s="327">
        <f t="shared" si="22"/>
        <v>0</v>
      </c>
      <c r="U217" s="327">
        <f t="shared" si="19"/>
        <v>0</v>
      </c>
      <c r="V217" s="273" t="str">
        <f t="shared" si="21"/>
        <v>-</v>
      </c>
      <c r="W217" s="328" t="s">
        <v>348</v>
      </c>
      <c r="X217" s="303">
        <v>1.92</v>
      </c>
      <c r="Y217" s="304">
        <f t="shared" si="20"/>
        <v>0</v>
      </c>
      <c r="Z217" s="304"/>
      <c r="AA217" s="305" t="s">
        <v>1513</v>
      </c>
      <c r="AB217" s="306" t="s">
        <v>1520</v>
      </c>
      <c r="AC217" s="307"/>
      <c r="AD217" s="307"/>
      <c r="AE217" s="307"/>
      <c r="AF217" s="307"/>
      <c r="AG217" s="307"/>
      <c r="AH217" s="307"/>
      <c r="AI217" s="307"/>
      <c r="AJ217" s="307"/>
      <c r="AK217" s="307"/>
      <c r="AL217" s="307"/>
      <c r="AM217" s="307"/>
      <c r="AN217" s="307"/>
      <c r="AO217" s="307"/>
      <c r="AP217" s="307"/>
      <c r="AQ217" s="307"/>
      <c r="AR217" s="307"/>
      <c r="AS217" s="307"/>
      <c r="AT217" s="307"/>
      <c r="AU217" s="307"/>
      <c r="AV217" s="307"/>
      <c r="AW217" s="307"/>
      <c r="AX217" s="307"/>
      <c r="AY217" s="307"/>
      <c r="AZ217" s="307"/>
      <c r="BA217" s="307"/>
      <c r="BB217" s="307"/>
      <c r="BC217" s="307"/>
      <c r="BD217" s="307"/>
      <c r="BE217" s="307"/>
      <c r="BF217" s="307"/>
      <c r="BG217" s="1060"/>
      <c r="BH217" s="1057"/>
      <c r="BI217" s="264"/>
      <c r="BJ217" s="308"/>
      <c r="BK217" s="308"/>
      <c r="BL217" s="308"/>
      <c r="BM217" s="308"/>
      <c r="BN217" s="308">
        <v>3</v>
      </c>
      <c r="BO217" s="308"/>
      <c r="BP217" s="308"/>
      <c r="BQ217" s="308"/>
      <c r="BR217" s="308"/>
      <c r="BS217" s="309"/>
      <c r="BT217" s="308"/>
      <c r="BU217" s="308"/>
      <c r="BV217" s="308"/>
      <c r="BW217" s="308"/>
      <c r="BX217" s="308"/>
      <c r="BY217" s="308"/>
      <c r="BZ217" s="308"/>
      <c r="CA217" s="308"/>
      <c r="CB217" s="308">
        <v>3</v>
      </c>
      <c r="CC217" s="308"/>
      <c r="CD217" s="308"/>
      <c r="CE217" s="308"/>
      <c r="CF217" s="264"/>
      <c r="CG217" s="308">
        <v>3</v>
      </c>
      <c r="CH217" s="308"/>
      <c r="CI217" s="308"/>
      <c r="CJ217" s="1058"/>
      <c r="CK217" s="153"/>
    </row>
    <row r="218" spans="1:89" s="148" customFormat="1" ht="38.25" customHeight="1">
      <c r="A218" s="265"/>
      <c r="B218" s="312" t="s">
        <v>349</v>
      </c>
      <c r="C218" s="312" t="s">
        <v>350</v>
      </c>
      <c r="D218" s="850">
        <v>2</v>
      </c>
      <c r="E218" s="1223">
        <v>79</v>
      </c>
      <c r="F218" s="315"/>
      <c r="G218" s="316"/>
      <c r="H218" s="314"/>
      <c r="I218" s="313"/>
      <c r="J218" s="318"/>
      <c r="K218" s="320"/>
      <c r="L218" s="319"/>
      <c r="M218" s="329"/>
      <c r="N218" s="321"/>
      <c r="O218" s="324"/>
      <c r="P218" s="326"/>
      <c r="Q218" s="323"/>
      <c r="R218" s="322"/>
      <c r="S218" s="325"/>
      <c r="T218" s="327">
        <f t="shared" si="22"/>
        <v>0</v>
      </c>
      <c r="U218" s="327">
        <f t="shared" si="19"/>
        <v>0</v>
      </c>
      <c r="V218" s="273" t="str">
        <f t="shared" si="21"/>
        <v>-</v>
      </c>
      <c r="W218" s="328" t="s">
        <v>351</v>
      </c>
      <c r="X218" s="303">
        <v>2.41</v>
      </c>
      <c r="Y218" s="304">
        <f t="shared" si="20"/>
        <v>0</v>
      </c>
      <c r="Z218" s="304"/>
      <c r="AA218" s="305" t="s">
        <v>1512</v>
      </c>
      <c r="AB218" s="306" t="s">
        <v>1520</v>
      </c>
      <c r="AC218" s="307"/>
      <c r="AD218" s="307"/>
      <c r="AE218" s="307"/>
      <c r="AF218" s="307"/>
      <c r="AG218" s="307"/>
      <c r="AH218" s="307"/>
      <c r="AI218" s="307"/>
      <c r="AJ218" s="307"/>
      <c r="AK218" s="307"/>
      <c r="AL218" s="307"/>
      <c r="AM218" s="307"/>
      <c r="AN218" s="307"/>
      <c r="AO218" s="307"/>
      <c r="AP218" s="307"/>
      <c r="AQ218" s="307"/>
      <c r="AR218" s="307"/>
      <c r="AS218" s="307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7"/>
      <c r="BD218" s="307"/>
      <c r="BE218" s="307"/>
      <c r="BF218" s="307"/>
      <c r="BG218" s="1060"/>
      <c r="BH218" s="1057"/>
      <c r="BI218" s="264"/>
      <c r="BJ218" s="308"/>
      <c r="BK218" s="308"/>
      <c r="BL218" s="308"/>
      <c r="BM218" s="308"/>
      <c r="BN218" s="308">
        <v>2</v>
      </c>
      <c r="BO218" s="308"/>
      <c r="BP218" s="308"/>
      <c r="BQ218" s="308"/>
      <c r="BR218" s="308"/>
      <c r="BS218" s="309"/>
      <c r="BT218" s="308"/>
      <c r="BU218" s="308"/>
      <c r="BV218" s="308"/>
      <c r="BW218" s="308"/>
      <c r="BX218" s="308"/>
      <c r="BY218" s="308"/>
      <c r="BZ218" s="308"/>
      <c r="CA218" s="308"/>
      <c r="CB218" s="308"/>
      <c r="CC218" s="308">
        <v>2</v>
      </c>
      <c r="CD218" s="308"/>
      <c r="CE218" s="308"/>
      <c r="CF218" s="264"/>
      <c r="CG218" s="308"/>
      <c r="CH218" s="308">
        <v>1</v>
      </c>
      <c r="CI218" s="308">
        <v>1</v>
      </c>
      <c r="CJ218" s="1058"/>
      <c r="CK218" s="153"/>
    </row>
    <row r="219" spans="1:89" s="148" customFormat="1" ht="38.25" customHeight="1">
      <c r="A219" s="265"/>
      <c r="B219" s="312" t="s">
        <v>352</v>
      </c>
      <c r="C219" s="312" t="s">
        <v>353</v>
      </c>
      <c r="D219" s="850">
        <v>2</v>
      </c>
      <c r="E219" s="1223">
        <v>76</v>
      </c>
      <c r="F219" s="315"/>
      <c r="G219" s="316"/>
      <c r="H219" s="314"/>
      <c r="I219" s="313"/>
      <c r="J219" s="318"/>
      <c r="K219" s="320"/>
      <c r="L219" s="319"/>
      <c r="M219" s="329"/>
      <c r="N219" s="321"/>
      <c r="O219" s="324"/>
      <c r="P219" s="326"/>
      <c r="Q219" s="323"/>
      <c r="R219" s="322"/>
      <c r="S219" s="325"/>
      <c r="T219" s="327">
        <f t="shared" si="22"/>
        <v>0</v>
      </c>
      <c r="U219" s="327">
        <f t="shared" si="19"/>
        <v>0</v>
      </c>
      <c r="V219" s="273" t="str">
        <f t="shared" si="21"/>
        <v>-</v>
      </c>
      <c r="W219" s="328" t="s">
        <v>354</v>
      </c>
      <c r="X219" s="303">
        <v>1.8</v>
      </c>
      <c r="Y219" s="304">
        <f t="shared" si="20"/>
        <v>0</v>
      </c>
      <c r="Z219" s="304"/>
      <c r="AA219" s="305" t="s">
        <v>1511</v>
      </c>
      <c r="AB219" s="306" t="s">
        <v>1520</v>
      </c>
      <c r="AC219" s="307"/>
      <c r="AD219" s="307"/>
      <c r="AE219" s="307"/>
      <c r="AF219" s="307"/>
      <c r="AG219" s="307"/>
      <c r="AH219" s="307"/>
      <c r="AI219" s="307"/>
      <c r="AJ219" s="307"/>
      <c r="AK219" s="307"/>
      <c r="AL219" s="307"/>
      <c r="AM219" s="307"/>
      <c r="AN219" s="307"/>
      <c r="AO219" s="307"/>
      <c r="AP219" s="307"/>
      <c r="AQ219" s="307"/>
      <c r="AR219" s="307"/>
      <c r="AS219" s="307"/>
      <c r="AT219" s="307"/>
      <c r="AU219" s="307"/>
      <c r="AV219" s="307"/>
      <c r="AW219" s="307"/>
      <c r="AX219" s="307"/>
      <c r="AY219" s="307"/>
      <c r="AZ219" s="307"/>
      <c r="BA219" s="307"/>
      <c r="BB219" s="307"/>
      <c r="BC219" s="307"/>
      <c r="BD219" s="307"/>
      <c r="BE219" s="307"/>
      <c r="BF219" s="307"/>
      <c r="BG219" s="1060"/>
      <c r="BH219" s="1057"/>
      <c r="BI219" s="264"/>
      <c r="BJ219" s="308"/>
      <c r="BK219" s="308"/>
      <c r="BL219" s="308"/>
      <c r="BM219" s="308"/>
      <c r="BN219" s="308">
        <v>2</v>
      </c>
      <c r="BO219" s="308"/>
      <c r="BP219" s="308"/>
      <c r="BQ219" s="308"/>
      <c r="BR219" s="308"/>
      <c r="BS219" s="309"/>
      <c r="BT219" s="308"/>
      <c r="BU219" s="308"/>
      <c r="BV219" s="308"/>
      <c r="BW219" s="308"/>
      <c r="BX219" s="308"/>
      <c r="BY219" s="308"/>
      <c r="BZ219" s="308"/>
      <c r="CA219" s="308"/>
      <c r="CB219" s="308"/>
      <c r="CC219" s="308">
        <v>2</v>
      </c>
      <c r="CD219" s="308"/>
      <c r="CE219" s="308"/>
      <c r="CF219" s="264"/>
      <c r="CG219" s="308"/>
      <c r="CH219" s="308"/>
      <c r="CI219" s="308">
        <v>2</v>
      </c>
      <c r="CJ219" s="1058"/>
      <c r="CK219" s="153"/>
    </row>
    <row r="220" spans="1:89" s="148" customFormat="1" ht="38.25" customHeight="1">
      <c r="A220" s="265"/>
      <c r="B220" s="312" t="s">
        <v>355</v>
      </c>
      <c r="C220" s="312" t="s">
        <v>356</v>
      </c>
      <c r="D220" s="850">
        <v>5</v>
      </c>
      <c r="E220" s="1223">
        <v>111</v>
      </c>
      <c r="F220" s="315"/>
      <c r="G220" s="316"/>
      <c r="H220" s="314"/>
      <c r="I220" s="313"/>
      <c r="J220" s="318"/>
      <c r="K220" s="320"/>
      <c r="L220" s="319"/>
      <c r="M220" s="329"/>
      <c r="N220" s="321"/>
      <c r="O220" s="324"/>
      <c r="P220" s="326"/>
      <c r="Q220" s="323"/>
      <c r="R220" s="322"/>
      <c r="S220" s="325"/>
      <c r="T220" s="327">
        <f t="shared" si="22"/>
        <v>0</v>
      </c>
      <c r="U220" s="327">
        <f t="shared" si="19"/>
        <v>0</v>
      </c>
      <c r="V220" s="273" t="str">
        <f t="shared" si="21"/>
        <v>-</v>
      </c>
      <c r="W220" s="328" t="s">
        <v>357</v>
      </c>
      <c r="X220" s="303">
        <v>1.92</v>
      </c>
      <c r="Y220" s="304">
        <f t="shared" si="20"/>
        <v>0</v>
      </c>
      <c r="Z220" s="304"/>
      <c r="AA220" s="305" t="s">
        <v>1511</v>
      </c>
      <c r="AB220" s="306" t="s">
        <v>1520</v>
      </c>
      <c r="AC220" s="307"/>
      <c r="AD220" s="307"/>
      <c r="AE220" s="307"/>
      <c r="AF220" s="307"/>
      <c r="AG220" s="307"/>
      <c r="AH220" s="307"/>
      <c r="AI220" s="307"/>
      <c r="AJ220" s="307"/>
      <c r="AK220" s="307"/>
      <c r="AL220" s="307"/>
      <c r="AM220" s="307"/>
      <c r="AN220" s="307"/>
      <c r="AO220" s="307"/>
      <c r="AP220" s="307"/>
      <c r="AQ220" s="307"/>
      <c r="AR220" s="307"/>
      <c r="AS220" s="307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7"/>
      <c r="BD220" s="307"/>
      <c r="BE220" s="307"/>
      <c r="BF220" s="307"/>
      <c r="BG220" s="1060"/>
      <c r="BH220" s="1057"/>
      <c r="BI220" s="264"/>
      <c r="BJ220" s="308"/>
      <c r="BK220" s="308"/>
      <c r="BL220" s="308"/>
      <c r="BM220" s="308"/>
      <c r="BN220" s="308">
        <v>5</v>
      </c>
      <c r="BO220" s="308"/>
      <c r="BP220" s="308"/>
      <c r="BQ220" s="308"/>
      <c r="BR220" s="308"/>
      <c r="BS220" s="309"/>
      <c r="BT220" s="308"/>
      <c r="BU220" s="308"/>
      <c r="BV220" s="308"/>
      <c r="BW220" s="308"/>
      <c r="BX220" s="308"/>
      <c r="BY220" s="308"/>
      <c r="BZ220" s="308"/>
      <c r="CA220" s="308"/>
      <c r="CB220" s="308"/>
      <c r="CC220" s="308">
        <v>5</v>
      </c>
      <c r="CD220" s="308"/>
      <c r="CE220" s="308"/>
      <c r="CF220" s="264"/>
      <c r="CG220" s="308"/>
      <c r="CH220" s="308"/>
      <c r="CI220" s="308">
        <v>5</v>
      </c>
      <c r="CJ220" s="1058"/>
      <c r="CK220" s="153"/>
    </row>
    <row r="221" spans="1:89" s="148" customFormat="1" ht="38.25" customHeight="1">
      <c r="A221" s="265"/>
      <c r="B221" s="312" t="s">
        <v>358</v>
      </c>
      <c r="C221" s="312" t="s">
        <v>359</v>
      </c>
      <c r="D221" s="850">
        <v>2</v>
      </c>
      <c r="E221" s="1223">
        <v>86</v>
      </c>
      <c r="F221" s="315"/>
      <c r="G221" s="316"/>
      <c r="H221" s="314"/>
      <c r="I221" s="313"/>
      <c r="J221" s="318"/>
      <c r="K221" s="320"/>
      <c r="L221" s="319"/>
      <c r="M221" s="329"/>
      <c r="N221" s="321"/>
      <c r="O221" s="324"/>
      <c r="P221" s="326"/>
      <c r="Q221" s="323"/>
      <c r="R221" s="322"/>
      <c r="S221" s="325"/>
      <c r="T221" s="327">
        <f t="shared" si="22"/>
        <v>0</v>
      </c>
      <c r="U221" s="327">
        <f t="shared" si="19"/>
        <v>0</v>
      </c>
      <c r="V221" s="273" t="str">
        <f t="shared" si="21"/>
        <v>-</v>
      </c>
      <c r="W221" s="328" t="s">
        <v>351</v>
      </c>
      <c r="X221" s="303">
        <v>1.01</v>
      </c>
      <c r="Y221" s="304">
        <f t="shared" si="20"/>
        <v>0</v>
      </c>
      <c r="Z221" s="304"/>
      <c r="AA221" s="305" t="s">
        <v>1513</v>
      </c>
      <c r="AB221" s="306" t="s">
        <v>1520</v>
      </c>
      <c r="AC221" s="307"/>
      <c r="AD221" s="307"/>
      <c r="AE221" s="307"/>
      <c r="AF221" s="307"/>
      <c r="AG221" s="307"/>
      <c r="AH221" s="307"/>
      <c r="AI221" s="307"/>
      <c r="AJ221" s="307"/>
      <c r="AK221" s="307"/>
      <c r="AL221" s="307"/>
      <c r="AM221" s="307"/>
      <c r="AN221" s="307"/>
      <c r="AO221" s="307"/>
      <c r="AP221" s="307"/>
      <c r="AQ221" s="307"/>
      <c r="AR221" s="307"/>
      <c r="AS221" s="307"/>
      <c r="AT221" s="307"/>
      <c r="AU221" s="307"/>
      <c r="AV221" s="307"/>
      <c r="AW221" s="307"/>
      <c r="AX221" s="307"/>
      <c r="AY221" s="307"/>
      <c r="AZ221" s="307"/>
      <c r="BA221" s="307"/>
      <c r="BB221" s="307"/>
      <c r="BC221" s="307"/>
      <c r="BD221" s="307"/>
      <c r="BE221" s="307"/>
      <c r="BF221" s="307"/>
      <c r="BG221" s="1060"/>
      <c r="BH221" s="1057"/>
      <c r="BI221" s="264"/>
      <c r="BJ221" s="308"/>
      <c r="BK221" s="308"/>
      <c r="BL221" s="308"/>
      <c r="BM221" s="308"/>
      <c r="BN221" s="308">
        <v>2</v>
      </c>
      <c r="BO221" s="308"/>
      <c r="BP221" s="308"/>
      <c r="BQ221" s="308"/>
      <c r="BR221" s="308"/>
      <c r="BS221" s="309"/>
      <c r="BT221" s="308"/>
      <c r="BU221" s="308"/>
      <c r="BV221" s="308"/>
      <c r="BW221" s="308"/>
      <c r="BX221" s="308"/>
      <c r="BY221" s="308"/>
      <c r="BZ221" s="308"/>
      <c r="CA221" s="308">
        <v>2</v>
      </c>
      <c r="CB221" s="308"/>
      <c r="CC221" s="308"/>
      <c r="CD221" s="308"/>
      <c r="CE221" s="308"/>
      <c r="CF221" s="264"/>
      <c r="CG221" s="308">
        <v>2</v>
      </c>
      <c r="CH221" s="308"/>
      <c r="CI221" s="308"/>
      <c r="CJ221" s="1058"/>
      <c r="CK221" s="153"/>
    </row>
    <row r="222" spans="1:89" s="148" customFormat="1" ht="38.25" customHeight="1">
      <c r="A222" s="265"/>
      <c r="B222" s="312" t="s">
        <v>360</v>
      </c>
      <c r="C222" s="312" t="s">
        <v>361</v>
      </c>
      <c r="D222" s="850">
        <v>3</v>
      </c>
      <c r="E222" s="1223">
        <v>128</v>
      </c>
      <c r="F222" s="315"/>
      <c r="G222" s="316"/>
      <c r="H222" s="314"/>
      <c r="I222" s="313"/>
      <c r="J222" s="318"/>
      <c r="K222" s="320"/>
      <c r="L222" s="319"/>
      <c r="M222" s="329"/>
      <c r="N222" s="321"/>
      <c r="O222" s="324"/>
      <c r="P222" s="326"/>
      <c r="Q222" s="323"/>
      <c r="R222" s="322"/>
      <c r="S222" s="325"/>
      <c r="T222" s="327">
        <f t="shared" si="22"/>
        <v>0</v>
      </c>
      <c r="U222" s="327">
        <f t="shared" si="19"/>
        <v>0</v>
      </c>
      <c r="V222" s="273" t="str">
        <f t="shared" si="21"/>
        <v>-</v>
      </c>
      <c r="W222" s="328" t="s">
        <v>362</v>
      </c>
      <c r="X222" s="303">
        <v>1.69</v>
      </c>
      <c r="Y222" s="304">
        <f t="shared" si="20"/>
        <v>0</v>
      </c>
      <c r="Z222" s="304"/>
      <c r="AA222" s="305" t="s">
        <v>1511</v>
      </c>
      <c r="AB222" s="306" t="s">
        <v>1520</v>
      </c>
      <c r="AC222" s="307"/>
      <c r="AD222" s="307"/>
      <c r="AE222" s="307"/>
      <c r="AF222" s="307"/>
      <c r="AG222" s="307"/>
      <c r="AH222" s="307"/>
      <c r="AI222" s="307"/>
      <c r="AJ222" s="307"/>
      <c r="AK222" s="307"/>
      <c r="AL222" s="307"/>
      <c r="AM222" s="307"/>
      <c r="AN222" s="307"/>
      <c r="AO222" s="307"/>
      <c r="AP222" s="307"/>
      <c r="AQ222" s="307"/>
      <c r="AR222" s="307"/>
      <c r="AS222" s="307"/>
      <c r="AT222" s="307"/>
      <c r="AU222" s="307"/>
      <c r="AV222" s="307"/>
      <c r="AW222" s="307"/>
      <c r="AX222" s="307"/>
      <c r="AY222" s="307"/>
      <c r="AZ222" s="307"/>
      <c r="BA222" s="307"/>
      <c r="BB222" s="307"/>
      <c r="BC222" s="307"/>
      <c r="BD222" s="307"/>
      <c r="BE222" s="307"/>
      <c r="BF222" s="307"/>
      <c r="BG222" s="1060"/>
      <c r="BH222" s="1057"/>
      <c r="BI222" s="264"/>
      <c r="BJ222" s="308"/>
      <c r="BK222" s="308"/>
      <c r="BL222" s="308"/>
      <c r="BM222" s="308"/>
      <c r="BN222" s="308">
        <v>3</v>
      </c>
      <c r="BO222" s="308"/>
      <c r="BP222" s="308"/>
      <c r="BQ222" s="308"/>
      <c r="BR222" s="308"/>
      <c r="BS222" s="309"/>
      <c r="BT222" s="308"/>
      <c r="BU222" s="308"/>
      <c r="BV222" s="308"/>
      <c r="BW222" s="308"/>
      <c r="BX222" s="308"/>
      <c r="BY222" s="308"/>
      <c r="BZ222" s="308"/>
      <c r="CA222" s="308"/>
      <c r="CB222" s="308"/>
      <c r="CC222" s="308">
        <v>3</v>
      </c>
      <c r="CD222" s="308"/>
      <c r="CE222" s="308"/>
      <c r="CF222" s="264"/>
      <c r="CG222" s="308"/>
      <c r="CH222" s="308"/>
      <c r="CI222" s="308">
        <v>3</v>
      </c>
      <c r="CJ222" s="1058"/>
      <c r="CK222" s="153"/>
    </row>
    <row r="223" spans="1:89" s="148" customFormat="1" ht="38.25" customHeight="1">
      <c r="A223" s="265"/>
      <c r="B223" s="312" t="s">
        <v>363</v>
      </c>
      <c r="C223" s="312" t="s">
        <v>364</v>
      </c>
      <c r="D223" s="850">
        <v>2</v>
      </c>
      <c r="E223" s="1223">
        <v>94</v>
      </c>
      <c r="F223" s="315"/>
      <c r="G223" s="316"/>
      <c r="H223" s="314"/>
      <c r="I223" s="313"/>
      <c r="J223" s="318"/>
      <c r="K223" s="320"/>
      <c r="L223" s="319"/>
      <c r="M223" s="329"/>
      <c r="N223" s="321"/>
      <c r="O223" s="324"/>
      <c r="P223" s="326"/>
      <c r="Q223" s="323"/>
      <c r="R223" s="322"/>
      <c r="S223" s="325"/>
      <c r="T223" s="327">
        <f t="shared" si="22"/>
        <v>0</v>
      </c>
      <c r="U223" s="327">
        <f t="shared" si="19"/>
        <v>0</v>
      </c>
      <c r="V223" s="273" t="str">
        <f t="shared" si="21"/>
        <v>-</v>
      </c>
      <c r="W223" s="328" t="s">
        <v>365</v>
      </c>
      <c r="X223" s="303">
        <v>1.68</v>
      </c>
      <c r="Y223" s="304">
        <f t="shared" si="20"/>
        <v>0</v>
      </c>
      <c r="Z223" s="304"/>
      <c r="AA223" s="305" t="s">
        <v>1513</v>
      </c>
      <c r="AB223" s="306" t="s">
        <v>1520</v>
      </c>
      <c r="AC223" s="307"/>
      <c r="AD223" s="307"/>
      <c r="AE223" s="307"/>
      <c r="AF223" s="307"/>
      <c r="AG223" s="307"/>
      <c r="AH223" s="307"/>
      <c r="AI223" s="307"/>
      <c r="AJ223" s="307"/>
      <c r="AK223" s="307"/>
      <c r="AL223" s="307"/>
      <c r="AM223" s="307"/>
      <c r="AN223" s="307"/>
      <c r="AO223" s="307"/>
      <c r="AP223" s="307"/>
      <c r="AQ223" s="307"/>
      <c r="AR223" s="307"/>
      <c r="AS223" s="307"/>
      <c r="AT223" s="307"/>
      <c r="AU223" s="307"/>
      <c r="AV223" s="307"/>
      <c r="AW223" s="307"/>
      <c r="AX223" s="307"/>
      <c r="AY223" s="307"/>
      <c r="AZ223" s="307"/>
      <c r="BA223" s="307"/>
      <c r="BB223" s="307"/>
      <c r="BC223" s="307"/>
      <c r="BD223" s="307"/>
      <c r="BE223" s="307"/>
      <c r="BF223" s="307"/>
      <c r="BG223" s="1060"/>
      <c r="BH223" s="1057"/>
      <c r="BI223" s="264"/>
      <c r="BJ223" s="308"/>
      <c r="BK223" s="308"/>
      <c r="BL223" s="308"/>
      <c r="BM223" s="308"/>
      <c r="BN223" s="308">
        <v>2</v>
      </c>
      <c r="BO223" s="308"/>
      <c r="BP223" s="308"/>
      <c r="BQ223" s="308"/>
      <c r="BR223" s="308"/>
      <c r="BS223" s="309"/>
      <c r="BT223" s="308"/>
      <c r="BU223" s="308"/>
      <c r="BV223" s="308"/>
      <c r="BW223" s="308"/>
      <c r="BX223" s="308"/>
      <c r="BY223" s="308"/>
      <c r="BZ223" s="308"/>
      <c r="CA223" s="308"/>
      <c r="CB223" s="308">
        <v>2</v>
      </c>
      <c r="CC223" s="308"/>
      <c r="CD223" s="308"/>
      <c r="CE223" s="308"/>
      <c r="CF223" s="264"/>
      <c r="CG223" s="308">
        <v>2</v>
      </c>
      <c r="CH223" s="308"/>
      <c r="CI223" s="308"/>
      <c r="CJ223" s="1058"/>
      <c r="CK223" s="153"/>
    </row>
    <row r="224" spans="1:89" s="148" customFormat="1" ht="38.25" customHeight="1">
      <c r="A224" s="265"/>
      <c r="B224" s="311" t="s">
        <v>366</v>
      </c>
      <c r="C224" s="312" t="s">
        <v>367</v>
      </c>
      <c r="D224" s="850">
        <v>3</v>
      </c>
      <c r="E224" s="1223">
        <v>118</v>
      </c>
      <c r="F224" s="315"/>
      <c r="G224" s="316"/>
      <c r="H224" s="314"/>
      <c r="I224" s="313"/>
      <c r="J224" s="318"/>
      <c r="K224" s="320"/>
      <c r="L224" s="319"/>
      <c r="M224" s="329"/>
      <c r="N224" s="321"/>
      <c r="O224" s="324"/>
      <c r="P224" s="326"/>
      <c r="Q224" s="323"/>
      <c r="R224" s="322"/>
      <c r="S224" s="325"/>
      <c r="T224" s="327">
        <f t="shared" si="22"/>
        <v>0</v>
      </c>
      <c r="U224" s="327">
        <f t="shared" si="19"/>
        <v>0</v>
      </c>
      <c r="V224" s="273" t="str">
        <f t="shared" si="21"/>
        <v>-</v>
      </c>
      <c r="W224" s="328" t="s">
        <v>368</v>
      </c>
      <c r="X224" s="303">
        <v>2.17</v>
      </c>
      <c r="Y224" s="304">
        <f t="shared" si="20"/>
        <v>0</v>
      </c>
      <c r="Z224" s="304"/>
      <c r="AA224" s="305" t="s">
        <v>1512</v>
      </c>
      <c r="AB224" s="306" t="s">
        <v>1520</v>
      </c>
      <c r="AC224" s="307"/>
      <c r="AD224" s="307"/>
      <c r="AE224" s="307"/>
      <c r="AF224" s="307"/>
      <c r="AG224" s="307"/>
      <c r="AH224" s="307"/>
      <c r="AI224" s="307"/>
      <c r="AJ224" s="307"/>
      <c r="AK224" s="307"/>
      <c r="AL224" s="307"/>
      <c r="AM224" s="307"/>
      <c r="AN224" s="307"/>
      <c r="AO224" s="307"/>
      <c r="AP224" s="307"/>
      <c r="AQ224" s="307"/>
      <c r="AR224" s="307"/>
      <c r="AS224" s="307"/>
      <c r="AT224" s="307"/>
      <c r="AU224" s="307"/>
      <c r="AV224" s="307"/>
      <c r="AW224" s="307"/>
      <c r="AX224" s="307"/>
      <c r="AY224" s="307"/>
      <c r="AZ224" s="307"/>
      <c r="BA224" s="307"/>
      <c r="BB224" s="307"/>
      <c r="BC224" s="307"/>
      <c r="BD224" s="307"/>
      <c r="BE224" s="307"/>
      <c r="BF224" s="307"/>
      <c r="BG224" s="1060"/>
      <c r="BH224" s="1057"/>
      <c r="BI224" s="264"/>
      <c r="BJ224" s="308"/>
      <c r="BK224" s="308"/>
      <c r="BL224" s="308"/>
      <c r="BM224" s="308"/>
      <c r="BN224" s="308">
        <v>3</v>
      </c>
      <c r="BO224" s="308"/>
      <c r="BP224" s="308"/>
      <c r="BQ224" s="308"/>
      <c r="BR224" s="308"/>
      <c r="BS224" s="309"/>
      <c r="BT224" s="308"/>
      <c r="BU224" s="308"/>
      <c r="BV224" s="308"/>
      <c r="BW224" s="308"/>
      <c r="BX224" s="308"/>
      <c r="BY224" s="308"/>
      <c r="BZ224" s="308"/>
      <c r="CA224" s="308"/>
      <c r="CB224" s="308">
        <v>3</v>
      </c>
      <c r="CC224" s="308"/>
      <c r="CD224" s="308"/>
      <c r="CE224" s="308"/>
      <c r="CF224" s="264"/>
      <c r="CG224" s="308"/>
      <c r="CH224" s="308">
        <v>3</v>
      </c>
      <c r="CI224" s="308"/>
      <c r="CJ224" s="1058"/>
      <c r="CK224" s="153"/>
    </row>
    <row r="225" spans="1:89" s="148" customFormat="1" ht="37.25" customHeight="1">
      <c r="A225" s="265"/>
      <c r="B225" s="312" t="s">
        <v>369</v>
      </c>
      <c r="C225" s="312" t="s">
        <v>370</v>
      </c>
      <c r="D225" s="850">
        <v>1</v>
      </c>
      <c r="E225" s="1223">
        <v>93</v>
      </c>
      <c r="F225" s="315"/>
      <c r="G225" s="316"/>
      <c r="H225" s="314"/>
      <c r="I225" s="313"/>
      <c r="J225" s="318"/>
      <c r="K225" s="320"/>
      <c r="L225" s="319"/>
      <c r="M225" s="329"/>
      <c r="N225" s="321"/>
      <c r="O225" s="324"/>
      <c r="P225" s="326"/>
      <c r="Q225" s="323"/>
      <c r="R225" s="322"/>
      <c r="S225" s="325"/>
      <c r="T225" s="327">
        <f t="shared" si="22"/>
        <v>0</v>
      </c>
      <c r="U225" s="327">
        <f t="shared" si="19"/>
        <v>0</v>
      </c>
      <c r="V225" s="273" t="str">
        <f t="shared" si="21"/>
        <v>-</v>
      </c>
      <c r="W225" s="328" t="s">
        <v>55</v>
      </c>
      <c r="X225" s="303">
        <v>1.45</v>
      </c>
      <c r="Y225" s="304">
        <f t="shared" si="20"/>
        <v>0</v>
      </c>
      <c r="Z225" s="304"/>
      <c r="AA225" s="305" t="s">
        <v>1511</v>
      </c>
      <c r="AB225" s="306" t="s">
        <v>1516</v>
      </c>
      <c r="AC225" s="307"/>
      <c r="AD225" s="307"/>
      <c r="AE225" s="307"/>
      <c r="AF225" s="307"/>
      <c r="AG225" s="307"/>
      <c r="AH225" s="307"/>
      <c r="AI225" s="307"/>
      <c r="AJ225" s="307"/>
      <c r="AK225" s="307"/>
      <c r="AL225" s="307"/>
      <c r="AM225" s="307"/>
      <c r="AN225" s="307"/>
      <c r="AO225" s="307"/>
      <c r="AP225" s="307"/>
      <c r="AQ225" s="307"/>
      <c r="AR225" s="307"/>
      <c r="AS225" s="307"/>
      <c r="AT225" s="307"/>
      <c r="AU225" s="307"/>
      <c r="AV225" s="307"/>
      <c r="AW225" s="307"/>
      <c r="AX225" s="307"/>
      <c r="AY225" s="307"/>
      <c r="AZ225" s="307"/>
      <c r="BA225" s="307"/>
      <c r="BB225" s="307"/>
      <c r="BC225" s="307"/>
      <c r="BD225" s="307"/>
      <c r="BE225" s="307"/>
      <c r="BF225" s="307"/>
      <c r="BG225" s="1060"/>
      <c r="BH225" s="1057"/>
      <c r="BI225" s="264"/>
      <c r="BJ225" s="308"/>
      <c r="BK225" s="308"/>
      <c r="BL225" s="308"/>
      <c r="BM225" s="308"/>
      <c r="BN225" s="308"/>
      <c r="BO225" s="308">
        <v>1</v>
      </c>
      <c r="BP225" s="308"/>
      <c r="BQ225" s="308"/>
      <c r="BR225" s="308"/>
      <c r="BS225" s="309"/>
      <c r="BT225" s="310"/>
      <c r="BU225" s="310"/>
      <c r="BV225" s="310"/>
      <c r="BW225" s="310"/>
      <c r="BX225" s="310"/>
      <c r="BY225" s="308"/>
      <c r="BZ225" s="308"/>
      <c r="CA225" s="308"/>
      <c r="CB225" s="308">
        <v>1</v>
      </c>
      <c r="CC225" s="308"/>
      <c r="CD225" s="308"/>
      <c r="CE225" s="308"/>
      <c r="CF225" s="264"/>
      <c r="CG225" s="308"/>
      <c r="CH225" s="308"/>
      <c r="CI225" s="308">
        <v>1</v>
      </c>
      <c r="CJ225" s="1058"/>
      <c r="CK225" s="153"/>
    </row>
    <row r="226" spans="1:89" s="148" customFormat="1" ht="38.25" customHeight="1">
      <c r="A226" s="265"/>
      <c r="B226" s="312" t="s">
        <v>371</v>
      </c>
      <c r="C226" s="312" t="s">
        <v>372</v>
      </c>
      <c r="D226" s="850">
        <v>1</v>
      </c>
      <c r="E226" s="1223">
        <v>128</v>
      </c>
      <c r="F226" s="315"/>
      <c r="G226" s="316"/>
      <c r="H226" s="314"/>
      <c r="I226" s="313"/>
      <c r="J226" s="318"/>
      <c r="K226" s="320"/>
      <c r="L226" s="319"/>
      <c r="M226" s="329"/>
      <c r="N226" s="321"/>
      <c r="O226" s="324"/>
      <c r="P226" s="326"/>
      <c r="Q226" s="323"/>
      <c r="R226" s="322"/>
      <c r="S226" s="325"/>
      <c r="T226" s="327">
        <f t="shared" si="22"/>
        <v>0</v>
      </c>
      <c r="U226" s="327">
        <f t="shared" si="19"/>
        <v>0</v>
      </c>
      <c r="V226" s="273" t="str">
        <f t="shared" si="21"/>
        <v>-</v>
      </c>
      <c r="W226" s="328" t="s">
        <v>373</v>
      </c>
      <c r="X226" s="303">
        <v>2.1800000000000002</v>
      </c>
      <c r="Y226" s="304">
        <f t="shared" si="20"/>
        <v>0</v>
      </c>
      <c r="Z226" s="304"/>
      <c r="AA226" s="305" t="s">
        <v>1513</v>
      </c>
      <c r="AB226" s="306" t="s">
        <v>1516</v>
      </c>
      <c r="AC226" s="307"/>
      <c r="AD226" s="307"/>
      <c r="AE226" s="307"/>
      <c r="AF226" s="307"/>
      <c r="AG226" s="307"/>
      <c r="AH226" s="307"/>
      <c r="AI226" s="307"/>
      <c r="AJ226" s="307"/>
      <c r="AK226" s="307"/>
      <c r="AL226" s="307"/>
      <c r="AM226" s="307"/>
      <c r="AN226" s="307"/>
      <c r="AO226" s="307"/>
      <c r="AP226" s="307"/>
      <c r="AQ226" s="307"/>
      <c r="AR226" s="307"/>
      <c r="AS226" s="307"/>
      <c r="AT226" s="307"/>
      <c r="AU226" s="307"/>
      <c r="AV226" s="307"/>
      <c r="AW226" s="307"/>
      <c r="AX226" s="307"/>
      <c r="AY226" s="307"/>
      <c r="AZ226" s="307"/>
      <c r="BA226" s="307"/>
      <c r="BB226" s="307"/>
      <c r="BC226" s="307"/>
      <c r="BD226" s="307"/>
      <c r="BE226" s="307"/>
      <c r="BF226" s="307"/>
      <c r="BG226" s="1060"/>
      <c r="BH226" s="1057"/>
      <c r="BI226" s="264"/>
      <c r="BJ226" s="308"/>
      <c r="BK226" s="308"/>
      <c r="BL226" s="308"/>
      <c r="BM226" s="308"/>
      <c r="BN226" s="308"/>
      <c r="BO226" s="308">
        <v>1</v>
      </c>
      <c r="BP226" s="308"/>
      <c r="BQ226" s="308"/>
      <c r="BR226" s="308"/>
      <c r="BS226" s="309"/>
      <c r="BT226" s="310"/>
      <c r="BU226" s="310"/>
      <c r="BV226" s="310"/>
      <c r="BW226" s="310"/>
      <c r="BX226" s="310"/>
      <c r="BY226" s="308"/>
      <c r="BZ226" s="308"/>
      <c r="CA226" s="308">
        <v>1</v>
      </c>
      <c r="CB226" s="308"/>
      <c r="CC226" s="308"/>
      <c r="CD226" s="308"/>
      <c r="CE226" s="308"/>
      <c r="CF226" s="264"/>
      <c r="CG226" s="308">
        <v>1</v>
      </c>
      <c r="CH226" s="308"/>
      <c r="CI226" s="308"/>
      <c r="CJ226" s="1058"/>
      <c r="CK226" s="153"/>
    </row>
    <row r="227" spans="1:89" s="148" customFormat="1" ht="38.25" customHeight="1">
      <c r="A227" s="265"/>
      <c r="B227" s="312" t="s">
        <v>374</v>
      </c>
      <c r="C227" s="312" t="s">
        <v>375</v>
      </c>
      <c r="D227" s="850">
        <v>1</v>
      </c>
      <c r="E227" s="1223">
        <v>60</v>
      </c>
      <c r="F227" s="315"/>
      <c r="G227" s="316"/>
      <c r="H227" s="314"/>
      <c r="I227" s="313"/>
      <c r="J227" s="318"/>
      <c r="K227" s="320"/>
      <c r="L227" s="319"/>
      <c r="M227" s="329"/>
      <c r="N227" s="321"/>
      <c r="O227" s="324"/>
      <c r="P227" s="326"/>
      <c r="Q227" s="323"/>
      <c r="R227" s="322"/>
      <c r="S227" s="325"/>
      <c r="T227" s="327">
        <f t="shared" si="22"/>
        <v>0</v>
      </c>
      <c r="U227" s="327">
        <f t="shared" si="19"/>
        <v>0</v>
      </c>
      <c r="V227" s="273" t="str">
        <f t="shared" si="21"/>
        <v>-</v>
      </c>
      <c r="W227" s="328" t="s">
        <v>210</v>
      </c>
      <c r="X227" s="303">
        <v>0.82</v>
      </c>
      <c r="Y227" s="304">
        <f t="shared" si="20"/>
        <v>0</v>
      </c>
      <c r="Z227" s="304"/>
      <c r="AA227" s="305" t="s">
        <v>1511</v>
      </c>
      <c r="AB227" s="306" t="s">
        <v>1516</v>
      </c>
      <c r="AC227" s="307"/>
      <c r="AD227" s="307"/>
      <c r="AE227" s="307"/>
      <c r="AF227" s="307"/>
      <c r="AG227" s="307"/>
      <c r="AH227" s="307"/>
      <c r="AI227" s="307"/>
      <c r="AJ227" s="307"/>
      <c r="AK227" s="307"/>
      <c r="AL227" s="307"/>
      <c r="AM227" s="307"/>
      <c r="AN227" s="307"/>
      <c r="AO227" s="307"/>
      <c r="AP227" s="307"/>
      <c r="AQ227" s="307"/>
      <c r="AR227" s="307"/>
      <c r="AS227" s="307"/>
      <c r="AT227" s="307"/>
      <c r="AU227" s="307"/>
      <c r="AV227" s="307"/>
      <c r="AW227" s="307"/>
      <c r="AX227" s="307"/>
      <c r="AY227" s="307"/>
      <c r="AZ227" s="307"/>
      <c r="BA227" s="307"/>
      <c r="BB227" s="307"/>
      <c r="BC227" s="307"/>
      <c r="BD227" s="307"/>
      <c r="BE227" s="307"/>
      <c r="BF227" s="307"/>
      <c r="BG227" s="1060"/>
      <c r="BH227" s="1057"/>
      <c r="BI227" s="264"/>
      <c r="BJ227" s="308"/>
      <c r="BK227" s="308"/>
      <c r="BL227" s="308"/>
      <c r="BM227" s="308"/>
      <c r="BN227" s="308"/>
      <c r="BO227" s="308">
        <v>1</v>
      </c>
      <c r="BP227" s="308"/>
      <c r="BQ227" s="308"/>
      <c r="BR227" s="308"/>
      <c r="BS227" s="309"/>
      <c r="BT227" s="310"/>
      <c r="BU227" s="310"/>
      <c r="BV227" s="310"/>
      <c r="BW227" s="310"/>
      <c r="BX227" s="310"/>
      <c r="BY227" s="308"/>
      <c r="BZ227" s="308"/>
      <c r="CA227" s="308"/>
      <c r="CB227" s="308"/>
      <c r="CC227" s="308">
        <v>1</v>
      </c>
      <c r="CD227" s="308"/>
      <c r="CE227" s="308"/>
      <c r="CF227" s="264"/>
      <c r="CG227" s="308"/>
      <c r="CH227" s="308"/>
      <c r="CI227" s="308">
        <v>1</v>
      </c>
      <c r="CJ227" s="1058"/>
      <c r="CK227" s="153"/>
    </row>
    <row r="228" spans="1:89" s="148" customFormat="1" ht="38.25" customHeight="1">
      <c r="A228" s="330" t="s">
        <v>301</v>
      </c>
      <c r="B228" s="312" t="s">
        <v>376</v>
      </c>
      <c r="C228" s="312" t="s">
        <v>377</v>
      </c>
      <c r="D228" s="850">
        <v>1</v>
      </c>
      <c r="E228" s="1223">
        <v>54</v>
      </c>
      <c r="F228" s="315"/>
      <c r="G228" s="316"/>
      <c r="H228" s="314"/>
      <c r="I228" s="313"/>
      <c r="J228" s="318"/>
      <c r="K228" s="320"/>
      <c r="L228" s="319"/>
      <c r="M228" s="329"/>
      <c r="N228" s="321"/>
      <c r="O228" s="324"/>
      <c r="P228" s="326"/>
      <c r="Q228" s="323"/>
      <c r="R228" s="322"/>
      <c r="S228" s="325"/>
      <c r="T228" s="327">
        <f t="shared" si="22"/>
        <v>0</v>
      </c>
      <c r="U228" s="327">
        <f t="shared" si="19"/>
        <v>0</v>
      </c>
      <c r="V228" s="273" t="str">
        <f t="shared" si="21"/>
        <v>-</v>
      </c>
      <c r="W228" s="328" t="s">
        <v>378</v>
      </c>
      <c r="X228" s="303">
        <v>0.7</v>
      </c>
      <c r="Y228" s="304">
        <f t="shared" si="20"/>
        <v>0</v>
      </c>
      <c r="Z228" s="304"/>
      <c r="AA228" s="305" t="s">
        <v>1512</v>
      </c>
      <c r="AB228" s="306" t="s">
        <v>1516</v>
      </c>
      <c r="AC228" s="307"/>
      <c r="AD228" s="307"/>
      <c r="AE228" s="307"/>
      <c r="AF228" s="307"/>
      <c r="AG228" s="307"/>
      <c r="AH228" s="307"/>
      <c r="AI228" s="307"/>
      <c r="AJ228" s="307"/>
      <c r="AK228" s="307"/>
      <c r="AL228" s="307"/>
      <c r="AM228" s="307"/>
      <c r="AN228" s="307"/>
      <c r="AO228" s="307"/>
      <c r="AP228" s="307"/>
      <c r="AQ228" s="307"/>
      <c r="AR228" s="307"/>
      <c r="AS228" s="307"/>
      <c r="AT228" s="307"/>
      <c r="AU228" s="307"/>
      <c r="AV228" s="307"/>
      <c r="AW228" s="307"/>
      <c r="AX228" s="307"/>
      <c r="AY228" s="307"/>
      <c r="AZ228" s="307"/>
      <c r="BA228" s="307"/>
      <c r="BB228" s="307"/>
      <c r="BC228" s="307"/>
      <c r="BD228" s="307"/>
      <c r="BE228" s="307"/>
      <c r="BF228" s="307"/>
      <c r="BG228" s="1060"/>
      <c r="BH228" s="1057"/>
      <c r="BI228" s="264"/>
      <c r="BJ228" s="308"/>
      <c r="BK228" s="308"/>
      <c r="BL228" s="308"/>
      <c r="BM228" s="308"/>
      <c r="BN228" s="308"/>
      <c r="BO228" s="308">
        <v>1</v>
      </c>
      <c r="BP228" s="308"/>
      <c r="BQ228" s="308"/>
      <c r="BR228" s="308"/>
      <c r="BS228" s="309"/>
      <c r="BT228" s="308"/>
      <c r="BU228" s="308"/>
      <c r="BV228" s="308"/>
      <c r="BW228" s="308"/>
      <c r="BX228" s="308"/>
      <c r="BY228" s="308"/>
      <c r="BZ228" s="308"/>
      <c r="CA228" s="308"/>
      <c r="CB228" s="308">
        <v>1</v>
      </c>
      <c r="CC228" s="308"/>
      <c r="CD228" s="308"/>
      <c r="CE228" s="308"/>
      <c r="CF228" s="264"/>
      <c r="CG228" s="308"/>
      <c r="CH228" s="308">
        <v>1</v>
      </c>
      <c r="CI228" s="308"/>
      <c r="CJ228" s="1058"/>
      <c r="CK228" s="153"/>
    </row>
    <row r="229" spans="1:89" s="148" customFormat="1" ht="38.25" customHeight="1">
      <c r="A229" s="265"/>
      <c r="B229" s="312" t="s">
        <v>379</v>
      </c>
      <c r="C229" s="312" t="s">
        <v>380</v>
      </c>
      <c r="D229" s="850">
        <v>1</v>
      </c>
      <c r="E229" s="1223">
        <v>55</v>
      </c>
      <c r="F229" s="315"/>
      <c r="G229" s="316"/>
      <c r="H229" s="314"/>
      <c r="I229" s="313"/>
      <c r="J229" s="318"/>
      <c r="K229" s="320"/>
      <c r="L229" s="319"/>
      <c r="M229" s="329"/>
      <c r="N229" s="321"/>
      <c r="O229" s="324"/>
      <c r="P229" s="326"/>
      <c r="Q229" s="323"/>
      <c r="R229" s="322"/>
      <c r="S229" s="325"/>
      <c r="T229" s="327">
        <f t="shared" si="22"/>
        <v>0</v>
      </c>
      <c r="U229" s="327">
        <f t="shared" si="19"/>
        <v>0</v>
      </c>
      <c r="V229" s="273" t="str">
        <f t="shared" si="21"/>
        <v>-</v>
      </c>
      <c r="W229" s="328" t="s">
        <v>381</v>
      </c>
      <c r="X229" s="303">
        <v>0.7</v>
      </c>
      <c r="Y229" s="304">
        <f t="shared" si="20"/>
        <v>0</v>
      </c>
      <c r="Z229" s="304"/>
      <c r="AA229" s="305" t="s">
        <v>1511</v>
      </c>
      <c r="AB229" s="306" t="s">
        <v>1516</v>
      </c>
      <c r="AC229" s="307"/>
      <c r="AD229" s="307"/>
      <c r="AE229" s="307"/>
      <c r="AF229" s="307"/>
      <c r="AG229" s="307"/>
      <c r="AH229" s="307"/>
      <c r="AI229" s="307"/>
      <c r="AJ229" s="307"/>
      <c r="AK229" s="307"/>
      <c r="AL229" s="307"/>
      <c r="AM229" s="307"/>
      <c r="AN229" s="307"/>
      <c r="AO229" s="307"/>
      <c r="AP229" s="307"/>
      <c r="AQ229" s="307"/>
      <c r="AR229" s="307"/>
      <c r="AS229" s="307"/>
      <c r="AT229" s="307"/>
      <c r="AU229" s="307"/>
      <c r="AV229" s="307"/>
      <c r="AW229" s="307"/>
      <c r="AX229" s="307"/>
      <c r="AY229" s="307"/>
      <c r="AZ229" s="307"/>
      <c r="BA229" s="307"/>
      <c r="BB229" s="307"/>
      <c r="BC229" s="307"/>
      <c r="BD229" s="307"/>
      <c r="BE229" s="307"/>
      <c r="BF229" s="307"/>
      <c r="BG229" s="1060"/>
      <c r="BH229" s="1057"/>
      <c r="BI229" s="264"/>
      <c r="BJ229" s="308"/>
      <c r="BK229" s="308"/>
      <c r="BL229" s="308"/>
      <c r="BM229" s="308"/>
      <c r="BN229" s="308"/>
      <c r="BO229" s="308">
        <v>1</v>
      </c>
      <c r="BP229" s="308"/>
      <c r="BQ229" s="308"/>
      <c r="BR229" s="308"/>
      <c r="BS229" s="309"/>
      <c r="BT229" s="308"/>
      <c r="BU229" s="308"/>
      <c r="BV229" s="308"/>
      <c r="BW229" s="308"/>
      <c r="BX229" s="308"/>
      <c r="BY229" s="308"/>
      <c r="BZ229" s="308"/>
      <c r="CA229" s="308"/>
      <c r="CB229" s="308">
        <v>1</v>
      </c>
      <c r="CC229" s="308"/>
      <c r="CD229" s="308"/>
      <c r="CE229" s="308"/>
      <c r="CF229" s="264"/>
      <c r="CG229" s="308"/>
      <c r="CH229" s="308"/>
      <c r="CI229" s="308">
        <v>1</v>
      </c>
      <c r="CJ229" s="1058"/>
      <c r="CK229" s="153"/>
    </row>
    <row r="230" spans="1:89" s="148" customFormat="1" ht="38.25" customHeight="1">
      <c r="A230" s="265"/>
      <c r="B230" s="312" t="s">
        <v>382</v>
      </c>
      <c r="C230" s="312" t="s">
        <v>383</v>
      </c>
      <c r="D230" s="850">
        <v>1</v>
      </c>
      <c r="E230" s="1223">
        <v>52</v>
      </c>
      <c r="F230" s="315"/>
      <c r="G230" s="316"/>
      <c r="H230" s="314"/>
      <c r="I230" s="313"/>
      <c r="J230" s="318"/>
      <c r="K230" s="320"/>
      <c r="L230" s="319"/>
      <c r="M230" s="329"/>
      <c r="N230" s="321"/>
      <c r="O230" s="324"/>
      <c r="P230" s="326"/>
      <c r="Q230" s="323"/>
      <c r="R230" s="322"/>
      <c r="S230" s="325"/>
      <c r="T230" s="327">
        <f t="shared" si="22"/>
        <v>0</v>
      </c>
      <c r="U230" s="327">
        <f t="shared" si="19"/>
        <v>0</v>
      </c>
      <c r="V230" s="273" t="str">
        <f t="shared" si="21"/>
        <v>-</v>
      </c>
      <c r="W230" s="328" t="s">
        <v>381</v>
      </c>
      <c r="X230" s="303">
        <v>0.7</v>
      </c>
      <c r="Y230" s="304">
        <f t="shared" si="20"/>
        <v>0</v>
      </c>
      <c r="Z230" s="304"/>
      <c r="AA230" s="305" t="s">
        <v>1511</v>
      </c>
      <c r="AB230" s="306" t="s">
        <v>1516</v>
      </c>
      <c r="AC230" s="307"/>
      <c r="AD230" s="307"/>
      <c r="AE230" s="307"/>
      <c r="AF230" s="307"/>
      <c r="AG230" s="307"/>
      <c r="AH230" s="307"/>
      <c r="AI230" s="307"/>
      <c r="AJ230" s="307"/>
      <c r="AK230" s="307"/>
      <c r="AL230" s="307"/>
      <c r="AM230" s="307"/>
      <c r="AN230" s="307"/>
      <c r="AO230" s="307"/>
      <c r="AP230" s="307"/>
      <c r="AQ230" s="307"/>
      <c r="AR230" s="307"/>
      <c r="AS230" s="307"/>
      <c r="AT230" s="307"/>
      <c r="AU230" s="307"/>
      <c r="AV230" s="307"/>
      <c r="AW230" s="307"/>
      <c r="AX230" s="307"/>
      <c r="AY230" s="307"/>
      <c r="AZ230" s="307"/>
      <c r="BA230" s="307"/>
      <c r="BB230" s="307"/>
      <c r="BC230" s="307"/>
      <c r="BD230" s="307"/>
      <c r="BE230" s="307"/>
      <c r="BF230" s="307"/>
      <c r="BG230" s="1060"/>
      <c r="BH230" s="1057"/>
      <c r="BI230" s="264"/>
      <c r="BJ230" s="308"/>
      <c r="BK230" s="308"/>
      <c r="BL230" s="308"/>
      <c r="BM230" s="308"/>
      <c r="BN230" s="308"/>
      <c r="BO230" s="308">
        <v>1</v>
      </c>
      <c r="BP230" s="308"/>
      <c r="BQ230" s="308"/>
      <c r="BR230" s="308"/>
      <c r="BS230" s="309"/>
      <c r="BT230" s="308"/>
      <c r="BU230" s="308"/>
      <c r="BV230" s="308"/>
      <c r="BW230" s="308"/>
      <c r="BX230" s="308"/>
      <c r="BY230" s="308"/>
      <c r="BZ230" s="308"/>
      <c r="CA230" s="308"/>
      <c r="CB230" s="308">
        <v>1</v>
      </c>
      <c r="CC230" s="308"/>
      <c r="CD230" s="308"/>
      <c r="CE230" s="308"/>
      <c r="CF230" s="264"/>
      <c r="CG230" s="308"/>
      <c r="CH230" s="308"/>
      <c r="CI230" s="308">
        <v>1</v>
      </c>
      <c r="CJ230" s="1058"/>
      <c r="CK230" s="153"/>
    </row>
    <row r="231" spans="1:89" s="148" customFormat="1" ht="38.25" customHeight="1">
      <c r="A231" s="265"/>
      <c r="B231" s="312" t="s">
        <v>384</v>
      </c>
      <c r="C231" s="312" t="s">
        <v>385</v>
      </c>
      <c r="D231" s="850">
        <v>1</v>
      </c>
      <c r="E231" s="1223">
        <v>45</v>
      </c>
      <c r="F231" s="315"/>
      <c r="G231" s="316"/>
      <c r="H231" s="314"/>
      <c r="I231" s="313"/>
      <c r="J231" s="318"/>
      <c r="K231" s="320"/>
      <c r="L231" s="319"/>
      <c r="M231" s="329"/>
      <c r="N231" s="321"/>
      <c r="O231" s="324"/>
      <c r="P231" s="326"/>
      <c r="Q231" s="323"/>
      <c r="R231" s="322"/>
      <c r="S231" s="325"/>
      <c r="T231" s="327">
        <f t="shared" si="22"/>
        <v>0</v>
      </c>
      <c r="U231" s="327">
        <f t="shared" si="19"/>
        <v>0</v>
      </c>
      <c r="V231" s="273" t="str">
        <f t="shared" si="21"/>
        <v>-</v>
      </c>
      <c r="W231" s="328" t="s">
        <v>386</v>
      </c>
      <c r="X231" s="303">
        <v>0.57999999999999996</v>
      </c>
      <c r="Y231" s="304">
        <f t="shared" si="20"/>
        <v>0</v>
      </c>
      <c r="Z231" s="304"/>
      <c r="AA231" s="305" t="s">
        <v>1512</v>
      </c>
      <c r="AB231" s="306" t="s">
        <v>1516</v>
      </c>
      <c r="AC231" s="307"/>
      <c r="AD231" s="307"/>
      <c r="AE231" s="307"/>
      <c r="AF231" s="307"/>
      <c r="AG231" s="307"/>
      <c r="AH231" s="307"/>
      <c r="AI231" s="307"/>
      <c r="AJ231" s="307"/>
      <c r="AK231" s="307"/>
      <c r="AL231" s="307"/>
      <c r="AM231" s="307"/>
      <c r="AN231" s="307"/>
      <c r="AO231" s="307"/>
      <c r="AP231" s="307"/>
      <c r="AQ231" s="307"/>
      <c r="AR231" s="307"/>
      <c r="AS231" s="307"/>
      <c r="AT231" s="307"/>
      <c r="AU231" s="307"/>
      <c r="AV231" s="307"/>
      <c r="AW231" s="307"/>
      <c r="AX231" s="307"/>
      <c r="AY231" s="307"/>
      <c r="AZ231" s="307"/>
      <c r="BA231" s="307"/>
      <c r="BB231" s="307"/>
      <c r="BC231" s="307"/>
      <c r="BD231" s="307"/>
      <c r="BE231" s="307"/>
      <c r="BF231" s="307"/>
      <c r="BG231" s="1060"/>
      <c r="BH231" s="1057"/>
      <c r="BI231" s="264"/>
      <c r="BJ231" s="308"/>
      <c r="BK231" s="308"/>
      <c r="BL231" s="308"/>
      <c r="BM231" s="308"/>
      <c r="BN231" s="308"/>
      <c r="BO231" s="308">
        <v>1</v>
      </c>
      <c r="BP231" s="308"/>
      <c r="BQ231" s="308"/>
      <c r="BR231" s="308"/>
      <c r="BS231" s="309"/>
      <c r="BT231" s="308"/>
      <c r="BU231" s="308"/>
      <c r="BV231" s="308"/>
      <c r="BW231" s="308"/>
      <c r="BX231" s="308"/>
      <c r="BY231" s="308"/>
      <c r="BZ231" s="308"/>
      <c r="CA231" s="308"/>
      <c r="CB231" s="308">
        <v>1</v>
      </c>
      <c r="CC231" s="308"/>
      <c r="CD231" s="308"/>
      <c r="CE231" s="308"/>
      <c r="CF231" s="264"/>
      <c r="CG231" s="308"/>
      <c r="CH231" s="308">
        <v>1</v>
      </c>
      <c r="CI231" s="308"/>
      <c r="CJ231" s="1058"/>
      <c r="CK231" s="153"/>
    </row>
    <row r="232" spans="1:89" s="148" customFormat="1" ht="38.25" customHeight="1">
      <c r="A232" s="265"/>
      <c r="B232" s="312" t="s">
        <v>387</v>
      </c>
      <c r="C232" s="312" t="s">
        <v>388</v>
      </c>
      <c r="D232" s="850">
        <v>2</v>
      </c>
      <c r="E232" s="1223">
        <v>98</v>
      </c>
      <c r="F232" s="315"/>
      <c r="G232" s="316"/>
      <c r="H232" s="314"/>
      <c r="I232" s="313"/>
      <c r="J232" s="318"/>
      <c r="K232" s="320"/>
      <c r="L232" s="319"/>
      <c r="M232" s="329"/>
      <c r="N232" s="321"/>
      <c r="O232" s="324"/>
      <c r="P232" s="326"/>
      <c r="Q232" s="323"/>
      <c r="R232" s="322"/>
      <c r="S232" s="325"/>
      <c r="T232" s="327">
        <f t="shared" si="22"/>
        <v>0</v>
      </c>
      <c r="U232" s="327">
        <f t="shared" si="19"/>
        <v>0</v>
      </c>
      <c r="V232" s="273" t="str">
        <f t="shared" si="21"/>
        <v>-</v>
      </c>
      <c r="W232" s="328" t="s">
        <v>389</v>
      </c>
      <c r="X232" s="303">
        <v>1.24</v>
      </c>
      <c r="Y232" s="304">
        <f t="shared" si="20"/>
        <v>0</v>
      </c>
      <c r="Z232" s="304"/>
      <c r="AA232" s="305" t="s">
        <v>1513</v>
      </c>
      <c r="AB232" s="306" t="s">
        <v>1516</v>
      </c>
      <c r="AC232" s="307"/>
      <c r="AD232" s="307"/>
      <c r="AE232" s="307"/>
      <c r="AF232" s="307"/>
      <c r="AG232" s="307"/>
      <c r="AH232" s="307"/>
      <c r="AI232" s="307"/>
      <c r="AJ232" s="307"/>
      <c r="AK232" s="307"/>
      <c r="AL232" s="307"/>
      <c r="AM232" s="307"/>
      <c r="AN232" s="307"/>
      <c r="AO232" s="307"/>
      <c r="AP232" s="307"/>
      <c r="AQ232" s="307"/>
      <c r="AR232" s="307"/>
      <c r="AS232" s="307"/>
      <c r="AT232" s="307"/>
      <c r="AU232" s="307"/>
      <c r="AV232" s="307"/>
      <c r="AW232" s="307"/>
      <c r="AX232" s="307"/>
      <c r="AY232" s="307"/>
      <c r="AZ232" s="307"/>
      <c r="BA232" s="307"/>
      <c r="BB232" s="307"/>
      <c r="BC232" s="307"/>
      <c r="BD232" s="307"/>
      <c r="BE232" s="307"/>
      <c r="BF232" s="307"/>
      <c r="BG232" s="1060"/>
      <c r="BH232" s="1057"/>
      <c r="BI232" s="264"/>
      <c r="BJ232" s="308"/>
      <c r="BK232" s="308"/>
      <c r="BL232" s="308"/>
      <c r="BM232" s="308"/>
      <c r="BN232" s="308"/>
      <c r="BO232" s="308">
        <v>2</v>
      </c>
      <c r="BP232" s="308"/>
      <c r="BQ232" s="308"/>
      <c r="BR232" s="308"/>
      <c r="BS232" s="309"/>
      <c r="BT232" s="308"/>
      <c r="BU232" s="308"/>
      <c r="BV232" s="308"/>
      <c r="BW232" s="308"/>
      <c r="BX232" s="308"/>
      <c r="BY232" s="308"/>
      <c r="BZ232" s="308"/>
      <c r="CA232" s="308">
        <v>2</v>
      </c>
      <c r="CB232" s="308"/>
      <c r="CC232" s="308"/>
      <c r="CD232" s="308"/>
      <c r="CE232" s="308"/>
      <c r="CF232" s="264"/>
      <c r="CG232" s="308">
        <v>2</v>
      </c>
      <c r="CH232" s="308"/>
      <c r="CI232" s="308"/>
      <c r="CJ232" s="1058"/>
      <c r="CK232" s="153"/>
    </row>
    <row r="233" spans="1:89" s="148" customFormat="1" ht="38.25" customHeight="1">
      <c r="A233" s="265"/>
      <c r="B233" s="312" t="s">
        <v>390</v>
      </c>
      <c r="C233" s="312" t="s">
        <v>391</v>
      </c>
      <c r="D233" s="850">
        <v>1</v>
      </c>
      <c r="E233" s="1223">
        <v>71</v>
      </c>
      <c r="F233" s="315"/>
      <c r="G233" s="316"/>
      <c r="H233" s="314"/>
      <c r="I233" s="313"/>
      <c r="J233" s="318"/>
      <c r="K233" s="320"/>
      <c r="L233" s="319"/>
      <c r="M233" s="329"/>
      <c r="N233" s="321"/>
      <c r="O233" s="324"/>
      <c r="P233" s="326"/>
      <c r="Q233" s="323"/>
      <c r="R233" s="322"/>
      <c r="S233" s="325"/>
      <c r="T233" s="327">
        <f t="shared" si="22"/>
        <v>0</v>
      </c>
      <c r="U233" s="327">
        <f t="shared" si="19"/>
        <v>0</v>
      </c>
      <c r="V233" s="273" t="str">
        <f t="shared" si="21"/>
        <v>-</v>
      </c>
      <c r="W233" s="328" t="s">
        <v>392</v>
      </c>
      <c r="X233" s="303">
        <v>1</v>
      </c>
      <c r="Y233" s="304">
        <f t="shared" si="20"/>
        <v>0</v>
      </c>
      <c r="Z233" s="304"/>
      <c r="AA233" s="305" t="s">
        <v>1511</v>
      </c>
      <c r="AB233" s="306" t="s">
        <v>1516</v>
      </c>
      <c r="AC233" s="307"/>
      <c r="AD233" s="307"/>
      <c r="AE233" s="307"/>
      <c r="AF233" s="307"/>
      <c r="AG233" s="307"/>
      <c r="AH233" s="307"/>
      <c r="AI233" s="307"/>
      <c r="AJ233" s="307"/>
      <c r="AK233" s="307"/>
      <c r="AL233" s="307"/>
      <c r="AM233" s="307"/>
      <c r="AN233" s="307"/>
      <c r="AO233" s="307"/>
      <c r="AP233" s="307"/>
      <c r="AQ233" s="307"/>
      <c r="AR233" s="307"/>
      <c r="AS233" s="307"/>
      <c r="AT233" s="307"/>
      <c r="AU233" s="307"/>
      <c r="AV233" s="307"/>
      <c r="AW233" s="307"/>
      <c r="AX233" s="307"/>
      <c r="AY233" s="307"/>
      <c r="AZ233" s="307"/>
      <c r="BA233" s="307"/>
      <c r="BB233" s="307"/>
      <c r="BC233" s="307"/>
      <c r="BD233" s="307"/>
      <c r="BE233" s="307"/>
      <c r="BF233" s="307"/>
      <c r="BG233" s="1060"/>
      <c r="BH233" s="1057"/>
      <c r="BI233" s="264"/>
      <c r="BJ233" s="308"/>
      <c r="BK233" s="308"/>
      <c r="BL233" s="308"/>
      <c r="BM233" s="308"/>
      <c r="BN233" s="308"/>
      <c r="BO233" s="308">
        <v>1</v>
      </c>
      <c r="BP233" s="308"/>
      <c r="BQ233" s="308"/>
      <c r="BR233" s="308"/>
      <c r="BS233" s="309"/>
      <c r="BT233" s="308"/>
      <c r="BU233" s="308"/>
      <c r="BV233" s="308"/>
      <c r="BW233" s="308"/>
      <c r="BX233" s="308"/>
      <c r="BY233" s="308"/>
      <c r="BZ233" s="308"/>
      <c r="CA233" s="308"/>
      <c r="CB233" s="308"/>
      <c r="CC233" s="308">
        <v>1</v>
      </c>
      <c r="CD233" s="308"/>
      <c r="CE233" s="308"/>
      <c r="CF233" s="264"/>
      <c r="CG233" s="308"/>
      <c r="CH233" s="308"/>
      <c r="CI233" s="308">
        <v>1</v>
      </c>
      <c r="CJ233" s="1058"/>
      <c r="CK233" s="153"/>
    </row>
    <row r="234" spans="1:89" s="148" customFormat="1" ht="38.25" customHeight="1">
      <c r="A234" s="265"/>
      <c r="B234" s="311" t="s">
        <v>393</v>
      </c>
      <c r="C234" s="311" t="s">
        <v>394</v>
      </c>
      <c r="D234" s="850">
        <v>1</v>
      </c>
      <c r="E234" s="1223">
        <v>72</v>
      </c>
      <c r="F234" s="315"/>
      <c r="G234" s="316"/>
      <c r="H234" s="314"/>
      <c r="I234" s="313"/>
      <c r="J234" s="318"/>
      <c r="K234" s="320"/>
      <c r="L234" s="319"/>
      <c r="M234" s="329"/>
      <c r="N234" s="321"/>
      <c r="O234" s="324"/>
      <c r="P234" s="326"/>
      <c r="Q234" s="323"/>
      <c r="R234" s="322"/>
      <c r="S234" s="325"/>
      <c r="T234" s="327">
        <f t="shared" si="22"/>
        <v>0</v>
      </c>
      <c r="U234" s="327">
        <f t="shared" si="19"/>
        <v>0</v>
      </c>
      <c r="V234" s="273" t="str">
        <f t="shared" si="21"/>
        <v>-</v>
      </c>
      <c r="W234" s="368" t="s">
        <v>240</v>
      </c>
      <c r="X234" s="303">
        <v>0.87</v>
      </c>
      <c r="Y234" s="304">
        <f t="shared" si="20"/>
        <v>0</v>
      </c>
      <c r="Z234" s="304"/>
      <c r="AA234" s="305" t="s">
        <v>1511</v>
      </c>
      <c r="AB234" s="306" t="s">
        <v>1516</v>
      </c>
      <c r="AC234" s="307"/>
      <c r="AD234" s="307"/>
      <c r="AE234" s="307"/>
      <c r="AF234" s="307"/>
      <c r="AG234" s="307"/>
      <c r="AH234" s="307"/>
      <c r="AI234" s="307"/>
      <c r="AJ234" s="307"/>
      <c r="AK234" s="307"/>
      <c r="AL234" s="307"/>
      <c r="AM234" s="307"/>
      <c r="AN234" s="307"/>
      <c r="AO234" s="307"/>
      <c r="AP234" s="307"/>
      <c r="AQ234" s="307"/>
      <c r="AR234" s="307"/>
      <c r="AS234" s="307"/>
      <c r="AT234" s="307"/>
      <c r="AU234" s="307"/>
      <c r="AV234" s="307"/>
      <c r="AW234" s="307"/>
      <c r="AX234" s="307"/>
      <c r="AY234" s="307"/>
      <c r="AZ234" s="307"/>
      <c r="BA234" s="307"/>
      <c r="BB234" s="307"/>
      <c r="BC234" s="307"/>
      <c r="BD234" s="307"/>
      <c r="BE234" s="307"/>
      <c r="BF234" s="307"/>
      <c r="BG234" s="1060"/>
      <c r="BH234" s="1057"/>
      <c r="BI234" s="264"/>
      <c r="BJ234" s="308"/>
      <c r="BK234" s="308"/>
      <c r="BL234" s="308"/>
      <c r="BM234" s="308"/>
      <c r="BN234" s="308"/>
      <c r="BO234" s="308">
        <v>1</v>
      </c>
      <c r="BP234" s="308"/>
      <c r="BQ234" s="308"/>
      <c r="BR234" s="308"/>
      <c r="BS234" s="309"/>
      <c r="BT234" s="308"/>
      <c r="BU234" s="308"/>
      <c r="BV234" s="308"/>
      <c r="BW234" s="308"/>
      <c r="BX234" s="308"/>
      <c r="BY234" s="308"/>
      <c r="BZ234" s="308"/>
      <c r="CA234" s="308"/>
      <c r="CB234" s="308"/>
      <c r="CC234" s="308">
        <v>1</v>
      </c>
      <c r="CD234" s="308"/>
      <c r="CE234" s="308"/>
      <c r="CF234" s="264"/>
      <c r="CG234" s="308"/>
      <c r="CH234" s="308"/>
      <c r="CI234" s="308">
        <v>1</v>
      </c>
      <c r="CJ234" s="1058"/>
      <c r="CK234" s="153"/>
    </row>
    <row r="235" spans="1:89" s="148" customFormat="1" ht="38.25" customHeight="1">
      <c r="A235" s="265"/>
      <c r="B235" s="311" t="s">
        <v>395</v>
      </c>
      <c r="C235" s="311" t="s">
        <v>396</v>
      </c>
      <c r="D235" s="850">
        <v>1</v>
      </c>
      <c r="E235" s="1223">
        <v>74</v>
      </c>
      <c r="F235" s="315"/>
      <c r="G235" s="316"/>
      <c r="H235" s="314"/>
      <c r="I235" s="313"/>
      <c r="J235" s="318"/>
      <c r="K235" s="320"/>
      <c r="L235" s="319"/>
      <c r="M235" s="329"/>
      <c r="N235" s="321"/>
      <c r="O235" s="324"/>
      <c r="P235" s="326"/>
      <c r="Q235" s="323"/>
      <c r="R235" s="322"/>
      <c r="S235" s="325"/>
      <c r="T235" s="327">
        <f t="shared" si="22"/>
        <v>0</v>
      </c>
      <c r="U235" s="327">
        <f t="shared" si="19"/>
        <v>0</v>
      </c>
      <c r="V235" s="273" t="str">
        <f t="shared" si="21"/>
        <v>-</v>
      </c>
      <c r="W235" s="369" t="s">
        <v>381</v>
      </c>
      <c r="X235" s="303">
        <v>1.01</v>
      </c>
      <c r="Y235" s="304">
        <f t="shared" si="20"/>
        <v>0</v>
      </c>
      <c r="Z235" s="304"/>
      <c r="AA235" s="305" t="s">
        <v>1512</v>
      </c>
      <c r="AB235" s="306" t="s">
        <v>1516</v>
      </c>
      <c r="AC235" s="307"/>
      <c r="AD235" s="307"/>
      <c r="AE235" s="307"/>
      <c r="AF235" s="307"/>
      <c r="AG235" s="307"/>
      <c r="AH235" s="307"/>
      <c r="AI235" s="307"/>
      <c r="AJ235" s="307"/>
      <c r="AK235" s="307"/>
      <c r="AL235" s="307"/>
      <c r="AM235" s="307"/>
      <c r="AN235" s="307"/>
      <c r="AO235" s="307"/>
      <c r="AP235" s="307"/>
      <c r="AQ235" s="307"/>
      <c r="AR235" s="307"/>
      <c r="AS235" s="307"/>
      <c r="AT235" s="307"/>
      <c r="AU235" s="307"/>
      <c r="AV235" s="307"/>
      <c r="AW235" s="307"/>
      <c r="AX235" s="307"/>
      <c r="AY235" s="307"/>
      <c r="AZ235" s="307"/>
      <c r="BA235" s="307"/>
      <c r="BB235" s="307"/>
      <c r="BC235" s="307"/>
      <c r="BD235" s="307"/>
      <c r="BE235" s="307"/>
      <c r="BF235" s="307"/>
      <c r="BG235" s="1060"/>
      <c r="BH235" s="1057"/>
      <c r="BI235" s="264"/>
      <c r="BJ235" s="308"/>
      <c r="BK235" s="308"/>
      <c r="BL235" s="308"/>
      <c r="BM235" s="308"/>
      <c r="BN235" s="308"/>
      <c r="BO235" s="308">
        <v>1</v>
      </c>
      <c r="BP235" s="308"/>
      <c r="BQ235" s="308"/>
      <c r="BR235" s="308"/>
      <c r="BS235" s="309"/>
      <c r="BT235" s="308"/>
      <c r="BU235" s="308"/>
      <c r="BV235" s="308"/>
      <c r="BW235" s="308"/>
      <c r="BX235" s="308"/>
      <c r="BY235" s="308"/>
      <c r="BZ235" s="308"/>
      <c r="CA235" s="308"/>
      <c r="CB235" s="308">
        <v>1</v>
      </c>
      <c r="CC235" s="308"/>
      <c r="CD235" s="308"/>
      <c r="CE235" s="308"/>
      <c r="CF235" s="264"/>
      <c r="CG235" s="308"/>
      <c r="CH235" s="308">
        <v>1</v>
      </c>
      <c r="CI235" s="308"/>
      <c r="CJ235" s="1058"/>
      <c r="CK235" s="153"/>
    </row>
    <row r="236" spans="1:89" s="148" customFormat="1" ht="38.25" customHeight="1">
      <c r="A236" s="265"/>
      <c r="B236" s="312" t="s">
        <v>397</v>
      </c>
      <c r="C236" s="311" t="s">
        <v>398</v>
      </c>
      <c r="D236" s="850">
        <v>3</v>
      </c>
      <c r="E236" s="1223">
        <v>172</v>
      </c>
      <c r="F236" s="315"/>
      <c r="G236" s="316"/>
      <c r="H236" s="314"/>
      <c r="I236" s="313"/>
      <c r="J236" s="318"/>
      <c r="K236" s="320"/>
      <c r="L236" s="319"/>
      <c r="M236" s="329"/>
      <c r="N236" s="321"/>
      <c r="O236" s="324"/>
      <c r="P236" s="326"/>
      <c r="Q236" s="323"/>
      <c r="R236" s="322"/>
      <c r="S236" s="325"/>
      <c r="T236" s="327">
        <f t="shared" si="22"/>
        <v>0</v>
      </c>
      <c r="U236" s="327">
        <f t="shared" si="19"/>
        <v>0</v>
      </c>
      <c r="V236" s="273" t="str">
        <f t="shared" si="21"/>
        <v>-</v>
      </c>
      <c r="W236" s="370" t="s">
        <v>507</v>
      </c>
      <c r="X236" s="303">
        <v>1.31</v>
      </c>
      <c r="Y236" s="304">
        <f t="shared" si="20"/>
        <v>0</v>
      </c>
      <c r="Z236" s="304"/>
      <c r="AA236" s="305" t="s">
        <v>1513</v>
      </c>
      <c r="AB236" s="306" t="s">
        <v>1516</v>
      </c>
      <c r="AC236" s="307"/>
      <c r="AD236" s="307"/>
      <c r="AE236" s="307"/>
      <c r="AF236" s="307"/>
      <c r="AG236" s="307"/>
      <c r="AH236" s="307"/>
      <c r="AI236" s="307"/>
      <c r="AJ236" s="307"/>
      <c r="AK236" s="307"/>
      <c r="AL236" s="307"/>
      <c r="AM236" s="307"/>
      <c r="AN236" s="307"/>
      <c r="AO236" s="307"/>
      <c r="AP236" s="307"/>
      <c r="AQ236" s="307"/>
      <c r="AR236" s="307"/>
      <c r="AS236" s="307"/>
      <c r="AT236" s="307"/>
      <c r="AU236" s="307"/>
      <c r="AV236" s="307"/>
      <c r="AW236" s="307"/>
      <c r="AX236" s="307"/>
      <c r="AY236" s="307"/>
      <c r="AZ236" s="307"/>
      <c r="BA236" s="307"/>
      <c r="BB236" s="307"/>
      <c r="BC236" s="307"/>
      <c r="BD236" s="307"/>
      <c r="BE236" s="307"/>
      <c r="BF236" s="307"/>
      <c r="BG236" s="1060"/>
      <c r="BH236" s="1057"/>
      <c r="BI236" s="264"/>
      <c r="BJ236" s="308"/>
      <c r="BK236" s="308"/>
      <c r="BL236" s="308"/>
      <c r="BM236" s="308"/>
      <c r="BN236" s="308"/>
      <c r="BO236" s="308">
        <v>3</v>
      </c>
      <c r="BP236" s="308"/>
      <c r="BQ236" s="308"/>
      <c r="BR236" s="308"/>
      <c r="BS236" s="309"/>
      <c r="BT236" s="308"/>
      <c r="BU236" s="308"/>
      <c r="BV236" s="308"/>
      <c r="BW236" s="308"/>
      <c r="BX236" s="308"/>
      <c r="BY236" s="308"/>
      <c r="BZ236" s="308"/>
      <c r="CA236" s="308"/>
      <c r="CB236" s="308">
        <v>3</v>
      </c>
      <c r="CC236" s="308"/>
      <c r="CD236" s="308"/>
      <c r="CE236" s="308"/>
      <c r="CF236" s="264"/>
      <c r="CG236" s="308">
        <v>3</v>
      </c>
      <c r="CH236" s="308"/>
      <c r="CI236" s="308"/>
      <c r="CJ236" s="1058"/>
      <c r="CK236" s="153"/>
    </row>
    <row r="237" spans="1:89" s="148" customFormat="1" ht="37.25" customHeight="1">
      <c r="A237" s="265"/>
      <c r="B237" s="312" t="s">
        <v>399</v>
      </c>
      <c r="C237" s="312" t="s">
        <v>400</v>
      </c>
      <c r="D237" s="850">
        <v>1</v>
      </c>
      <c r="E237" s="1223">
        <v>144</v>
      </c>
      <c r="F237" s="315"/>
      <c r="G237" s="316"/>
      <c r="H237" s="314"/>
      <c r="I237" s="313"/>
      <c r="J237" s="318"/>
      <c r="K237" s="320"/>
      <c r="L237" s="319"/>
      <c r="M237" s="329"/>
      <c r="N237" s="321"/>
      <c r="O237" s="324"/>
      <c r="P237" s="326"/>
      <c r="Q237" s="323"/>
      <c r="R237" s="322"/>
      <c r="S237" s="325"/>
      <c r="T237" s="327">
        <f t="shared" si="22"/>
        <v>0</v>
      </c>
      <c r="U237" s="327">
        <f t="shared" si="19"/>
        <v>0</v>
      </c>
      <c r="V237" s="273" t="str">
        <f t="shared" si="21"/>
        <v>-</v>
      </c>
      <c r="W237" s="328" t="s">
        <v>66</v>
      </c>
      <c r="X237" s="303">
        <v>2.27</v>
      </c>
      <c r="Y237" s="304">
        <f t="shared" si="20"/>
        <v>0</v>
      </c>
      <c r="Z237" s="304"/>
      <c r="AA237" s="305" t="s">
        <v>1512</v>
      </c>
      <c r="AB237" s="306" t="s">
        <v>1517</v>
      </c>
      <c r="AC237" s="307"/>
      <c r="AD237" s="307"/>
      <c r="AE237" s="307"/>
      <c r="AF237" s="307"/>
      <c r="AG237" s="307"/>
      <c r="AH237" s="307"/>
      <c r="AI237" s="307"/>
      <c r="AJ237" s="307"/>
      <c r="AK237" s="307"/>
      <c r="AL237" s="307"/>
      <c r="AM237" s="307"/>
      <c r="AN237" s="307"/>
      <c r="AO237" s="307"/>
      <c r="AP237" s="307"/>
      <c r="AQ237" s="307"/>
      <c r="AR237" s="307"/>
      <c r="AS237" s="307"/>
      <c r="AT237" s="307"/>
      <c r="AU237" s="307"/>
      <c r="AV237" s="307"/>
      <c r="AW237" s="307"/>
      <c r="AX237" s="307"/>
      <c r="AY237" s="307"/>
      <c r="AZ237" s="307"/>
      <c r="BA237" s="307"/>
      <c r="BB237" s="307"/>
      <c r="BC237" s="307"/>
      <c r="BD237" s="307"/>
      <c r="BE237" s="307"/>
      <c r="BF237" s="307"/>
      <c r="BG237" s="1060"/>
      <c r="BH237" s="1057"/>
      <c r="BI237" s="264"/>
      <c r="BJ237" s="308"/>
      <c r="BK237" s="308"/>
      <c r="BL237" s="308"/>
      <c r="BM237" s="308"/>
      <c r="BN237" s="308"/>
      <c r="BO237" s="308"/>
      <c r="BP237" s="308">
        <v>1</v>
      </c>
      <c r="BQ237" s="308"/>
      <c r="BR237" s="308"/>
      <c r="BS237" s="309"/>
      <c r="BT237" s="308"/>
      <c r="BU237" s="308"/>
      <c r="BV237" s="308"/>
      <c r="BW237" s="308"/>
      <c r="BX237" s="308"/>
      <c r="BY237" s="308"/>
      <c r="BZ237" s="308"/>
      <c r="CA237" s="308"/>
      <c r="CB237" s="308">
        <v>1</v>
      </c>
      <c r="CC237" s="308"/>
      <c r="CD237" s="308"/>
      <c r="CE237" s="308"/>
      <c r="CF237" s="264"/>
      <c r="CG237" s="308"/>
      <c r="CH237" s="308">
        <v>1</v>
      </c>
      <c r="CI237" s="308"/>
      <c r="CJ237" s="1058"/>
      <c r="CK237" s="153"/>
    </row>
    <row r="238" spans="1:89" s="148" customFormat="1" ht="37.25" customHeight="1">
      <c r="A238" s="265"/>
      <c r="B238" s="312" t="s">
        <v>401</v>
      </c>
      <c r="C238" s="312" t="s">
        <v>402</v>
      </c>
      <c r="D238" s="850">
        <v>1</v>
      </c>
      <c r="E238" s="1223">
        <v>79</v>
      </c>
      <c r="F238" s="315"/>
      <c r="G238" s="316"/>
      <c r="H238" s="314"/>
      <c r="I238" s="313"/>
      <c r="J238" s="318"/>
      <c r="K238" s="320"/>
      <c r="L238" s="319"/>
      <c r="M238" s="329"/>
      <c r="N238" s="321"/>
      <c r="O238" s="324"/>
      <c r="P238" s="326"/>
      <c r="Q238" s="323"/>
      <c r="R238" s="322"/>
      <c r="S238" s="325"/>
      <c r="T238" s="327">
        <f t="shared" si="22"/>
        <v>0</v>
      </c>
      <c r="U238" s="327">
        <f t="shared" si="19"/>
        <v>0</v>
      </c>
      <c r="V238" s="273" t="str">
        <f t="shared" si="21"/>
        <v>-</v>
      </c>
      <c r="W238" s="328" t="s">
        <v>63</v>
      </c>
      <c r="X238" s="303">
        <v>1.1299999999999999</v>
      </c>
      <c r="Y238" s="304">
        <f t="shared" si="20"/>
        <v>0</v>
      </c>
      <c r="Z238" s="304"/>
      <c r="AA238" s="305" t="s">
        <v>1512</v>
      </c>
      <c r="AB238" s="306" t="s">
        <v>1517</v>
      </c>
      <c r="AC238" s="307"/>
      <c r="AD238" s="307"/>
      <c r="AE238" s="307"/>
      <c r="AF238" s="307"/>
      <c r="AG238" s="307"/>
      <c r="AH238" s="307"/>
      <c r="AI238" s="307"/>
      <c r="AJ238" s="307"/>
      <c r="AK238" s="307"/>
      <c r="AL238" s="307"/>
      <c r="AM238" s="307"/>
      <c r="AN238" s="307"/>
      <c r="AO238" s="307"/>
      <c r="AP238" s="307"/>
      <c r="AQ238" s="307"/>
      <c r="AR238" s="307"/>
      <c r="AS238" s="307"/>
      <c r="AT238" s="307"/>
      <c r="AU238" s="307"/>
      <c r="AV238" s="307"/>
      <c r="AW238" s="307"/>
      <c r="AX238" s="307"/>
      <c r="AY238" s="307"/>
      <c r="AZ238" s="307"/>
      <c r="BA238" s="307"/>
      <c r="BB238" s="307"/>
      <c r="BC238" s="307"/>
      <c r="BD238" s="307"/>
      <c r="BE238" s="307"/>
      <c r="BF238" s="307"/>
      <c r="BG238" s="1060"/>
      <c r="BH238" s="1057"/>
      <c r="BI238" s="264"/>
      <c r="BJ238" s="308"/>
      <c r="BK238" s="308"/>
      <c r="BL238" s="308"/>
      <c r="BM238" s="308"/>
      <c r="BN238" s="308"/>
      <c r="BO238" s="308"/>
      <c r="BP238" s="308">
        <v>1</v>
      </c>
      <c r="BQ238" s="308"/>
      <c r="BR238" s="308"/>
      <c r="BS238" s="309"/>
      <c r="BT238" s="308"/>
      <c r="BU238" s="308"/>
      <c r="BV238" s="308"/>
      <c r="BW238" s="308"/>
      <c r="BX238" s="308"/>
      <c r="BY238" s="308"/>
      <c r="BZ238" s="308"/>
      <c r="CA238" s="308"/>
      <c r="CB238" s="308">
        <v>1</v>
      </c>
      <c r="CC238" s="308"/>
      <c r="CD238" s="308"/>
      <c r="CE238" s="308"/>
      <c r="CF238" s="264"/>
      <c r="CG238" s="308"/>
      <c r="CH238" s="308">
        <v>1</v>
      </c>
      <c r="CI238" s="308"/>
      <c r="CJ238" s="1058"/>
      <c r="CK238" s="153"/>
    </row>
    <row r="239" spans="1:89" s="148" customFormat="1" ht="37.25" customHeight="1">
      <c r="A239" s="265"/>
      <c r="B239" s="312" t="s">
        <v>403</v>
      </c>
      <c r="C239" s="312" t="s">
        <v>404</v>
      </c>
      <c r="D239" s="850">
        <v>1</v>
      </c>
      <c r="E239" s="1223">
        <v>83</v>
      </c>
      <c r="F239" s="315"/>
      <c r="G239" s="316"/>
      <c r="H239" s="314"/>
      <c r="I239" s="313"/>
      <c r="J239" s="318"/>
      <c r="K239" s="320"/>
      <c r="L239" s="319"/>
      <c r="M239" s="329"/>
      <c r="N239" s="321"/>
      <c r="O239" s="324"/>
      <c r="P239" s="326"/>
      <c r="Q239" s="323"/>
      <c r="R239" s="322"/>
      <c r="S239" s="325"/>
      <c r="T239" s="327">
        <f t="shared" si="22"/>
        <v>0</v>
      </c>
      <c r="U239" s="327">
        <f t="shared" si="19"/>
        <v>0</v>
      </c>
      <c r="V239" s="273" t="str">
        <f t="shared" si="21"/>
        <v>-</v>
      </c>
      <c r="W239" s="328" t="s">
        <v>405</v>
      </c>
      <c r="X239" s="303">
        <v>1.2</v>
      </c>
      <c r="Y239" s="304">
        <f t="shared" si="20"/>
        <v>0</v>
      </c>
      <c r="Z239" s="304"/>
      <c r="AA239" s="305" t="s">
        <v>1512</v>
      </c>
      <c r="AB239" s="306" t="s">
        <v>1517</v>
      </c>
      <c r="AC239" s="307"/>
      <c r="AD239" s="307"/>
      <c r="AE239" s="307"/>
      <c r="AF239" s="307"/>
      <c r="AG239" s="307"/>
      <c r="AH239" s="307"/>
      <c r="AI239" s="307"/>
      <c r="AJ239" s="307"/>
      <c r="AK239" s="307"/>
      <c r="AL239" s="307"/>
      <c r="AM239" s="307"/>
      <c r="AN239" s="307"/>
      <c r="AO239" s="307"/>
      <c r="AP239" s="307"/>
      <c r="AQ239" s="307"/>
      <c r="AR239" s="307"/>
      <c r="AS239" s="307"/>
      <c r="AT239" s="307"/>
      <c r="AU239" s="307"/>
      <c r="AV239" s="307"/>
      <c r="AW239" s="307"/>
      <c r="AX239" s="307"/>
      <c r="AY239" s="307"/>
      <c r="AZ239" s="307"/>
      <c r="BA239" s="307"/>
      <c r="BB239" s="307"/>
      <c r="BC239" s="307"/>
      <c r="BD239" s="307"/>
      <c r="BE239" s="307"/>
      <c r="BF239" s="307"/>
      <c r="BG239" s="1060"/>
      <c r="BH239" s="1057"/>
      <c r="BI239" s="264"/>
      <c r="BJ239" s="308"/>
      <c r="BK239" s="308"/>
      <c r="BL239" s="308"/>
      <c r="BM239" s="308"/>
      <c r="BN239" s="308"/>
      <c r="BO239" s="308"/>
      <c r="BP239" s="308">
        <v>1</v>
      </c>
      <c r="BQ239" s="308"/>
      <c r="BR239" s="308"/>
      <c r="BS239" s="309"/>
      <c r="BT239" s="308"/>
      <c r="BU239" s="308"/>
      <c r="BV239" s="308"/>
      <c r="BW239" s="308"/>
      <c r="BX239" s="308"/>
      <c r="BY239" s="308"/>
      <c r="BZ239" s="308"/>
      <c r="CA239" s="308"/>
      <c r="CB239" s="308">
        <v>1</v>
      </c>
      <c r="CC239" s="308"/>
      <c r="CD239" s="308"/>
      <c r="CE239" s="308"/>
      <c r="CF239" s="264"/>
      <c r="CG239" s="308"/>
      <c r="CH239" s="308">
        <v>1</v>
      </c>
      <c r="CI239" s="308"/>
      <c r="CJ239" s="1058"/>
      <c r="CK239" s="153"/>
    </row>
    <row r="240" spans="1:89" s="148" customFormat="1" ht="37.25" customHeight="1">
      <c r="A240" s="265"/>
      <c r="B240" s="312" t="s">
        <v>406</v>
      </c>
      <c r="C240" s="312" t="s">
        <v>407</v>
      </c>
      <c r="D240" s="850">
        <v>2</v>
      </c>
      <c r="E240" s="1223">
        <v>107</v>
      </c>
      <c r="F240" s="315"/>
      <c r="G240" s="316"/>
      <c r="H240" s="314"/>
      <c r="I240" s="313"/>
      <c r="J240" s="318"/>
      <c r="K240" s="320"/>
      <c r="L240" s="319"/>
      <c r="M240" s="329"/>
      <c r="N240" s="321"/>
      <c r="O240" s="324"/>
      <c r="P240" s="326"/>
      <c r="Q240" s="323"/>
      <c r="R240" s="322"/>
      <c r="S240" s="325"/>
      <c r="T240" s="327">
        <f t="shared" si="22"/>
        <v>0</v>
      </c>
      <c r="U240" s="327">
        <f t="shared" si="19"/>
        <v>0</v>
      </c>
      <c r="V240" s="273" t="str">
        <f t="shared" si="21"/>
        <v>-</v>
      </c>
      <c r="W240" s="328" t="s">
        <v>408</v>
      </c>
      <c r="X240" s="303">
        <v>1.5</v>
      </c>
      <c r="Y240" s="304">
        <f t="shared" si="20"/>
        <v>0</v>
      </c>
      <c r="Z240" s="304"/>
      <c r="AA240" s="305" t="s">
        <v>1512</v>
      </c>
      <c r="AB240" s="306" t="s">
        <v>1517</v>
      </c>
      <c r="AC240" s="307"/>
      <c r="AD240" s="307"/>
      <c r="AE240" s="307"/>
      <c r="AF240" s="307"/>
      <c r="AG240" s="307"/>
      <c r="AH240" s="307"/>
      <c r="AI240" s="307"/>
      <c r="AJ240" s="307"/>
      <c r="AK240" s="307"/>
      <c r="AL240" s="307"/>
      <c r="AM240" s="307"/>
      <c r="AN240" s="307"/>
      <c r="AO240" s="307"/>
      <c r="AP240" s="307"/>
      <c r="AQ240" s="307"/>
      <c r="AR240" s="307"/>
      <c r="AS240" s="307"/>
      <c r="AT240" s="307"/>
      <c r="AU240" s="307"/>
      <c r="AV240" s="307"/>
      <c r="AW240" s="307"/>
      <c r="AX240" s="307"/>
      <c r="AY240" s="307"/>
      <c r="AZ240" s="307"/>
      <c r="BA240" s="307"/>
      <c r="BB240" s="307"/>
      <c r="BC240" s="307"/>
      <c r="BD240" s="307"/>
      <c r="BE240" s="307"/>
      <c r="BF240" s="307"/>
      <c r="BG240" s="1060"/>
      <c r="BH240" s="1057"/>
      <c r="BI240" s="264"/>
      <c r="BJ240" s="308"/>
      <c r="BK240" s="308">
        <v>1</v>
      </c>
      <c r="BL240" s="308"/>
      <c r="BM240" s="308"/>
      <c r="BN240" s="308"/>
      <c r="BO240" s="308"/>
      <c r="BP240" s="308">
        <v>1</v>
      </c>
      <c r="BQ240" s="308"/>
      <c r="BR240" s="308"/>
      <c r="BS240" s="309"/>
      <c r="BT240" s="308"/>
      <c r="BU240" s="308"/>
      <c r="BV240" s="308"/>
      <c r="BW240" s="308"/>
      <c r="BX240" s="308"/>
      <c r="BY240" s="308"/>
      <c r="BZ240" s="308">
        <v>1</v>
      </c>
      <c r="CA240" s="308"/>
      <c r="CB240" s="308">
        <v>1</v>
      </c>
      <c r="CC240" s="308"/>
      <c r="CD240" s="308"/>
      <c r="CE240" s="308"/>
      <c r="CF240" s="264"/>
      <c r="CG240" s="308"/>
      <c r="CH240" s="308">
        <v>1</v>
      </c>
      <c r="CI240" s="308">
        <v>1</v>
      </c>
      <c r="CJ240" s="1058"/>
      <c r="CK240" s="153"/>
    </row>
    <row r="241" spans="1:89" s="148" customFormat="1" ht="37.25" customHeight="1">
      <c r="A241" s="265"/>
      <c r="B241" s="312" t="s">
        <v>409</v>
      </c>
      <c r="C241" s="312" t="s">
        <v>410</v>
      </c>
      <c r="D241" s="850">
        <v>1</v>
      </c>
      <c r="E241" s="1223">
        <v>82</v>
      </c>
      <c r="F241" s="315"/>
      <c r="G241" s="316"/>
      <c r="H241" s="314"/>
      <c r="I241" s="313"/>
      <c r="J241" s="318"/>
      <c r="K241" s="320"/>
      <c r="L241" s="319"/>
      <c r="M241" s="329"/>
      <c r="N241" s="321"/>
      <c r="O241" s="324"/>
      <c r="P241" s="326"/>
      <c r="Q241" s="323"/>
      <c r="R241" s="322"/>
      <c r="S241" s="325"/>
      <c r="T241" s="327">
        <f t="shared" si="22"/>
        <v>0</v>
      </c>
      <c r="U241" s="327">
        <f t="shared" si="19"/>
        <v>0</v>
      </c>
      <c r="V241" s="273" t="str">
        <f t="shared" si="21"/>
        <v>-</v>
      </c>
      <c r="W241" s="328" t="s">
        <v>408</v>
      </c>
      <c r="X241" s="303">
        <v>1.1599999999999999</v>
      </c>
      <c r="Y241" s="304">
        <f t="shared" si="20"/>
        <v>0</v>
      </c>
      <c r="Z241" s="304"/>
      <c r="AA241" s="305" t="s">
        <v>1511</v>
      </c>
      <c r="AB241" s="306" t="s">
        <v>1517</v>
      </c>
      <c r="AC241" s="307"/>
      <c r="AD241" s="307"/>
      <c r="AE241" s="307"/>
      <c r="AF241" s="307"/>
      <c r="AG241" s="307"/>
      <c r="AH241" s="307"/>
      <c r="AI241" s="307"/>
      <c r="AJ241" s="307"/>
      <c r="AK241" s="307"/>
      <c r="AL241" s="307"/>
      <c r="AM241" s="307"/>
      <c r="AN241" s="307"/>
      <c r="AO241" s="307"/>
      <c r="AP241" s="307"/>
      <c r="AQ241" s="307"/>
      <c r="AR241" s="307"/>
      <c r="AS241" s="307"/>
      <c r="AT241" s="307"/>
      <c r="AU241" s="307"/>
      <c r="AV241" s="307"/>
      <c r="AW241" s="307"/>
      <c r="AX241" s="307"/>
      <c r="AY241" s="307"/>
      <c r="AZ241" s="307"/>
      <c r="BA241" s="307"/>
      <c r="BB241" s="307"/>
      <c r="BC241" s="307"/>
      <c r="BD241" s="307"/>
      <c r="BE241" s="307"/>
      <c r="BF241" s="307"/>
      <c r="BG241" s="1060"/>
      <c r="BH241" s="1057"/>
      <c r="BI241" s="264"/>
      <c r="BJ241" s="308"/>
      <c r="BK241" s="308"/>
      <c r="BL241" s="308"/>
      <c r="BM241" s="308"/>
      <c r="BN241" s="308"/>
      <c r="BO241" s="308"/>
      <c r="BP241" s="308">
        <v>1</v>
      </c>
      <c r="BQ241" s="308"/>
      <c r="BR241" s="308"/>
      <c r="BS241" s="309"/>
      <c r="BT241" s="308"/>
      <c r="BU241" s="308"/>
      <c r="BV241" s="308"/>
      <c r="BW241" s="308"/>
      <c r="BX241" s="308"/>
      <c r="BY241" s="308"/>
      <c r="BZ241" s="308"/>
      <c r="CA241" s="308"/>
      <c r="CB241" s="308">
        <v>1</v>
      </c>
      <c r="CC241" s="308"/>
      <c r="CD241" s="308"/>
      <c r="CE241" s="308"/>
      <c r="CF241" s="264"/>
      <c r="CG241" s="308"/>
      <c r="CH241" s="308">
        <v>1</v>
      </c>
      <c r="CI241" s="308"/>
      <c r="CJ241" s="1058"/>
      <c r="CK241" s="153"/>
    </row>
    <row r="242" spans="1:89" s="148" customFormat="1" ht="37.25" customHeight="1">
      <c r="A242" s="265"/>
      <c r="B242" s="312" t="s">
        <v>411</v>
      </c>
      <c r="C242" s="312" t="s">
        <v>412</v>
      </c>
      <c r="D242" s="850">
        <v>1</v>
      </c>
      <c r="E242" s="1223">
        <v>84</v>
      </c>
      <c r="F242" s="315"/>
      <c r="G242" s="316"/>
      <c r="H242" s="314"/>
      <c r="I242" s="313"/>
      <c r="J242" s="318"/>
      <c r="K242" s="320"/>
      <c r="L242" s="319"/>
      <c r="M242" s="329"/>
      <c r="N242" s="321"/>
      <c r="O242" s="324"/>
      <c r="P242" s="326"/>
      <c r="Q242" s="323"/>
      <c r="R242" s="322"/>
      <c r="S242" s="325"/>
      <c r="T242" s="327">
        <f t="shared" si="22"/>
        <v>0</v>
      </c>
      <c r="U242" s="327">
        <f t="shared" si="19"/>
        <v>0</v>
      </c>
      <c r="V242" s="273" t="str">
        <f t="shared" si="21"/>
        <v>-</v>
      </c>
      <c r="W242" s="328" t="s">
        <v>63</v>
      </c>
      <c r="X242" s="303">
        <v>1.28</v>
      </c>
      <c r="Y242" s="304">
        <f t="shared" si="20"/>
        <v>0</v>
      </c>
      <c r="Z242" s="304"/>
      <c r="AA242" s="305" t="s">
        <v>1511</v>
      </c>
      <c r="AB242" s="306" t="s">
        <v>1517</v>
      </c>
      <c r="AC242" s="307"/>
      <c r="AD242" s="307"/>
      <c r="AE242" s="307"/>
      <c r="AF242" s="307"/>
      <c r="AG242" s="307"/>
      <c r="AH242" s="307"/>
      <c r="AI242" s="307"/>
      <c r="AJ242" s="307"/>
      <c r="AK242" s="307"/>
      <c r="AL242" s="307"/>
      <c r="AM242" s="307"/>
      <c r="AN242" s="307"/>
      <c r="AO242" s="307"/>
      <c r="AP242" s="307"/>
      <c r="AQ242" s="307"/>
      <c r="AR242" s="307"/>
      <c r="AS242" s="307"/>
      <c r="AT242" s="307"/>
      <c r="AU242" s="307"/>
      <c r="AV242" s="307"/>
      <c r="AW242" s="307"/>
      <c r="AX242" s="307"/>
      <c r="AY242" s="307"/>
      <c r="AZ242" s="307"/>
      <c r="BA242" s="307"/>
      <c r="BB242" s="307"/>
      <c r="BC242" s="307"/>
      <c r="BD242" s="307"/>
      <c r="BE242" s="307"/>
      <c r="BF242" s="307"/>
      <c r="BG242" s="1060"/>
      <c r="BH242" s="1057"/>
      <c r="BI242" s="264"/>
      <c r="BJ242" s="308"/>
      <c r="BK242" s="308"/>
      <c r="BL242" s="308"/>
      <c r="BM242" s="308"/>
      <c r="BN242" s="308"/>
      <c r="BO242" s="308"/>
      <c r="BP242" s="308">
        <v>1</v>
      </c>
      <c r="BQ242" s="308"/>
      <c r="BR242" s="308"/>
      <c r="BS242" s="309"/>
      <c r="BT242" s="308"/>
      <c r="BU242" s="308"/>
      <c r="BV242" s="308"/>
      <c r="BW242" s="308"/>
      <c r="BX242" s="308"/>
      <c r="BY242" s="308"/>
      <c r="BZ242" s="308"/>
      <c r="CA242" s="308"/>
      <c r="CB242" s="308"/>
      <c r="CC242" s="308">
        <v>1</v>
      </c>
      <c r="CD242" s="308"/>
      <c r="CE242" s="308"/>
      <c r="CF242" s="264"/>
      <c r="CG242" s="308"/>
      <c r="CH242" s="308"/>
      <c r="CI242" s="308">
        <v>1</v>
      </c>
      <c r="CJ242" s="1058"/>
      <c r="CK242" s="153"/>
    </row>
    <row r="243" spans="1:89" s="148" customFormat="1" ht="37.25" customHeight="1">
      <c r="A243" s="265"/>
      <c r="B243" s="312" t="s">
        <v>413</v>
      </c>
      <c r="C243" s="312" t="s">
        <v>414</v>
      </c>
      <c r="D243" s="850">
        <v>1</v>
      </c>
      <c r="E243" s="1223">
        <v>70</v>
      </c>
      <c r="F243" s="315"/>
      <c r="G243" s="316"/>
      <c r="H243" s="314"/>
      <c r="I243" s="313"/>
      <c r="J243" s="318"/>
      <c r="K243" s="320"/>
      <c r="L243" s="319"/>
      <c r="M243" s="329"/>
      <c r="N243" s="321"/>
      <c r="O243" s="324"/>
      <c r="P243" s="326"/>
      <c r="Q243" s="323"/>
      <c r="R243" s="322"/>
      <c r="S243" s="325"/>
      <c r="T243" s="327">
        <f t="shared" si="22"/>
        <v>0</v>
      </c>
      <c r="U243" s="327">
        <f t="shared" si="19"/>
        <v>0</v>
      </c>
      <c r="V243" s="273" t="str">
        <f t="shared" si="21"/>
        <v>-</v>
      </c>
      <c r="W243" s="328" t="s">
        <v>408</v>
      </c>
      <c r="X243" s="303">
        <v>1.01</v>
      </c>
      <c r="Y243" s="304">
        <f t="shared" si="20"/>
        <v>0</v>
      </c>
      <c r="Z243" s="304"/>
      <c r="AA243" s="305" t="s">
        <v>1511</v>
      </c>
      <c r="AB243" s="306" t="s">
        <v>1517</v>
      </c>
      <c r="AC243" s="307"/>
      <c r="AD243" s="307"/>
      <c r="AE243" s="307"/>
      <c r="AF243" s="307"/>
      <c r="AG243" s="307"/>
      <c r="AH243" s="307"/>
      <c r="AI243" s="307"/>
      <c r="AJ243" s="307"/>
      <c r="AK243" s="307"/>
      <c r="AL243" s="307"/>
      <c r="AM243" s="307"/>
      <c r="AN243" s="307"/>
      <c r="AO243" s="307"/>
      <c r="AP243" s="307"/>
      <c r="AQ243" s="307"/>
      <c r="AR243" s="307"/>
      <c r="AS243" s="307"/>
      <c r="AT243" s="307"/>
      <c r="AU243" s="307"/>
      <c r="AV243" s="307"/>
      <c r="AW243" s="307"/>
      <c r="AX243" s="307"/>
      <c r="AY243" s="307"/>
      <c r="AZ243" s="307"/>
      <c r="BA243" s="307"/>
      <c r="BB243" s="307"/>
      <c r="BC243" s="307"/>
      <c r="BD243" s="307"/>
      <c r="BE243" s="307"/>
      <c r="BF243" s="307"/>
      <c r="BG243" s="1060"/>
      <c r="BH243" s="1057"/>
      <c r="BI243" s="264"/>
      <c r="BJ243" s="308"/>
      <c r="BK243" s="308"/>
      <c r="BL243" s="308"/>
      <c r="BM243" s="308"/>
      <c r="BN243" s="308"/>
      <c r="BO243" s="308"/>
      <c r="BP243" s="308">
        <v>1</v>
      </c>
      <c r="BQ243" s="308"/>
      <c r="BR243" s="308"/>
      <c r="BS243" s="309"/>
      <c r="BT243" s="308"/>
      <c r="BU243" s="308"/>
      <c r="BV243" s="308"/>
      <c r="BW243" s="308"/>
      <c r="BX243" s="308"/>
      <c r="BY243" s="308"/>
      <c r="BZ243" s="308"/>
      <c r="CA243" s="308"/>
      <c r="CB243" s="308"/>
      <c r="CC243" s="308">
        <v>1</v>
      </c>
      <c r="CD243" s="308"/>
      <c r="CE243" s="308"/>
      <c r="CF243" s="264"/>
      <c r="CG243" s="308"/>
      <c r="CH243" s="308"/>
      <c r="CI243" s="308">
        <v>1</v>
      </c>
      <c r="CJ243" s="1058"/>
      <c r="CK243" s="153"/>
    </row>
    <row r="244" spans="1:89" s="148" customFormat="1" ht="37.25" customHeight="1">
      <c r="A244" s="265"/>
      <c r="B244" s="312" t="s">
        <v>415</v>
      </c>
      <c r="C244" s="312" t="s">
        <v>416</v>
      </c>
      <c r="D244" s="850">
        <v>1</v>
      </c>
      <c r="E244" s="1223">
        <v>151</v>
      </c>
      <c r="F244" s="315"/>
      <c r="G244" s="316"/>
      <c r="H244" s="314"/>
      <c r="I244" s="313"/>
      <c r="J244" s="318"/>
      <c r="K244" s="320"/>
      <c r="L244" s="319"/>
      <c r="M244" s="329"/>
      <c r="N244" s="321"/>
      <c r="O244" s="324"/>
      <c r="P244" s="326"/>
      <c r="Q244" s="323"/>
      <c r="R244" s="322"/>
      <c r="S244" s="325"/>
      <c r="T244" s="327">
        <f t="shared" si="22"/>
        <v>0</v>
      </c>
      <c r="U244" s="327">
        <f t="shared" si="19"/>
        <v>0</v>
      </c>
      <c r="V244" s="273" t="str">
        <f t="shared" si="21"/>
        <v>-</v>
      </c>
      <c r="W244" s="328" t="s">
        <v>417</v>
      </c>
      <c r="X244" s="303">
        <v>2.52</v>
      </c>
      <c r="Y244" s="304">
        <f t="shared" si="20"/>
        <v>0</v>
      </c>
      <c r="Z244" s="304"/>
      <c r="AA244" s="305" t="s">
        <v>1512</v>
      </c>
      <c r="AB244" s="306" t="s">
        <v>1517</v>
      </c>
      <c r="AC244" s="307"/>
      <c r="AD244" s="307"/>
      <c r="AE244" s="307"/>
      <c r="AF244" s="307"/>
      <c r="AG244" s="307"/>
      <c r="AH244" s="307"/>
      <c r="AI244" s="307"/>
      <c r="AJ244" s="307"/>
      <c r="AK244" s="307"/>
      <c r="AL244" s="307"/>
      <c r="AM244" s="307"/>
      <c r="AN244" s="307"/>
      <c r="AO244" s="307"/>
      <c r="AP244" s="307"/>
      <c r="AQ244" s="307"/>
      <c r="AR244" s="307"/>
      <c r="AS244" s="307"/>
      <c r="AT244" s="307"/>
      <c r="AU244" s="307"/>
      <c r="AV244" s="307"/>
      <c r="AW244" s="307"/>
      <c r="AX244" s="307"/>
      <c r="AY244" s="307"/>
      <c r="AZ244" s="307"/>
      <c r="BA244" s="307"/>
      <c r="BB244" s="307"/>
      <c r="BC244" s="307"/>
      <c r="BD244" s="307"/>
      <c r="BE244" s="307"/>
      <c r="BF244" s="307"/>
      <c r="BG244" s="1060"/>
      <c r="BH244" s="1057"/>
      <c r="BI244" s="264"/>
      <c r="BJ244" s="308"/>
      <c r="BK244" s="308"/>
      <c r="BL244" s="308"/>
      <c r="BM244" s="308"/>
      <c r="BN244" s="308"/>
      <c r="BO244" s="308"/>
      <c r="BP244" s="308">
        <v>1</v>
      </c>
      <c r="BQ244" s="308"/>
      <c r="BR244" s="308"/>
      <c r="BS244" s="309"/>
      <c r="BT244" s="308"/>
      <c r="BU244" s="308"/>
      <c r="BV244" s="308"/>
      <c r="BW244" s="308"/>
      <c r="BX244" s="308"/>
      <c r="BY244" s="308"/>
      <c r="BZ244" s="308"/>
      <c r="CA244" s="308"/>
      <c r="CB244" s="308"/>
      <c r="CC244" s="308">
        <v>1</v>
      </c>
      <c r="CD244" s="308"/>
      <c r="CE244" s="308"/>
      <c r="CF244" s="264"/>
      <c r="CG244" s="308"/>
      <c r="CH244" s="308"/>
      <c r="CI244" s="308">
        <v>1</v>
      </c>
      <c r="CJ244" s="1058"/>
      <c r="CK244" s="153"/>
    </row>
    <row r="245" spans="1:89" s="148" customFormat="1" ht="38.25" customHeight="1">
      <c r="A245" s="265"/>
      <c r="B245" s="312" t="s">
        <v>418</v>
      </c>
      <c r="C245" s="312" t="s">
        <v>419</v>
      </c>
      <c r="D245" s="850">
        <v>1</v>
      </c>
      <c r="E245" s="1223">
        <v>174</v>
      </c>
      <c r="F245" s="315"/>
      <c r="G245" s="316"/>
      <c r="H245" s="314"/>
      <c r="I245" s="313"/>
      <c r="J245" s="318"/>
      <c r="K245" s="320"/>
      <c r="L245" s="319"/>
      <c r="M245" s="329"/>
      <c r="N245" s="321"/>
      <c r="O245" s="324"/>
      <c r="P245" s="326"/>
      <c r="Q245" s="323"/>
      <c r="R245" s="322"/>
      <c r="S245" s="325"/>
      <c r="T245" s="327">
        <f t="shared" si="22"/>
        <v>0</v>
      </c>
      <c r="U245" s="327">
        <f t="shared" si="19"/>
        <v>0</v>
      </c>
      <c r="V245" s="273" t="str">
        <f t="shared" si="21"/>
        <v>-</v>
      </c>
      <c r="W245" s="328" t="s">
        <v>420</v>
      </c>
      <c r="X245" s="303">
        <v>2.66</v>
      </c>
      <c r="Y245" s="304">
        <f t="shared" si="20"/>
        <v>0</v>
      </c>
      <c r="Z245" s="304"/>
      <c r="AA245" s="305" t="s">
        <v>1513</v>
      </c>
      <c r="AB245" s="306" t="s">
        <v>1518</v>
      </c>
      <c r="AC245" s="307"/>
      <c r="AD245" s="307"/>
      <c r="AE245" s="307"/>
      <c r="AF245" s="307"/>
      <c r="AG245" s="307"/>
      <c r="AH245" s="307"/>
      <c r="AI245" s="307"/>
      <c r="AJ245" s="307"/>
      <c r="AK245" s="307"/>
      <c r="AL245" s="307"/>
      <c r="AM245" s="307"/>
      <c r="AN245" s="307"/>
      <c r="AO245" s="307"/>
      <c r="AP245" s="307"/>
      <c r="AQ245" s="307"/>
      <c r="AR245" s="307"/>
      <c r="AS245" s="307"/>
      <c r="AT245" s="307"/>
      <c r="AU245" s="307"/>
      <c r="AV245" s="307"/>
      <c r="AW245" s="307"/>
      <c r="AX245" s="307"/>
      <c r="AY245" s="307"/>
      <c r="AZ245" s="307"/>
      <c r="BA245" s="307"/>
      <c r="BB245" s="307"/>
      <c r="BC245" s="307"/>
      <c r="BD245" s="307"/>
      <c r="BE245" s="307"/>
      <c r="BF245" s="307"/>
      <c r="BG245" s="1060"/>
      <c r="BH245" s="1057"/>
      <c r="BI245" s="264"/>
      <c r="BJ245" s="308"/>
      <c r="BK245" s="308"/>
      <c r="BL245" s="308"/>
      <c r="BM245" s="308"/>
      <c r="BN245" s="308"/>
      <c r="BO245" s="308"/>
      <c r="BP245" s="308"/>
      <c r="BQ245" s="308"/>
      <c r="BR245" s="308">
        <v>1</v>
      </c>
      <c r="BS245" s="309"/>
      <c r="BT245" s="308"/>
      <c r="BU245" s="308"/>
      <c r="BV245" s="308"/>
      <c r="BW245" s="308"/>
      <c r="BX245" s="308"/>
      <c r="BY245" s="308"/>
      <c r="BZ245" s="308"/>
      <c r="CA245" s="308"/>
      <c r="CB245" s="308">
        <v>1</v>
      </c>
      <c r="CC245" s="308"/>
      <c r="CD245" s="308"/>
      <c r="CE245" s="308"/>
      <c r="CF245" s="264"/>
      <c r="CG245" s="308"/>
      <c r="CH245" s="308">
        <v>1</v>
      </c>
      <c r="CI245" s="308"/>
      <c r="CJ245" s="1058"/>
      <c r="CK245" s="153"/>
    </row>
    <row r="246" spans="1:89" s="148" customFormat="1" ht="38.25" customHeight="1">
      <c r="A246" s="265"/>
      <c r="B246" s="312" t="s">
        <v>421</v>
      </c>
      <c r="C246" s="312" t="s">
        <v>422</v>
      </c>
      <c r="D246" s="850">
        <v>1</v>
      </c>
      <c r="E246" s="1223">
        <v>215</v>
      </c>
      <c r="F246" s="315"/>
      <c r="G246" s="316"/>
      <c r="H246" s="314"/>
      <c r="I246" s="313"/>
      <c r="J246" s="318"/>
      <c r="K246" s="320"/>
      <c r="L246" s="319"/>
      <c r="M246" s="329"/>
      <c r="N246" s="321"/>
      <c r="O246" s="324"/>
      <c r="P246" s="326"/>
      <c r="Q246" s="323"/>
      <c r="R246" s="322"/>
      <c r="S246" s="325"/>
      <c r="T246" s="327">
        <f t="shared" si="22"/>
        <v>0</v>
      </c>
      <c r="U246" s="327">
        <f t="shared" si="19"/>
        <v>0</v>
      </c>
      <c r="V246" s="273" t="str">
        <f t="shared" si="21"/>
        <v>-</v>
      </c>
      <c r="W246" s="328" t="s">
        <v>423</v>
      </c>
      <c r="X246" s="303">
        <v>4</v>
      </c>
      <c r="Y246" s="304">
        <f t="shared" si="20"/>
        <v>0</v>
      </c>
      <c r="Z246" s="304"/>
      <c r="AA246" s="305" t="s">
        <v>1512</v>
      </c>
      <c r="AB246" s="306" t="s">
        <v>1518</v>
      </c>
      <c r="AC246" s="307"/>
      <c r="AD246" s="307"/>
      <c r="AE246" s="307"/>
      <c r="AF246" s="307"/>
      <c r="AG246" s="307"/>
      <c r="AH246" s="307"/>
      <c r="AI246" s="307"/>
      <c r="AJ246" s="307"/>
      <c r="AK246" s="307"/>
      <c r="AL246" s="307"/>
      <c r="AM246" s="307"/>
      <c r="AN246" s="307"/>
      <c r="AO246" s="307"/>
      <c r="AP246" s="307"/>
      <c r="AQ246" s="307"/>
      <c r="AR246" s="307"/>
      <c r="AS246" s="307"/>
      <c r="AT246" s="307"/>
      <c r="AU246" s="307"/>
      <c r="AV246" s="307"/>
      <c r="AW246" s="307"/>
      <c r="AX246" s="307"/>
      <c r="AY246" s="307"/>
      <c r="AZ246" s="307"/>
      <c r="BA246" s="307"/>
      <c r="BB246" s="307"/>
      <c r="BC246" s="307"/>
      <c r="BD246" s="307"/>
      <c r="BE246" s="307"/>
      <c r="BF246" s="307"/>
      <c r="BG246" s="1060"/>
      <c r="BH246" s="1057"/>
      <c r="BI246" s="264"/>
      <c r="BJ246" s="308"/>
      <c r="BK246" s="308"/>
      <c r="BL246" s="308"/>
      <c r="BM246" s="308"/>
      <c r="BN246" s="308"/>
      <c r="BO246" s="308"/>
      <c r="BP246" s="308"/>
      <c r="BQ246" s="308"/>
      <c r="BR246" s="308">
        <v>1</v>
      </c>
      <c r="BS246" s="309"/>
      <c r="BT246" s="308"/>
      <c r="BU246" s="308"/>
      <c r="BV246" s="308"/>
      <c r="BW246" s="308"/>
      <c r="BX246" s="308"/>
      <c r="BY246" s="308"/>
      <c r="BZ246" s="308"/>
      <c r="CA246" s="308"/>
      <c r="CB246" s="308">
        <v>1</v>
      </c>
      <c r="CC246" s="308"/>
      <c r="CD246" s="308"/>
      <c r="CE246" s="308"/>
      <c r="CF246" s="264"/>
      <c r="CG246" s="308">
        <v>1</v>
      </c>
      <c r="CH246" s="308"/>
      <c r="CI246" s="308"/>
      <c r="CJ246" s="1058"/>
      <c r="CK246" s="153"/>
    </row>
    <row r="247" spans="1:89" s="148" customFormat="1" ht="38.25" customHeight="1">
      <c r="A247" s="265"/>
      <c r="B247" s="312" t="s">
        <v>424</v>
      </c>
      <c r="C247" s="312" t="s">
        <v>425</v>
      </c>
      <c r="D247" s="850">
        <v>1</v>
      </c>
      <c r="E247" s="1223">
        <v>235</v>
      </c>
      <c r="F247" s="315"/>
      <c r="G247" s="316"/>
      <c r="H247" s="314"/>
      <c r="I247" s="313"/>
      <c r="J247" s="318"/>
      <c r="K247" s="320"/>
      <c r="L247" s="319"/>
      <c r="M247" s="329"/>
      <c r="N247" s="321"/>
      <c r="O247" s="324"/>
      <c r="P247" s="326"/>
      <c r="Q247" s="323"/>
      <c r="R247" s="322"/>
      <c r="S247" s="325"/>
      <c r="T247" s="327">
        <f t="shared" si="22"/>
        <v>0</v>
      </c>
      <c r="U247" s="327">
        <f t="shared" si="19"/>
        <v>0</v>
      </c>
      <c r="V247" s="273" t="str">
        <f t="shared" si="21"/>
        <v>-</v>
      </c>
      <c r="W247" s="328" t="s">
        <v>408</v>
      </c>
      <c r="X247" s="303">
        <v>2.95</v>
      </c>
      <c r="Y247" s="304">
        <f t="shared" si="20"/>
        <v>0</v>
      </c>
      <c r="Z247" s="304"/>
      <c r="AA247" s="305" t="s">
        <v>1512</v>
      </c>
      <c r="AB247" s="306" t="s">
        <v>1518</v>
      </c>
      <c r="AC247" s="307"/>
      <c r="AD247" s="307"/>
      <c r="AE247" s="307"/>
      <c r="AF247" s="307"/>
      <c r="AG247" s="307"/>
      <c r="AH247" s="307"/>
      <c r="AI247" s="307"/>
      <c r="AJ247" s="307"/>
      <c r="AK247" s="307"/>
      <c r="AL247" s="307"/>
      <c r="AM247" s="307"/>
      <c r="AN247" s="307"/>
      <c r="AO247" s="307"/>
      <c r="AP247" s="307"/>
      <c r="AQ247" s="307"/>
      <c r="AR247" s="307"/>
      <c r="AS247" s="307"/>
      <c r="AT247" s="307"/>
      <c r="AU247" s="307"/>
      <c r="AV247" s="307"/>
      <c r="AW247" s="307"/>
      <c r="AX247" s="307"/>
      <c r="AY247" s="307"/>
      <c r="AZ247" s="307"/>
      <c r="BA247" s="307"/>
      <c r="BB247" s="307"/>
      <c r="BC247" s="307"/>
      <c r="BD247" s="307"/>
      <c r="BE247" s="307"/>
      <c r="BF247" s="307"/>
      <c r="BG247" s="1060"/>
      <c r="BH247" s="1057"/>
      <c r="BI247" s="264"/>
      <c r="BJ247" s="308"/>
      <c r="BK247" s="308"/>
      <c r="BL247" s="308"/>
      <c r="BM247" s="308"/>
      <c r="BN247" s="308"/>
      <c r="BO247" s="308"/>
      <c r="BP247" s="308"/>
      <c r="BQ247" s="308"/>
      <c r="BR247" s="308">
        <v>1</v>
      </c>
      <c r="BS247" s="309"/>
      <c r="BT247" s="308"/>
      <c r="BU247" s="308"/>
      <c r="BV247" s="308"/>
      <c r="BW247" s="308"/>
      <c r="BX247" s="308"/>
      <c r="BY247" s="308"/>
      <c r="BZ247" s="308"/>
      <c r="CA247" s="308"/>
      <c r="CB247" s="308">
        <v>1</v>
      </c>
      <c r="CC247" s="308"/>
      <c r="CD247" s="308"/>
      <c r="CE247" s="308"/>
      <c r="CF247" s="264"/>
      <c r="CG247" s="308"/>
      <c r="CH247" s="308">
        <v>1</v>
      </c>
      <c r="CI247" s="308"/>
      <c r="CJ247" s="1058"/>
      <c r="CK247" s="153"/>
    </row>
    <row r="248" spans="1:89" s="148" customFormat="1" ht="38.25" customHeight="1">
      <c r="A248" s="265"/>
      <c r="B248" s="312" t="s">
        <v>426</v>
      </c>
      <c r="C248" s="312" t="s">
        <v>427</v>
      </c>
      <c r="D248" s="850">
        <v>1</v>
      </c>
      <c r="E248" s="1223">
        <v>107</v>
      </c>
      <c r="F248" s="315"/>
      <c r="G248" s="316"/>
      <c r="H248" s="314"/>
      <c r="I248" s="313"/>
      <c r="J248" s="318"/>
      <c r="K248" s="320"/>
      <c r="L248" s="319"/>
      <c r="M248" s="329"/>
      <c r="N248" s="321"/>
      <c r="O248" s="324"/>
      <c r="P248" s="326"/>
      <c r="Q248" s="323"/>
      <c r="R248" s="322"/>
      <c r="S248" s="325"/>
      <c r="T248" s="327">
        <f t="shared" si="22"/>
        <v>0</v>
      </c>
      <c r="U248" s="327">
        <f t="shared" si="19"/>
        <v>0</v>
      </c>
      <c r="V248" s="273" t="str">
        <f t="shared" si="21"/>
        <v>-</v>
      </c>
      <c r="W248" s="328" t="s">
        <v>408</v>
      </c>
      <c r="X248" s="303">
        <v>1.67</v>
      </c>
      <c r="Y248" s="304">
        <f t="shared" si="20"/>
        <v>0</v>
      </c>
      <c r="Z248" s="304"/>
      <c r="AA248" s="305" t="s">
        <v>1511</v>
      </c>
      <c r="AB248" s="306" t="s">
        <v>1518</v>
      </c>
      <c r="AC248" s="307"/>
      <c r="AD248" s="307"/>
      <c r="AE248" s="307"/>
      <c r="AF248" s="307"/>
      <c r="AG248" s="307"/>
      <c r="AH248" s="307"/>
      <c r="AI248" s="307"/>
      <c r="AJ248" s="307"/>
      <c r="AK248" s="307"/>
      <c r="AL248" s="307"/>
      <c r="AM248" s="307"/>
      <c r="AN248" s="307"/>
      <c r="AO248" s="307"/>
      <c r="AP248" s="307"/>
      <c r="AQ248" s="307"/>
      <c r="AR248" s="307"/>
      <c r="AS248" s="307"/>
      <c r="AT248" s="307"/>
      <c r="AU248" s="307"/>
      <c r="AV248" s="307"/>
      <c r="AW248" s="307"/>
      <c r="AX248" s="307"/>
      <c r="AY248" s="307"/>
      <c r="AZ248" s="307"/>
      <c r="BA248" s="307"/>
      <c r="BB248" s="307"/>
      <c r="BC248" s="307"/>
      <c r="BD248" s="307"/>
      <c r="BE248" s="307"/>
      <c r="BF248" s="307"/>
      <c r="BG248" s="1060"/>
      <c r="BH248" s="1057"/>
      <c r="BI248" s="264"/>
      <c r="BJ248" s="308"/>
      <c r="BK248" s="308"/>
      <c r="BL248" s="308"/>
      <c r="BM248" s="308"/>
      <c r="BN248" s="308"/>
      <c r="BO248" s="308"/>
      <c r="BP248" s="308"/>
      <c r="BQ248" s="308"/>
      <c r="BR248" s="308">
        <v>1</v>
      </c>
      <c r="BS248" s="309"/>
      <c r="BT248" s="308"/>
      <c r="BU248" s="308"/>
      <c r="BV248" s="308"/>
      <c r="BW248" s="308"/>
      <c r="BX248" s="308"/>
      <c r="BY248" s="308"/>
      <c r="BZ248" s="308"/>
      <c r="CA248" s="308"/>
      <c r="CB248" s="308">
        <v>1</v>
      </c>
      <c r="CC248" s="308"/>
      <c r="CD248" s="308"/>
      <c r="CE248" s="308"/>
      <c r="CF248" s="264"/>
      <c r="CG248" s="308"/>
      <c r="CH248" s="308"/>
      <c r="CI248" s="308">
        <v>1</v>
      </c>
      <c r="CJ248" s="1058"/>
      <c r="CK248" s="153"/>
    </row>
    <row r="249" spans="1:89" s="148" customFormat="1" ht="38.25" customHeight="1">
      <c r="A249" s="265"/>
      <c r="B249" s="312" t="s">
        <v>428</v>
      </c>
      <c r="C249" s="312" t="s">
        <v>429</v>
      </c>
      <c r="D249" s="850">
        <v>1</v>
      </c>
      <c r="E249" s="1223">
        <v>268</v>
      </c>
      <c r="F249" s="315"/>
      <c r="G249" s="316"/>
      <c r="H249" s="314"/>
      <c r="I249" s="313"/>
      <c r="J249" s="318"/>
      <c r="K249" s="320"/>
      <c r="L249" s="319"/>
      <c r="M249" s="329"/>
      <c r="N249" s="321"/>
      <c r="O249" s="324"/>
      <c r="P249" s="326"/>
      <c r="Q249" s="323"/>
      <c r="R249" s="322"/>
      <c r="S249" s="325"/>
      <c r="T249" s="327">
        <f t="shared" si="22"/>
        <v>0</v>
      </c>
      <c r="U249" s="327">
        <f t="shared" si="19"/>
        <v>0</v>
      </c>
      <c r="V249" s="273" t="str">
        <f t="shared" si="21"/>
        <v>-</v>
      </c>
      <c r="W249" s="328" t="s">
        <v>392</v>
      </c>
      <c r="X249" s="303">
        <v>5</v>
      </c>
      <c r="Y249" s="304">
        <f t="shared" si="20"/>
        <v>0</v>
      </c>
      <c r="Z249" s="304"/>
      <c r="AA249" s="305" t="s">
        <v>1511</v>
      </c>
      <c r="AB249" s="306" t="s">
        <v>1518</v>
      </c>
      <c r="AC249" s="307"/>
      <c r="AD249" s="307"/>
      <c r="AE249" s="307"/>
      <c r="AF249" s="307"/>
      <c r="AG249" s="307"/>
      <c r="AH249" s="307"/>
      <c r="AI249" s="307"/>
      <c r="AJ249" s="307"/>
      <c r="AK249" s="307"/>
      <c r="AL249" s="307"/>
      <c r="AM249" s="307"/>
      <c r="AN249" s="307"/>
      <c r="AO249" s="307"/>
      <c r="AP249" s="307"/>
      <c r="AQ249" s="307"/>
      <c r="AR249" s="307"/>
      <c r="AS249" s="307"/>
      <c r="AT249" s="307"/>
      <c r="AU249" s="307"/>
      <c r="AV249" s="307"/>
      <c r="AW249" s="307"/>
      <c r="AX249" s="307"/>
      <c r="AY249" s="307"/>
      <c r="AZ249" s="307"/>
      <c r="BA249" s="307"/>
      <c r="BB249" s="307"/>
      <c r="BC249" s="307"/>
      <c r="BD249" s="307"/>
      <c r="BE249" s="307"/>
      <c r="BF249" s="307"/>
      <c r="BG249" s="1060"/>
      <c r="BH249" s="1057"/>
      <c r="BI249" s="264"/>
      <c r="BJ249" s="308"/>
      <c r="BK249" s="308"/>
      <c r="BL249" s="308"/>
      <c r="BM249" s="308"/>
      <c r="BN249" s="308"/>
      <c r="BO249" s="308"/>
      <c r="BP249" s="308"/>
      <c r="BQ249" s="308"/>
      <c r="BR249" s="308">
        <v>1</v>
      </c>
      <c r="BS249" s="309"/>
      <c r="BT249" s="308"/>
      <c r="BU249" s="308"/>
      <c r="BV249" s="308"/>
      <c r="BW249" s="308"/>
      <c r="BX249" s="308"/>
      <c r="BY249" s="308"/>
      <c r="BZ249" s="308"/>
      <c r="CA249" s="308"/>
      <c r="CB249" s="308"/>
      <c r="CC249" s="308">
        <v>1</v>
      </c>
      <c r="CD249" s="308"/>
      <c r="CE249" s="308"/>
      <c r="CF249" s="264"/>
      <c r="CG249" s="308"/>
      <c r="CH249" s="308"/>
      <c r="CI249" s="308">
        <v>1</v>
      </c>
      <c r="CJ249" s="1058"/>
      <c r="CK249" s="153"/>
    </row>
    <row r="250" spans="1:89" s="148" customFormat="1" ht="38.25" customHeight="1">
      <c r="A250" s="265"/>
      <c r="B250" s="312" t="s">
        <v>430</v>
      </c>
      <c r="C250" s="312" t="s">
        <v>431</v>
      </c>
      <c r="D250" s="850">
        <v>2</v>
      </c>
      <c r="E250" s="1223">
        <v>231</v>
      </c>
      <c r="F250" s="315"/>
      <c r="G250" s="316"/>
      <c r="H250" s="314"/>
      <c r="I250" s="313"/>
      <c r="J250" s="318"/>
      <c r="K250" s="320"/>
      <c r="L250" s="319"/>
      <c r="M250" s="329"/>
      <c r="N250" s="321"/>
      <c r="O250" s="324"/>
      <c r="P250" s="326"/>
      <c r="Q250" s="323"/>
      <c r="R250" s="322"/>
      <c r="S250" s="325"/>
      <c r="T250" s="327">
        <f t="shared" si="22"/>
        <v>0</v>
      </c>
      <c r="U250" s="327">
        <f t="shared" si="19"/>
        <v>0</v>
      </c>
      <c r="V250" s="273" t="str">
        <f t="shared" si="21"/>
        <v>-</v>
      </c>
      <c r="W250" s="328" t="s">
        <v>432</v>
      </c>
      <c r="X250" s="303">
        <v>3.97</v>
      </c>
      <c r="Y250" s="304">
        <f t="shared" si="20"/>
        <v>0</v>
      </c>
      <c r="Z250" s="304"/>
      <c r="AA250" s="305" t="s">
        <v>1511</v>
      </c>
      <c r="AB250" s="306" t="s">
        <v>1518</v>
      </c>
      <c r="AC250" s="307"/>
      <c r="AD250" s="307"/>
      <c r="AE250" s="307"/>
      <c r="AF250" s="307"/>
      <c r="AG250" s="307"/>
      <c r="AH250" s="307"/>
      <c r="AI250" s="307"/>
      <c r="AJ250" s="307"/>
      <c r="AK250" s="307"/>
      <c r="AL250" s="307"/>
      <c r="AM250" s="307"/>
      <c r="AN250" s="307"/>
      <c r="AO250" s="307"/>
      <c r="AP250" s="307"/>
      <c r="AQ250" s="307"/>
      <c r="AR250" s="307"/>
      <c r="AS250" s="307"/>
      <c r="AT250" s="307"/>
      <c r="AU250" s="307"/>
      <c r="AV250" s="307"/>
      <c r="AW250" s="307"/>
      <c r="AX250" s="307"/>
      <c r="AY250" s="307"/>
      <c r="AZ250" s="307"/>
      <c r="BA250" s="307"/>
      <c r="BB250" s="307"/>
      <c r="BC250" s="307"/>
      <c r="BD250" s="307"/>
      <c r="BE250" s="307"/>
      <c r="BF250" s="307"/>
      <c r="BG250" s="1060"/>
      <c r="BH250" s="1057"/>
      <c r="BI250" s="264"/>
      <c r="BJ250" s="308"/>
      <c r="BK250" s="308">
        <v>1</v>
      </c>
      <c r="BL250" s="308"/>
      <c r="BM250" s="308"/>
      <c r="BN250" s="308"/>
      <c r="BO250" s="308"/>
      <c r="BP250" s="308"/>
      <c r="BQ250" s="308"/>
      <c r="BR250" s="308">
        <v>1</v>
      </c>
      <c r="BS250" s="309"/>
      <c r="BT250" s="308"/>
      <c r="BU250" s="308"/>
      <c r="BV250" s="308"/>
      <c r="BW250" s="308"/>
      <c r="BX250" s="308"/>
      <c r="BY250" s="308"/>
      <c r="BZ250" s="308">
        <v>1</v>
      </c>
      <c r="CA250" s="308"/>
      <c r="CB250" s="308"/>
      <c r="CC250" s="308">
        <v>1</v>
      </c>
      <c r="CD250" s="308"/>
      <c r="CE250" s="308"/>
      <c r="CF250" s="264"/>
      <c r="CG250" s="308"/>
      <c r="CH250" s="308"/>
      <c r="CI250" s="308">
        <v>2</v>
      </c>
      <c r="CJ250" s="1058"/>
      <c r="CK250" s="153"/>
    </row>
    <row r="251" spans="1:89" s="148" customFormat="1" ht="38.25" customHeight="1">
      <c r="A251" s="265"/>
      <c r="B251" s="312" t="s">
        <v>1967</v>
      </c>
      <c r="C251" s="312" t="s">
        <v>433</v>
      </c>
      <c r="D251" s="850">
        <v>1</v>
      </c>
      <c r="E251" s="1223">
        <v>102</v>
      </c>
      <c r="F251" s="315"/>
      <c r="G251" s="316"/>
      <c r="H251" s="314"/>
      <c r="I251" s="313"/>
      <c r="J251" s="318"/>
      <c r="K251" s="320"/>
      <c r="L251" s="319"/>
      <c r="M251" s="329"/>
      <c r="N251" s="321"/>
      <c r="O251" s="324"/>
      <c r="P251" s="326"/>
      <c r="Q251" s="323"/>
      <c r="R251" s="322"/>
      <c r="S251" s="325"/>
      <c r="T251" s="327">
        <f t="shared" si="22"/>
        <v>0</v>
      </c>
      <c r="U251" s="327">
        <f t="shared" si="19"/>
        <v>0</v>
      </c>
      <c r="V251" s="273" t="str">
        <f t="shared" si="21"/>
        <v>-</v>
      </c>
      <c r="W251" s="371">
        <v>200</v>
      </c>
      <c r="X251" s="303">
        <v>1.61</v>
      </c>
      <c r="Y251" s="304">
        <f t="shared" si="20"/>
        <v>0</v>
      </c>
      <c r="Z251" s="304"/>
      <c r="AA251" s="305" t="s">
        <v>1511</v>
      </c>
      <c r="AB251" s="306" t="s">
        <v>1518</v>
      </c>
      <c r="AC251" s="307"/>
      <c r="AD251" s="307"/>
      <c r="AE251" s="307"/>
      <c r="AF251" s="307"/>
      <c r="AG251" s="307"/>
      <c r="AH251" s="307"/>
      <c r="AI251" s="307"/>
      <c r="AJ251" s="307"/>
      <c r="AK251" s="307"/>
      <c r="AL251" s="307"/>
      <c r="AM251" s="307"/>
      <c r="AN251" s="307"/>
      <c r="AO251" s="307"/>
      <c r="AP251" s="307"/>
      <c r="AQ251" s="307"/>
      <c r="AR251" s="307"/>
      <c r="AS251" s="307"/>
      <c r="AT251" s="307"/>
      <c r="AU251" s="307"/>
      <c r="AV251" s="307"/>
      <c r="AW251" s="307"/>
      <c r="AX251" s="307"/>
      <c r="AY251" s="307"/>
      <c r="AZ251" s="307"/>
      <c r="BA251" s="307"/>
      <c r="BB251" s="307"/>
      <c r="BC251" s="307"/>
      <c r="BD251" s="307"/>
      <c r="BE251" s="307"/>
      <c r="BF251" s="307"/>
      <c r="BG251" s="1060"/>
      <c r="BH251" s="1057"/>
      <c r="BI251" s="264"/>
      <c r="BJ251" s="308"/>
      <c r="BK251" s="308"/>
      <c r="BL251" s="308"/>
      <c r="BM251" s="308"/>
      <c r="BN251" s="308"/>
      <c r="BO251" s="308"/>
      <c r="BP251" s="308"/>
      <c r="BQ251" s="308"/>
      <c r="BR251" s="308">
        <v>1</v>
      </c>
      <c r="BS251" s="309"/>
      <c r="BT251" s="308"/>
      <c r="BU251" s="308"/>
      <c r="BV251" s="308"/>
      <c r="BW251" s="308"/>
      <c r="BX251" s="308"/>
      <c r="BY251" s="308"/>
      <c r="BZ251" s="308"/>
      <c r="CA251" s="308"/>
      <c r="CB251" s="308"/>
      <c r="CC251" s="308">
        <v>1</v>
      </c>
      <c r="CD251" s="308"/>
      <c r="CE251" s="308"/>
      <c r="CF251" s="264"/>
      <c r="CG251" s="308"/>
      <c r="CH251" s="308"/>
      <c r="CI251" s="308">
        <v>1</v>
      </c>
      <c r="CJ251" s="1058"/>
      <c r="CK251" s="153"/>
    </row>
    <row r="252" spans="1:89" s="148" customFormat="1" ht="38.25" customHeight="1">
      <c r="A252" s="265"/>
      <c r="B252" s="312" t="s">
        <v>434</v>
      </c>
      <c r="C252" s="312" t="s">
        <v>435</v>
      </c>
      <c r="D252" s="850">
        <v>1</v>
      </c>
      <c r="E252" s="1223">
        <v>107</v>
      </c>
      <c r="F252" s="315"/>
      <c r="G252" s="316"/>
      <c r="H252" s="314"/>
      <c r="I252" s="313"/>
      <c r="J252" s="318"/>
      <c r="K252" s="320"/>
      <c r="L252" s="319"/>
      <c r="M252" s="329"/>
      <c r="N252" s="321"/>
      <c r="O252" s="324"/>
      <c r="P252" s="326"/>
      <c r="Q252" s="323"/>
      <c r="R252" s="322"/>
      <c r="S252" s="325"/>
      <c r="T252" s="327">
        <f t="shared" si="22"/>
        <v>0</v>
      </c>
      <c r="U252" s="327">
        <f t="shared" si="19"/>
        <v>0</v>
      </c>
      <c r="V252" s="273" t="str">
        <f t="shared" si="21"/>
        <v>-</v>
      </c>
      <c r="W252" s="328" t="s">
        <v>436</v>
      </c>
      <c r="X252" s="303">
        <v>1.72</v>
      </c>
      <c r="Y252" s="304">
        <f t="shared" si="20"/>
        <v>0</v>
      </c>
      <c r="Z252" s="304"/>
      <c r="AA252" s="305" t="s">
        <v>1511</v>
      </c>
      <c r="AB252" s="306" t="s">
        <v>1518</v>
      </c>
      <c r="AC252" s="307"/>
      <c r="AD252" s="307"/>
      <c r="AE252" s="307"/>
      <c r="AF252" s="307"/>
      <c r="AG252" s="307"/>
      <c r="AH252" s="307"/>
      <c r="AI252" s="307"/>
      <c r="AJ252" s="307"/>
      <c r="AK252" s="307"/>
      <c r="AL252" s="307"/>
      <c r="AM252" s="307"/>
      <c r="AN252" s="307"/>
      <c r="AO252" s="307"/>
      <c r="AP252" s="307"/>
      <c r="AQ252" s="307"/>
      <c r="AR252" s="307"/>
      <c r="AS252" s="307"/>
      <c r="AT252" s="307"/>
      <c r="AU252" s="307"/>
      <c r="AV252" s="307"/>
      <c r="AW252" s="307"/>
      <c r="AX252" s="307"/>
      <c r="AY252" s="307"/>
      <c r="AZ252" s="307"/>
      <c r="BA252" s="307"/>
      <c r="BB252" s="307"/>
      <c r="BC252" s="307"/>
      <c r="BD252" s="307"/>
      <c r="BE252" s="307"/>
      <c r="BF252" s="307"/>
      <c r="BG252" s="1060"/>
      <c r="BH252" s="1057"/>
      <c r="BI252" s="264"/>
      <c r="BJ252" s="308"/>
      <c r="BK252" s="308"/>
      <c r="BL252" s="308"/>
      <c r="BM252" s="308"/>
      <c r="BN252" s="308"/>
      <c r="BO252" s="308"/>
      <c r="BP252" s="308"/>
      <c r="BQ252" s="308"/>
      <c r="BR252" s="308">
        <v>1</v>
      </c>
      <c r="BS252" s="309"/>
      <c r="BT252" s="308"/>
      <c r="BU252" s="308"/>
      <c r="BV252" s="308"/>
      <c r="BW252" s="308"/>
      <c r="BX252" s="308"/>
      <c r="BY252" s="308"/>
      <c r="BZ252" s="308"/>
      <c r="CA252" s="308"/>
      <c r="CB252" s="308"/>
      <c r="CC252" s="308">
        <v>1</v>
      </c>
      <c r="CD252" s="308"/>
      <c r="CE252" s="308"/>
      <c r="CF252" s="264"/>
      <c r="CG252" s="308"/>
      <c r="CH252" s="308"/>
      <c r="CI252" s="308">
        <v>1</v>
      </c>
      <c r="CJ252" s="1058"/>
      <c r="CK252" s="153"/>
    </row>
    <row r="253" spans="1:89" s="148" customFormat="1" ht="38.25" customHeight="1">
      <c r="A253" s="265"/>
      <c r="B253" s="311" t="s">
        <v>437</v>
      </c>
      <c r="C253" s="311" t="s">
        <v>438</v>
      </c>
      <c r="D253" s="850">
        <v>1</v>
      </c>
      <c r="E253" s="1223">
        <v>118</v>
      </c>
      <c r="F253" s="315"/>
      <c r="G253" s="316"/>
      <c r="H253" s="314"/>
      <c r="I253" s="313"/>
      <c r="J253" s="318"/>
      <c r="K253" s="320"/>
      <c r="L253" s="319"/>
      <c r="M253" s="329"/>
      <c r="N253" s="321"/>
      <c r="O253" s="324"/>
      <c r="P253" s="326"/>
      <c r="Q253" s="323"/>
      <c r="R253" s="322"/>
      <c r="S253" s="325"/>
      <c r="T253" s="327">
        <f t="shared" si="22"/>
        <v>0</v>
      </c>
      <c r="U253" s="327">
        <f t="shared" si="19"/>
        <v>0</v>
      </c>
      <c r="V253" s="273" t="str">
        <f t="shared" si="21"/>
        <v>-</v>
      </c>
      <c r="W253" s="328" t="s">
        <v>436</v>
      </c>
      <c r="X253" s="303">
        <v>1.9</v>
      </c>
      <c r="Y253" s="304">
        <f t="shared" si="20"/>
        <v>0</v>
      </c>
      <c r="Z253" s="304"/>
      <c r="AA253" s="305" t="s">
        <v>1511</v>
      </c>
      <c r="AB253" s="306" t="s">
        <v>1518</v>
      </c>
      <c r="AC253" s="307"/>
      <c r="AD253" s="307"/>
      <c r="AE253" s="307"/>
      <c r="AF253" s="307"/>
      <c r="AG253" s="307"/>
      <c r="AH253" s="307"/>
      <c r="AI253" s="307"/>
      <c r="AJ253" s="307"/>
      <c r="AK253" s="307"/>
      <c r="AL253" s="307"/>
      <c r="AM253" s="307"/>
      <c r="AN253" s="307"/>
      <c r="AO253" s="307"/>
      <c r="AP253" s="307"/>
      <c r="AQ253" s="307"/>
      <c r="AR253" s="307"/>
      <c r="AS253" s="307"/>
      <c r="AT253" s="307"/>
      <c r="AU253" s="307"/>
      <c r="AV253" s="307"/>
      <c r="AW253" s="307"/>
      <c r="AX253" s="307"/>
      <c r="AY253" s="307"/>
      <c r="AZ253" s="307"/>
      <c r="BA253" s="307"/>
      <c r="BB253" s="307"/>
      <c r="BC253" s="307"/>
      <c r="BD253" s="307"/>
      <c r="BE253" s="307"/>
      <c r="BF253" s="307"/>
      <c r="BG253" s="1060"/>
      <c r="BH253" s="1057"/>
      <c r="BI253" s="264"/>
      <c r="BJ253" s="308"/>
      <c r="BK253" s="308"/>
      <c r="BL253" s="308"/>
      <c r="BM253" s="308"/>
      <c r="BN253" s="308"/>
      <c r="BO253" s="308"/>
      <c r="BP253" s="308"/>
      <c r="BQ253" s="308"/>
      <c r="BR253" s="308">
        <v>1</v>
      </c>
      <c r="BS253" s="309"/>
      <c r="BT253" s="308"/>
      <c r="BU253" s="308"/>
      <c r="BV253" s="308"/>
      <c r="BW253" s="308"/>
      <c r="BX253" s="308"/>
      <c r="BY253" s="308"/>
      <c r="BZ253" s="308"/>
      <c r="CA253" s="308"/>
      <c r="CB253" s="308"/>
      <c r="CC253" s="308">
        <v>1</v>
      </c>
      <c r="CD253" s="308"/>
      <c r="CE253" s="308"/>
      <c r="CF253" s="264"/>
      <c r="CG253" s="308"/>
      <c r="CH253" s="308"/>
      <c r="CI253" s="308">
        <v>1</v>
      </c>
      <c r="CJ253" s="1058"/>
      <c r="CK253" s="153"/>
    </row>
    <row r="254" spans="1:89" s="148" customFormat="1" ht="38.25" customHeight="1">
      <c r="A254" s="265"/>
      <c r="B254" s="311" t="s">
        <v>439</v>
      </c>
      <c r="C254" s="311" t="s">
        <v>440</v>
      </c>
      <c r="D254" s="850">
        <v>1</v>
      </c>
      <c r="E254" s="1223">
        <v>131</v>
      </c>
      <c r="F254" s="315"/>
      <c r="G254" s="316"/>
      <c r="H254" s="314"/>
      <c r="I254" s="313"/>
      <c r="J254" s="318"/>
      <c r="K254" s="320"/>
      <c r="L254" s="319"/>
      <c r="M254" s="329"/>
      <c r="N254" s="321"/>
      <c r="O254" s="324"/>
      <c r="P254" s="326"/>
      <c r="Q254" s="323"/>
      <c r="R254" s="322"/>
      <c r="S254" s="325"/>
      <c r="T254" s="327">
        <f t="shared" si="22"/>
        <v>0</v>
      </c>
      <c r="U254" s="327">
        <f t="shared" si="19"/>
        <v>0</v>
      </c>
      <c r="V254" s="273" t="str">
        <f t="shared" si="21"/>
        <v>-</v>
      </c>
      <c r="W254" s="328" t="s">
        <v>392</v>
      </c>
      <c r="X254" s="303">
        <v>2.13</v>
      </c>
      <c r="Y254" s="304">
        <f t="shared" si="20"/>
        <v>0</v>
      </c>
      <c r="Z254" s="304"/>
      <c r="AA254" s="305" t="s">
        <v>1511</v>
      </c>
      <c r="AB254" s="306" t="s">
        <v>1518</v>
      </c>
      <c r="AC254" s="307"/>
      <c r="AD254" s="307"/>
      <c r="AE254" s="307"/>
      <c r="AF254" s="307"/>
      <c r="AG254" s="307"/>
      <c r="AH254" s="307"/>
      <c r="AI254" s="307"/>
      <c r="AJ254" s="307"/>
      <c r="AK254" s="307"/>
      <c r="AL254" s="307"/>
      <c r="AM254" s="307"/>
      <c r="AN254" s="307"/>
      <c r="AO254" s="307"/>
      <c r="AP254" s="307"/>
      <c r="AQ254" s="307"/>
      <c r="AR254" s="307"/>
      <c r="AS254" s="307"/>
      <c r="AT254" s="307"/>
      <c r="AU254" s="307"/>
      <c r="AV254" s="307"/>
      <c r="AW254" s="307"/>
      <c r="AX254" s="307"/>
      <c r="AY254" s="307"/>
      <c r="AZ254" s="307"/>
      <c r="BA254" s="307"/>
      <c r="BB254" s="307"/>
      <c r="BC254" s="307"/>
      <c r="BD254" s="307"/>
      <c r="BE254" s="307"/>
      <c r="BF254" s="307"/>
      <c r="BG254" s="1060"/>
      <c r="BH254" s="1057"/>
      <c r="BI254" s="264"/>
      <c r="BJ254" s="308"/>
      <c r="BK254" s="308"/>
      <c r="BL254" s="308"/>
      <c r="BM254" s="308"/>
      <c r="BN254" s="308"/>
      <c r="BO254" s="308"/>
      <c r="BP254" s="308"/>
      <c r="BQ254" s="308"/>
      <c r="BR254" s="308">
        <v>1</v>
      </c>
      <c r="BS254" s="309"/>
      <c r="BT254" s="308"/>
      <c r="BU254" s="308"/>
      <c r="BV254" s="308"/>
      <c r="BW254" s="308"/>
      <c r="BX254" s="308"/>
      <c r="BY254" s="308"/>
      <c r="BZ254" s="308"/>
      <c r="CA254" s="308"/>
      <c r="CB254" s="308"/>
      <c r="CC254" s="308">
        <v>1</v>
      </c>
      <c r="CD254" s="308"/>
      <c r="CE254" s="308"/>
      <c r="CF254" s="264"/>
      <c r="CG254" s="308"/>
      <c r="CH254" s="308"/>
      <c r="CI254" s="308">
        <v>1</v>
      </c>
      <c r="CJ254" s="1058"/>
      <c r="CK254" s="153"/>
    </row>
    <row r="255" spans="1:89" s="148" customFormat="1" ht="38.25" customHeight="1">
      <c r="A255" s="265"/>
      <c r="B255" s="311" t="s">
        <v>441</v>
      </c>
      <c r="C255" s="311" t="s">
        <v>442</v>
      </c>
      <c r="D255" s="850">
        <v>1</v>
      </c>
      <c r="E255" s="1223">
        <v>264</v>
      </c>
      <c r="F255" s="315"/>
      <c r="G255" s="316"/>
      <c r="H255" s="314"/>
      <c r="I255" s="313"/>
      <c r="J255" s="318"/>
      <c r="K255" s="320"/>
      <c r="L255" s="319"/>
      <c r="M255" s="329"/>
      <c r="N255" s="321"/>
      <c r="O255" s="324"/>
      <c r="P255" s="326"/>
      <c r="Q255" s="323"/>
      <c r="R255" s="322"/>
      <c r="S255" s="325"/>
      <c r="T255" s="327">
        <f t="shared" si="22"/>
        <v>0</v>
      </c>
      <c r="U255" s="327">
        <f t="shared" si="19"/>
        <v>0</v>
      </c>
      <c r="V255" s="273" t="str">
        <f t="shared" si="21"/>
        <v>-</v>
      </c>
      <c r="W255" s="328" t="s">
        <v>63</v>
      </c>
      <c r="X255" s="303">
        <v>4.5999999999999996</v>
      </c>
      <c r="Y255" s="304">
        <f t="shared" si="20"/>
        <v>0</v>
      </c>
      <c r="Z255" s="304"/>
      <c r="AA255" s="305" t="s">
        <v>1513</v>
      </c>
      <c r="AB255" s="306" t="s">
        <v>1518</v>
      </c>
      <c r="AC255" s="307"/>
      <c r="AD255" s="307"/>
      <c r="AE255" s="307"/>
      <c r="AF255" s="307"/>
      <c r="AG255" s="307"/>
      <c r="AH255" s="307"/>
      <c r="AI255" s="307"/>
      <c r="AJ255" s="307"/>
      <c r="AK255" s="307"/>
      <c r="AL255" s="307"/>
      <c r="AM255" s="307"/>
      <c r="AN255" s="307"/>
      <c r="AO255" s="307"/>
      <c r="AP255" s="307"/>
      <c r="AQ255" s="307"/>
      <c r="AR255" s="307"/>
      <c r="AS255" s="307"/>
      <c r="AT255" s="307"/>
      <c r="AU255" s="307"/>
      <c r="AV255" s="307"/>
      <c r="AW255" s="307"/>
      <c r="AX255" s="307"/>
      <c r="AY255" s="307"/>
      <c r="AZ255" s="307"/>
      <c r="BA255" s="307"/>
      <c r="BB255" s="307"/>
      <c r="BC255" s="307"/>
      <c r="BD255" s="307"/>
      <c r="BE255" s="307"/>
      <c r="BF255" s="307"/>
      <c r="BG255" s="1060"/>
      <c r="BH255" s="1057"/>
      <c r="BI255" s="264"/>
      <c r="BJ255" s="308"/>
      <c r="BK255" s="308"/>
      <c r="BL255" s="308"/>
      <c r="BM255" s="308"/>
      <c r="BN255" s="308"/>
      <c r="BO255" s="308"/>
      <c r="BP255" s="308"/>
      <c r="BQ255" s="308"/>
      <c r="BR255" s="308">
        <v>1</v>
      </c>
      <c r="BS255" s="309"/>
      <c r="BT255" s="308"/>
      <c r="BU255" s="308"/>
      <c r="BV255" s="308"/>
      <c r="BW255" s="308"/>
      <c r="BX255" s="308"/>
      <c r="BY255" s="308"/>
      <c r="BZ255" s="308"/>
      <c r="CA255" s="308"/>
      <c r="CB255" s="308">
        <v>1</v>
      </c>
      <c r="CC255" s="308"/>
      <c r="CD255" s="308"/>
      <c r="CE255" s="308"/>
      <c r="CF255" s="264"/>
      <c r="CG255" s="308">
        <v>1</v>
      </c>
      <c r="CH255" s="308"/>
      <c r="CI255" s="308"/>
      <c r="CJ255" s="1058"/>
      <c r="CK255" s="153"/>
    </row>
    <row r="256" spans="1:89" s="148" customFormat="1" ht="38.25" customHeight="1">
      <c r="A256" s="265"/>
      <c r="B256" s="311" t="s">
        <v>443</v>
      </c>
      <c r="C256" s="311" t="s">
        <v>444</v>
      </c>
      <c r="D256" s="850">
        <v>1</v>
      </c>
      <c r="E256" s="1223">
        <v>125</v>
      </c>
      <c r="F256" s="315"/>
      <c r="G256" s="316"/>
      <c r="H256" s="314"/>
      <c r="I256" s="313"/>
      <c r="J256" s="318"/>
      <c r="K256" s="320"/>
      <c r="L256" s="319"/>
      <c r="M256" s="329"/>
      <c r="N256" s="321"/>
      <c r="O256" s="324"/>
      <c r="P256" s="326"/>
      <c r="Q256" s="323"/>
      <c r="R256" s="322"/>
      <c r="S256" s="325"/>
      <c r="T256" s="327">
        <f t="shared" si="22"/>
        <v>0</v>
      </c>
      <c r="U256" s="327">
        <f t="shared" si="19"/>
        <v>0</v>
      </c>
      <c r="V256" s="273" t="str">
        <f t="shared" si="21"/>
        <v>-</v>
      </c>
      <c r="W256" s="328" t="s">
        <v>408</v>
      </c>
      <c r="X256" s="303">
        <v>2.0499999999999998</v>
      </c>
      <c r="Y256" s="304">
        <f t="shared" si="20"/>
        <v>0</v>
      </c>
      <c r="Z256" s="304"/>
      <c r="AA256" s="305" t="s">
        <v>1511</v>
      </c>
      <c r="AB256" s="306" t="s">
        <v>1518</v>
      </c>
      <c r="AC256" s="307"/>
      <c r="AD256" s="307"/>
      <c r="AE256" s="307"/>
      <c r="AF256" s="307"/>
      <c r="AG256" s="307"/>
      <c r="AH256" s="307"/>
      <c r="AI256" s="307"/>
      <c r="AJ256" s="307"/>
      <c r="AK256" s="307"/>
      <c r="AL256" s="307"/>
      <c r="AM256" s="307"/>
      <c r="AN256" s="307"/>
      <c r="AO256" s="307"/>
      <c r="AP256" s="307"/>
      <c r="AQ256" s="307"/>
      <c r="AR256" s="307"/>
      <c r="AS256" s="307"/>
      <c r="AT256" s="307"/>
      <c r="AU256" s="307"/>
      <c r="AV256" s="307"/>
      <c r="AW256" s="307"/>
      <c r="AX256" s="307"/>
      <c r="AY256" s="307"/>
      <c r="AZ256" s="307"/>
      <c r="BA256" s="307"/>
      <c r="BB256" s="307"/>
      <c r="BC256" s="307"/>
      <c r="BD256" s="307"/>
      <c r="BE256" s="307"/>
      <c r="BF256" s="307"/>
      <c r="BG256" s="1060"/>
      <c r="BH256" s="1057"/>
      <c r="BI256" s="264"/>
      <c r="BJ256" s="308"/>
      <c r="BK256" s="308"/>
      <c r="BL256" s="308"/>
      <c r="BM256" s="308"/>
      <c r="BN256" s="308"/>
      <c r="BO256" s="308"/>
      <c r="BP256" s="308"/>
      <c r="BQ256" s="308"/>
      <c r="BR256" s="308">
        <v>1</v>
      </c>
      <c r="BS256" s="309"/>
      <c r="BT256" s="308"/>
      <c r="BU256" s="308"/>
      <c r="BV256" s="308"/>
      <c r="BW256" s="308"/>
      <c r="BX256" s="308"/>
      <c r="BY256" s="308"/>
      <c r="BZ256" s="308"/>
      <c r="CA256" s="308"/>
      <c r="CB256" s="308"/>
      <c r="CC256" s="308">
        <v>1</v>
      </c>
      <c r="CD256" s="308"/>
      <c r="CE256" s="308"/>
      <c r="CF256" s="264"/>
      <c r="CG256" s="308"/>
      <c r="CH256" s="308"/>
      <c r="CI256" s="308">
        <v>1</v>
      </c>
      <c r="CJ256" s="1058"/>
      <c r="CK256" s="153"/>
    </row>
    <row r="257" spans="1:89" s="148" customFormat="1" ht="38.25" customHeight="1">
      <c r="A257" s="332"/>
      <c r="B257" s="333" t="s">
        <v>445</v>
      </c>
      <c r="C257" s="333" t="s">
        <v>446</v>
      </c>
      <c r="D257" s="856">
        <v>1</v>
      </c>
      <c r="E257" s="1224">
        <v>103</v>
      </c>
      <c r="F257" s="337"/>
      <c r="G257" s="338"/>
      <c r="H257" s="336"/>
      <c r="I257" s="335"/>
      <c r="J257" s="340"/>
      <c r="K257" s="342"/>
      <c r="L257" s="341"/>
      <c r="M257" s="339"/>
      <c r="N257" s="343"/>
      <c r="O257" s="346"/>
      <c r="P257" s="348"/>
      <c r="Q257" s="345"/>
      <c r="R257" s="344"/>
      <c r="S257" s="347"/>
      <c r="T257" s="349">
        <f t="shared" si="22"/>
        <v>0</v>
      </c>
      <c r="U257" s="349">
        <f t="shared" si="19"/>
        <v>0</v>
      </c>
      <c r="V257" s="281" t="str">
        <f t="shared" si="21"/>
        <v>-</v>
      </c>
      <c r="W257" s="350" t="s">
        <v>408</v>
      </c>
      <c r="X257" s="303">
        <v>1.61</v>
      </c>
      <c r="Y257" s="304">
        <f t="shared" si="20"/>
        <v>0</v>
      </c>
      <c r="Z257" s="304"/>
      <c r="AA257" s="334" t="s">
        <v>1513</v>
      </c>
      <c r="AB257" s="334" t="s">
        <v>1518</v>
      </c>
      <c r="AC257" s="307"/>
      <c r="AD257" s="307"/>
      <c r="AE257" s="307"/>
      <c r="AF257" s="307"/>
      <c r="AG257" s="307"/>
      <c r="AH257" s="307"/>
      <c r="AI257" s="307"/>
      <c r="AJ257" s="307"/>
      <c r="AK257" s="307"/>
      <c r="AL257" s="307"/>
      <c r="AM257" s="307"/>
      <c r="AN257" s="307"/>
      <c r="AO257" s="307"/>
      <c r="AP257" s="307"/>
      <c r="AQ257" s="307"/>
      <c r="AR257" s="307"/>
      <c r="AS257" s="307"/>
      <c r="AT257" s="307"/>
      <c r="AU257" s="307"/>
      <c r="AV257" s="307"/>
      <c r="AW257" s="307"/>
      <c r="AX257" s="307"/>
      <c r="AY257" s="307"/>
      <c r="AZ257" s="307"/>
      <c r="BA257" s="307"/>
      <c r="BB257" s="307"/>
      <c r="BC257" s="307"/>
      <c r="BD257" s="307"/>
      <c r="BE257" s="307"/>
      <c r="BF257" s="307"/>
      <c r="BG257" s="1060"/>
      <c r="BH257" s="1057"/>
      <c r="BI257" s="264"/>
      <c r="BJ257" s="308"/>
      <c r="BK257" s="308"/>
      <c r="BL257" s="308"/>
      <c r="BM257" s="308"/>
      <c r="BN257" s="308"/>
      <c r="BO257" s="308"/>
      <c r="BP257" s="308"/>
      <c r="BQ257" s="308"/>
      <c r="BR257" s="308">
        <v>1</v>
      </c>
      <c r="BS257" s="309"/>
      <c r="BT257" s="308"/>
      <c r="BU257" s="308"/>
      <c r="BV257" s="308"/>
      <c r="BW257" s="308"/>
      <c r="BX257" s="308"/>
      <c r="BY257" s="308"/>
      <c r="BZ257" s="308"/>
      <c r="CA257" s="308">
        <v>1</v>
      </c>
      <c r="CB257" s="308"/>
      <c r="CC257" s="308"/>
      <c r="CD257" s="308"/>
      <c r="CE257" s="308"/>
      <c r="CF257" s="264"/>
      <c r="CG257" s="308">
        <v>1</v>
      </c>
      <c r="CH257" s="308"/>
      <c r="CI257" s="308"/>
      <c r="CJ257" s="1058"/>
      <c r="CK257" s="153"/>
    </row>
    <row r="258" spans="1:89" s="148" customFormat="1" ht="37.25" customHeight="1">
      <c r="A258" s="284"/>
      <c r="B258" s="270" t="s">
        <v>447</v>
      </c>
      <c r="C258" s="270" t="s">
        <v>448</v>
      </c>
      <c r="D258" s="845">
        <v>15</v>
      </c>
      <c r="E258" s="1225">
        <v>64</v>
      </c>
      <c r="F258" s="288"/>
      <c r="G258" s="289"/>
      <c r="H258" s="287"/>
      <c r="I258" s="286"/>
      <c r="J258" s="291"/>
      <c r="K258" s="293"/>
      <c r="L258" s="292"/>
      <c r="M258" s="290"/>
      <c r="N258" s="294"/>
      <c r="O258" s="297"/>
      <c r="P258" s="299"/>
      <c r="Q258" s="296"/>
      <c r="R258" s="295"/>
      <c r="S258" s="298"/>
      <c r="T258" s="300">
        <f t="shared" si="22"/>
        <v>0</v>
      </c>
      <c r="U258" s="300">
        <f t="shared" si="19"/>
        <v>0</v>
      </c>
      <c r="V258" s="301" t="str">
        <f t="shared" si="21"/>
        <v>-</v>
      </c>
      <c r="W258" s="360" t="s">
        <v>304</v>
      </c>
      <c r="X258" s="303">
        <v>0.47</v>
      </c>
      <c r="Y258" s="304">
        <f t="shared" si="20"/>
        <v>0</v>
      </c>
      <c r="Z258" s="304"/>
      <c r="AA258" s="305" t="s">
        <v>1511</v>
      </c>
      <c r="AB258" s="306" t="s">
        <v>1522</v>
      </c>
      <c r="AC258" s="307"/>
      <c r="AD258" s="307"/>
      <c r="AE258" s="307"/>
      <c r="AF258" s="307"/>
      <c r="AG258" s="307"/>
      <c r="AH258" s="307"/>
      <c r="AI258" s="307"/>
      <c r="AJ258" s="307"/>
      <c r="AK258" s="307"/>
      <c r="AL258" s="307"/>
      <c r="AM258" s="307"/>
      <c r="AN258" s="307"/>
      <c r="AO258" s="307"/>
      <c r="AP258" s="307"/>
      <c r="AQ258" s="307"/>
      <c r="AR258" s="307"/>
      <c r="AS258" s="307"/>
      <c r="AT258" s="307"/>
      <c r="AU258" s="307"/>
      <c r="AV258" s="307"/>
      <c r="AW258" s="307"/>
      <c r="AX258" s="307"/>
      <c r="AY258" s="307"/>
      <c r="AZ258" s="307"/>
      <c r="BA258" s="307"/>
      <c r="BB258" s="307"/>
      <c r="BC258" s="307"/>
      <c r="BD258" s="307"/>
      <c r="BE258" s="307"/>
      <c r="BF258" s="307"/>
      <c r="BG258" s="1060"/>
      <c r="BH258" s="1057"/>
      <c r="BI258" s="264"/>
      <c r="BJ258" s="308"/>
      <c r="BK258" s="308">
        <v>15</v>
      </c>
      <c r="BL258" s="308"/>
      <c r="BM258" s="308"/>
      <c r="BN258" s="308"/>
      <c r="BO258" s="308"/>
      <c r="BP258" s="308"/>
      <c r="BQ258" s="308"/>
      <c r="BR258" s="308"/>
      <c r="BS258" s="309"/>
      <c r="BT258" s="308"/>
      <c r="BU258" s="308"/>
      <c r="BV258" s="308"/>
      <c r="BW258" s="308"/>
      <c r="BX258" s="308"/>
      <c r="BY258" s="308"/>
      <c r="BZ258" s="308">
        <v>15</v>
      </c>
      <c r="CA258" s="308"/>
      <c r="CB258" s="308"/>
      <c r="CC258" s="308"/>
      <c r="CD258" s="308"/>
      <c r="CE258" s="308"/>
      <c r="CF258" s="264"/>
      <c r="CG258" s="308"/>
      <c r="CH258" s="308"/>
      <c r="CI258" s="308">
        <v>15</v>
      </c>
      <c r="CJ258" s="1058"/>
      <c r="CK258" s="153"/>
    </row>
    <row r="259" spans="1:89" s="148" customFormat="1" ht="37.25" customHeight="1">
      <c r="A259" s="265"/>
      <c r="B259" s="312" t="s">
        <v>449</v>
      </c>
      <c r="C259" s="312" t="s">
        <v>450</v>
      </c>
      <c r="D259" s="850">
        <v>10</v>
      </c>
      <c r="E259" s="1223">
        <v>56</v>
      </c>
      <c r="F259" s="315"/>
      <c r="G259" s="316"/>
      <c r="H259" s="314"/>
      <c r="I259" s="313"/>
      <c r="J259" s="318"/>
      <c r="K259" s="320"/>
      <c r="L259" s="319"/>
      <c r="M259" s="329"/>
      <c r="N259" s="321"/>
      <c r="O259" s="324"/>
      <c r="P259" s="326"/>
      <c r="Q259" s="323"/>
      <c r="R259" s="322"/>
      <c r="S259" s="325"/>
      <c r="T259" s="327">
        <f t="shared" si="22"/>
        <v>0</v>
      </c>
      <c r="U259" s="327">
        <f t="shared" si="19"/>
        <v>0</v>
      </c>
      <c r="V259" s="273" t="str">
        <f t="shared" si="21"/>
        <v>-</v>
      </c>
      <c r="W259" s="361" t="s">
        <v>304</v>
      </c>
      <c r="X259" s="303">
        <v>0.56000000000000005</v>
      </c>
      <c r="Y259" s="304">
        <f t="shared" si="20"/>
        <v>0</v>
      </c>
      <c r="Z259" s="304"/>
      <c r="AA259" s="305" t="s">
        <v>1511</v>
      </c>
      <c r="AB259" s="306" t="s">
        <v>1522</v>
      </c>
      <c r="AC259" s="307"/>
      <c r="AD259" s="307"/>
      <c r="AE259" s="307"/>
      <c r="AF259" s="307"/>
      <c r="AG259" s="307"/>
      <c r="AH259" s="307"/>
      <c r="AI259" s="307"/>
      <c r="AJ259" s="307"/>
      <c r="AK259" s="307"/>
      <c r="AL259" s="307"/>
      <c r="AM259" s="307"/>
      <c r="AN259" s="307"/>
      <c r="AO259" s="307"/>
      <c r="AP259" s="307"/>
      <c r="AQ259" s="307"/>
      <c r="AR259" s="307"/>
      <c r="AS259" s="307"/>
      <c r="AT259" s="307"/>
      <c r="AU259" s="307"/>
      <c r="AV259" s="307"/>
      <c r="AW259" s="307"/>
      <c r="AX259" s="307"/>
      <c r="AY259" s="307"/>
      <c r="AZ259" s="307"/>
      <c r="BA259" s="307"/>
      <c r="BB259" s="307"/>
      <c r="BC259" s="307"/>
      <c r="BD259" s="307"/>
      <c r="BE259" s="307"/>
      <c r="BF259" s="307"/>
      <c r="BG259" s="1060"/>
      <c r="BH259" s="1057"/>
      <c r="BI259" s="264"/>
      <c r="BJ259" s="308"/>
      <c r="BK259" s="308">
        <v>10</v>
      </c>
      <c r="BL259" s="308"/>
      <c r="BM259" s="308"/>
      <c r="BN259" s="308"/>
      <c r="BO259" s="308"/>
      <c r="BP259" s="308"/>
      <c r="BQ259" s="308"/>
      <c r="BR259" s="308"/>
      <c r="BS259" s="309"/>
      <c r="BT259" s="310"/>
      <c r="BU259" s="308"/>
      <c r="BV259" s="310"/>
      <c r="BW259" s="310"/>
      <c r="BX259" s="310"/>
      <c r="BY259" s="308"/>
      <c r="BZ259" s="310">
        <v>10</v>
      </c>
      <c r="CA259" s="310"/>
      <c r="CB259" s="310"/>
      <c r="CC259" s="310"/>
      <c r="CD259" s="310"/>
      <c r="CE259" s="310"/>
      <c r="CF259" s="153"/>
      <c r="CG259" s="310"/>
      <c r="CH259" s="310"/>
      <c r="CI259" s="310">
        <v>10</v>
      </c>
      <c r="CJ259" s="1058"/>
      <c r="CK259" s="153"/>
    </row>
    <row r="260" spans="1:89" s="148" customFormat="1" ht="37.25" customHeight="1">
      <c r="A260" s="265"/>
      <c r="B260" s="312" t="s">
        <v>451</v>
      </c>
      <c r="C260" s="312" t="s">
        <v>452</v>
      </c>
      <c r="D260" s="850">
        <v>5</v>
      </c>
      <c r="E260" s="1223">
        <v>28</v>
      </c>
      <c r="F260" s="315"/>
      <c r="G260" s="316"/>
      <c r="H260" s="314"/>
      <c r="I260" s="313"/>
      <c r="J260" s="318"/>
      <c r="K260" s="320"/>
      <c r="L260" s="319"/>
      <c r="M260" s="329"/>
      <c r="N260" s="321"/>
      <c r="O260" s="324"/>
      <c r="P260" s="326"/>
      <c r="Q260" s="323"/>
      <c r="R260" s="322"/>
      <c r="S260" s="325"/>
      <c r="T260" s="327">
        <f t="shared" si="22"/>
        <v>0</v>
      </c>
      <c r="U260" s="327">
        <f t="shared" si="19"/>
        <v>0</v>
      </c>
      <c r="V260" s="273" t="str">
        <f t="shared" si="21"/>
        <v>-</v>
      </c>
      <c r="W260" s="328" t="s">
        <v>453</v>
      </c>
      <c r="X260" s="303">
        <v>0.21</v>
      </c>
      <c r="Y260" s="304">
        <f t="shared" si="20"/>
        <v>0</v>
      </c>
      <c r="Z260" s="304"/>
      <c r="AA260" s="305" t="s">
        <v>1511</v>
      </c>
      <c r="AB260" s="306" t="s">
        <v>1521</v>
      </c>
      <c r="AC260" s="307"/>
      <c r="AD260" s="307"/>
      <c r="AE260" s="307"/>
      <c r="AF260" s="307"/>
      <c r="AG260" s="307"/>
      <c r="AH260" s="307"/>
      <c r="AI260" s="307"/>
      <c r="AJ260" s="307"/>
      <c r="AK260" s="307"/>
      <c r="AL260" s="307"/>
      <c r="AM260" s="307"/>
      <c r="AN260" s="307"/>
      <c r="AO260" s="307"/>
      <c r="AP260" s="307"/>
      <c r="AQ260" s="307"/>
      <c r="AR260" s="307"/>
      <c r="AS260" s="307"/>
      <c r="AT260" s="307"/>
      <c r="AU260" s="307"/>
      <c r="AV260" s="307"/>
      <c r="AW260" s="307"/>
      <c r="AX260" s="307"/>
      <c r="AY260" s="307"/>
      <c r="AZ260" s="307"/>
      <c r="BA260" s="307"/>
      <c r="BB260" s="307"/>
      <c r="BC260" s="307"/>
      <c r="BD260" s="307"/>
      <c r="BE260" s="307"/>
      <c r="BF260" s="307"/>
      <c r="BG260" s="1060"/>
      <c r="BH260" s="1057"/>
      <c r="BI260" s="264"/>
      <c r="BJ260" s="308"/>
      <c r="BK260" s="308"/>
      <c r="BL260" s="308">
        <v>5</v>
      </c>
      <c r="BM260" s="308"/>
      <c r="BN260" s="308"/>
      <c r="BO260" s="308"/>
      <c r="BP260" s="308"/>
      <c r="BQ260" s="308"/>
      <c r="BR260" s="308"/>
      <c r="BS260" s="309"/>
      <c r="BT260" s="310">
        <v>5</v>
      </c>
      <c r="BU260" s="308"/>
      <c r="BV260" s="310"/>
      <c r="BW260" s="310">
        <v>5</v>
      </c>
      <c r="BX260" s="310"/>
      <c r="BY260" s="308"/>
      <c r="BZ260" s="310"/>
      <c r="CA260" s="310"/>
      <c r="CB260" s="310"/>
      <c r="CC260" s="310"/>
      <c r="CD260" s="310"/>
      <c r="CE260" s="310"/>
      <c r="CF260" s="153"/>
      <c r="CG260" s="310"/>
      <c r="CH260" s="310"/>
      <c r="CI260" s="310"/>
      <c r="CJ260" s="1058"/>
      <c r="CK260" s="153"/>
    </row>
    <row r="261" spans="1:89" s="148" customFormat="1" ht="37.25" customHeight="1">
      <c r="A261" s="265"/>
      <c r="B261" s="312" t="s">
        <v>454</v>
      </c>
      <c r="C261" s="312" t="s">
        <v>455</v>
      </c>
      <c r="D261" s="850">
        <v>5</v>
      </c>
      <c r="E261" s="1223">
        <v>94</v>
      </c>
      <c r="F261" s="315"/>
      <c r="G261" s="316"/>
      <c r="H261" s="314"/>
      <c r="I261" s="313"/>
      <c r="J261" s="318"/>
      <c r="K261" s="320"/>
      <c r="L261" s="319"/>
      <c r="M261" s="329"/>
      <c r="N261" s="321"/>
      <c r="O261" s="324"/>
      <c r="P261" s="326"/>
      <c r="Q261" s="323"/>
      <c r="R261" s="322"/>
      <c r="S261" s="325"/>
      <c r="T261" s="327">
        <f t="shared" si="22"/>
        <v>0</v>
      </c>
      <c r="U261" s="327">
        <f t="shared" ref="U261:U323" si="23">T261*D261</f>
        <v>0</v>
      </c>
      <c r="V261" s="273" t="str">
        <f t="shared" si="21"/>
        <v>-</v>
      </c>
      <c r="W261" s="328" t="s">
        <v>456</v>
      </c>
      <c r="X261" s="303">
        <v>1.69</v>
      </c>
      <c r="Y261" s="304">
        <f t="shared" ref="Y261:Y323" si="24">X261*T261</f>
        <v>0</v>
      </c>
      <c r="Z261" s="304"/>
      <c r="AA261" s="305" t="s">
        <v>1512</v>
      </c>
      <c r="AB261" s="306" t="s">
        <v>1519</v>
      </c>
      <c r="AC261" s="307"/>
      <c r="AD261" s="307"/>
      <c r="AE261" s="307"/>
      <c r="AF261" s="307"/>
      <c r="AG261" s="307"/>
      <c r="AH261" s="307"/>
      <c r="AI261" s="307"/>
      <c r="AJ261" s="307"/>
      <c r="AK261" s="307"/>
      <c r="AL261" s="307"/>
      <c r="AM261" s="307"/>
      <c r="AN261" s="307"/>
      <c r="AO261" s="307"/>
      <c r="AP261" s="307"/>
      <c r="AQ261" s="307"/>
      <c r="AR261" s="307"/>
      <c r="AS261" s="307"/>
      <c r="AT261" s="307"/>
      <c r="AU261" s="307"/>
      <c r="AV261" s="307"/>
      <c r="AW261" s="307"/>
      <c r="AX261" s="307"/>
      <c r="AY261" s="307"/>
      <c r="AZ261" s="307"/>
      <c r="BA261" s="307"/>
      <c r="BB261" s="307"/>
      <c r="BC261" s="307"/>
      <c r="BD261" s="307"/>
      <c r="BE261" s="307"/>
      <c r="BF261" s="307"/>
      <c r="BG261" s="1060"/>
      <c r="BH261" s="1057"/>
      <c r="BI261" s="264"/>
      <c r="BJ261" s="308"/>
      <c r="BK261" s="308"/>
      <c r="BL261" s="308"/>
      <c r="BM261" s="308">
        <v>5</v>
      </c>
      <c r="BN261" s="308"/>
      <c r="BO261" s="308"/>
      <c r="BP261" s="308"/>
      <c r="BQ261" s="308"/>
      <c r="BR261" s="308"/>
      <c r="BS261" s="309"/>
      <c r="BT261" s="308"/>
      <c r="BU261" s="308"/>
      <c r="BV261" s="308"/>
      <c r="BW261" s="308"/>
      <c r="BX261" s="308"/>
      <c r="BY261" s="308"/>
      <c r="BZ261" s="308"/>
      <c r="CA261" s="308"/>
      <c r="CB261" s="308"/>
      <c r="CC261" s="308"/>
      <c r="CD261" s="308"/>
      <c r="CE261" s="308">
        <v>5</v>
      </c>
      <c r="CF261" s="264"/>
      <c r="CG261" s="308">
        <v>2</v>
      </c>
      <c r="CH261" s="308">
        <v>3</v>
      </c>
      <c r="CI261" s="308"/>
      <c r="CJ261" s="1058"/>
      <c r="CK261" s="153"/>
    </row>
    <row r="262" spans="1:89" s="148" customFormat="1" ht="37.25" customHeight="1">
      <c r="A262" s="265"/>
      <c r="B262" s="312" t="s">
        <v>457</v>
      </c>
      <c r="C262" s="312" t="s">
        <v>458</v>
      </c>
      <c r="D262" s="850">
        <v>3</v>
      </c>
      <c r="E262" s="1223">
        <v>72</v>
      </c>
      <c r="F262" s="315"/>
      <c r="G262" s="316"/>
      <c r="H262" s="314"/>
      <c r="I262" s="313"/>
      <c r="J262" s="318"/>
      <c r="K262" s="320"/>
      <c r="L262" s="319"/>
      <c r="M262" s="329"/>
      <c r="N262" s="321"/>
      <c r="O262" s="324"/>
      <c r="P262" s="326"/>
      <c r="Q262" s="323"/>
      <c r="R262" s="322"/>
      <c r="S262" s="325"/>
      <c r="T262" s="327">
        <f t="shared" si="22"/>
        <v>0</v>
      </c>
      <c r="U262" s="327">
        <f t="shared" si="23"/>
        <v>0</v>
      </c>
      <c r="V262" s="273" t="str">
        <f t="shared" si="21"/>
        <v>-</v>
      </c>
      <c r="W262" s="328" t="s">
        <v>459</v>
      </c>
      <c r="X262" s="303">
        <v>1.32</v>
      </c>
      <c r="Y262" s="304">
        <f t="shared" si="24"/>
        <v>0</v>
      </c>
      <c r="Z262" s="304"/>
      <c r="AA262" s="305" t="s">
        <v>1512</v>
      </c>
      <c r="AB262" s="306" t="s">
        <v>1520</v>
      </c>
      <c r="AC262" s="307"/>
      <c r="AD262" s="307"/>
      <c r="AE262" s="307"/>
      <c r="AF262" s="307"/>
      <c r="AG262" s="307"/>
      <c r="AH262" s="307"/>
      <c r="AI262" s="307"/>
      <c r="AJ262" s="307"/>
      <c r="AK262" s="307"/>
      <c r="AL262" s="307"/>
      <c r="AM262" s="307"/>
      <c r="AN262" s="307"/>
      <c r="AO262" s="307"/>
      <c r="AP262" s="307"/>
      <c r="AQ262" s="307"/>
      <c r="AR262" s="307"/>
      <c r="AS262" s="307"/>
      <c r="AT262" s="307"/>
      <c r="AU262" s="307"/>
      <c r="AV262" s="307"/>
      <c r="AW262" s="307"/>
      <c r="AX262" s="307"/>
      <c r="AY262" s="307"/>
      <c r="AZ262" s="307"/>
      <c r="BA262" s="307"/>
      <c r="BB262" s="307"/>
      <c r="BC262" s="307"/>
      <c r="BD262" s="307"/>
      <c r="BE262" s="307"/>
      <c r="BF262" s="307"/>
      <c r="BG262" s="1060"/>
      <c r="BH262" s="1057"/>
      <c r="BI262" s="264"/>
      <c r="BJ262" s="308"/>
      <c r="BK262" s="308"/>
      <c r="BL262" s="308"/>
      <c r="BM262" s="308"/>
      <c r="BN262" s="308">
        <v>3</v>
      </c>
      <c r="BO262" s="308"/>
      <c r="BP262" s="308"/>
      <c r="BQ262" s="308"/>
      <c r="BR262" s="308"/>
      <c r="BS262" s="309"/>
      <c r="BT262" s="308"/>
      <c r="BU262" s="308"/>
      <c r="BV262" s="308"/>
      <c r="BW262" s="308"/>
      <c r="BX262" s="308"/>
      <c r="BY262" s="308"/>
      <c r="BZ262" s="308"/>
      <c r="CA262" s="308"/>
      <c r="CB262" s="308"/>
      <c r="CC262" s="308"/>
      <c r="CD262" s="308"/>
      <c r="CE262" s="308">
        <v>3</v>
      </c>
      <c r="CF262" s="264"/>
      <c r="CG262" s="308">
        <v>2</v>
      </c>
      <c r="CH262" s="308">
        <v>1</v>
      </c>
      <c r="CI262" s="308"/>
      <c r="CJ262" s="1058"/>
      <c r="CK262" s="153"/>
    </row>
    <row r="263" spans="1:89" s="148" customFormat="1" ht="37.25" customHeight="1">
      <c r="A263" s="265"/>
      <c r="B263" s="312" t="s">
        <v>460</v>
      </c>
      <c r="C263" s="312" t="s">
        <v>461</v>
      </c>
      <c r="D263" s="850">
        <v>3</v>
      </c>
      <c r="E263" s="1223">
        <v>107</v>
      </c>
      <c r="F263" s="315"/>
      <c r="G263" s="316"/>
      <c r="H263" s="314"/>
      <c r="I263" s="313"/>
      <c r="J263" s="318"/>
      <c r="K263" s="320"/>
      <c r="L263" s="319"/>
      <c r="M263" s="329"/>
      <c r="N263" s="321"/>
      <c r="O263" s="324"/>
      <c r="P263" s="326"/>
      <c r="Q263" s="323"/>
      <c r="R263" s="322"/>
      <c r="S263" s="325"/>
      <c r="T263" s="327">
        <f t="shared" si="22"/>
        <v>0</v>
      </c>
      <c r="U263" s="327">
        <f t="shared" si="23"/>
        <v>0</v>
      </c>
      <c r="V263" s="273" t="str">
        <f t="shared" si="21"/>
        <v>-</v>
      </c>
      <c r="W263" s="328" t="s">
        <v>462</v>
      </c>
      <c r="X263" s="303">
        <v>1.3</v>
      </c>
      <c r="Y263" s="304">
        <f t="shared" si="24"/>
        <v>0</v>
      </c>
      <c r="Z263" s="304"/>
      <c r="AA263" s="305" t="s">
        <v>1512</v>
      </c>
      <c r="AB263" s="306" t="s">
        <v>1520</v>
      </c>
      <c r="AC263" s="307"/>
      <c r="AD263" s="307"/>
      <c r="AE263" s="307"/>
      <c r="AF263" s="307"/>
      <c r="AG263" s="307"/>
      <c r="AH263" s="307"/>
      <c r="AI263" s="307"/>
      <c r="AJ263" s="307"/>
      <c r="AK263" s="307"/>
      <c r="AL263" s="307"/>
      <c r="AM263" s="307"/>
      <c r="AN263" s="307"/>
      <c r="AO263" s="307"/>
      <c r="AP263" s="307"/>
      <c r="AQ263" s="307"/>
      <c r="AR263" s="307"/>
      <c r="AS263" s="307"/>
      <c r="AT263" s="307"/>
      <c r="AU263" s="307"/>
      <c r="AV263" s="307"/>
      <c r="AW263" s="307"/>
      <c r="AX263" s="307"/>
      <c r="AY263" s="307"/>
      <c r="AZ263" s="307"/>
      <c r="BA263" s="307"/>
      <c r="BB263" s="307"/>
      <c r="BC263" s="307"/>
      <c r="BD263" s="307"/>
      <c r="BE263" s="307"/>
      <c r="BF263" s="307"/>
      <c r="BG263" s="1060"/>
      <c r="BH263" s="1057"/>
      <c r="BI263" s="264"/>
      <c r="BJ263" s="308"/>
      <c r="BK263" s="308"/>
      <c r="BL263" s="308"/>
      <c r="BM263" s="308"/>
      <c r="BN263" s="308">
        <v>3</v>
      </c>
      <c r="BO263" s="308"/>
      <c r="BP263" s="308"/>
      <c r="BQ263" s="308"/>
      <c r="BR263" s="308"/>
      <c r="BS263" s="309"/>
      <c r="BT263" s="308"/>
      <c r="BU263" s="308"/>
      <c r="BV263" s="308"/>
      <c r="BW263" s="308"/>
      <c r="BX263" s="308"/>
      <c r="BY263" s="308"/>
      <c r="BZ263" s="308"/>
      <c r="CA263" s="308"/>
      <c r="CB263" s="308"/>
      <c r="CC263" s="308"/>
      <c r="CD263" s="308"/>
      <c r="CE263" s="308">
        <v>3</v>
      </c>
      <c r="CF263" s="264"/>
      <c r="CG263" s="308"/>
      <c r="CH263" s="308">
        <v>3</v>
      </c>
      <c r="CI263" s="308"/>
      <c r="CJ263" s="1058"/>
      <c r="CK263" s="153"/>
    </row>
    <row r="264" spans="1:89" s="148" customFormat="1" ht="36" customHeight="1">
      <c r="A264" s="330" t="s">
        <v>136</v>
      </c>
      <c r="B264" s="312" t="s">
        <v>463</v>
      </c>
      <c r="C264" s="312" t="s">
        <v>464</v>
      </c>
      <c r="D264" s="850">
        <v>3</v>
      </c>
      <c r="E264" s="1223">
        <v>155</v>
      </c>
      <c r="F264" s="315"/>
      <c r="G264" s="316"/>
      <c r="H264" s="314"/>
      <c r="I264" s="313"/>
      <c r="J264" s="318"/>
      <c r="K264" s="320"/>
      <c r="L264" s="319"/>
      <c r="M264" s="329"/>
      <c r="N264" s="321"/>
      <c r="O264" s="324"/>
      <c r="P264" s="326"/>
      <c r="Q264" s="323"/>
      <c r="R264" s="322"/>
      <c r="S264" s="325"/>
      <c r="T264" s="327">
        <f t="shared" si="22"/>
        <v>0</v>
      </c>
      <c r="U264" s="327">
        <f t="shared" si="23"/>
        <v>0</v>
      </c>
      <c r="V264" s="273" t="str">
        <f t="shared" si="21"/>
        <v>-</v>
      </c>
      <c r="W264" s="328" t="s">
        <v>465</v>
      </c>
      <c r="X264" s="303">
        <v>2.21</v>
      </c>
      <c r="Y264" s="304">
        <f t="shared" si="24"/>
        <v>0</v>
      </c>
      <c r="Z264" s="304"/>
      <c r="AA264" s="305" t="s">
        <v>1512</v>
      </c>
      <c r="AB264" s="306" t="s">
        <v>1516</v>
      </c>
      <c r="AC264" s="307"/>
      <c r="AD264" s="307"/>
      <c r="AE264" s="307"/>
      <c r="AF264" s="307"/>
      <c r="AG264" s="307"/>
      <c r="AH264" s="307"/>
      <c r="AI264" s="307"/>
      <c r="AJ264" s="307"/>
      <c r="AK264" s="307"/>
      <c r="AL264" s="307"/>
      <c r="AM264" s="307"/>
      <c r="AN264" s="307"/>
      <c r="AO264" s="307"/>
      <c r="AP264" s="307"/>
      <c r="AQ264" s="307"/>
      <c r="AR264" s="307"/>
      <c r="AS264" s="307"/>
      <c r="AT264" s="307"/>
      <c r="AU264" s="307"/>
      <c r="AV264" s="307"/>
      <c r="AW264" s="307"/>
      <c r="AX264" s="307"/>
      <c r="AY264" s="307"/>
      <c r="AZ264" s="307"/>
      <c r="BA264" s="307"/>
      <c r="BB264" s="307"/>
      <c r="BC264" s="307"/>
      <c r="BD264" s="307"/>
      <c r="BE264" s="307"/>
      <c r="BF264" s="307"/>
      <c r="BG264" s="1060"/>
      <c r="BH264" s="1057"/>
      <c r="BI264" s="264"/>
      <c r="BJ264" s="308"/>
      <c r="BK264" s="308"/>
      <c r="BL264" s="308"/>
      <c r="BM264" s="308"/>
      <c r="BN264" s="308"/>
      <c r="BO264" s="308">
        <v>3</v>
      </c>
      <c r="BP264" s="308"/>
      <c r="BQ264" s="308"/>
      <c r="BR264" s="308"/>
      <c r="BS264" s="309"/>
      <c r="BT264" s="308"/>
      <c r="BU264" s="308"/>
      <c r="BV264" s="308"/>
      <c r="BW264" s="308"/>
      <c r="BX264" s="308"/>
      <c r="BY264" s="308"/>
      <c r="BZ264" s="308"/>
      <c r="CA264" s="308"/>
      <c r="CB264" s="308"/>
      <c r="CC264" s="308"/>
      <c r="CD264" s="308"/>
      <c r="CE264" s="308">
        <v>3</v>
      </c>
      <c r="CF264" s="264"/>
      <c r="CG264" s="308">
        <v>1</v>
      </c>
      <c r="CH264" s="308">
        <v>2</v>
      </c>
      <c r="CI264" s="308"/>
      <c r="CJ264" s="1058"/>
      <c r="CK264" s="153"/>
    </row>
    <row r="265" spans="1:89" s="148" customFormat="1" ht="37.25" customHeight="1">
      <c r="A265" s="265"/>
      <c r="B265" s="312" t="s">
        <v>466</v>
      </c>
      <c r="C265" s="312" t="s">
        <v>467</v>
      </c>
      <c r="D265" s="850">
        <v>2</v>
      </c>
      <c r="E265" s="1223">
        <v>82</v>
      </c>
      <c r="F265" s="315"/>
      <c r="G265" s="316"/>
      <c r="H265" s="314"/>
      <c r="I265" s="313"/>
      <c r="J265" s="318"/>
      <c r="K265" s="320"/>
      <c r="L265" s="319"/>
      <c r="M265" s="329"/>
      <c r="N265" s="321"/>
      <c r="O265" s="324"/>
      <c r="P265" s="326"/>
      <c r="Q265" s="323"/>
      <c r="R265" s="322"/>
      <c r="S265" s="325"/>
      <c r="T265" s="327">
        <f t="shared" si="22"/>
        <v>0</v>
      </c>
      <c r="U265" s="327">
        <f t="shared" si="23"/>
        <v>0</v>
      </c>
      <c r="V265" s="273" t="str">
        <f t="shared" si="21"/>
        <v>-</v>
      </c>
      <c r="W265" s="328" t="s">
        <v>1060</v>
      </c>
      <c r="X265" s="303">
        <v>1.02</v>
      </c>
      <c r="Y265" s="304">
        <f t="shared" si="24"/>
        <v>0</v>
      </c>
      <c r="Z265" s="304"/>
      <c r="AA265" s="305" t="s">
        <v>1511</v>
      </c>
      <c r="AB265" s="306" t="s">
        <v>1516</v>
      </c>
      <c r="AC265" s="307"/>
      <c r="AD265" s="307"/>
      <c r="AE265" s="307"/>
      <c r="AF265" s="307"/>
      <c r="AG265" s="307"/>
      <c r="AH265" s="307"/>
      <c r="AI265" s="307"/>
      <c r="AJ265" s="307"/>
      <c r="AK265" s="307"/>
      <c r="AL265" s="307"/>
      <c r="AM265" s="307"/>
      <c r="AN265" s="307"/>
      <c r="AO265" s="307"/>
      <c r="AP265" s="307"/>
      <c r="AQ265" s="307"/>
      <c r="AR265" s="307"/>
      <c r="AS265" s="307"/>
      <c r="AT265" s="307"/>
      <c r="AU265" s="307"/>
      <c r="AV265" s="307"/>
      <c r="AW265" s="307"/>
      <c r="AX265" s="307"/>
      <c r="AY265" s="307"/>
      <c r="AZ265" s="307"/>
      <c r="BA265" s="307"/>
      <c r="BB265" s="307"/>
      <c r="BC265" s="307"/>
      <c r="BD265" s="307"/>
      <c r="BE265" s="307"/>
      <c r="BF265" s="307"/>
      <c r="BG265" s="1060"/>
      <c r="BH265" s="1057"/>
      <c r="BI265" s="264"/>
      <c r="BJ265" s="308"/>
      <c r="BK265" s="308"/>
      <c r="BL265" s="308"/>
      <c r="BM265" s="308"/>
      <c r="BN265" s="308"/>
      <c r="BO265" s="308">
        <v>2</v>
      </c>
      <c r="BP265" s="308"/>
      <c r="BQ265" s="308"/>
      <c r="BR265" s="308"/>
      <c r="BS265" s="309"/>
      <c r="BT265" s="308"/>
      <c r="BU265" s="308"/>
      <c r="BV265" s="308"/>
      <c r="BW265" s="308"/>
      <c r="BX265" s="308"/>
      <c r="BY265" s="308"/>
      <c r="BZ265" s="308"/>
      <c r="CA265" s="308"/>
      <c r="CB265" s="308"/>
      <c r="CC265" s="308"/>
      <c r="CD265" s="308"/>
      <c r="CE265" s="308">
        <v>2</v>
      </c>
      <c r="CF265" s="264"/>
      <c r="CG265" s="308"/>
      <c r="CH265" s="308"/>
      <c r="CI265" s="308">
        <v>2</v>
      </c>
      <c r="CJ265" s="1058"/>
      <c r="CK265" s="153"/>
    </row>
    <row r="266" spans="1:89" s="148" customFormat="1" ht="37.25" customHeight="1">
      <c r="A266" s="265"/>
      <c r="B266" s="312" t="s">
        <v>468</v>
      </c>
      <c r="C266" s="312" t="s">
        <v>469</v>
      </c>
      <c r="D266" s="850">
        <v>2</v>
      </c>
      <c r="E266" s="1223">
        <v>124</v>
      </c>
      <c r="F266" s="315"/>
      <c r="G266" s="316"/>
      <c r="H266" s="314"/>
      <c r="I266" s="313"/>
      <c r="J266" s="318"/>
      <c r="K266" s="320"/>
      <c r="L266" s="319"/>
      <c r="M266" s="329"/>
      <c r="N266" s="321"/>
      <c r="O266" s="324"/>
      <c r="P266" s="326"/>
      <c r="Q266" s="323"/>
      <c r="R266" s="322"/>
      <c r="S266" s="325"/>
      <c r="T266" s="327">
        <f t="shared" si="22"/>
        <v>0</v>
      </c>
      <c r="U266" s="327">
        <f t="shared" si="23"/>
        <v>0</v>
      </c>
      <c r="V266" s="273" t="str">
        <f t="shared" si="21"/>
        <v>-</v>
      </c>
      <c r="W266" s="328" t="s">
        <v>611</v>
      </c>
      <c r="X266" s="303">
        <v>1.85</v>
      </c>
      <c r="Y266" s="304">
        <f t="shared" si="24"/>
        <v>0</v>
      </c>
      <c r="Z266" s="304"/>
      <c r="AA266" s="305" t="s">
        <v>1512</v>
      </c>
      <c r="AB266" s="306" t="s">
        <v>1516</v>
      </c>
      <c r="AC266" s="307"/>
      <c r="AD266" s="307"/>
      <c r="AE266" s="307"/>
      <c r="AF266" s="307"/>
      <c r="AG266" s="307"/>
      <c r="AH266" s="307"/>
      <c r="AI266" s="307"/>
      <c r="AJ266" s="307"/>
      <c r="AK266" s="307"/>
      <c r="AL266" s="307"/>
      <c r="AM266" s="307"/>
      <c r="AN266" s="307"/>
      <c r="AO266" s="307"/>
      <c r="AP266" s="307"/>
      <c r="AQ266" s="307"/>
      <c r="AR266" s="307"/>
      <c r="AS266" s="307"/>
      <c r="AT266" s="307"/>
      <c r="AU266" s="307"/>
      <c r="AV266" s="307"/>
      <c r="AW266" s="307"/>
      <c r="AX266" s="307"/>
      <c r="AY266" s="307"/>
      <c r="AZ266" s="307"/>
      <c r="BA266" s="307"/>
      <c r="BB266" s="307"/>
      <c r="BC266" s="307"/>
      <c r="BD266" s="307"/>
      <c r="BE266" s="307"/>
      <c r="BF266" s="307"/>
      <c r="BG266" s="1060"/>
      <c r="BH266" s="1057"/>
      <c r="BI266" s="264"/>
      <c r="BJ266" s="308"/>
      <c r="BK266" s="308"/>
      <c r="BL266" s="308"/>
      <c r="BM266" s="308"/>
      <c r="BN266" s="308"/>
      <c r="BO266" s="308">
        <v>2</v>
      </c>
      <c r="BP266" s="308"/>
      <c r="BQ266" s="308"/>
      <c r="BR266" s="308"/>
      <c r="BS266" s="309"/>
      <c r="BT266" s="308"/>
      <c r="BU266" s="308"/>
      <c r="BV266" s="308"/>
      <c r="BW266" s="308"/>
      <c r="BX266" s="308"/>
      <c r="BY266" s="308"/>
      <c r="BZ266" s="308"/>
      <c r="CA266" s="308"/>
      <c r="CB266" s="308"/>
      <c r="CC266" s="308"/>
      <c r="CD266" s="308"/>
      <c r="CE266" s="308">
        <v>2</v>
      </c>
      <c r="CF266" s="264"/>
      <c r="CG266" s="308"/>
      <c r="CH266" s="308">
        <v>2</v>
      </c>
      <c r="CI266" s="308"/>
      <c r="CJ266" s="1058"/>
      <c r="CK266" s="153"/>
    </row>
    <row r="267" spans="1:89" s="148" customFormat="1" ht="37.25" customHeight="1">
      <c r="A267" s="265"/>
      <c r="B267" s="312" t="s">
        <v>470</v>
      </c>
      <c r="C267" s="312" t="s">
        <v>471</v>
      </c>
      <c r="D267" s="850">
        <v>2</v>
      </c>
      <c r="E267" s="1223">
        <v>102</v>
      </c>
      <c r="F267" s="315"/>
      <c r="G267" s="316"/>
      <c r="H267" s="314"/>
      <c r="I267" s="313"/>
      <c r="J267" s="318"/>
      <c r="K267" s="320"/>
      <c r="L267" s="319"/>
      <c r="M267" s="329"/>
      <c r="N267" s="321"/>
      <c r="O267" s="324"/>
      <c r="P267" s="326"/>
      <c r="Q267" s="323"/>
      <c r="R267" s="322"/>
      <c r="S267" s="325"/>
      <c r="T267" s="327">
        <f t="shared" si="22"/>
        <v>0</v>
      </c>
      <c r="U267" s="327">
        <f t="shared" si="23"/>
        <v>0</v>
      </c>
      <c r="V267" s="273" t="str">
        <f t="shared" si="21"/>
        <v>-</v>
      </c>
      <c r="W267" s="328" t="s">
        <v>472</v>
      </c>
      <c r="X267" s="303">
        <v>1.44</v>
      </c>
      <c r="Y267" s="304">
        <f t="shared" si="24"/>
        <v>0</v>
      </c>
      <c r="Z267" s="304"/>
      <c r="AA267" s="305" t="s">
        <v>1512</v>
      </c>
      <c r="AB267" s="306" t="s">
        <v>1517</v>
      </c>
      <c r="AC267" s="307"/>
      <c r="AD267" s="307"/>
      <c r="AE267" s="307"/>
      <c r="AF267" s="307"/>
      <c r="AG267" s="307"/>
      <c r="AH267" s="307"/>
      <c r="AI267" s="307"/>
      <c r="AJ267" s="307"/>
      <c r="AK267" s="307"/>
      <c r="AL267" s="307"/>
      <c r="AM267" s="307"/>
      <c r="AN267" s="307"/>
      <c r="AO267" s="307"/>
      <c r="AP267" s="307"/>
      <c r="AQ267" s="307"/>
      <c r="AR267" s="307"/>
      <c r="AS267" s="307"/>
      <c r="AT267" s="307"/>
      <c r="AU267" s="307"/>
      <c r="AV267" s="307"/>
      <c r="AW267" s="307"/>
      <c r="AX267" s="307"/>
      <c r="AY267" s="307"/>
      <c r="AZ267" s="307"/>
      <c r="BA267" s="307"/>
      <c r="BB267" s="307"/>
      <c r="BC267" s="307"/>
      <c r="BD267" s="307"/>
      <c r="BE267" s="307"/>
      <c r="BF267" s="307"/>
      <c r="BG267" s="1060"/>
      <c r="BH267" s="1057"/>
      <c r="BI267" s="264"/>
      <c r="BJ267" s="308"/>
      <c r="BK267" s="308"/>
      <c r="BL267" s="308"/>
      <c r="BM267" s="308"/>
      <c r="BN267" s="308"/>
      <c r="BO267" s="308"/>
      <c r="BP267" s="308">
        <v>2</v>
      </c>
      <c r="BQ267" s="308"/>
      <c r="BR267" s="308"/>
      <c r="BS267" s="309"/>
      <c r="BT267" s="308"/>
      <c r="BU267" s="308"/>
      <c r="BV267" s="308"/>
      <c r="BW267" s="308"/>
      <c r="BX267" s="308"/>
      <c r="BY267" s="308"/>
      <c r="BZ267" s="308"/>
      <c r="CA267" s="308"/>
      <c r="CB267" s="308"/>
      <c r="CC267" s="308"/>
      <c r="CD267" s="308"/>
      <c r="CE267" s="308">
        <v>2</v>
      </c>
      <c r="CF267" s="264"/>
      <c r="CG267" s="308"/>
      <c r="CH267" s="308">
        <v>2</v>
      </c>
      <c r="CI267" s="308"/>
      <c r="CJ267" s="1058"/>
      <c r="CK267" s="153"/>
    </row>
    <row r="268" spans="1:89" s="148" customFormat="1" ht="37.25" customHeight="1">
      <c r="A268" s="265"/>
      <c r="B268" s="312" t="s">
        <v>473</v>
      </c>
      <c r="C268" s="312" t="s">
        <v>474</v>
      </c>
      <c r="D268" s="850">
        <v>2</v>
      </c>
      <c r="E268" s="1223">
        <v>117</v>
      </c>
      <c r="F268" s="315"/>
      <c r="G268" s="316"/>
      <c r="H268" s="314"/>
      <c r="I268" s="313"/>
      <c r="J268" s="318"/>
      <c r="K268" s="320"/>
      <c r="L268" s="319"/>
      <c r="M268" s="329"/>
      <c r="N268" s="321"/>
      <c r="O268" s="324"/>
      <c r="P268" s="326"/>
      <c r="Q268" s="323"/>
      <c r="R268" s="322"/>
      <c r="S268" s="325"/>
      <c r="T268" s="327">
        <f t="shared" si="22"/>
        <v>0</v>
      </c>
      <c r="U268" s="327">
        <f t="shared" si="23"/>
        <v>0</v>
      </c>
      <c r="V268" s="273" t="str">
        <f t="shared" si="21"/>
        <v>-</v>
      </c>
      <c r="W268" s="361" t="s">
        <v>304</v>
      </c>
      <c r="X268" s="303">
        <v>1.69</v>
      </c>
      <c r="Y268" s="304">
        <f t="shared" si="24"/>
        <v>0</v>
      </c>
      <c r="Z268" s="304"/>
      <c r="AA268" s="305" t="s">
        <v>1512</v>
      </c>
      <c r="AB268" s="306" t="s">
        <v>1517</v>
      </c>
      <c r="AC268" s="307"/>
      <c r="AD268" s="307"/>
      <c r="AE268" s="307"/>
      <c r="AF268" s="307"/>
      <c r="AG268" s="307"/>
      <c r="AH268" s="307"/>
      <c r="AI268" s="307"/>
      <c r="AJ268" s="307"/>
      <c r="AK268" s="307"/>
      <c r="AL268" s="307"/>
      <c r="AM268" s="307"/>
      <c r="AN268" s="307"/>
      <c r="AO268" s="307"/>
      <c r="AP268" s="307"/>
      <c r="AQ268" s="307"/>
      <c r="AR268" s="307"/>
      <c r="AS268" s="307"/>
      <c r="AT268" s="307"/>
      <c r="AU268" s="307"/>
      <c r="AV268" s="307"/>
      <c r="AW268" s="307"/>
      <c r="AX268" s="307"/>
      <c r="AY268" s="307"/>
      <c r="AZ268" s="307"/>
      <c r="BA268" s="307"/>
      <c r="BB268" s="307"/>
      <c r="BC268" s="307"/>
      <c r="BD268" s="307"/>
      <c r="BE268" s="307"/>
      <c r="BF268" s="307"/>
      <c r="BG268" s="1060"/>
      <c r="BH268" s="1057"/>
      <c r="BI268" s="264"/>
      <c r="BJ268" s="308"/>
      <c r="BK268" s="308"/>
      <c r="BL268" s="308"/>
      <c r="BM268" s="308"/>
      <c r="BN268" s="308"/>
      <c r="BO268" s="308"/>
      <c r="BP268" s="308">
        <v>2</v>
      </c>
      <c r="BQ268" s="308"/>
      <c r="BR268" s="308"/>
      <c r="BS268" s="309"/>
      <c r="BT268" s="308"/>
      <c r="BU268" s="308"/>
      <c r="BV268" s="308"/>
      <c r="BW268" s="308"/>
      <c r="BX268" s="308"/>
      <c r="BY268" s="308"/>
      <c r="BZ268" s="308"/>
      <c r="CA268" s="308"/>
      <c r="CB268" s="308"/>
      <c r="CC268" s="308"/>
      <c r="CD268" s="308"/>
      <c r="CE268" s="308">
        <v>2</v>
      </c>
      <c r="CF268" s="264"/>
      <c r="CG268" s="308">
        <v>1</v>
      </c>
      <c r="CH268" s="308">
        <v>1</v>
      </c>
      <c r="CI268" s="308"/>
      <c r="CJ268" s="1058"/>
      <c r="CK268" s="153"/>
    </row>
    <row r="269" spans="1:89" s="148" customFormat="1" ht="37.25" customHeight="1">
      <c r="A269" s="265"/>
      <c r="B269" s="312" t="s">
        <v>475</v>
      </c>
      <c r="C269" s="312" t="s">
        <v>476</v>
      </c>
      <c r="D269" s="850">
        <v>1</v>
      </c>
      <c r="E269" s="1223">
        <v>92</v>
      </c>
      <c r="F269" s="315"/>
      <c r="G269" s="316"/>
      <c r="H269" s="314"/>
      <c r="I269" s="313"/>
      <c r="J269" s="318"/>
      <c r="K269" s="320"/>
      <c r="L269" s="319"/>
      <c r="M269" s="329"/>
      <c r="N269" s="321"/>
      <c r="O269" s="324"/>
      <c r="P269" s="326"/>
      <c r="Q269" s="323"/>
      <c r="R269" s="322"/>
      <c r="S269" s="325"/>
      <c r="T269" s="327">
        <f t="shared" si="22"/>
        <v>0</v>
      </c>
      <c r="U269" s="327">
        <f t="shared" si="23"/>
        <v>0</v>
      </c>
      <c r="V269" s="273" t="str">
        <f t="shared" si="21"/>
        <v>-</v>
      </c>
      <c r="W269" s="328" t="s">
        <v>63</v>
      </c>
      <c r="X269" s="303">
        <v>1.5</v>
      </c>
      <c r="Y269" s="304">
        <f t="shared" si="24"/>
        <v>0</v>
      </c>
      <c r="Z269" s="304"/>
      <c r="AA269" s="305" t="s">
        <v>1512</v>
      </c>
      <c r="AB269" s="306" t="s">
        <v>1518</v>
      </c>
      <c r="AC269" s="307"/>
      <c r="AD269" s="307"/>
      <c r="AE269" s="307"/>
      <c r="AF269" s="307"/>
      <c r="AG269" s="307"/>
      <c r="AH269" s="307"/>
      <c r="AI269" s="307"/>
      <c r="AJ269" s="307"/>
      <c r="AK269" s="307"/>
      <c r="AL269" s="307"/>
      <c r="AM269" s="307"/>
      <c r="AN269" s="307"/>
      <c r="AO269" s="307"/>
      <c r="AP269" s="307"/>
      <c r="AQ269" s="307"/>
      <c r="AR269" s="307"/>
      <c r="AS269" s="307"/>
      <c r="AT269" s="307"/>
      <c r="AU269" s="307"/>
      <c r="AV269" s="307"/>
      <c r="AW269" s="307"/>
      <c r="AX269" s="307"/>
      <c r="AY269" s="307"/>
      <c r="AZ269" s="307"/>
      <c r="BA269" s="307"/>
      <c r="BB269" s="307"/>
      <c r="BC269" s="307"/>
      <c r="BD269" s="307"/>
      <c r="BE269" s="307"/>
      <c r="BF269" s="307"/>
      <c r="BG269" s="1060"/>
      <c r="BH269" s="1057"/>
      <c r="BI269" s="264"/>
      <c r="BJ269" s="308"/>
      <c r="BK269" s="308"/>
      <c r="BL269" s="308"/>
      <c r="BM269" s="308"/>
      <c r="BN269" s="308"/>
      <c r="BO269" s="308"/>
      <c r="BP269" s="308"/>
      <c r="BQ269" s="308"/>
      <c r="BR269" s="308">
        <v>1</v>
      </c>
      <c r="BS269" s="309"/>
      <c r="BT269" s="308"/>
      <c r="BU269" s="308"/>
      <c r="BV269" s="308"/>
      <c r="BW269" s="308"/>
      <c r="BX269" s="308"/>
      <c r="BY269" s="308"/>
      <c r="BZ269" s="308"/>
      <c r="CA269" s="308"/>
      <c r="CB269" s="308"/>
      <c r="CC269" s="308"/>
      <c r="CD269" s="308"/>
      <c r="CE269" s="308">
        <v>1</v>
      </c>
      <c r="CF269" s="264"/>
      <c r="CG269" s="308"/>
      <c r="CH269" s="308">
        <v>1</v>
      </c>
      <c r="CI269" s="308"/>
      <c r="CJ269" s="1058"/>
      <c r="CK269" s="153"/>
    </row>
    <row r="270" spans="1:89" s="148" customFormat="1" ht="37.25" customHeight="1">
      <c r="A270" s="265"/>
      <c r="B270" s="312" t="s">
        <v>477</v>
      </c>
      <c r="C270" s="312" t="s">
        <v>478</v>
      </c>
      <c r="D270" s="850">
        <v>1</v>
      </c>
      <c r="E270" s="1223">
        <v>79</v>
      </c>
      <c r="F270" s="315"/>
      <c r="G270" s="316"/>
      <c r="H270" s="314"/>
      <c r="I270" s="313"/>
      <c r="J270" s="318"/>
      <c r="K270" s="320"/>
      <c r="L270" s="319"/>
      <c r="M270" s="329"/>
      <c r="N270" s="321"/>
      <c r="O270" s="324"/>
      <c r="P270" s="326"/>
      <c r="Q270" s="323"/>
      <c r="R270" s="322"/>
      <c r="S270" s="325"/>
      <c r="T270" s="327">
        <f t="shared" si="22"/>
        <v>0</v>
      </c>
      <c r="U270" s="327">
        <f t="shared" si="23"/>
        <v>0</v>
      </c>
      <c r="V270" s="273" t="str">
        <f t="shared" si="21"/>
        <v>-</v>
      </c>
      <c r="W270" s="328" t="s">
        <v>79</v>
      </c>
      <c r="X270" s="303">
        <v>1.21</v>
      </c>
      <c r="Y270" s="304">
        <f t="shared" si="24"/>
        <v>0</v>
      </c>
      <c r="Z270" s="304"/>
      <c r="AA270" s="305" t="s">
        <v>1511</v>
      </c>
      <c r="AB270" s="306" t="s">
        <v>1518</v>
      </c>
      <c r="AC270" s="307"/>
      <c r="AD270" s="307"/>
      <c r="AE270" s="307"/>
      <c r="AF270" s="307"/>
      <c r="AG270" s="307"/>
      <c r="AH270" s="307"/>
      <c r="AI270" s="307"/>
      <c r="AJ270" s="307"/>
      <c r="AK270" s="307"/>
      <c r="AL270" s="307"/>
      <c r="AM270" s="307"/>
      <c r="AN270" s="307"/>
      <c r="AO270" s="307"/>
      <c r="AP270" s="307"/>
      <c r="AQ270" s="307"/>
      <c r="AR270" s="307"/>
      <c r="AS270" s="307"/>
      <c r="AT270" s="307"/>
      <c r="AU270" s="307"/>
      <c r="AV270" s="307"/>
      <c r="AW270" s="307"/>
      <c r="AX270" s="307"/>
      <c r="AY270" s="307"/>
      <c r="AZ270" s="307"/>
      <c r="BA270" s="307"/>
      <c r="BB270" s="307"/>
      <c r="BC270" s="307"/>
      <c r="BD270" s="307"/>
      <c r="BE270" s="307"/>
      <c r="BF270" s="307"/>
      <c r="BG270" s="1060"/>
      <c r="BH270" s="1057"/>
      <c r="BI270" s="264"/>
      <c r="BJ270" s="308"/>
      <c r="BK270" s="308"/>
      <c r="BL270" s="308"/>
      <c r="BM270" s="308"/>
      <c r="BN270" s="308"/>
      <c r="BO270" s="308"/>
      <c r="BP270" s="308"/>
      <c r="BQ270" s="308"/>
      <c r="BR270" s="308">
        <v>1</v>
      </c>
      <c r="BS270" s="309"/>
      <c r="BT270" s="308"/>
      <c r="BU270" s="308"/>
      <c r="BV270" s="308"/>
      <c r="BW270" s="308"/>
      <c r="BX270" s="308"/>
      <c r="BY270" s="308"/>
      <c r="BZ270" s="308"/>
      <c r="CA270" s="308"/>
      <c r="CB270" s="308"/>
      <c r="CC270" s="308"/>
      <c r="CD270" s="308"/>
      <c r="CE270" s="308">
        <v>1</v>
      </c>
      <c r="CF270" s="264"/>
      <c r="CG270" s="308"/>
      <c r="CH270" s="308"/>
      <c r="CI270" s="308">
        <v>1</v>
      </c>
      <c r="CJ270" s="1058"/>
      <c r="CK270" s="153"/>
    </row>
    <row r="271" spans="1:89" s="148" customFormat="1" ht="37.25" customHeight="1">
      <c r="A271" s="332"/>
      <c r="B271" s="280" t="s">
        <v>479</v>
      </c>
      <c r="C271" s="280" t="s">
        <v>480</v>
      </c>
      <c r="D271" s="856">
        <v>1</v>
      </c>
      <c r="E271" s="1224">
        <v>83</v>
      </c>
      <c r="F271" s="337"/>
      <c r="G271" s="338"/>
      <c r="H271" s="336"/>
      <c r="I271" s="335"/>
      <c r="J271" s="340"/>
      <c r="K271" s="342"/>
      <c r="L271" s="341"/>
      <c r="M271" s="339"/>
      <c r="N271" s="343"/>
      <c r="O271" s="346"/>
      <c r="P271" s="348"/>
      <c r="Q271" s="345"/>
      <c r="R271" s="344"/>
      <c r="S271" s="347"/>
      <c r="T271" s="349">
        <f t="shared" si="22"/>
        <v>0</v>
      </c>
      <c r="U271" s="349">
        <f t="shared" si="23"/>
        <v>0</v>
      </c>
      <c r="V271" s="281" t="str">
        <f t="shared" si="21"/>
        <v>-</v>
      </c>
      <c r="W271" s="350" t="s">
        <v>79</v>
      </c>
      <c r="X271" s="303">
        <v>1.26</v>
      </c>
      <c r="Y271" s="304">
        <f t="shared" si="24"/>
        <v>0</v>
      </c>
      <c r="Z271" s="304"/>
      <c r="AA271" s="334" t="s">
        <v>1512</v>
      </c>
      <c r="AB271" s="334" t="s">
        <v>1518</v>
      </c>
      <c r="AC271" s="307"/>
      <c r="AD271" s="307"/>
      <c r="AE271" s="307"/>
      <c r="AF271" s="307"/>
      <c r="AG271" s="307"/>
      <c r="AH271" s="307"/>
      <c r="AI271" s="307"/>
      <c r="AJ271" s="307"/>
      <c r="AK271" s="307"/>
      <c r="AL271" s="307"/>
      <c r="AM271" s="307"/>
      <c r="AN271" s="307"/>
      <c r="AO271" s="307"/>
      <c r="AP271" s="307"/>
      <c r="AQ271" s="307"/>
      <c r="AR271" s="307"/>
      <c r="AS271" s="307"/>
      <c r="AT271" s="307"/>
      <c r="AU271" s="307"/>
      <c r="AV271" s="307"/>
      <c r="AW271" s="307"/>
      <c r="AX271" s="307"/>
      <c r="AY271" s="307"/>
      <c r="AZ271" s="307"/>
      <c r="BA271" s="307"/>
      <c r="BB271" s="307"/>
      <c r="BC271" s="307"/>
      <c r="BD271" s="307"/>
      <c r="BE271" s="307"/>
      <c r="BF271" s="307"/>
      <c r="BG271" s="1060"/>
      <c r="BH271" s="1057"/>
      <c r="BI271" s="264"/>
      <c r="BJ271" s="308"/>
      <c r="BK271" s="308"/>
      <c r="BL271" s="308"/>
      <c r="BM271" s="308"/>
      <c r="BN271" s="308"/>
      <c r="BO271" s="308"/>
      <c r="BP271" s="308"/>
      <c r="BQ271" s="308"/>
      <c r="BR271" s="308">
        <v>1</v>
      </c>
      <c r="BS271" s="309"/>
      <c r="BT271" s="308"/>
      <c r="BU271" s="308"/>
      <c r="BV271" s="308"/>
      <c r="BW271" s="308"/>
      <c r="BX271" s="308"/>
      <c r="BY271" s="308"/>
      <c r="BZ271" s="308"/>
      <c r="CA271" s="308"/>
      <c r="CB271" s="308"/>
      <c r="CC271" s="308"/>
      <c r="CD271" s="308"/>
      <c r="CE271" s="308">
        <v>1</v>
      </c>
      <c r="CF271" s="264"/>
      <c r="CG271" s="308"/>
      <c r="CH271" s="308">
        <v>1</v>
      </c>
      <c r="CI271" s="308"/>
      <c r="CJ271" s="1058"/>
      <c r="CK271" s="153"/>
    </row>
    <row r="272" spans="1:89" s="148" customFormat="1" ht="37.25" customHeight="1">
      <c r="A272" s="284"/>
      <c r="B272" s="270" t="s">
        <v>482</v>
      </c>
      <c r="C272" s="270" t="s">
        <v>483</v>
      </c>
      <c r="D272" s="845">
        <v>20</v>
      </c>
      <c r="E272" s="1225">
        <v>80</v>
      </c>
      <c r="F272" s="288"/>
      <c r="G272" s="289"/>
      <c r="H272" s="287"/>
      <c r="I272" s="286"/>
      <c r="J272" s="291"/>
      <c r="K272" s="293"/>
      <c r="L272" s="292"/>
      <c r="M272" s="290"/>
      <c r="N272" s="294"/>
      <c r="O272" s="297"/>
      <c r="P272" s="299"/>
      <c r="Q272" s="296"/>
      <c r="R272" s="295"/>
      <c r="S272" s="298"/>
      <c r="T272" s="300">
        <f t="shared" si="22"/>
        <v>0</v>
      </c>
      <c r="U272" s="300">
        <f t="shared" si="23"/>
        <v>0</v>
      </c>
      <c r="V272" s="301" t="str">
        <f t="shared" si="21"/>
        <v>-</v>
      </c>
      <c r="W272" s="360" t="s">
        <v>304</v>
      </c>
      <c r="X272" s="303">
        <v>0.24</v>
      </c>
      <c r="Y272" s="304">
        <f t="shared" si="24"/>
        <v>0</v>
      </c>
      <c r="Z272" s="304"/>
      <c r="AA272" s="305" t="s">
        <v>1511</v>
      </c>
      <c r="AB272" s="306" t="s">
        <v>1522</v>
      </c>
      <c r="AC272" s="307"/>
      <c r="AD272" s="307"/>
      <c r="AE272" s="307"/>
      <c r="AF272" s="307"/>
      <c r="AG272" s="307"/>
      <c r="AH272" s="307"/>
      <c r="AI272" s="307"/>
      <c r="AJ272" s="307"/>
      <c r="AK272" s="307"/>
      <c r="AL272" s="307"/>
      <c r="AM272" s="307"/>
      <c r="AN272" s="307"/>
      <c r="AO272" s="307"/>
      <c r="AP272" s="307"/>
      <c r="AQ272" s="307"/>
      <c r="AR272" s="307"/>
      <c r="AS272" s="307"/>
      <c r="AT272" s="307"/>
      <c r="AU272" s="307"/>
      <c r="AV272" s="307"/>
      <c r="AW272" s="307"/>
      <c r="AX272" s="307"/>
      <c r="AY272" s="307"/>
      <c r="AZ272" s="307"/>
      <c r="BA272" s="307"/>
      <c r="BB272" s="307"/>
      <c r="BC272" s="307"/>
      <c r="BD272" s="307"/>
      <c r="BE272" s="307"/>
      <c r="BF272" s="307"/>
      <c r="BG272" s="1060"/>
      <c r="BH272" s="1057"/>
      <c r="BI272" s="264"/>
      <c r="BJ272" s="308"/>
      <c r="BK272" s="308">
        <v>20</v>
      </c>
      <c r="BL272" s="308"/>
      <c r="BM272" s="308"/>
      <c r="BN272" s="308"/>
      <c r="BO272" s="308"/>
      <c r="BP272" s="308"/>
      <c r="BQ272" s="308"/>
      <c r="BR272" s="308"/>
      <c r="BS272" s="309"/>
      <c r="BT272" s="310"/>
      <c r="BU272" s="308"/>
      <c r="BV272" s="310"/>
      <c r="BW272" s="310"/>
      <c r="BX272" s="310"/>
      <c r="BY272" s="308"/>
      <c r="BZ272" s="310">
        <v>20</v>
      </c>
      <c r="CA272" s="310"/>
      <c r="CB272" s="310"/>
      <c r="CC272" s="310"/>
      <c r="CD272" s="310"/>
      <c r="CE272" s="310"/>
      <c r="CF272" s="153"/>
      <c r="CG272" s="310"/>
      <c r="CH272" s="310"/>
      <c r="CI272" s="310">
        <v>20</v>
      </c>
      <c r="CJ272" s="1058"/>
      <c r="CK272" s="153"/>
    </row>
    <row r="273" spans="1:89" s="148" customFormat="1" ht="37.25" customHeight="1">
      <c r="A273" s="265"/>
      <c r="B273" s="312" t="s">
        <v>484</v>
      </c>
      <c r="C273" s="312" t="s">
        <v>485</v>
      </c>
      <c r="D273" s="850">
        <v>10</v>
      </c>
      <c r="E273" s="1223">
        <v>52</v>
      </c>
      <c r="F273" s="315"/>
      <c r="G273" s="316"/>
      <c r="H273" s="314"/>
      <c r="I273" s="313"/>
      <c r="J273" s="318"/>
      <c r="K273" s="320"/>
      <c r="L273" s="319"/>
      <c r="M273" s="329"/>
      <c r="N273" s="321"/>
      <c r="O273" s="324"/>
      <c r="P273" s="326"/>
      <c r="Q273" s="323"/>
      <c r="R273" s="322"/>
      <c r="S273" s="325"/>
      <c r="T273" s="327">
        <f t="shared" si="22"/>
        <v>0</v>
      </c>
      <c r="U273" s="327">
        <f t="shared" si="23"/>
        <v>0</v>
      </c>
      <c r="V273" s="273" t="str">
        <f t="shared" si="21"/>
        <v>-</v>
      </c>
      <c r="W273" s="361" t="s">
        <v>304</v>
      </c>
      <c r="X273" s="303">
        <v>0.33</v>
      </c>
      <c r="Y273" s="304">
        <f t="shared" si="24"/>
        <v>0</v>
      </c>
      <c r="Z273" s="304"/>
      <c r="AA273" s="305" t="s">
        <v>1511</v>
      </c>
      <c r="AB273" s="306" t="s">
        <v>1522</v>
      </c>
      <c r="AC273" s="307"/>
      <c r="AD273" s="307"/>
      <c r="AE273" s="307"/>
      <c r="AF273" s="307"/>
      <c r="AG273" s="307"/>
      <c r="AH273" s="307"/>
      <c r="AI273" s="307"/>
      <c r="AJ273" s="307"/>
      <c r="AK273" s="307"/>
      <c r="AL273" s="307"/>
      <c r="AM273" s="307"/>
      <c r="AN273" s="307"/>
      <c r="AO273" s="307"/>
      <c r="AP273" s="307"/>
      <c r="AQ273" s="307"/>
      <c r="AR273" s="307"/>
      <c r="AS273" s="307"/>
      <c r="AT273" s="307"/>
      <c r="AU273" s="307"/>
      <c r="AV273" s="307"/>
      <c r="AW273" s="307"/>
      <c r="AX273" s="307"/>
      <c r="AY273" s="307"/>
      <c r="AZ273" s="307"/>
      <c r="BA273" s="307"/>
      <c r="BB273" s="307"/>
      <c r="BC273" s="307"/>
      <c r="BD273" s="307"/>
      <c r="BE273" s="307"/>
      <c r="BF273" s="307"/>
      <c r="BG273" s="1060"/>
      <c r="BH273" s="1057"/>
      <c r="BI273" s="264"/>
      <c r="BJ273" s="308"/>
      <c r="BK273" s="308">
        <v>10</v>
      </c>
      <c r="BL273" s="308"/>
      <c r="BM273" s="308"/>
      <c r="BN273" s="308"/>
      <c r="BO273" s="308"/>
      <c r="BP273" s="308"/>
      <c r="BQ273" s="308"/>
      <c r="BR273" s="308"/>
      <c r="BS273" s="309"/>
      <c r="BT273" s="310"/>
      <c r="BU273" s="308"/>
      <c r="BV273" s="310"/>
      <c r="BW273" s="310"/>
      <c r="BX273" s="310"/>
      <c r="BY273" s="308"/>
      <c r="BZ273" s="310">
        <v>10</v>
      </c>
      <c r="CA273" s="310"/>
      <c r="CB273" s="310"/>
      <c r="CC273" s="310"/>
      <c r="CD273" s="310"/>
      <c r="CE273" s="310"/>
      <c r="CF273" s="153"/>
      <c r="CG273" s="310"/>
      <c r="CH273" s="310"/>
      <c r="CI273" s="310">
        <v>10</v>
      </c>
      <c r="CJ273" s="1058"/>
      <c r="CK273" s="153"/>
    </row>
    <row r="274" spans="1:89" s="148" customFormat="1" ht="37.25" customHeight="1">
      <c r="A274" s="265"/>
      <c r="B274" s="311" t="s">
        <v>486</v>
      </c>
      <c r="C274" s="312" t="s">
        <v>487</v>
      </c>
      <c r="D274" s="850">
        <v>10</v>
      </c>
      <c r="E274" s="1223">
        <v>62</v>
      </c>
      <c r="F274" s="315"/>
      <c r="G274" s="316"/>
      <c r="H274" s="314"/>
      <c r="I274" s="313"/>
      <c r="J274" s="318"/>
      <c r="K274" s="320"/>
      <c r="L274" s="319"/>
      <c r="M274" s="329"/>
      <c r="N274" s="321"/>
      <c r="O274" s="324"/>
      <c r="P274" s="326"/>
      <c r="Q274" s="323"/>
      <c r="R274" s="322"/>
      <c r="S274" s="325"/>
      <c r="T274" s="327">
        <f t="shared" si="22"/>
        <v>0</v>
      </c>
      <c r="U274" s="327">
        <f t="shared" si="23"/>
        <v>0</v>
      </c>
      <c r="V274" s="273" t="str">
        <f t="shared" si="21"/>
        <v>-</v>
      </c>
      <c r="W274" s="328" t="s">
        <v>488</v>
      </c>
      <c r="X274" s="303">
        <v>0.55000000000000004</v>
      </c>
      <c r="Y274" s="304">
        <f t="shared" si="24"/>
        <v>0</v>
      </c>
      <c r="Z274" s="304"/>
      <c r="AA274" s="305" t="s">
        <v>1511</v>
      </c>
      <c r="AB274" s="306" t="s">
        <v>1521</v>
      </c>
      <c r="AC274" s="307"/>
      <c r="AD274" s="307"/>
      <c r="AE274" s="307"/>
      <c r="AF274" s="307"/>
      <c r="AG274" s="307"/>
      <c r="AH274" s="307"/>
      <c r="AI274" s="307"/>
      <c r="AJ274" s="307"/>
      <c r="AK274" s="307"/>
      <c r="AL274" s="307"/>
      <c r="AM274" s="307"/>
      <c r="AN274" s="307"/>
      <c r="AO274" s="307"/>
      <c r="AP274" s="307"/>
      <c r="AQ274" s="307"/>
      <c r="AR274" s="307"/>
      <c r="AS274" s="307"/>
      <c r="AT274" s="307"/>
      <c r="AU274" s="307"/>
      <c r="AV274" s="307"/>
      <c r="AW274" s="307"/>
      <c r="AX274" s="307"/>
      <c r="AY274" s="307"/>
      <c r="AZ274" s="307"/>
      <c r="BA274" s="307"/>
      <c r="BB274" s="307"/>
      <c r="BC274" s="307"/>
      <c r="BD274" s="307"/>
      <c r="BE274" s="307"/>
      <c r="BF274" s="307"/>
      <c r="BG274" s="1060"/>
      <c r="BH274" s="1057"/>
      <c r="BI274" s="264"/>
      <c r="BJ274" s="308"/>
      <c r="BK274" s="308"/>
      <c r="BL274" s="308">
        <v>10</v>
      </c>
      <c r="BM274" s="308"/>
      <c r="BN274" s="308"/>
      <c r="BO274" s="308"/>
      <c r="BP274" s="308"/>
      <c r="BQ274" s="308"/>
      <c r="BR274" s="308"/>
      <c r="BS274" s="309"/>
      <c r="BT274" s="310">
        <v>10</v>
      </c>
      <c r="BU274" s="308"/>
      <c r="BV274" s="310"/>
      <c r="BW274" s="310"/>
      <c r="BX274" s="310">
        <v>10</v>
      </c>
      <c r="BY274" s="308"/>
      <c r="BZ274" s="310"/>
      <c r="CA274" s="310"/>
      <c r="CB274" s="310"/>
      <c r="CC274" s="310"/>
      <c r="CD274" s="310"/>
      <c r="CE274" s="310"/>
      <c r="CF274" s="153"/>
      <c r="CG274" s="310"/>
      <c r="CH274" s="310"/>
      <c r="CI274" s="310"/>
      <c r="CJ274" s="1058"/>
      <c r="CK274" s="153"/>
    </row>
    <row r="275" spans="1:89" s="148" customFormat="1" ht="37.25" customHeight="1">
      <c r="A275" s="265"/>
      <c r="B275" s="312" t="s">
        <v>489</v>
      </c>
      <c r="C275" s="312" t="s">
        <v>490</v>
      </c>
      <c r="D275" s="850">
        <v>10</v>
      </c>
      <c r="E275" s="1223">
        <v>57</v>
      </c>
      <c r="F275" s="315"/>
      <c r="G275" s="316"/>
      <c r="H275" s="314"/>
      <c r="I275" s="313"/>
      <c r="J275" s="318"/>
      <c r="K275" s="320"/>
      <c r="L275" s="319"/>
      <c r="M275" s="329"/>
      <c r="N275" s="321"/>
      <c r="O275" s="324"/>
      <c r="P275" s="326"/>
      <c r="Q275" s="323"/>
      <c r="R275" s="322"/>
      <c r="S275" s="325"/>
      <c r="T275" s="327">
        <f t="shared" si="22"/>
        <v>0</v>
      </c>
      <c r="U275" s="327">
        <f t="shared" si="23"/>
        <v>0</v>
      </c>
      <c r="V275" s="273" t="str">
        <f t="shared" si="21"/>
        <v>-</v>
      </c>
      <c r="W275" s="361" t="s">
        <v>304</v>
      </c>
      <c r="X275" s="303">
        <v>0.44</v>
      </c>
      <c r="Y275" s="304">
        <f t="shared" si="24"/>
        <v>0</v>
      </c>
      <c r="Z275" s="304"/>
      <c r="AA275" s="305" t="s">
        <v>1511</v>
      </c>
      <c r="AB275" s="306" t="s">
        <v>1521</v>
      </c>
      <c r="AC275" s="307"/>
      <c r="AD275" s="307"/>
      <c r="AE275" s="307"/>
      <c r="AF275" s="307"/>
      <c r="AG275" s="307"/>
      <c r="AH275" s="307"/>
      <c r="AI275" s="307"/>
      <c r="AJ275" s="307"/>
      <c r="AK275" s="307"/>
      <c r="AL275" s="307"/>
      <c r="AM275" s="307"/>
      <c r="AN275" s="307"/>
      <c r="AO275" s="307"/>
      <c r="AP275" s="307"/>
      <c r="AQ275" s="307"/>
      <c r="AR275" s="307"/>
      <c r="AS275" s="307"/>
      <c r="AT275" s="307"/>
      <c r="AU275" s="307"/>
      <c r="AV275" s="307"/>
      <c r="AW275" s="307"/>
      <c r="AX275" s="307"/>
      <c r="AY275" s="307"/>
      <c r="AZ275" s="307"/>
      <c r="BA275" s="307"/>
      <c r="BB275" s="307"/>
      <c r="BC275" s="307"/>
      <c r="BD275" s="307"/>
      <c r="BE275" s="307"/>
      <c r="BF275" s="307"/>
      <c r="BG275" s="1060"/>
      <c r="BH275" s="1057"/>
      <c r="BI275" s="264"/>
      <c r="BJ275" s="308"/>
      <c r="BK275" s="308"/>
      <c r="BL275" s="308">
        <v>10</v>
      </c>
      <c r="BM275" s="308"/>
      <c r="BN275" s="308"/>
      <c r="BO275" s="308"/>
      <c r="BP275" s="308"/>
      <c r="BQ275" s="308"/>
      <c r="BR275" s="308"/>
      <c r="BS275" s="309"/>
      <c r="BT275" s="310"/>
      <c r="BU275" s="308"/>
      <c r="BV275" s="310"/>
      <c r="BW275" s="310"/>
      <c r="BX275" s="310"/>
      <c r="BY275" s="308"/>
      <c r="BZ275" s="310">
        <v>10</v>
      </c>
      <c r="CA275" s="310"/>
      <c r="CB275" s="310"/>
      <c r="CC275" s="310"/>
      <c r="CD275" s="310"/>
      <c r="CE275" s="310"/>
      <c r="CF275" s="153"/>
      <c r="CG275" s="310"/>
      <c r="CH275" s="310"/>
      <c r="CI275" s="310">
        <v>10</v>
      </c>
      <c r="CJ275" s="1058"/>
      <c r="CK275" s="153"/>
    </row>
    <row r="276" spans="1:89" s="148" customFormat="1" ht="37.25" customHeight="1">
      <c r="A276" s="265"/>
      <c r="B276" s="312" t="s">
        <v>491</v>
      </c>
      <c r="C276" s="312" t="s">
        <v>492</v>
      </c>
      <c r="D276" s="850">
        <v>5</v>
      </c>
      <c r="E276" s="1223">
        <v>39</v>
      </c>
      <c r="F276" s="315"/>
      <c r="G276" s="316"/>
      <c r="H276" s="314"/>
      <c r="I276" s="313"/>
      <c r="J276" s="318"/>
      <c r="K276" s="320"/>
      <c r="L276" s="319"/>
      <c r="M276" s="329"/>
      <c r="N276" s="321"/>
      <c r="O276" s="324"/>
      <c r="P276" s="326"/>
      <c r="Q276" s="323"/>
      <c r="R276" s="322"/>
      <c r="S276" s="325"/>
      <c r="T276" s="327">
        <f t="shared" si="22"/>
        <v>0</v>
      </c>
      <c r="U276" s="327">
        <f t="shared" si="23"/>
        <v>0</v>
      </c>
      <c r="V276" s="273" t="str">
        <f t="shared" si="21"/>
        <v>-</v>
      </c>
      <c r="W276" s="361" t="s">
        <v>304</v>
      </c>
      <c r="X276" s="303">
        <v>0.4</v>
      </c>
      <c r="Y276" s="304">
        <f t="shared" si="24"/>
        <v>0</v>
      </c>
      <c r="Z276" s="304"/>
      <c r="AA276" s="305" t="s">
        <v>1511</v>
      </c>
      <c r="AB276" s="306" t="s">
        <v>1521</v>
      </c>
      <c r="AC276" s="307"/>
      <c r="AD276" s="307"/>
      <c r="AE276" s="307"/>
      <c r="AF276" s="307"/>
      <c r="AG276" s="307"/>
      <c r="AH276" s="307"/>
      <c r="AI276" s="307"/>
      <c r="AJ276" s="307"/>
      <c r="AK276" s="307"/>
      <c r="AL276" s="307"/>
      <c r="AM276" s="307"/>
      <c r="AN276" s="307"/>
      <c r="AO276" s="307"/>
      <c r="AP276" s="307"/>
      <c r="AQ276" s="307"/>
      <c r="AR276" s="307"/>
      <c r="AS276" s="307"/>
      <c r="AT276" s="307"/>
      <c r="AU276" s="307"/>
      <c r="AV276" s="307"/>
      <c r="AW276" s="307"/>
      <c r="AX276" s="307"/>
      <c r="AY276" s="307"/>
      <c r="AZ276" s="307"/>
      <c r="BA276" s="307"/>
      <c r="BB276" s="307"/>
      <c r="BC276" s="307"/>
      <c r="BD276" s="307"/>
      <c r="BE276" s="307"/>
      <c r="BF276" s="307"/>
      <c r="BG276" s="1060"/>
      <c r="BH276" s="1057"/>
      <c r="BI276" s="264"/>
      <c r="BJ276" s="308"/>
      <c r="BK276" s="308"/>
      <c r="BL276" s="308">
        <v>5</v>
      </c>
      <c r="BM276" s="308"/>
      <c r="BN276" s="308"/>
      <c r="BO276" s="308"/>
      <c r="BP276" s="308"/>
      <c r="BQ276" s="308"/>
      <c r="BR276" s="308"/>
      <c r="BS276" s="309"/>
      <c r="BT276" s="310"/>
      <c r="BU276" s="308"/>
      <c r="BV276" s="310"/>
      <c r="BW276" s="310"/>
      <c r="BX276" s="310"/>
      <c r="BY276" s="308"/>
      <c r="BZ276" s="310">
        <v>5</v>
      </c>
      <c r="CA276" s="310"/>
      <c r="CB276" s="310"/>
      <c r="CC276" s="310"/>
      <c r="CD276" s="310"/>
      <c r="CE276" s="310"/>
      <c r="CF276" s="153"/>
      <c r="CG276" s="310"/>
      <c r="CH276" s="310"/>
      <c r="CI276" s="310">
        <v>5</v>
      </c>
      <c r="CJ276" s="1058"/>
      <c r="CK276" s="153"/>
    </row>
    <row r="277" spans="1:89" s="148" customFormat="1" ht="37.25" customHeight="1">
      <c r="A277" s="265"/>
      <c r="B277" s="312" t="s">
        <v>493</v>
      </c>
      <c r="C277" s="312" t="s">
        <v>494</v>
      </c>
      <c r="D277" s="850">
        <v>10</v>
      </c>
      <c r="E277" s="1223">
        <v>72</v>
      </c>
      <c r="F277" s="315"/>
      <c r="G277" s="316"/>
      <c r="H277" s="314"/>
      <c r="I277" s="313"/>
      <c r="J277" s="318"/>
      <c r="K277" s="320"/>
      <c r="L277" s="319"/>
      <c r="M277" s="329"/>
      <c r="N277" s="321"/>
      <c r="O277" s="324"/>
      <c r="P277" s="326"/>
      <c r="Q277" s="323"/>
      <c r="R277" s="322"/>
      <c r="S277" s="325"/>
      <c r="T277" s="327">
        <f t="shared" si="22"/>
        <v>0</v>
      </c>
      <c r="U277" s="327">
        <f t="shared" si="23"/>
        <v>0</v>
      </c>
      <c r="V277" s="273" t="str">
        <f t="shared" ref="V277:V339" si="25">IF(T277&gt;0,T277*E277,"-")</f>
        <v>-</v>
      </c>
      <c r="W277" s="361" t="s">
        <v>304</v>
      </c>
      <c r="X277" s="303">
        <v>0.57999999999999996</v>
      </c>
      <c r="Y277" s="304">
        <f t="shared" si="24"/>
        <v>0</v>
      </c>
      <c r="Z277" s="304"/>
      <c r="AA277" s="305" t="s">
        <v>1512</v>
      </c>
      <c r="AB277" s="306" t="s">
        <v>1521</v>
      </c>
      <c r="AC277" s="307"/>
      <c r="AD277" s="307"/>
      <c r="AE277" s="307"/>
      <c r="AF277" s="307"/>
      <c r="AG277" s="307"/>
      <c r="AH277" s="307"/>
      <c r="AI277" s="307"/>
      <c r="AJ277" s="307"/>
      <c r="AK277" s="307"/>
      <c r="AL277" s="307"/>
      <c r="AM277" s="307"/>
      <c r="AN277" s="307"/>
      <c r="AO277" s="307"/>
      <c r="AP277" s="307"/>
      <c r="AQ277" s="307"/>
      <c r="AR277" s="307"/>
      <c r="AS277" s="307"/>
      <c r="AT277" s="307"/>
      <c r="AU277" s="307"/>
      <c r="AV277" s="307"/>
      <c r="AW277" s="307"/>
      <c r="AX277" s="307"/>
      <c r="AY277" s="307"/>
      <c r="AZ277" s="307"/>
      <c r="BA277" s="307"/>
      <c r="BB277" s="307"/>
      <c r="BC277" s="307"/>
      <c r="BD277" s="307"/>
      <c r="BE277" s="307"/>
      <c r="BF277" s="307"/>
      <c r="BG277" s="1060"/>
      <c r="BH277" s="1057"/>
      <c r="BI277" s="264"/>
      <c r="BJ277" s="308"/>
      <c r="BK277" s="308"/>
      <c r="BL277" s="308">
        <v>10</v>
      </c>
      <c r="BM277" s="308"/>
      <c r="BN277" s="308"/>
      <c r="BO277" s="308"/>
      <c r="BP277" s="308"/>
      <c r="BQ277" s="308"/>
      <c r="BR277" s="308"/>
      <c r="BS277" s="309"/>
      <c r="BT277" s="310"/>
      <c r="BU277" s="308"/>
      <c r="BV277" s="310"/>
      <c r="BW277" s="310"/>
      <c r="BX277" s="310"/>
      <c r="BY277" s="308"/>
      <c r="BZ277" s="310"/>
      <c r="CA277" s="310"/>
      <c r="CB277" s="310"/>
      <c r="CC277" s="310"/>
      <c r="CD277" s="310">
        <v>10</v>
      </c>
      <c r="CE277" s="310"/>
      <c r="CF277" s="153"/>
      <c r="CG277" s="310">
        <v>3</v>
      </c>
      <c r="CH277" s="310">
        <v>7</v>
      </c>
      <c r="CI277" s="310"/>
      <c r="CJ277" s="1058"/>
      <c r="CK277" s="153"/>
    </row>
    <row r="278" spans="1:89" s="148" customFormat="1" ht="37.25" customHeight="1">
      <c r="A278" s="265"/>
      <c r="B278" s="311" t="s">
        <v>495</v>
      </c>
      <c r="C278" s="312" t="s">
        <v>496</v>
      </c>
      <c r="D278" s="850">
        <v>10</v>
      </c>
      <c r="E278" s="1223">
        <v>94</v>
      </c>
      <c r="F278" s="315"/>
      <c r="G278" s="316"/>
      <c r="H278" s="314"/>
      <c r="I278" s="313"/>
      <c r="J278" s="318"/>
      <c r="K278" s="320"/>
      <c r="L278" s="319"/>
      <c r="M278" s="329"/>
      <c r="N278" s="321"/>
      <c r="O278" s="324"/>
      <c r="P278" s="326"/>
      <c r="Q278" s="323"/>
      <c r="R278" s="322"/>
      <c r="S278" s="325"/>
      <c r="T278" s="327">
        <f t="shared" ref="T278:T340" si="26">F278+G278+H278+I278+J278+K278+L278+M278+N278+O278+P278+Q278+R278+S278</f>
        <v>0</v>
      </c>
      <c r="U278" s="327">
        <f t="shared" si="23"/>
        <v>0</v>
      </c>
      <c r="V278" s="273" t="str">
        <f t="shared" si="25"/>
        <v>-</v>
      </c>
      <c r="W278" s="328" t="s">
        <v>1061</v>
      </c>
      <c r="X278" s="303">
        <v>1.21</v>
      </c>
      <c r="Y278" s="304">
        <f t="shared" si="24"/>
        <v>0</v>
      </c>
      <c r="Z278" s="304"/>
      <c r="AA278" s="305" t="s">
        <v>1512</v>
      </c>
      <c r="AB278" s="306" t="s">
        <v>1521</v>
      </c>
      <c r="AC278" s="307"/>
      <c r="AD278" s="307"/>
      <c r="AE278" s="307"/>
      <c r="AF278" s="307"/>
      <c r="AG278" s="307"/>
      <c r="AH278" s="307"/>
      <c r="AI278" s="307"/>
      <c r="AJ278" s="307"/>
      <c r="AK278" s="307"/>
      <c r="AL278" s="307"/>
      <c r="AM278" s="307"/>
      <c r="AN278" s="307"/>
      <c r="AO278" s="307"/>
      <c r="AP278" s="307"/>
      <c r="AQ278" s="307"/>
      <c r="AR278" s="307"/>
      <c r="AS278" s="307"/>
      <c r="AT278" s="307"/>
      <c r="AU278" s="307"/>
      <c r="AV278" s="307"/>
      <c r="AW278" s="307"/>
      <c r="AX278" s="307"/>
      <c r="AY278" s="307"/>
      <c r="AZ278" s="307"/>
      <c r="BA278" s="307"/>
      <c r="BB278" s="307"/>
      <c r="BC278" s="307"/>
      <c r="BD278" s="307"/>
      <c r="BE278" s="307"/>
      <c r="BF278" s="307"/>
      <c r="BG278" s="1060"/>
      <c r="BH278" s="1057"/>
      <c r="BI278" s="264"/>
      <c r="BJ278" s="308"/>
      <c r="BK278" s="308"/>
      <c r="BL278" s="308">
        <v>10</v>
      </c>
      <c r="BM278" s="308"/>
      <c r="BN278" s="308"/>
      <c r="BO278" s="308"/>
      <c r="BP278" s="308"/>
      <c r="BQ278" s="308"/>
      <c r="BR278" s="308"/>
      <c r="BS278" s="309"/>
      <c r="BT278" s="310"/>
      <c r="BU278" s="308"/>
      <c r="BV278" s="310"/>
      <c r="BW278" s="310"/>
      <c r="BX278" s="310"/>
      <c r="BY278" s="308"/>
      <c r="BZ278" s="310"/>
      <c r="CA278" s="310"/>
      <c r="CB278" s="310"/>
      <c r="CC278" s="310"/>
      <c r="CD278" s="310">
        <v>10</v>
      </c>
      <c r="CE278" s="310"/>
      <c r="CF278" s="153"/>
      <c r="CG278" s="310"/>
      <c r="CH278" s="310">
        <v>10</v>
      </c>
      <c r="CI278" s="310"/>
      <c r="CJ278" s="1058"/>
      <c r="CK278" s="153"/>
    </row>
    <row r="279" spans="1:89" s="148" customFormat="1" ht="37.25" customHeight="1">
      <c r="A279" s="265"/>
      <c r="B279" s="312" t="s">
        <v>497</v>
      </c>
      <c r="C279" s="312" t="s">
        <v>498</v>
      </c>
      <c r="D279" s="850">
        <v>5</v>
      </c>
      <c r="E279" s="1223">
        <v>42</v>
      </c>
      <c r="F279" s="315"/>
      <c r="G279" s="316"/>
      <c r="H279" s="314"/>
      <c r="I279" s="313"/>
      <c r="J279" s="318"/>
      <c r="K279" s="320"/>
      <c r="L279" s="319"/>
      <c r="M279" s="329"/>
      <c r="N279" s="321"/>
      <c r="O279" s="324"/>
      <c r="P279" s="326"/>
      <c r="Q279" s="323"/>
      <c r="R279" s="322"/>
      <c r="S279" s="325"/>
      <c r="T279" s="327">
        <f t="shared" si="26"/>
        <v>0</v>
      </c>
      <c r="U279" s="327">
        <f t="shared" si="23"/>
        <v>0</v>
      </c>
      <c r="V279" s="273" t="str">
        <f t="shared" si="25"/>
        <v>-</v>
      </c>
      <c r="W279" s="328" t="s">
        <v>232</v>
      </c>
      <c r="X279" s="303">
        <v>0.44</v>
      </c>
      <c r="Y279" s="304">
        <f t="shared" si="24"/>
        <v>0</v>
      </c>
      <c r="Z279" s="304"/>
      <c r="AA279" s="305" t="s">
        <v>1512</v>
      </c>
      <c r="AB279" s="306" t="s">
        <v>1521</v>
      </c>
      <c r="AC279" s="307"/>
      <c r="AD279" s="307"/>
      <c r="AE279" s="307"/>
      <c r="AF279" s="307"/>
      <c r="AG279" s="307"/>
      <c r="AH279" s="307"/>
      <c r="AI279" s="307"/>
      <c r="AJ279" s="307"/>
      <c r="AK279" s="307"/>
      <c r="AL279" s="307"/>
      <c r="AM279" s="307"/>
      <c r="AN279" s="307"/>
      <c r="AO279" s="307"/>
      <c r="AP279" s="307"/>
      <c r="AQ279" s="307"/>
      <c r="AR279" s="307"/>
      <c r="AS279" s="307"/>
      <c r="AT279" s="307"/>
      <c r="AU279" s="307"/>
      <c r="AV279" s="307"/>
      <c r="AW279" s="307"/>
      <c r="AX279" s="307"/>
      <c r="AY279" s="307"/>
      <c r="AZ279" s="307"/>
      <c r="BA279" s="307"/>
      <c r="BB279" s="307"/>
      <c r="BC279" s="307"/>
      <c r="BD279" s="307"/>
      <c r="BE279" s="307"/>
      <c r="BF279" s="307"/>
      <c r="BG279" s="1060"/>
      <c r="BH279" s="1057"/>
      <c r="BI279" s="264"/>
      <c r="BJ279" s="308"/>
      <c r="BK279" s="308"/>
      <c r="BL279" s="308">
        <v>5</v>
      </c>
      <c r="BM279" s="308"/>
      <c r="BN279" s="308"/>
      <c r="BO279" s="308"/>
      <c r="BP279" s="308"/>
      <c r="BQ279" s="308"/>
      <c r="BR279" s="308"/>
      <c r="BS279" s="309"/>
      <c r="BT279" s="308"/>
      <c r="BU279" s="308"/>
      <c r="BV279" s="308"/>
      <c r="BW279" s="308"/>
      <c r="BX279" s="308"/>
      <c r="BY279" s="308"/>
      <c r="BZ279" s="308"/>
      <c r="CA279" s="308"/>
      <c r="CB279" s="308"/>
      <c r="CC279" s="308"/>
      <c r="CD279" s="308">
        <v>5</v>
      </c>
      <c r="CE279" s="308"/>
      <c r="CF279" s="264"/>
      <c r="CG279" s="308"/>
      <c r="CH279" s="308">
        <v>5</v>
      </c>
      <c r="CI279" s="308"/>
      <c r="CJ279" s="1058"/>
      <c r="CK279" s="153"/>
    </row>
    <row r="280" spans="1:89" s="148" customFormat="1" ht="37.25" customHeight="1">
      <c r="A280" s="265"/>
      <c r="B280" s="312" t="s">
        <v>499</v>
      </c>
      <c r="C280" s="312" t="s">
        <v>500</v>
      </c>
      <c r="D280" s="850">
        <v>5</v>
      </c>
      <c r="E280" s="1223">
        <v>50</v>
      </c>
      <c r="F280" s="315"/>
      <c r="G280" s="316"/>
      <c r="H280" s="314"/>
      <c r="I280" s="313"/>
      <c r="J280" s="318"/>
      <c r="K280" s="320"/>
      <c r="L280" s="319"/>
      <c r="M280" s="329"/>
      <c r="N280" s="321"/>
      <c r="O280" s="324"/>
      <c r="P280" s="326"/>
      <c r="Q280" s="323"/>
      <c r="R280" s="322"/>
      <c r="S280" s="325"/>
      <c r="T280" s="327">
        <f t="shared" si="26"/>
        <v>0</v>
      </c>
      <c r="U280" s="327">
        <f t="shared" si="23"/>
        <v>0</v>
      </c>
      <c r="V280" s="273" t="str">
        <f t="shared" si="25"/>
        <v>-</v>
      </c>
      <c r="W280" s="328" t="s">
        <v>232</v>
      </c>
      <c r="X280" s="303">
        <v>0.59</v>
      </c>
      <c r="Y280" s="304">
        <f t="shared" si="24"/>
        <v>0</v>
      </c>
      <c r="Z280" s="304"/>
      <c r="AA280" s="305" t="s">
        <v>1511</v>
      </c>
      <c r="AB280" s="306" t="s">
        <v>1519</v>
      </c>
      <c r="AC280" s="307"/>
      <c r="AD280" s="307"/>
      <c r="AE280" s="307"/>
      <c r="AF280" s="307"/>
      <c r="AG280" s="307"/>
      <c r="AH280" s="307"/>
      <c r="AI280" s="307"/>
      <c r="AJ280" s="307"/>
      <c r="AK280" s="307"/>
      <c r="AL280" s="307"/>
      <c r="AM280" s="307"/>
      <c r="AN280" s="307"/>
      <c r="AO280" s="307"/>
      <c r="AP280" s="307"/>
      <c r="AQ280" s="307"/>
      <c r="AR280" s="307"/>
      <c r="AS280" s="307"/>
      <c r="AT280" s="307"/>
      <c r="AU280" s="307"/>
      <c r="AV280" s="307"/>
      <c r="AW280" s="307"/>
      <c r="AX280" s="307"/>
      <c r="AY280" s="307"/>
      <c r="AZ280" s="307"/>
      <c r="BA280" s="307"/>
      <c r="BB280" s="307"/>
      <c r="BC280" s="307"/>
      <c r="BD280" s="307"/>
      <c r="BE280" s="307"/>
      <c r="BF280" s="307"/>
      <c r="BG280" s="1060"/>
      <c r="BH280" s="1057"/>
      <c r="BI280" s="264"/>
      <c r="BJ280" s="308"/>
      <c r="BK280" s="308"/>
      <c r="BL280" s="308"/>
      <c r="BM280" s="308">
        <v>5</v>
      </c>
      <c r="BN280" s="308"/>
      <c r="BO280" s="308"/>
      <c r="BP280" s="308"/>
      <c r="BQ280" s="308"/>
      <c r="BR280" s="308"/>
      <c r="BS280" s="309"/>
      <c r="BT280" s="308"/>
      <c r="BU280" s="308"/>
      <c r="BV280" s="308"/>
      <c r="BW280" s="308"/>
      <c r="BX280" s="308"/>
      <c r="BY280" s="308"/>
      <c r="BZ280" s="308"/>
      <c r="CA280" s="308"/>
      <c r="CB280" s="308"/>
      <c r="CC280" s="308"/>
      <c r="CD280" s="308">
        <v>5</v>
      </c>
      <c r="CE280" s="308"/>
      <c r="CF280" s="264"/>
      <c r="CG280" s="308"/>
      <c r="CH280" s="308"/>
      <c r="CI280" s="308">
        <v>5</v>
      </c>
      <c r="CJ280" s="1058"/>
      <c r="CK280" s="153"/>
    </row>
    <row r="281" spans="1:89" s="148" customFormat="1" ht="37.25" customHeight="1">
      <c r="A281" s="265"/>
      <c r="B281" s="312" t="s">
        <v>501</v>
      </c>
      <c r="C281" s="312" t="s">
        <v>502</v>
      </c>
      <c r="D281" s="850">
        <v>10</v>
      </c>
      <c r="E281" s="1223">
        <v>117</v>
      </c>
      <c r="F281" s="315"/>
      <c r="G281" s="316"/>
      <c r="H281" s="314"/>
      <c r="I281" s="313"/>
      <c r="J281" s="318"/>
      <c r="K281" s="320"/>
      <c r="L281" s="319"/>
      <c r="M281" s="329"/>
      <c r="N281" s="321"/>
      <c r="O281" s="324"/>
      <c r="P281" s="326"/>
      <c r="Q281" s="323"/>
      <c r="R281" s="322"/>
      <c r="S281" s="325"/>
      <c r="T281" s="327">
        <f t="shared" si="26"/>
        <v>0</v>
      </c>
      <c r="U281" s="327">
        <f t="shared" si="23"/>
        <v>0</v>
      </c>
      <c r="V281" s="273" t="str">
        <f t="shared" si="25"/>
        <v>-</v>
      </c>
      <c r="W281" s="328" t="s">
        <v>1062</v>
      </c>
      <c r="X281" s="303">
        <v>1.56</v>
      </c>
      <c r="Y281" s="304">
        <f t="shared" si="24"/>
        <v>0</v>
      </c>
      <c r="Z281" s="304"/>
      <c r="AA281" s="305" t="s">
        <v>1512</v>
      </c>
      <c r="AB281" s="306" t="s">
        <v>1519</v>
      </c>
      <c r="AC281" s="307"/>
      <c r="AD281" s="307"/>
      <c r="AE281" s="307"/>
      <c r="AF281" s="307"/>
      <c r="AG281" s="307"/>
      <c r="AH281" s="307"/>
      <c r="AI281" s="307"/>
      <c r="AJ281" s="307"/>
      <c r="AK281" s="307"/>
      <c r="AL281" s="307"/>
      <c r="AM281" s="307"/>
      <c r="AN281" s="307"/>
      <c r="AO281" s="307"/>
      <c r="AP281" s="307"/>
      <c r="AQ281" s="307"/>
      <c r="AR281" s="307"/>
      <c r="AS281" s="307"/>
      <c r="AT281" s="307"/>
      <c r="AU281" s="307"/>
      <c r="AV281" s="307"/>
      <c r="AW281" s="307"/>
      <c r="AX281" s="307"/>
      <c r="AY281" s="307"/>
      <c r="AZ281" s="307"/>
      <c r="BA281" s="307"/>
      <c r="BB281" s="307"/>
      <c r="BC281" s="307"/>
      <c r="BD281" s="307"/>
      <c r="BE281" s="307"/>
      <c r="BF281" s="307"/>
      <c r="BG281" s="1060"/>
      <c r="BH281" s="1057"/>
      <c r="BI281" s="264"/>
      <c r="BJ281" s="308"/>
      <c r="BK281" s="308"/>
      <c r="BL281" s="308"/>
      <c r="BM281" s="308">
        <v>10</v>
      </c>
      <c r="BN281" s="308"/>
      <c r="BO281" s="308"/>
      <c r="BP281" s="308"/>
      <c r="BQ281" s="308"/>
      <c r="BR281" s="308"/>
      <c r="BS281" s="309"/>
      <c r="BT281" s="308"/>
      <c r="BU281" s="308"/>
      <c r="BV281" s="308"/>
      <c r="BW281" s="308"/>
      <c r="BX281" s="308"/>
      <c r="BY281" s="308"/>
      <c r="BZ281" s="308"/>
      <c r="CA281" s="308"/>
      <c r="CB281" s="308"/>
      <c r="CC281" s="308"/>
      <c r="CD281" s="308">
        <v>10</v>
      </c>
      <c r="CE281" s="308"/>
      <c r="CF281" s="264"/>
      <c r="CG281" s="308"/>
      <c r="CH281" s="308">
        <v>10</v>
      </c>
      <c r="CI281" s="308"/>
      <c r="CJ281" s="1058"/>
      <c r="CK281" s="153"/>
    </row>
    <row r="282" spans="1:89" s="148" customFormat="1" ht="37.25" customHeight="1">
      <c r="A282" s="265"/>
      <c r="B282" s="311" t="s">
        <v>503</v>
      </c>
      <c r="C282" s="312" t="s">
        <v>504</v>
      </c>
      <c r="D282" s="850">
        <v>5</v>
      </c>
      <c r="E282" s="1223">
        <v>53</v>
      </c>
      <c r="F282" s="315"/>
      <c r="G282" s="316"/>
      <c r="H282" s="314"/>
      <c r="I282" s="313"/>
      <c r="J282" s="318"/>
      <c r="K282" s="320"/>
      <c r="L282" s="319"/>
      <c r="M282" s="329"/>
      <c r="N282" s="321"/>
      <c r="O282" s="324"/>
      <c r="P282" s="326"/>
      <c r="Q282" s="323"/>
      <c r="R282" s="322"/>
      <c r="S282" s="325"/>
      <c r="T282" s="327">
        <f t="shared" si="26"/>
        <v>0</v>
      </c>
      <c r="U282" s="327">
        <f t="shared" si="23"/>
        <v>0</v>
      </c>
      <c r="V282" s="273" t="str">
        <f t="shared" si="25"/>
        <v>-</v>
      </c>
      <c r="W282" s="328" t="s">
        <v>232</v>
      </c>
      <c r="X282" s="303">
        <v>0.7</v>
      </c>
      <c r="Y282" s="304">
        <f t="shared" si="24"/>
        <v>0</v>
      </c>
      <c r="Z282" s="304"/>
      <c r="AA282" s="305" t="s">
        <v>1512</v>
      </c>
      <c r="AB282" s="306" t="s">
        <v>1519</v>
      </c>
      <c r="AC282" s="307"/>
      <c r="AD282" s="307"/>
      <c r="AE282" s="307"/>
      <c r="AF282" s="307"/>
      <c r="AG282" s="307"/>
      <c r="AH282" s="307"/>
      <c r="AI282" s="307"/>
      <c r="AJ282" s="307"/>
      <c r="AK282" s="307"/>
      <c r="AL282" s="307"/>
      <c r="AM282" s="307"/>
      <c r="AN282" s="307"/>
      <c r="AO282" s="307"/>
      <c r="AP282" s="307"/>
      <c r="AQ282" s="307"/>
      <c r="AR282" s="307"/>
      <c r="AS282" s="307"/>
      <c r="AT282" s="307"/>
      <c r="AU282" s="307"/>
      <c r="AV282" s="307"/>
      <c r="AW282" s="307"/>
      <c r="AX282" s="307"/>
      <c r="AY282" s="307"/>
      <c r="AZ282" s="307"/>
      <c r="BA282" s="307"/>
      <c r="BB282" s="307"/>
      <c r="BC282" s="307"/>
      <c r="BD282" s="307"/>
      <c r="BE282" s="307"/>
      <c r="BF282" s="307"/>
      <c r="BG282" s="1060"/>
      <c r="BH282" s="1057"/>
      <c r="BI282" s="264"/>
      <c r="BJ282" s="308"/>
      <c r="BK282" s="308"/>
      <c r="BL282" s="308"/>
      <c r="BM282" s="308">
        <v>5</v>
      </c>
      <c r="BN282" s="308"/>
      <c r="BO282" s="308"/>
      <c r="BP282" s="308"/>
      <c r="BQ282" s="308"/>
      <c r="BR282" s="308"/>
      <c r="BS282" s="309"/>
      <c r="BT282" s="308"/>
      <c r="BU282" s="308"/>
      <c r="BV282" s="308"/>
      <c r="BW282" s="308"/>
      <c r="BX282" s="308"/>
      <c r="BY282" s="308"/>
      <c r="BZ282" s="308"/>
      <c r="CA282" s="308"/>
      <c r="CB282" s="308"/>
      <c r="CC282" s="308"/>
      <c r="CD282" s="308">
        <v>5</v>
      </c>
      <c r="CE282" s="308"/>
      <c r="CF282" s="264"/>
      <c r="CG282" s="308"/>
      <c r="CH282" s="308">
        <v>5</v>
      </c>
      <c r="CI282" s="308"/>
      <c r="CJ282" s="1058"/>
      <c r="CK282" s="153"/>
    </row>
    <row r="283" spans="1:89" s="148" customFormat="1" ht="37.25" customHeight="1">
      <c r="A283" s="265"/>
      <c r="B283" s="311" t="s">
        <v>505</v>
      </c>
      <c r="C283" s="312" t="s">
        <v>506</v>
      </c>
      <c r="D283" s="850">
        <v>3</v>
      </c>
      <c r="E283" s="1223">
        <v>54</v>
      </c>
      <c r="F283" s="315"/>
      <c r="G283" s="316"/>
      <c r="H283" s="314"/>
      <c r="I283" s="313"/>
      <c r="J283" s="318"/>
      <c r="K283" s="320"/>
      <c r="L283" s="319"/>
      <c r="M283" s="329"/>
      <c r="N283" s="321"/>
      <c r="O283" s="324"/>
      <c r="P283" s="326"/>
      <c r="Q283" s="323"/>
      <c r="R283" s="322"/>
      <c r="S283" s="325"/>
      <c r="T283" s="327">
        <f t="shared" si="26"/>
        <v>0</v>
      </c>
      <c r="U283" s="327">
        <f t="shared" si="23"/>
        <v>0</v>
      </c>
      <c r="V283" s="273" t="str">
        <f t="shared" si="25"/>
        <v>-</v>
      </c>
      <c r="W283" s="328" t="s">
        <v>507</v>
      </c>
      <c r="X283" s="303">
        <v>0.85</v>
      </c>
      <c r="Y283" s="304">
        <f t="shared" si="24"/>
        <v>0</v>
      </c>
      <c r="Z283" s="304"/>
      <c r="AA283" s="305" t="s">
        <v>1511</v>
      </c>
      <c r="AB283" s="306" t="s">
        <v>1519</v>
      </c>
      <c r="AC283" s="307"/>
      <c r="AD283" s="307"/>
      <c r="AE283" s="307"/>
      <c r="AF283" s="307"/>
      <c r="AG283" s="307"/>
      <c r="AH283" s="307"/>
      <c r="AI283" s="307"/>
      <c r="AJ283" s="307"/>
      <c r="AK283" s="307"/>
      <c r="AL283" s="307"/>
      <c r="AM283" s="307"/>
      <c r="AN283" s="307"/>
      <c r="AO283" s="307"/>
      <c r="AP283" s="307"/>
      <c r="AQ283" s="307"/>
      <c r="AR283" s="307"/>
      <c r="AS283" s="307"/>
      <c r="AT283" s="307"/>
      <c r="AU283" s="307"/>
      <c r="AV283" s="307"/>
      <c r="AW283" s="307"/>
      <c r="AX283" s="307"/>
      <c r="AY283" s="307"/>
      <c r="AZ283" s="307"/>
      <c r="BA283" s="307"/>
      <c r="BB283" s="307"/>
      <c r="BC283" s="307"/>
      <c r="BD283" s="307"/>
      <c r="BE283" s="307"/>
      <c r="BF283" s="307"/>
      <c r="BG283" s="1060"/>
      <c r="BH283" s="1057"/>
      <c r="BI283" s="264"/>
      <c r="BJ283" s="308"/>
      <c r="BK283" s="308"/>
      <c r="BL283" s="308"/>
      <c r="BM283" s="308">
        <v>3</v>
      </c>
      <c r="BN283" s="308"/>
      <c r="BO283" s="308"/>
      <c r="BP283" s="308"/>
      <c r="BQ283" s="308"/>
      <c r="BR283" s="308"/>
      <c r="BS283" s="309"/>
      <c r="BT283" s="308"/>
      <c r="BU283" s="308"/>
      <c r="BV283" s="308"/>
      <c r="BW283" s="308"/>
      <c r="BX283" s="308"/>
      <c r="BY283" s="308"/>
      <c r="BZ283" s="308"/>
      <c r="CA283" s="308"/>
      <c r="CB283" s="308"/>
      <c r="CC283" s="308"/>
      <c r="CD283" s="308">
        <v>3</v>
      </c>
      <c r="CE283" s="308"/>
      <c r="CF283" s="264"/>
      <c r="CG283" s="308"/>
      <c r="CH283" s="308"/>
      <c r="CI283" s="308">
        <v>3</v>
      </c>
      <c r="CJ283" s="1058"/>
      <c r="CK283" s="153"/>
    </row>
    <row r="284" spans="1:89" s="148" customFormat="1" ht="37.25" customHeight="1">
      <c r="A284" s="265"/>
      <c r="B284" s="312" t="s">
        <v>508</v>
      </c>
      <c r="C284" s="312" t="s">
        <v>509</v>
      </c>
      <c r="D284" s="850">
        <v>3</v>
      </c>
      <c r="E284" s="1223">
        <v>61</v>
      </c>
      <c r="F284" s="315"/>
      <c r="G284" s="316"/>
      <c r="H284" s="314"/>
      <c r="I284" s="313"/>
      <c r="J284" s="318"/>
      <c r="K284" s="320"/>
      <c r="L284" s="319"/>
      <c r="M284" s="329"/>
      <c r="N284" s="321"/>
      <c r="O284" s="324"/>
      <c r="P284" s="326"/>
      <c r="Q284" s="323"/>
      <c r="R284" s="322"/>
      <c r="S284" s="325"/>
      <c r="T284" s="327">
        <f t="shared" si="26"/>
        <v>0</v>
      </c>
      <c r="U284" s="327">
        <f t="shared" si="23"/>
        <v>0</v>
      </c>
      <c r="V284" s="273" t="str">
        <f t="shared" si="25"/>
        <v>-</v>
      </c>
      <c r="W284" s="328" t="s">
        <v>510</v>
      </c>
      <c r="X284" s="303">
        <v>1</v>
      </c>
      <c r="Y284" s="304">
        <f t="shared" si="24"/>
        <v>0</v>
      </c>
      <c r="Z284" s="304"/>
      <c r="AA284" s="305" t="s">
        <v>1511</v>
      </c>
      <c r="AB284" s="306" t="s">
        <v>1520</v>
      </c>
      <c r="AC284" s="307"/>
      <c r="AD284" s="307"/>
      <c r="AE284" s="307"/>
      <c r="AF284" s="307"/>
      <c r="AG284" s="307"/>
      <c r="AH284" s="307"/>
      <c r="AI284" s="307"/>
      <c r="AJ284" s="307"/>
      <c r="AK284" s="307"/>
      <c r="AL284" s="307"/>
      <c r="AM284" s="307"/>
      <c r="AN284" s="307"/>
      <c r="AO284" s="307"/>
      <c r="AP284" s="307"/>
      <c r="AQ284" s="307"/>
      <c r="AR284" s="307"/>
      <c r="AS284" s="307"/>
      <c r="AT284" s="307"/>
      <c r="AU284" s="307"/>
      <c r="AV284" s="307"/>
      <c r="AW284" s="307"/>
      <c r="AX284" s="307"/>
      <c r="AY284" s="307"/>
      <c r="AZ284" s="307"/>
      <c r="BA284" s="307"/>
      <c r="BB284" s="307"/>
      <c r="BC284" s="307"/>
      <c r="BD284" s="307"/>
      <c r="BE284" s="307"/>
      <c r="BF284" s="307"/>
      <c r="BG284" s="1060"/>
      <c r="BH284" s="1057"/>
      <c r="BI284" s="264"/>
      <c r="BJ284" s="308"/>
      <c r="BK284" s="308"/>
      <c r="BL284" s="308"/>
      <c r="BM284" s="308"/>
      <c r="BN284" s="308">
        <v>3</v>
      </c>
      <c r="BO284" s="308"/>
      <c r="BP284" s="308"/>
      <c r="BQ284" s="308"/>
      <c r="BR284" s="308"/>
      <c r="BS284" s="309"/>
      <c r="BT284" s="308"/>
      <c r="BU284" s="308"/>
      <c r="BV284" s="308"/>
      <c r="BW284" s="308"/>
      <c r="BX284" s="308"/>
      <c r="BY284" s="308"/>
      <c r="BZ284" s="308"/>
      <c r="CA284" s="308"/>
      <c r="CB284" s="308"/>
      <c r="CC284" s="308"/>
      <c r="CD284" s="308">
        <v>3</v>
      </c>
      <c r="CE284" s="308"/>
      <c r="CF284" s="264"/>
      <c r="CG284" s="308"/>
      <c r="CH284" s="308"/>
      <c r="CI284" s="308">
        <v>3</v>
      </c>
      <c r="CJ284" s="1058"/>
      <c r="CK284" s="153"/>
    </row>
    <row r="285" spans="1:89" s="148" customFormat="1" ht="37.25" customHeight="1">
      <c r="A285" s="265"/>
      <c r="B285" s="311" t="s">
        <v>511</v>
      </c>
      <c r="C285" s="312" t="s">
        <v>512</v>
      </c>
      <c r="D285" s="850">
        <v>3</v>
      </c>
      <c r="E285" s="1223">
        <v>51</v>
      </c>
      <c r="F285" s="315"/>
      <c r="G285" s="316"/>
      <c r="H285" s="314"/>
      <c r="I285" s="313"/>
      <c r="J285" s="318"/>
      <c r="K285" s="320"/>
      <c r="L285" s="319"/>
      <c r="M285" s="329"/>
      <c r="N285" s="321"/>
      <c r="O285" s="324"/>
      <c r="P285" s="326"/>
      <c r="Q285" s="323"/>
      <c r="R285" s="322"/>
      <c r="S285" s="325"/>
      <c r="T285" s="327">
        <f t="shared" si="26"/>
        <v>0</v>
      </c>
      <c r="U285" s="327">
        <f t="shared" si="23"/>
        <v>0</v>
      </c>
      <c r="V285" s="273" t="str">
        <f t="shared" si="25"/>
        <v>-</v>
      </c>
      <c r="W285" s="328" t="s">
        <v>513</v>
      </c>
      <c r="X285" s="303">
        <v>0.8</v>
      </c>
      <c r="Y285" s="304">
        <f t="shared" si="24"/>
        <v>0</v>
      </c>
      <c r="Z285" s="304"/>
      <c r="AA285" s="305" t="s">
        <v>1512</v>
      </c>
      <c r="AB285" s="306" t="s">
        <v>1520</v>
      </c>
      <c r="AC285" s="307"/>
      <c r="AD285" s="307"/>
      <c r="AE285" s="307"/>
      <c r="AF285" s="307"/>
      <c r="AG285" s="307"/>
      <c r="AH285" s="307"/>
      <c r="AI285" s="307"/>
      <c r="AJ285" s="307"/>
      <c r="AK285" s="307"/>
      <c r="AL285" s="307"/>
      <c r="AM285" s="307"/>
      <c r="AN285" s="307"/>
      <c r="AO285" s="307"/>
      <c r="AP285" s="307"/>
      <c r="AQ285" s="307"/>
      <c r="AR285" s="307"/>
      <c r="AS285" s="307"/>
      <c r="AT285" s="307"/>
      <c r="AU285" s="307"/>
      <c r="AV285" s="307"/>
      <c r="AW285" s="307"/>
      <c r="AX285" s="307"/>
      <c r="AY285" s="307"/>
      <c r="AZ285" s="307"/>
      <c r="BA285" s="307"/>
      <c r="BB285" s="307"/>
      <c r="BC285" s="307"/>
      <c r="BD285" s="307"/>
      <c r="BE285" s="307"/>
      <c r="BF285" s="307"/>
      <c r="BG285" s="1060"/>
      <c r="BH285" s="1057"/>
      <c r="BI285" s="264"/>
      <c r="BJ285" s="308"/>
      <c r="BK285" s="308"/>
      <c r="BL285" s="308"/>
      <c r="BM285" s="308"/>
      <c r="BN285" s="308">
        <v>3</v>
      </c>
      <c r="BO285" s="308"/>
      <c r="BP285" s="308"/>
      <c r="BQ285" s="308"/>
      <c r="BR285" s="308"/>
      <c r="BS285" s="309"/>
      <c r="BT285" s="308"/>
      <c r="BU285" s="308"/>
      <c r="BV285" s="308"/>
      <c r="BW285" s="308"/>
      <c r="BX285" s="308"/>
      <c r="BY285" s="308"/>
      <c r="BZ285" s="308"/>
      <c r="CA285" s="308"/>
      <c r="CB285" s="308"/>
      <c r="CC285" s="308"/>
      <c r="CD285" s="308">
        <v>3</v>
      </c>
      <c r="CE285" s="308"/>
      <c r="CF285" s="264"/>
      <c r="CG285" s="308"/>
      <c r="CH285" s="308">
        <v>3</v>
      </c>
      <c r="CI285" s="308"/>
      <c r="CJ285" s="1058"/>
      <c r="CK285" s="153"/>
    </row>
    <row r="286" spans="1:89" s="148" customFormat="1" ht="37.25" customHeight="1">
      <c r="A286" s="265"/>
      <c r="B286" s="311" t="s">
        <v>514</v>
      </c>
      <c r="C286" s="312" t="s">
        <v>515</v>
      </c>
      <c r="D286" s="850">
        <v>3</v>
      </c>
      <c r="E286" s="1223">
        <v>67</v>
      </c>
      <c r="F286" s="315"/>
      <c r="G286" s="316"/>
      <c r="H286" s="314"/>
      <c r="I286" s="313"/>
      <c r="J286" s="318"/>
      <c r="K286" s="320"/>
      <c r="L286" s="319"/>
      <c r="M286" s="329"/>
      <c r="N286" s="321"/>
      <c r="O286" s="324"/>
      <c r="P286" s="326"/>
      <c r="Q286" s="323"/>
      <c r="R286" s="322"/>
      <c r="S286" s="325"/>
      <c r="T286" s="327">
        <f t="shared" si="26"/>
        <v>0</v>
      </c>
      <c r="U286" s="327">
        <f t="shared" si="23"/>
        <v>0</v>
      </c>
      <c r="V286" s="273" t="str">
        <f t="shared" si="25"/>
        <v>-</v>
      </c>
      <c r="W286" s="328" t="s">
        <v>507</v>
      </c>
      <c r="X286" s="303">
        <v>1.1100000000000001</v>
      </c>
      <c r="Y286" s="304">
        <f t="shared" si="24"/>
        <v>0</v>
      </c>
      <c r="Z286" s="304"/>
      <c r="AA286" s="305" t="s">
        <v>1512</v>
      </c>
      <c r="AB286" s="306" t="s">
        <v>1520</v>
      </c>
      <c r="AC286" s="307"/>
      <c r="AD286" s="307"/>
      <c r="AE286" s="307"/>
      <c r="AF286" s="307"/>
      <c r="AG286" s="307"/>
      <c r="AH286" s="307"/>
      <c r="AI286" s="307"/>
      <c r="AJ286" s="307"/>
      <c r="AK286" s="307"/>
      <c r="AL286" s="307"/>
      <c r="AM286" s="307"/>
      <c r="AN286" s="307"/>
      <c r="AO286" s="307"/>
      <c r="AP286" s="307"/>
      <c r="AQ286" s="307"/>
      <c r="AR286" s="307"/>
      <c r="AS286" s="307"/>
      <c r="AT286" s="307"/>
      <c r="AU286" s="307"/>
      <c r="AV286" s="307"/>
      <c r="AW286" s="307"/>
      <c r="AX286" s="307"/>
      <c r="AY286" s="307"/>
      <c r="AZ286" s="307"/>
      <c r="BA286" s="307"/>
      <c r="BB286" s="307"/>
      <c r="BC286" s="307"/>
      <c r="BD286" s="307"/>
      <c r="BE286" s="307"/>
      <c r="BF286" s="307"/>
      <c r="BG286" s="1060"/>
      <c r="BH286" s="1057"/>
      <c r="BI286" s="264"/>
      <c r="BJ286" s="308"/>
      <c r="BK286" s="308"/>
      <c r="BL286" s="308"/>
      <c r="BM286" s="308"/>
      <c r="BN286" s="308">
        <v>3</v>
      </c>
      <c r="BO286" s="308"/>
      <c r="BP286" s="308"/>
      <c r="BQ286" s="308"/>
      <c r="BR286" s="308"/>
      <c r="BS286" s="309"/>
      <c r="BT286" s="308"/>
      <c r="BU286" s="308"/>
      <c r="BV286" s="308"/>
      <c r="BW286" s="308"/>
      <c r="BX286" s="308"/>
      <c r="BY286" s="308"/>
      <c r="BZ286" s="308"/>
      <c r="CA286" s="308"/>
      <c r="CB286" s="308"/>
      <c r="CC286" s="308"/>
      <c r="CD286" s="308">
        <v>3</v>
      </c>
      <c r="CE286" s="308"/>
      <c r="CF286" s="264"/>
      <c r="CG286" s="308"/>
      <c r="CH286" s="308">
        <v>3</v>
      </c>
      <c r="CI286" s="308"/>
      <c r="CJ286" s="1058"/>
      <c r="CK286" s="153"/>
    </row>
    <row r="287" spans="1:89" s="148" customFormat="1" ht="37.25" customHeight="1">
      <c r="A287" s="265"/>
      <c r="B287" s="311" t="s">
        <v>516</v>
      </c>
      <c r="C287" s="312" t="s">
        <v>517</v>
      </c>
      <c r="D287" s="850">
        <v>3</v>
      </c>
      <c r="E287" s="1223">
        <v>74</v>
      </c>
      <c r="F287" s="315"/>
      <c r="G287" s="316"/>
      <c r="H287" s="314"/>
      <c r="I287" s="313"/>
      <c r="J287" s="318"/>
      <c r="K287" s="320"/>
      <c r="L287" s="319"/>
      <c r="M287" s="329"/>
      <c r="N287" s="321"/>
      <c r="O287" s="324"/>
      <c r="P287" s="326"/>
      <c r="Q287" s="323"/>
      <c r="R287" s="322"/>
      <c r="S287" s="325"/>
      <c r="T287" s="327">
        <f t="shared" si="26"/>
        <v>0</v>
      </c>
      <c r="U287" s="327">
        <f t="shared" si="23"/>
        <v>0</v>
      </c>
      <c r="V287" s="273" t="str">
        <f t="shared" si="25"/>
        <v>-</v>
      </c>
      <c r="W287" s="328" t="s">
        <v>518</v>
      </c>
      <c r="X287" s="303">
        <v>1.27</v>
      </c>
      <c r="Y287" s="304">
        <f t="shared" si="24"/>
        <v>0</v>
      </c>
      <c r="Z287" s="304"/>
      <c r="AA287" s="305" t="s">
        <v>1513</v>
      </c>
      <c r="AB287" s="306" t="s">
        <v>1520</v>
      </c>
      <c r="AC287" s="307"/>
      <c r="AD287" s="307"/>
      <c r="AE287" s="307"/>
      <c r="AF287" s="307"/>
      <c r="AG287" s="307"/>
      <c r="AH287" s="307"/>
      <c r="AI287" s="307"/>
      <c r="AJ287" s="307"/>
      <c r="AK287" s="307"/>
      <c r="AL287" s="307"/>
      <c r="AM287" s="307"/>
      <c r="AN287" s="307"/>
      <c r="AO287" s="307"/>
      <c r="AP287" s="307"/>
      <c r="AQ287" s="307"/>
      <c r="AR287" s="307"/>
      <c r="AS287" s="307"/>
      <c r="AT287" s="307"/>
      <c r="AU287" s="307"/>
      <c r="AV287" s="307"/>
      <c r="AW287" s="307"/>
      <c r="AX287" s="307"/>
      <c r="AY287" s="307"/>
      <c r="AZ287" s="307"/>
      <c r="BA287" s="307"/>
      <c r="BB287" s="307"/>
      <c r="BC287" s="307"/>
      <c r="BD287" s="307"/>
      <c r="BE287" s="307"/>
      <c r="BF287" s="307"/>
      <c r="BG287" s="1060"/>
      <c r="BH287" s="1057"/>
      <c r="BI287" s="264"/>
      <c r="BJ287" s="308"/>
      <c r="BK287" s="308"/>
      <c r="BL287" s="308"/>
      <c r="BM287" s="308"/>
      <c r="BN287" s="308">
        <v>3</v>
      </c>
      <c r="BO287" s="308"/>
      <c r="BP287" s="308"/>
      <c r="BQ287" s="308"/>
      <c r="BR287" s="308"/>
      <c r="BS287" s="309"/>
      <c r="BT287" s="308"/>
      <c r="BU287" s="308"/>
      <c r="BV287" s="308"/>
      <c r="BW287" s="308"/>
      <c r="BX287" s="308"/>
      <c r="BY287" s="308"/>
      <c r="BZ287" s="308"/>
      <c r="CA287" s="308"/>
      <c r="CB287" s="308"/>
      <c r="CC287" s="308"/>
      <c r="CD287" s="308">
        <v>3</v>
      </c>
      <c r="CE287" s="308"/>
      <c r="CF287" s="264"/>
      <c r="CG287" s="308">
        <v>3</v>
      </c>
      <c r="CH287" s="308"/>
      <c r="CI287" s="308"/>
      <c r="CJ287" s="1058"/>
      <c r="CK287" s="153"/>
    </row>
    <row r="288" spans="1:89" s="148" customFormat="1" ht="37.25" customHeight="1">
      <c r="A288" s="265"/>
      <c r="B288" s="311" t="s">
        <v>519</v>
      </c>
      <c r="C288" s="312" t="s">
        <v>520</v>
      </c>
      <c r="D288" s="850">
        <v>3</v>
      </c>
      <c r="E288" s="1223">
        <v>98</v>
      </c>
      <c r="F288" s="315"/>
      <c r="G288" s="316"/>
      <c r="H288" s="314"/>
      <c r="I288" s="313"/>
      <c r="J288" s="318"/>
      <c r="K288" s="320"/>
      <c r="L288" s="319"/>
      <c r="M288" s="329"/>
      <c r="N288" s="321"/>
      <c r="O288" s="324"/>
      <c r="P288" s="326"/>
      <c r="Q288" s="323"/>
      <c r="R288" s="322"/>
      <c r="S288" s="325"/>
      <c r="T288" s="327">
        <f t="shared" si="26"/>
        <v>0</v>
      </c>
      <c r="U288" s="327">
        <f t="shared" si="23"/>
        <v>0</v>
      </c>
      <c r="V288" s="273" t="str">
        <f t="shared" si="25"/>
        <v>-</v>
      </c>
      <c r="W288" s="328" t="s">
        <v>521</v>
      </c>
      <c r="X288" s="303">
        <v>1.01</v>
      </c>
      <c r="Y288" s="304">
        <f t="shared" si="24"/>
        <v>0</v>
      </c>
      <c r="Z288" s="304"/>
      <c r="AA288" s="305" t="s">
        <v>1513</v>
      </c>
      <c r="AB288" s="306" t="s">
        <v>1520</v>
      </c>
      <c r="AC288" s="307"/>
      <c r="AD288" s="307"/>
      <c r="AE288" s="307"/>
      <c r="AF288" s="307"/>
      <c r="AG288" s="307"/>
      <c r="AH288" s="307"/>
      <c r="AI288" s="307"/>
      <c r="AJ288" s="307"/>
      <c r="AK288" s="307"/>
      <c r="AL288" s="307"/>
      <c r="AM288" s="307"/>
      <c r="AN288" s="307"/>
      <c r="AO288" s="307"/>
      <c r="AP288" s="307"/>
      <c r="AQ288" s="307"/>
      <c r="AR288" s="307"/>
      <c r="AS288" s="307"/>
      <c r="AT288" s="307"/>
      <c r="AU288" s="307"/>
      <c r="AV288" s="307"/>
      <c r="AW288" s="307"/>
      <c r="AX288" s="307"/>
      <c r="AY288" s="307"/>
      <c r="AZ288" s="307"/>
      <c r="BA288" s="307"/>
      <c r="BB288" s="307"/>
      <c r="BC288" s="307"/>
      <c r="BD288" s="307"/>
      <c r="BE288" s="307"/>
      <c r="BF288" s="307"/>
      <c r="BG288" s="1060"/>
      <c r="BH288" s="1057"/>
      <c r="BI288" s="264"/>
      <c r="BJ288" s="308"/>
      <c r="BK288" s="308"/>
      <c r="BL288" s="308"/>
      <c r="BM288" s="308"/>
      <c r="BN288" s="308">
        <v>3</v>
      </c>
      <c r="BO288" s="308"/>
      <c r="BP288" s="308"/>
      <c r="BQ288" s="308"/>
      <c r="BR288" s="308"/>
      <c r="BS288" s="309"/>
      <c r="BT288" s="308"/>
      <c r="BU288" s="308"/>
      <c r="BV288" s="308"/>
      <c r="BW288" s="308"/>
      <c r="BX288" s="308"/>
      <c r="BY288" s="308"/>
      <c r="BZ288" s="308"/>
      <c r="CA288" s="308"/>
      <c r="CB288" s="308"/>
      <c r="CC288" s="308"/>
      <c r="CD288" s="308">
        <v>3</v>
      </c>
      <c r="CE288" s="308"/>
      <c r="CF288" s="264"/>
      <c r="CG288" s="308">
        <v>3</v>
      </c>
      <c r="CH288" s="308"/>
      <c r="CI288" s="308"/>
      <c r="CJ288" s="1058"/>
      <c r="CK288" s="153"/>
    </row>
    <row r="289" spans="1:89" s="148" customFormat="1" ht="37.25" customHeight="1">
      <c r="A289" s="265"/>
      <c r="B289" s="311" t="s">
        <v>522</v>
      </c>
      <c r="C289" s="312" t="s">
        <v>523</v>
      </c>
      <c r="D289" s="850">
        <v>3</v>
      </c>
      <c r="E289" s="1223">
        <v>94</v>
      </c>
      <c r="F289" s="315"/>
      <c r="G289" s="316"/>
      <c r="H289" s="314"/>
      <c r="I289" s="313"/>
      <c r="J289" s="318"/>
      <c r="K289" s="320"/>
      <c r="L289" s="319"/>
      <c r="M289" s="329"/>
      <c r="N289" s="321"/>
      <c r="O289" s="324"/>
      <c r="P289" s="326"/>
      <c r="Q289" s="323"/>
      <c r="R289" s="322"/>
      <c r="S289" s="325"/>
      <c r="T289" s="327">
        <f t="shared" si="26"/>
        <v>0</v>
      </c>
      <c r="U289" s="327">
        <f t="shared" si="23"/>
        <v>0</v>
      </c>
      <c r="V289" s="273" t="str">
        <f t="shared" si="25"/>
        <v>-</v>
      </c>
      <c r="W289" s="328" t="s">
        <v>524</v>
      </c>
      <c r="X289" s="303">
        <v>0.92</v>
      </c>
      <c r="Y289" s="304">
        <f t="shared" si="24"/>
        <v>0</v>
      </c>
      <c r="Z289" s="304"/>
      <c r="AA289" s="305" t="s">
        <v>1512</v>
      </c>
      <c r="AB289" s="306" t="s">
        <v>1520</v>
      </c>
      <c r="AC289" s="307"/>
      <c r="AD289" s="307"/>
      <c r="AE289" s="307"/>
      <c r="AF289" s="307"/>
      <c r="AG289" s="307"/>
      <c r="AH289" s="307"/>
      <c r="AI289" s="307"/>
      <c r="AJ289" s="307"/>
      <c r="AK289" s="307"/>
      <c r="AL289" s="307"/>
      <c r="AM289" s="307"/>
      <c r="AN289" s="307"/>
      <c r="AO289" s="307"/>
      <c r="AP289" s="307"/>
      <c r="AQ289" s="307"/>
      <c r="AR289" s="307"/>
      <c r="AS289" s="307"/>
      <c r="AT289" s="307"/>
      <c r="AU289" s="307"/>
      <c r="AV289" s="307"/>
      <c r="AW289" s="307"/>
      <c r="AX289" s="307"/>
      <c r="AY289" s="307"/>
      <c r="AZ289" s="307"/>
      <c r="BA289" s="307"/>
      <c r="BB289" s="307"/>
      <c r="BC289" s="307"/>
      <c r="BD289" s="307"/>
      <c r="BE289" s="307"/>
      <c r="BF289" s="307"/>
      <c r="BG289" s="1060"/>
      <c r="BH289" s="1057"/>
      <c r="BI289" s="264"/>
      <c r="BJ289" s="308"/>
      <c r="BK289" s="308"/>
      <c r="BL289" s="308"/>
      <c r="BM289" s="308"/>
      <c r="BN289" s="308">
        <v>3</v>
      </c>
      <c r="BO289" s="308"/>
      <c r="BP289" s="308"/>
      <c r="BQ289" s="308"/>
      <c r="BR289" s="308"/>
      <c r="BS289" s="309"/>
      <c r="BT289" s="308"/>
      <c r="BU289" s="308"/>
      <c r="BV289" s="308"/>
      <c r="BW289" s="308"/>
      <c r="BX289" s="308"/>
      <c r="BY289" s="308"/>
      <c r="BZ289" s="308"/>
      <c r="CA289" s="308"/>
      <c r="CB289" s="308"/>
      <c r="CC289" s="308"/>
      <c r="CD289" s="308">
        <v>3</v>
      </c>
      <c r="CE289" s="308"/>
      <c r="CF289" s="264"/>
      <c r="CG289" s="308"/>
      <c r="CH289" s="308">
        <v>3</v>
      </c>
      <c r="CI289" s="308"/>
      <c r="CJ289" s="1058"/>
      <c r="CK289" s="153"/>
    </row>
    <row r="290" spans="1:89" s="148" customFormat="1" ht="37.25" customHeight="1">
      <c r="A290" s="265"/>
      <c r="B290" s="311" t="s">
        <v>525</v>
      </c>
      <c r="C290" s="312" t="s">
        <v>526</v>
      </c>
      <c r="D290" s="850">
        <v>3</v>
      </c>
      <c r="E290" s="1223">
        <v>98</v>
      </c>
      <c r="F290" s="315"/>
      <c r="G290" s="316"/>
      <c r="H290" s="314"/>
      <c r="I290" s="313"/>
      <c r="J290" s="318"/>
      <c r="K290" s="320"/>
      <c r="L290" s="319"/>
      <c r="M290" s="329"/>
      <c r="N290" s="321"/>
      <c r="O290" s="324"/>
      <c r="P290" s="326"/>
      <c r="Q290" s="323"/>
      <c r="R290" s="322"/>
      <c r="S290" s="325"/>
      <c r="T290" s="327">
        <f t="shared" si="26"/>
        <v>0</v>
      </c>
      <c r="U290" s="327">
        <f t="shared" si="23"/>
        <v>0</v>
      </c>
      <c r="V290" s="273" t="str">
        <f t="shared" si="25"/>
        <v>-</v>
      </c>
      <c r="W290" s="328" t="s">
        <v>1063</v>
      </c>
      <c r="X290" s="303">
        <v>1.01</v>
      </c>
      <c r="Y290" s="304">
        <f t="shared" si="24"/>
        <v>0</v>
      </c>
      <c r="Z290" s="304"/>
      <c r="AA290" s="305" t="s">
        <v>1511</v>
      </c>
      <c r="AB290" s="306" t="s">
        <v>1520</v>
      </c>
      <c r="AC290" s="307"/>
      <c r="AD290" s="307"/>
      <c r="AE290" s="307"/>
      <c r="AF290" s="307"/>
      <c r="AG290" s="307"/>
      <c r="AH290" s="307"/>
      <c r="AI290" s="307"/>
      <c r="AJ290" s="307"/>
      <c r="AK290" s="307"/>
      <c r="AL290" s="307"/>
      <c r="AM290" s="307"/>
      <c r="AN290" s="307"/>
      <c r="AO290" s="307"/>
      <c r="AP290" s="307"/>
      <c r="AQ290" s="307"/>
      <c r="AR290" s="307"/>
      <c r="AS290" s="307"/>
      <c r="AT290" s="307"/>
      <c r="AU290" s="307"/>
      <c r="AV290" s="307"/>
      <c r="AW290" s="307"/>
      <c r="AX290" s="307"/>
      <c r="AY290" s="307"/>
      <c r="AZ290" s="307"/>
      <c r="BA290" s="307"/>
      <c r="BB290" s="307"/>
      <c r="BC290" s="307"/>
      <c r="BD290" s="307"/>
      <c r="BE290" s="307"/>
      <c r="BF290" s="307"/>
      <c r="BG290" s="1060"/>
      <c r="BH290" s="1057"/>
      <c r="BI290" s="264"/>
      <c r="BJ290" s="308"/>
      <c r="BK290" s="308"/>
      <c r="BL290" s="308"/>
      <c r="BM290" s="308"/>
      <c r="BN290" s="308">
        <v>3</v>
      </c>
      <c r="BO290" s="308"/>
      <c r="BP290" s="308"/>
      <c r="BQ290" s="308"/>
      <c r="BR290" s="308"/>
      <c r="BS290" s="309"/>
      <c r="BT290" s="308"/>
      <c r="BU290" s="308"/>
      <c r="BV290" s="308"/>
      <c r="BW290" s="308"/>
      <c r="BX290" s="308"/>
      <c r="BY290" s="308"/>
      <c r="BZ290" s="308"/>
      <c r="CA290" s="308"/>
      <c r="CB290" s="308"/>
      <c r="CC290" s="308"/>
      <c r="CD290" s="308">
        <v>3</v>
      </c>
      <c r="CE290" s="308"/>
      <c r="CF290" s="264"/>
      <c r="CG290" s="308"/>
      <c r="CH290" s="308">
        <v>2</v>
      </c>
      <c r="CI290" s="308">
        <v>1</v>
      </c>
      <c r="CJ290" s="1058"/>
      <c r="CK290" s="153"/>
    </row>
    <row r="291" spans="1:89" s="148" customFormat="1" ht="37.25" customHeight="1">
      <c r="A291" s="265"/>
      <c r="B291" s="311" t="s">
        <v>527</v>
      </c>
      <c r="C291" s="312" t="s">
        <v>528</v>
      </c>
      <c r="D291" s="850">
        <v>3</v>
      </c>
      <c r="E291" s="1223">
        <v>95</v>
      </c>
      <c r="F291" s="315"/>
      <c r="G291" s="316"/>
      <c r="H291" s="314"/>
      <c r="I291" s="313"/>
      <c r="J291" s="318"/>
      <c r="K291" s="320"/>
      <c r="L291" s="319"/>
      <c r="M291" s="329"/>
      <c r="N291" s="321"/>
      <c r="O291" s="324"/>
      <c r="P291" s="326"/>
      <c r="Q291" s="323"/>
      <c r="R291" s="322"/>
      <c r="S291" s="325"/>
      <c r="T291" s="327">
        <f t="shared" si="26"/>
        <v>0</v>
      </c>
      <c r="U291" s="327">
        <f t="shared" si="23"/>
        <v>0</v>
      </c>
      <c r="V291" s="273" t="str">
        <f t="shared" si="25"/>
        <v>-</v>
      </c>
      <c r="W291" s="328" t="s">
        <v>529</v>
      </c>
      <c r="X291" s="303">
        <v>0.94</v>
      </c>
      <c r="Y291" s="304">
        <f t="shared" si="24"/>
        <v>0</v>
      </c>
      <c r="Z291" s="304"/>
      <c r="AA291" s="305" t="s">
        <v>1511</v>
      </c>
      <c r="AB291" s="306" t="s">
        <v>1520</v>
      </c>
      <c r="AC291" s="307"/>
      <c r="AD291" s="307"/>
      <c r="AE291" s="307"/>
      <c r="AF291" s="307"/>
      <c r="AG291" s="307"/>
      <c r="AH291" s="307"/>
      <c r="AI291" s="307"/>
      <c r="AJ291" s="307"/>
      <c r="AK291" s="307"/>
      <c r="AL291" s="307"/>
      <c r="AM291" s="307"/>
      <c r="AN291" s="307"/>
      <c r="AO291" s="307"/>
      <c r="AP291" s="307"/>
      <c r="AQ291" s="307"/>
      <c r="AR291" s="307"/>
      <c r="AS291" s="307"/>
      <c r="AT291" s="307"/>
      <c r="AU291" s="307"/>
      <c r="AV291" s="307"/>
      <c r="AW291" s="307"/>
      <c r="AX291" s="307"/>
      <c r="AY291" s="307"/>
      <c r="AZ291" s="307"/>
      <c r="BA291" s="307"/>
      <c r="BB291" s="307"/>
      <c r="BC291" s="307"/>
      <c r="BD291" s="307"/>
      <c r="BE291" s="307"/>
      <c r="BF291" s="307"/>
      <c r="BG291" s="1060"/>
      <c r="BH291" s="1057"/>
      <c r="BI291" s="264"/>
      <c r="BJ291" s="308"/>
      <c r="BK291" s="308"/>
      <c r="BL291" s="308"/>
      <c r="BM291" s="308"/>
      <c r="BN291" s="308">
        <v>3</v>
      </c>
      <c r="BO291" s="308"/>
      <c r="BP291" s="308"/>
      <c r="BQ291" s="308"/>
      <c r="BR291" s="308"/>
      <c r="BS291" s="309"/>
      <c r="BT291" s="308"/>
      <c r="BU291" s="308"/>
      <c r="BV291" s="308"/>
      <c r="BW291" s="308"/>
      <c r="BX291" s="308"/>
      <c r="BY291" s="308"/>
      <c r="BZ291" s="308"/>
      <c r="CA291" s="308"/>
      <c r="CB291" s="308"/>
      <c r="CC291" s="308">
        <v>3</v>
      </c>
      <c r="CD291" s="308"/>
      <c r="CE291" s="308"/>
      <c r="CF291" s="264"/>
      <c r="CG291" s="308"/>
      <c r="CH291" s="308"/>
      <c r="CI291" s="308">
        <v>3</v>
      </c>
      <c r="CJ291" s="1058"/>
      <c r="CK291" s="153"/>
    </row>
    <row r="292" spans="1:89" s="148" customFormat="1" ht="37.25" customHeight="1">
      <c r="A292" s="330" t="s">
        <v>481</v>
      </c>
      <c r="B292" s="311" t="s">
        <v>530</v>
      </c>
      <c r="C292" s="312" t="s">
        <v>531</v>
      </c>
      <c r="D292" s="850">
        <v>3</v>
      </c>
      <c r="E292" s="1223">
        <v>95</v>
      </c>
      <c r="F292" s="315"/>
      <c r="G292" s="316"/>
      <c r="H292" s="314"/>
      <c r="I292" s="313"/>
      <c r="J292" s="318"/>
      <c r="K292" s="320"/>
      <c r="L292" s="319"/>
      <c r="M292" s="329"/>
      <c r="N292" s="321"/>
      <c r="O292" s="324"/>
      <c r="P292" s="326"/>
      <c r="Q292" s="323"/>
      <c r="R292" s="322"/>
      <c r="S292" s="325"/>
      <c r="T292" s="327">
        <f t="shared" si="26"/>
        <v>0</v>
      </c>
      <c r="U292" s="327">
        <f t="shared" si="23"/>
        <v>0</v>
      </c>
      <c r="V292" s="273" t="str">
        <f t="shared" si="25"/>
        <v>-</v>
      </c>
      <c r="W292" s="328" t="s">
        <v>532</v>
      </c>
      <c r="X292" s="303">
        <v>1.7</v>
      </c>
      <c r="Y292" s="304">
        <f t="shared" si="24"/>
        <v>0</v>
      </c>
      <c r="Z292" s="304"/>
      <c r="AA292" s="305" t="s">
        <v>1513</v>
      </c>
      <c r="AB292" s="306" t="s">
        <v>1520</v>
      </c>
      <c r="AC292" s="307"/>
      <c r="AD292" s="307"/>
      <c r="AE292" s="307"/>
      <c r="AF292" s="307"/>
      <c r="AG292" s="307"/>
      <c r="AH292" s="307"/>
      <c r="AI292" s="307"/>
      <c r="AJ292" s="307"/>
      <c r="AK292" s="307"/>
      <c r="AL292" s="307"/>
      <c r="AM292" s="307"/>
      <c r="AN292" s="307"/>
      <c r="AO292" s="307"/>
      <c r="AP292" s="307"/>
      <c r="AQ292" s="307"/>
      <c r="AR292" s="307"/>
      <c r="AS292" s="307"/>
      <c r="AT292" s="307"/>
      <c r="AU292" s="307"/>
      <c r="AV292" s="307"/>
      <c r="AW292" s="307"/>
      <c r="AX292" s="307"/>
      <c r="AY292" s="307"/>
      <c r="AZ292" s="307"/>
      <c r="BA292" s="307"/>
      <c r="BB292" s="307"/>
      <c r="BC292" s="307"/>
      <c r="BD292" s="307"/>
      <c r="BE292" s="307"/>
      <c r="BF292" s="307"/>
      <c r="BG292" s="1060"/>
      <c r="BH292" s="1057"/>
      <c r="BI292" s="264"/>
      <c r="BJ292" s="308"/>
      <c r="BK292" s="308"/>
      <c r="BL292" s="308"/>
      <c r="BM292" s="308"/>
      <c r="BN292" s="308">
        <v>3</v>
      </c>
      <c r="BO292" s="308"/>
      <c r="BP292" s="308"/>
      <c r="BQ292" s="308"/>
      <c r="BR292" s="308"/>
      <c r="BS292" s="309"/>
      <c r="BT292" s="308"/>
      <c r="BU292" s="308"/>
      <c r="BV292" s="308"/>
      <c r="BW292" s="308"/>
      <c r="BX292" s="308"/>
      <c r="BY292" s="308"/>
      <c r="BZ292" s="308"/>
      <c r="CA292" s="308">
        <v>3</v>
      </c>
      <c r="CB292" s="308"/>
      <c r="CC292" s="308"/>
      <c r="CD292" s="308"/>
      <c r="CE292" s="308"/>
      <c r="CF292" s="264"/>
      <c r="CG292" s="308">
        <v>3</v>
      </c>
      <c r="CH292" s="308"/>
      <c r="CI292" s="308"/>
      <c r="CJ292" s="1058"/>
      <c r="CK292" s="153"/>
    </row>
    <row r="293" spans="1:89" s="148" customFormat="1" ht="37.25" customHeight="1">
      <c r="A293" s="265"/>
      <c r="B293" s="311" t="s">
        <v>533</v>
      </c>
      <c r="C293" s="312" t="s">
        <v>534</v>
      </c>
      <c r="D293" s="850">
        <v>3</v>
      </c>
      <c r="E293" s="1223">
        <v>128</v>
      </c>
      <c r="F293" s="315"/>
      <c r="G293" s="316"/>
      <c r="H293" s="314"/>
      <c r="I293" s="313"/>
      <c r="J293" s="318"/>
      <c r="K293" s="320"/>
      <c r="L293" s="319"/>
      <c r="M293" s="329"/>
      <c r="N293" s="321"/>
      <c r="O293" s="324"/>
      <c r="P293" s="326"/>
      <c r="Q293" s="323"/>
      <c r="R293" s="322"/>
      <c r="S293" s="325"/>
      <c r="T293" s="327">
        <f t="shared" si="26"/>
        <v>0</v>
      </c>
      <c r="U293" s="327">
        <f t="shared" si="23"/>
        <v>0</v>
      </c>
      <c r="V293" s="273" t="str">
        <f t="shared" si="25"/>
        <v>-</v>
      </c>
      <c r="W293" s="328" t="s">
        <v>1064</v>
      </c>
      <c r="X293" s="303">
        <v>1.53</v>
      </c>
      <c r="Y293" s="304">
        <f t="shared" si="24"/>
        <v>0</v>
      </c>
      <c r="Z293" s="304"/>
      <c r="AA293" s="305" t="s">
        <v>1513</v>
      </c>
      <c r="AB293" s="306" t="s">
        <v>1520</v>
      </c>
      <c r="AC293" s="307"/>
      <c r="AD293" s="307"/>
      <c r="AE293" s="307"/>
      <c r="AF293" s="307"/>
      <c r="AG293" s="307"/>
      <c r="AH293" s="307"/>
      <c r="AI293" s="307"/>
      <c r="AJ293" s="307"/>
      <c r="AK293" s="307"/>
      <c r="AL293" s="307"/>
      <c r="AM293" s="307"/>
      <c r="AN293" s="307"/>
      <c r="AO293" s="307"/>
      <c r="AP293" s="307"/>
      <c r="AQ293" s="307"/>
      <c r="AR293" s="307"/>
      <c r="AS293" s="307"/>
      <c r="AT293" s="307"/>
      <c r="AU293" s="307"/>
      <c r="AV293" s="307"/>
      <c r="AW293" s="307"/>
      <c r="AX293" s="307"/>
      <c r="AY293" s="307"/>
      <c r="AZ293" s="307"/>
      <c r="BA293" s="307"/>
      <c r="BB293" s="307"/>
      <c r="BC293" s="307"/>
      <c r="BD293" s="307"/>
      <c r="BE293" s="307"/>
      <c r="BF293" s="307"/>
      <c r="BG293" s="1060"/>
      <c r="BH293" s="1057"/>
      <c r="BI293" s="264"/>
      <c r="BJ293" s="308"/>
      <c r="BK293" s="308"/>
      <c r="BL293" s="308"/>
      <c r="BM293" s="308"/>
      <c r="BN293" s="308">
        <v>3</v>
      </c>
      <c r="BO293" s="308"/>
      <c r="BP293" s="308"/>
      <c r="BQ293" s="308"/>
      <c r="BR293" s="308"/>
      <c r="BS293" s="309"/>
      <c r="BT293" s="308"/>
      <c r="BU293" s="308"/>
      <c r="BV293" s="308"/>
      <c r="BW293" s="308"/>
      <c r="BX293" s="308"/>
      <c r="BY293" s="308"/>
      <c r="BZ293" s="308"/>
      <c r="CA293" s="308">
        <v>3</v>
      </c>
      <c r="CB293" s="308"/>
      <c r="CC293" s="308"/>
      <c r="CD293" s="308"/>
      <c r="CE293" s="308"/>
      <c r="CF293" s="264"/>
      <c r="CG293" s="308">
        <v>3</v>
      </c>
      <c r="CH293" s="308"/>
      <c r="CI293" s="308"/>
      <c r="CJ293" s="1058"/>
      <c r="CK293" s="153"/>
    </row>
    <row r="294" spans="1:89" s="148" customFormat="1" ht="37.25" customHeight="1">
      <c r="A294" s="265"/>
      <c r="B294" s="311" t="s">
        <v>535</v>
      </c>
      <c r="C294" s="312" t="s">
        <v>536</v>
      </c>
      <c r="D294" s="850">
        <v>2</v>
      </c>
      <c r="E294" s="1223">
        <v>65</v>
      </c>
      <c r="F294" s="315"/>
      <c r="G294" s="316"/>
      <c r="H294" s="314"/>
      <c r="I294" s="313"/>
      <c r="J294" s="318"/>
      <c r="K294" s="320"/>
      <c r="L294" s="319"/>
      <c r="M294" s="329"/>
      <c r="N294" s="321"/>
      <c r="O294" s="324"/>
      <c r="P294" s="326"/>
      <c r="Q294" s="323"/>
      <c r="R294" s="322"/>
      <c r="S294" s="325"/>
      <c r="T294" s="327">
        <f t="shared" si="26"/>
        <v>0</v>
      </c>
      <c r="U294" s="327">
        <f t="shared" si="23"/>
        <v>0</v>
      </c>
      <c r="V294" s="273" t="str">
        <f t="shared" si="25"/>
        <v>-</v>
      </c>
      <c r="W294" s="328" t="s">
        <v>537</v>
      </c>
      <c r="X294" s="303">
        <v>1.18</v>
      </c>
      <c r="Y294" s="304">
        <f t="shared" si="24"/>
        <v>0</v>
      </c>
      <c r="Z294" s="304"/>
      <c r="AA294" s="305" t="s">
        <v>1511</v>
      </c>
      <c r="AB294" s="306" t="s">
        <v>1516</v>
      </c>
      <c r="AC294" s="307"/>
      <c r="AD294" s="307"/>
      <c r="AE294" s="307"/>
      <c r="AF294" s="307"/>
      <c r="AG294" s="307"/>
      <c r="AH294" s="307"/>
      <c r="AI294" s="307"/>
      <c r="AJ294" s="307"/>
      <c r="AK294" s="307"/>
      <c r="AL294" s="307"/>
      <c r="AM294" s="307"/>
      <c r="AN294" s="307"/>
      <c r="AO294" s="307"/>
      <c r="AP294" s="307"/>
      <c r="AQ294" s="307"/>
      <c r="AR294" s="307"/>
      <c r="AS294" s="307"/>
      <c r="AT294" s="307"/>
      <c r="AU294" s="307"/>
      <c r="AV294" s="307"/>
      <c r="AW294" s="307"/>
      <c r="AX294" s="307"/>
      <c r="AY294" s="307"/>
      <c r="AZ294" s="307"/>
      <c r="BA294" s="307"/>
      <c r="BB294" s="307"/>
      <c r="BC294" s="307"/>
      <c r="BD294" s="307"/>
      <c r="BE294" s="307"/>
      <c r="BF294" s="307"/>
      <c r="BG294" s="1060"/>
      <c r="BH294" s="1057"/>
      <c r="BI294" s="264"/>
      <c r="BJ294" s="308"/>
      <c r="BK294" s="308"/>
      <c r="BL294" s="308"/>
      <c r="BM294" s="308"/>
      <c r="BN294" s="308"/>
      <c r="BO294" s="308">
        <v>2</v>
      </c>
      <c r="BP294" s="308"/>
      <c r="BQ294" s="308"/>
      <c r="BR294" s="308"/>
      <c r="BS294" s="309"/>
      <c r="BT294" s="308"/>
      <c r="BU294" s="308"/>
      <c r="BV294" s="308"/>
      <c r="BW294" s="308"/>
      <c r="BX294" s="308"/>
      <c r="BY294" s="308"/>
      <c r="BZ294" s="308"/>
      <c r="CA294" s="308"/>
      <c r="CB294" s="308"/>
      <c r="CC294" s="308"/>
      <c r="CD294" s="308">
        <v>2</v>
      </c>
      <c r="CE294" s="308"/>
      <c r="CF294" s="264"/>
      <c r="CG294" s="308"/>
      <c r="CH294" s="308">
        <v>1</v>
      </c>
      <c r="CI294" s="308">
        <v>1</v>
      </c>
      <c r="CJ294" s="1058"/>
      <c r="CK294" s="153"/>
    </row>
    <row r="295" spans="1:89" s="148" customFormat="1" ht="37.25" customHeight="1">
      <c r="A295" s="265"/>
      <c r="B295" s="312" t="s">
        <v>538</v>
      </c>
      <c r="C295" s="312" t="s">
        <v>539</v>
      </c>
      <c r="D295" s="850">
        <v>2</v>
      </c>
      <c r="E295" s="1223">
        <v>62</v>
      </c>
      <c r="F295" s="315"/>
      <c r="G295" s="316"/>
      <c r="H295" s="314"/>
      <c r="I295" s="313"/>
      <c r="J295" s="318"/>
      <c r="K295" s="320"/>
      <c r="L295" s="319"/>
      <c r="M295" s="329"/>
      <c r="N295" s="321"/>
      <c r="O295" s="324"/>
      <c r="P295" s="326"/>
      <c r="Q295" s="323"/>
      <c r="R295" s="322"/>
      <c r="S295" s="325"/>
      <c r="T295" s="327">
        <f t="shared" si="26"/>
        <v>0</v>
      </c>
      <c r="U295" s="327">
        <f t="shared" si="23"/>
        <v>0</v>
      </c>
      <c r="V295" s="273" t="str">
        <f t="shared" si="25"/>
        <v>-</v>
      </c>
      <c r="W295" s="328" t="s">
        <v>253</v>
      </c>
      <c r="X295" s="303">
        <v>0.63</v>
      </c>
      <c r="Y295" s="304">
        <f t="shared" si="24"/>
        <v>0</v>
      </c>
      <c r="Z295" s="304"/>
      <c r="AA295" s="305" t="s">
        <v>1512</v>
      </c>
      <c r="AB295" s="306" t="s">
        <v>1516</v>
      </c>
      <c r="AC295" s="307"/>
      <c r="AD295" s="307"/>
      <c r="AE295" s="307"/>
      <c r="AF295" s="307"/>
      <c r="AG295" s="307"/>
      <c r="AH295" s="307"/>
      <c r="AI295" s="307"/>
      <c r="AJ295" s="307"/>
      <c r="AK295" s="307"/>
      <c r="AL295" s="307"/>
      <c r="AM295" s="307"/>
      <c r="AN295" s="307"/>
      <c r="AO295" s="307"/>
      <c r="AP295" s="307"/>
      <c r="AQ295" s="307"/>
      <c r="AR295" s="307"/>
      <c r="AS295" s="307"/>
      <c r="AT295" s="307"/>
      <c r="AU295" s="307"/>
      <c r="AV295" s="307"/>
      <c r="AW295" s="307"/>
      <c r="AX295" s="307"/>
      <c r="AY295" s="307"/>
      <c r="AZ295" s="307"/>
      <c r="BA295" s="307"/>
      <c r="BB295" s="307"/>
      <c r="BC295" s="307"/>
      <c r="BD295" s="307"/>
      <c r="BE295" s="307"/>
      <c r="BF295" s="307"/>
      <c r="BG295" s="1060"/>
      <c r="BH295" s="1057"/>
      <c r="BI295" s="264"/>
      <c r="BJ295" s="308"/>
      <c r="BK295" s="308"/>
      <c r="BL295" s="308"/>
      <c r="BM295" s="308"/>
      <c r="BN295" s="308"/>
      <c r="BO295" s="308">
        <v>2</v>
      </c>
      <c r="BP295" s="308"/>
      <c r="BQ295" s="308"/>
      <c r="BR295" s="308"/>
      <c r="BS295" s="309"/>
      <c r="BT295" s="308"/>
      <c r="BU295" s="308"/>
      <c r="BV295" s="308"/>
      <c r="BW295" s="308"/>
      <c r="BX295" s="308"/>
      <c r="BY295" s="308"/>
      <c r="BZ295" s="308"/>
      <c r="CA295" s="308"/>
      <c r="CB295" s="308"/>
      <c r="CC295" s="308"/>
      <c r="CD295" s="308">
        <v>2</v>
      </c>
      <c r="CE295" s="308"/>
      <c r="CF295" s="264"/>
      <c r="CG295" s="308"/>
      <c r="CH295" s="308">
        <v>2</v>
      </c>
      <c r="CI295" s="308"/>
      <c r="CJ295" s="1058"/>
      <c r="CK295" s="153"/>
    </row>
    <row r="296" spans="1:89" s="148" customFormat="1" ht="37.25" customHeight="1">
      <c r="A296" s="265"/>
      <c r="B296" s="311" t="s">
        <v>540</v>
      </c>
      <c r="C296" s="312" t="s">
        <v>541</v>
      </c>
      <c r="D296" s="850">
        <v>2</v>
      </c>
      <c r="E296" s="1223">
        <v>110</v>
      </c>
      <c r="F296" s="315"/>
      <c r="G296" s="316"/>
      <c r="H296" s="314"/>
      <c r="I296" s="313"/>
      <c r="J296" s="318"/>
      <c r="K296" s="320"/>
      <c r="L296" s="319"/>
      <c r="M296" s="329"/>
      <c r="N296" s="321"/>
      <c r="O296" s="324"/>
      <c r="P296" s="326"/>
      <c r="Q296" s="323"/>
      <c r="R296" s="322"/>
      <c r="S296" s="325"/>
      <c r="T296" s="327">
        <f t="shared" si="26"/>
        <v>0</v>
      </c>
      <c r="U296" s="327">
        <f t="shared" si="23"/>
        <v>0</v>
      </c>
      <c r="V296" s="273" t="str">
        <f t="shared" si="25"/>
        <v>-</v>
      </c>
      <c r="W296" s="328" t="s">
        <v>542</v>
      </c>
      <c r="X296" s="303">
        <v>1.4</v>
      </c>
      <c r="Y296" s="304">
        <f t="shared" si="24"/>
        <v>0</v>
      </c>
      <c r="Z296" s="304"/>
      <c r="AA296" s="305" t="s">
        <v>1513</v>
      </c>
      <c r="AB296" s="306" t="s">
        <v>1516</v>
      </c>
      <c r="AC296" s="307"/>
      <c r="AD296" s="307"/>
      <c r="AE296" s="307"/>
      <c r="AF296" s="307"/>
      <c r="AG296" s="307"/>
      <c r="AH296" s="307"/>
      <c r="AI296" s="307"/>
      <c r="AJ296" s="307"/>
      <c r="AK296" s="307"/>
      <c r="AL296" s="307"/>
      <c r="AM296" s="307"/>
      <c r="AN296" s="307"/>
      <c r="AO296" s="307"/>
      <c r="AP296" s="307"/>
      <c r="AQ296" s="307"/>
      <c r="AR296" s="307"/>
      <c r="AS296" s="307"/>
      <c r="AT296" s="307"/>
      <c r="AU296" s="307"/>
      <c r="AV296" s="307"/>
      <c r="AW296" s="307"/>
      <c r="AX296" s="307"/>
      <c r="AY296" s="307"/>
      <c r="AZ296" s="307"/>
      <c r="BA296" s="307"/>
      <c r="BB296" s="307"/>
      <c r="BC296" s="307"/>
      <c r="BD296" s="307"/>
      <c r="BE296" s="307"/>
      <c r="BF296" s="307"/>
      <c r="BG296" s="1060"/>
      <c r="BH296" s="1057"/>
      <c r="BI296" s="264"/>
      <c r="BJ296" s="308"/>
      <c r="BK296" s="308"/>
      <c r="BL296" s="308"/>
      <c r="BM296" s="308"/>
      <c r="BN296" s="308"/>
      <c r="BO296" s="308">
        <v>2</v>
      </c>
      <c r="BP296" s="308"/>
      <c r="BQ296" s="308"/>
      <c r="BR296" s="308"/>
      <c r="BS296" s="309"/>
      <c r="BT296" s="308"/>
      <c r="BU296" s="308"/>
      <c r="BV296" s="308"/>
      <c r="BW296" s="308"/>
      <c r="BX296" s="308"/>
      <c r="BY296" s="308"/>
      <c r="BZ296" s="308"/>
      <c r="CA296" s="308">
        <v>2</v>
      </c>
      <c r="CB296" s="308"/>
      <c r="CC296" s="308"/>
      <c r="CD296" s="308"/>
      <c r="CE296" s="308"/>
      <c r="CF296" s="264"/>
      <c r="CG296" s="308">
        <v>2</v>
      </c>
      <c r="CH296" s="308"/>
      <c r="CI296" s="308"/>
      <c r="CJ296" s="1058"/>
      <c r="CK296" s="153"/>
    </row>
    <row r="297" spans="1:89" s="148" customFormat="1" ht="37.25" customHeight="1">
      <c r="A297" s="265"/>
      <c r="B297" s="312" t="s">
        <v>543</v>
      </c>
      <c r="C297" s="312" t="s">
        <v>544</v>
      </c>
      <c r="D297" s="850">
        <v>2</v>
      </c>
      <c r="E297" s="1223">
        <v>105</v>
      </c>
      <c r="F297" s="315"/>
      <c r="G297" s="316"/>
      <c r="H297" s="314"/>
      <c r="I297" s="313"/>
      <c r="J297" s="318"/>
      <c r="K297" s="320"/>
      <c r="L297" s="319"/>
      <c r="M297" s="329"/>
      <c r="N297" s="321"/>
      <c r="O297" s="324"/>
      <c r="P297" s="326"/>
      <c r="Q297" s="323"/>
      <c r="R297" s="322"/>
      <c r="S297" s="325"/>
      <c r="T297" s="327">
        <f t="shared" si="26"/>
        <v>0</v>
      </c>
      <c r="U297" s="327">
        <f t="shared" si="23"/>
        <v>0</v>
      </c>
      <c r="V297" s="273" t="str">
        <f t="shared" si="25"/>
        <v>-</v>
      </c>
      <c r="W297" s="328" t="s">
        <v>545</v>
      </c>
      <c r="X297" s="303">
        <v>1.36</v>
      </c>
      <c r="Y297" s="304">
        <f t="shared" si="24"/>
        <v>0</v>
      </c>
      <c r="Z297" s="304"/>
      <c r="AA297" s="305" t="s">
        <v>1511</v>
      </c>
      <c r="AB297" s="306" t="s">
        <v>1516</v>
      </c>
      <c r="AC297" s="307"/>
      <c r="AD297" s="307"/>
      <c r="AE297" s="307"/>
      <c r="AF297" s="307"/>
      <c r="AG297" s="307"/>
      <c r="AH297" s="307"/>
      <c r="AI297" s="307"/>
      <c r="AJ297" s="307"/>
      <c r="AK297" s="307"/>
      <c r="AL297" s="307"/>
      <c r="AM297" s="307"/>
      <c r="AN297" s="307"/>
      <c r="AO297" s="307"/>
      <c r="AP297" s="307"/>
      <c r="AQ297" s="307"/>
      <c r="AR297" s="307"/>
      <c r="AS297" s="307"/>
      <c r="AT297" s="307"/>
      <c r="AU297" s="307"/>
      <c r="AV297" s="307"/>
      <c r="AW297" s="307"/>
      <c r="AX297" s="307"/>
      <c r="AY297" s="307"/>
      <c r="AZ297" s="307"/>
      <c r="BA297" s="307"/>
      <c r="BB297" s="307"/>
      <c r="BC297" s="307"/>
      <c r="BD297" s="307"/>
      <c r="BE297" s="307"/>
      <c r="BF297" s="307"/>
      <c r="BG297" s="1060"/>
      <c r="BH297" s="1057"/>
      <c r="BI297" s="264"/>
      <c r="BJ297" s="308"/>
      <c r="BK297" s="308"/>
      <c r="BL297" s="308"/>
      <c r="BM297" s="308"/>
      <c r="BN297" s="308"/>
      <c r="BO297" s="308">
        <v>2</v>
      </c>
      <c r="BP297" s="308"/>
      <c r="BQ297" s="308"/>
      <c r="BR297" s="308"/>
      <c r="BS297" s="309"/>
      <c r="BT297" s="308"/>
      <c r="BU297" s="308"/>
      <c r="BV297" s="308"/>
      <c r="BW297" s="308"/>
      <c r="BX297" s="308"/>
      <c r="BY297" s="308"/>
      <c r="BZ297" s="308"/>
      <c r="CA297" s="308"/>
      <c r="CB297" s="308"/>
      <c r="CC297" s="308">
        <v>2</v>
      </c>
      <c r="CD297" s="308"/>
      <c r="CE297" s="308"/>
      <c r="CF297" s="264"/>
      <c r="CG297" s="308"/>
      <c r="CH297" s="308"/>
      <c r="CI297" s="308">
        <v>2</v>
      </c>
      <c r="CJ297" s="1058"/>
      <c r="CK297" s="153"/>
    </row>
    <row r="298" spans="1:89" s="148" customFormat="1" ht="37.25" customHeight="1">
      <c r="A298" s="265"/>
      <c r="B298" s="311" t="s">
        <v>546</v>
      </c>
      <c r="C298" s="312" t="s">
        <v>547</v>
      </c>
      <c r="D298" s="850">
        <v>2</v>
      </c>
      <c r="E298" s="1223">
        <v>92</v>
      </c>
      <c r="F298" s="315"/>
      <c r="G298" s="316"/>
      <c r="H298" s="314"/>
      <c r="I298" s="313"/>
      <c r="J298" s="318"/>
      <c r="K298" s="320"/>
      <c r="L298" s="319"/>
      <c r="M298" s="329"/>
      <c r="N298" s="321"/>
      <c r="O298" s="324"/>
      <c r="P298" s="326"/>
      <c r="Q298" s="323"/>
      <c r="R298" s="322"/>
      <c r="S298" s="325"/>
      <c r="T298" s="327">
        <f t="shared" si="26"/>
        <v>0</v>
      </c>
      <c r="U298" s="327">
        <f t="shared" si="23"/>
        <v>0</v>
      </c>
      <c r="V298" s="273" t="str">
        <f t="shared" si="25"/>
        <v>-</v>
      </c>
      <c r="W298" s="328" t="s">
        <v>545</v>
      </c>
      <c r="X298" s="303">
        <v>1.1100000000000001</v>
      </c>
      <c r="Y298" s="304">
        <f t="shared" si="24"/>
        <v>0</v>
      </c>
      <c r="Z298" s="304"/>
      <c r="AA298" s="305" t="s">
        <v>1512</v>
      </c>
      <c r="AB298" s="306" t="s">
        <v>1516</v>
      </c>
      <c r="AC298" s="307"/>
      <c r="AD298" s="307"/>
      <c r="AE298" s="307"/>
      <c r="AF298" s="307"/>
      <c r="AG298" s="307"/>
      <c r="AH298" s="307"/>
      <c r="AI298" s="307"/>
      <c r="AJ298" s="307"/>
      <c r="AK298" s="307"/>
      <c r="AL298" s="307"/>
      <c r="AM298" s="307"/>
      <c r="AN298" s="307"/>
      <c r="AO298" s="307"/>
      <c r="AP298" s="307"/>
      <c r="AQ298" s="307"/>
      <c r="AR298" s="307"/>
      <c r="AS298" s="307"/>
      <c r="AT298" s="307"/>
      <c r="AU298" s="307"/>
      <c r="AV298" s="307"/>
      <c r="AW298" s="307"/>
      <c r="AX298" s="307"/>
      <c r="AY298" s="307"/>
      <c r="AZ298" s="307"/>
      <c r="BA298" s="307"/>
      <c r="BB298" s="307"/>
      <c r="BC298" s="307"/>
      <c r="BD298" s="307"/>
      <c r="BE298" s="307"/>
      <c r="BF298" s="307"/>
      <c r="BG298" s="1060"/>
      <c r="BH298" s="1057"/>
      <c r="BI298" s="264"/>
      <c r="BJ298" s="308"/>
      <c r="BK298" s="308"/>
      <c r="BL298" s="308"/>
      <c r="BM298" s="308"/>
      <c r="BN298" s="308"/>
      <c r="BO298" s="308">
        <v>2</v>
      </c>
      <c r="BP298" s="308"/>
      <c r="BQ298" s="308"/>
      <c r="BR298" s="308"/>
      <c r="BS298" s="309"/>
      <c r="BT298" s="308"/>
      <c r="BU298" s="308"/>
      <c r="BV298" s="308"/>
      <c r="BW298" s="308"/>
      <c r="BX298" s="308"/>
      <c r="BY298" s="308"/>
      <c r="BZ298" s="308"/>
      <c r="CA298" s="308"/>
      <c r="CB298" s="308"/>
      <c r="CC298" s="308">
        <v>2</v>
      </c>
      <c r="CD298" s="308"/>
      <c r="CE298" s="308"/>
      <c r="CF298" s="264"/>
      <c r="CG298" s="308"/>
      <c r="CH298" s="308">
        <v>2</v>
      </c>
      <c r="CI298" s="308"/>
      <c r="CJ298" s="1058"/>
      <c r="CK298" s="153"/>
    </row>
    <row r="299" spans="1:89" s="148" customFormat="1" ht="37.25" customHeight="1">
      <c r="A299" s="265"/>
      <c r="B299" s="311" t="s">
        <v>548</v>
      </c>
      <c r="C299" s="312" t="s">
        <v>549</v>
      </c>
      <c r="D299" s="850">
        <v>2</v>
      </c>
      <c r="E299" s="1223">
        <v>111</v>
      </c>
      <c r="F299" s="315"/>
      <c r="G299" s="316"/>
      <c r="H299" s="314"/>
      <c r="I299" s="313"/>
      <c r="J299" s="318"/>
      <c r="K299" s="320"/>
      <c r="L299" s="319"/>
      <c r="M299" s="329"/>
      <c r="N299" s="321"/>
      <c r="O299" s="324"/>
      <c r="P299" s="326"/>
      <c r="Q299" s="323"/>
      <c r="R299" s="322"/>
      <c r="S299" s="325"/>
      <c r="T299" s="327">
        <f t="shared" si="26"/>
        <v>0</v>
      </c>
      <c r="U299" s="327">
        <f t="shared" si="23"/>
        <v>0</v>
      </c>
      <c r="V299" s="273" t="str">
        <f t="shared" si="25"/>
        <v>-</v>
      </c>
      <c r="W299" s="328" t="s">
        <v>1065</v>
      </c>
      <c r="X299" s="303">
        <v>1.46</v>
      </c>
      <c r="Y299" s="304">
        <f t="shared" si="24"/>
        <v>0</v>
      </c>
      <c r="Z299" s="304"/>
      <c r="AA299" s="305" t="s">
        <v>1513</v>
      </c>
      <c r="AB299" s="306" t="s">
        <v>1516</v>
      </c>
      <c r="AC299" s="307"/>
      <c r="AD299" s="307"/>
      <c r="AE299" s="307"/>
      <c r="AF299" s="307"/>
      <c r="AG299" s="307"/>
      <c r="AH299" s="307"/>
      <c r="AI299" s="307"/>
      <c r="AJ299" s="307"/>
      <c r="AK299" s="307"/>
      <c r="AL299" s="307"/>
      <c r="AM299" s="307"/>
      <c r="AN299" s="307"/>
      <c r="AO299" s="307"/>
      <c r="AP299" s="307"/>
      <c r="AQ299" s="307"/>
      <c r="AR299" s="307"/>
      <c r="AS299" s="307"/>
      <c r="AT299" s="307"/>
      <c r="AU299" s="307"/>
      <c r="AV299" s="307"/>
      <c r="AW299" s="307"/>
      <c r="AX299" s="307"/>
      <c r="AY299" s="307"/>
      <c r="AZ299" s="307"/>
      <c r="BA299" s="307"/>
      <c r="BB299" s="307"/>
      <c r="BC299" s="307"/>
      <c r="BD299" s="307"/>
      <c r="BE299" s="307"/>
      <c r="BF299" s="307"/>
      <c r="BG299" s="1060"/>
      <c r="BH299" s="1057"/>
      <c r="BI299" s="264"/>
      <c r="BJ299" s="308"/>
      <c r="BK299" s="308"/>
      <c r="BL299" s="308"/>
      <c r="BM299" s="308"/>
      <c r="BN299" s="308"/>
      <c r="BO299" s="308">
        <v>2</v>
      </c>
      <c r="BP299" s="308"/>
      <c r="BQ299" s="308"/>
      <c r="BR299" s="308"/>
      <c r="BS299" s="309"/>
      <c r="BT299" s="308"/>
      <c r="BU299" s="308"/>
      <c r="BV299" s="308"/>
      <c r="BW299" s="308"/>
      <c r="BX299" s="308"/>
      <c r="BY299" s="308"/>
      <c r="BZ299" s="308"/>
      <c r="CA299" s="308"/>
      <c r="CB299" s="308"/>
      <c r="CC299" s="308">
        <v>2</v>
      </c>
      <c r="CD299" s="308"/>
      <c r="CE299" s="308"/>
      <c r="CF299" s="264"/>
      <c r="CG299" s="308">
        <v>2</v>
      </c>
      <c r="CH299" s="308"/>
      <c r="CI299" s="308"/>
      <c r="CJ299" s="1058"/>
      <c r="CK299" s="153"/>
    </row>
    <row r="300" spans="1:89" s="148" customFormat="1" ht="37.25" customHeight="1">
      <c r="A300" s="265"/>
      <c r="B300" s="311" t="s">
        <v>550</v>
      </c>
      <c r="C300" s="312" t="s">
        <v>551</v>
      </c>
      <c r="D300" s="850">
        <v>2</v>
      </c>
      <c r="E300" s="1223">
        <v>100</v>
      </c>
      <c r="F300" s="315"/>
      <c r="G300" s="316"/>
      <c r="H300" s="314"/>
      <c r="I300" s="313"/>
      <c r="J300" s="318"/>
      <c r="K300" s="320"/>
      <c r="L300" s="319"/>
      <c r="M300" s="329"/>
      <c r="N300" s="321"/>
      <c r="O300" s="324"/>
      <c r="P300" s="326"/>
      <c r="Q300" s="323"/>
      <c r="R300" s="322"/>
      <c r="S300" s="325"/>
      <c r="T300" s="327">
        <f t="shared" si="26"/>
        <v>0</v>
      </c>
      <c r="U300" s="327">
        <f t="shared" si="23"/>
        <v>0</v>
      </c>
      <c r="V300" s="273" t="str">
        <f t="shared" si="25"/>
        <v>-</v>
      </c>
      <c r="W300" s="328" t="s">
        <v>1066</v>
      </c>
      <c r="X300" s="303">
        <v>1.27</v>
      </c>
      <c r="Y300" s="304">
        <f t="shared" si="24"/>
        <v>0</v>
      </c>
      <c r="Z300" s="304"/>
      <c r="AA300" s="305" t="s">
        <v>1513</v>
      </c>
      <c r="AB300" s="306" t="s">
        <v>1516</v>
      </c>
      <c r="AC300" s="307"/>
      <c r="AD300" s="307"/>
      <c r="AE300" s="307"/>
      <c r="AF300" s="307"/>
      <c r="AG300" s="307"/>
      <c r="AH300" s="307"/>
      <c r="AI300" s="307"/>
      <c r="AJ300" s="307"/>
      <c r="AK300" s="307"/>
      <c r="AL300" s="307"/>
      <c r="AM300" s="307"/>
      <c r="AN300" s="307"/>
      <c r="AO300" s="307"/>
      <c r="AP300" s="307"/>
      <c r="AQ300" s="307"/>
      <c r="AR300" s="307"/>
      <c r="AS300" s="307"/>
      <c r="AT300" s="307"/>
      <c r="AU300" s="307"/>
      <c r="AV300" s="307"/>
      <c r="AW300" s="307"/>
      <c r="AX300" s="307"/>
      <c r="AY300" s="307"/>
      <c r="AZ300" s="307"/>
      <c r="BA300" s="307"/>
      <c r="BB300" s="307"/>
      <c r="BC300" s="307"/>
      <c r="BD300" s="307"/>
      <c r="BE300" s="307"/>
      <c r="BF300" s="307"/>
      <c r="BG300" s="1060"/>
      <c r="BH300" s="1057"/>
      <c r="BI300" s="264"/>
      <c r="BJ300" s="308"/>
      <c r="BK300" s="308"/>
      <c r="BL300" s="308"/>
      <c r="BM300" s="308"/>
      <c r="BN300" s="308"/>
      <c r="BO300" s="308">
        <v>2</v>
      </c>
      <c r="BP300" s="308"/>
      <c r="BQ300" s="308"/>
      <c r="BR300" s="308"/>
      <c r="BS300" s="309"/>
      <c r="BT300" s="308"/>
      <c r="BU300" s="308"/>
      <c r="BV300" s="308"/>
      <c r="BW300" s="308"/>
      <c r="BX300" s="308"/>
      <c r="BY300" s="308"/>
      <c r="BZ300" s="308"/>
      <c r="CA300" s="308">
        <v>2</v>
      </c>
      <c r="CB300" s="308"/>
      <c r="CC300" s="308"/>
      <c r="CD300" s="308"/>
      <c r="CE300" s="308"/>
      <c r="CF300" s="264"/>
      <c r="CG300" s="308">
        <v>2</v>
      </c>
      <c r="CH300" s="308"/>
      <c r="CI300" s="308"/>
      <c r="CJ300" s="1058"/>
      <c r="CK300" s="153"/>
    </row>
    <row r="301" spans="1:89" s="148" customFormat="1" ht="37.25" customHeight="1">
      <c r="A301" s="265"/>
      <c r="B301" s="311" t="s">
        <v>552</v>
      </c>
      <c r="C301" s="312" t="s">
        <v>553</v>
      </c>
      <c r="D301" s="850">
        <v>2</v>
      </c>
      <c r="E301" s="1223">
        <v>86</v>
      </c>
      <c r="F301" s="315"/>
      <c r="G301" s="316"/>
      <c r="H301" s="314"/>
      <c r="I301" s="313"/>
      <c r="J301" s="318"/>
      <c r="K301" s="320"/>
      <c r="L301" s="319"/>
      <c r="M301" s="329"/>
      <c r="N301" s="321"/>
      <c r="O301" s="324"/>
      <c r="P301" s="326"/>
      <c r="Q301" s="323"/>
      <c r="R301" s="322"/>
      <c r="S301" s="325"/>
      <c r="T301" s="327">
        <f t="shared" si="26"/>
        <v>0</v>
      </c>
      <c r="U301" s="327">
        <f t="shared" si="23"/>
        <v>0</v>
      </c>
      <c r="V301" s="273" t="str">
        <f t="shared" si="25"/>
        <v>-</v>
      </c>
      <c r="W301" s="328" t="s">
        <v>259</v>
      </c>
      <c r="X301" s="303">
        <v>0.99</v>
      </c>
      <c r="Y301" s="304">
        <f t="shared" si="24"/>
        <v>0</v>
      </c>
      <c r="Z301" s="304"/>
      <c r="AA301" s="305" t="s">
        <v>1511</v>
      </c>
      <c r="AB301" s="306" t="s">
        <v>1516</v>
      </c>
      <c r="AC301" s="307"/>
      <c r="AD301" s="307"/>
      <c r="AE301" s="307"/>
      <c r="AF301" s="307"/>
      <c r="AG301" s="307"/>
      <c r="AH301" s="307"/>
      <c r="AI301" s="307"/>
      <c r="AJ301" s="307"/>
      <c r="AK301" s="307"/>
      <c r="AL301" s="307"/>
      <c r="AM301" s="307"/>
      <c r="AN301" s="307"/>
      <c r="AO301" s="307"/>
      <c r="AP301" s="307"/>
      <c r="AQ301" s="307"/>
      <c r="AR301" s="307"/>
      <c r="AS301" s="307"/>
      <c r="AT301" s="307"/>
      <c r="AU301" s="307"/>
      <c r="AV301" s="307"/>
      <c r="AW301" s="307"/>
      <c r="AX301" s="307"/>
      <c r="AY301" s="307"/>
      <c r="AZ301" s="307"/>
      <c r="BA301" s="307"/>
      <c r="BB301" s="307"/>
      <c r="BC301" s="307"/>
      <c r="BD301" s="307"/>
      <c r="BE301" s="307"/>
      <c r="BF301" s="307"/>
      <c r="BG301" s="1060"/>
      <c r="BH301" s="1057"/>
      <c r="BI301" s="264"/>
      <c r="BJ301" s="308"/>
      <c r="BK301" s="308"/>
      <c r="BL301" s="308"/>
      <c r="BM301" s="308"/>
      <c r="BN301" s="308"/>
      <c r="BO301" s="308">
        <v>2</v>
      </c>
      <c r="BP301" s="308"/>
      <c r="BQ301" s="308"/>
      <c r="BR301" s="308"/>
      <c r="BS301" s="309"/>
      <c r="BT301" s="308"/>
      <c r="BU301" s="308"/>
      <c r="BV301" s="308"/>
      <c r="BW301" s="308"/>
      <c r="BX301" s="308"/>
      <c r="BY301" s="308"/>
      <c r="BZ301" s="308"/>
      <c r="CA301" s="308"/>
      <c r="CB301" s="308"/>
      <c r="CC301" s="308">
        <v>2</v>
      </c>
      <c r="CD301" s="308"/>
      <c r="CE301" s="308"/>
      <c r="CF301" s="264"/>
      <c r="CG301" s="308"/>
      <c r="CH301" s="308">
        <v>1</v>
      </c>
      <c r="CI301" s="308">
        <v>1</v>
      </c>
      <c r="CJ301" s="1058"/>
      <c r="CK301" s="153"/>
    </row>
    <row r="302" spans="1:89" s="148" customFormat="1" ht="37.25" customHeight="1">
      <c r="A302" s="265"/>
      <c r="B302" s="311" t="s">
        <v>554</v>
      </c>
      <c r="C302" s="312" t="s">
        <v>1647</v>
      </c>
      <c r="D302" s="850">
        <v>2</v>
      </c>
      <c r="E302" s="1223">
        <v>138</v>
      </c>
      <c r="F302" s="315"/>
      <c r="G302" s="316"/>
      <c r="H302" s="314"/>
      <c r="I302" s="313"/>
      <c r="J302" s="318"/>
      <c r="K302" s="320"/>
      <c r="L302" s="319"/>
      <c r="M302" s="329"/>
      <c r="N302" s="321"/>
      <c r="O302" s="324"/>
      <c r="P302" s="326"/>
      <c r="Q302" s="323"/>
      <c r="R302" s="322"/>
      <c r="S302" s="325"/>
      <c r="T302" s="327">
        <f t="shared" si="26"/>
        <v>0</v>
      </c>
      <c r="U302" s="327">
        <f t="shared" si="23"/>
        <v>0</v>
      </c>
      <c r="V302" s="273" t="str">
        <f t="shared" si="25"/>
        <v>-</v>
      </c>
      <c r="W302" s="328" t="s">
        <v>555</v>
      </c>
      <c r="X302" s="303">
        <v>1.95</v>
      </c>
      <c r="Y302" s="304">
        <f t="shared" si="24"/>
        <v>0</v>
      </c>
      <c r="Z302" s="304"/>
      <c r="AA302" s="305" t="s">
        <v>1513</v>
      </c>
      <c r="AB302" s="306" t="s">
        <v>1516</v>
      </c>
      <c r="AC302" s="307"/>
      <c r="AD302" s="307"/>
      <c r="AE302" s="307"/>
      <c r="AF302" s="307"/>
      <c r="AG302" s="307"/>
      <c r="AH302" s="307"/>
      <c r="AI302" s="307"/>
      <c r="AJ302" s="307"/>
      <c r="AK302" s="307"/>
      <c r="AL302" s="307"/>
      <c r="AM302" s="307"/>
      <c r="AN302" s="307"/>
      <c r="AO302" s="307"/>
      <c r="AP302" s="307"/>
      <c r="AQ302" s="307"/>
      <c r="AR302" s="307"/>
      <c r="AS302" s="307"/>
      <c r="AT302" s="307"/>
      <c r="AU302" s="307"/>
      <c r="AV302" s="307"/>
      <c r="AW302" s="307"/>
      <c r="AX302" s="307"/>
      <c r="AY302" s="307"/>
      <c r="AZ302" s="307"/>
      <c r="BA302" s="307"/>
      <c r="BB302" s="307"/>
      <c r="BC302" s="307"/>
      <c r="BD302" s="307"/>
      <c r="BE302" s="307"/>
      <c r="BF302" s="307"/>
      <c r="BG302" s="1060"/>
      <c r="BH302" s="1057"/>
      <c r="BI302" s="264"/>
      <c r="BJ302" s="308"/>
      <c r="BK302" s="308"/>
      <c r="BL302" s="308"/>
      <c r="BM302" s="308"/>
      <c r="BN302" s="308"/>
      <c r="BO302" s="308">
        <v>2</v>
      </c>
      <c r="BP302" s="308"/>
      <c r="BQ302" s="308"/>
      <c r="BR302" s="308"/>
      <c r="BS302" s="309"/>
      <c r="BT302" s="308"/>
      <c r="BU302" s="308"/>
      <c r="BV302" s="308"/>
      <c r="BW302" s="308"/>
      <c r="BX302" s="308"/>
      <c r="BY302" s="308"/>
      <c r="BZ302" s="308"/>
      <c r="CA302" s="308">
        <v>2</v>
      </c>
      <c r="CB302" s="308"/>
      <c r="CC302" s="308"/>
      <c r="CD302" s="308"/>
      <c r="CE302" s="308"/>
      <c r="CF302" s="264"/>
      <c r="CG302" s="308">
        <v>2</v>
      </c>
      <c r="CH302" s="308"/>
      <c r="CI302" s="308"/>
      <c r="CJ302" s="1058"/>
      <c r="CK302" s="153"/>
    </row>
    <row r="303" spans="1:89" s="148" customFormat="1" ht="37.25" customHeight="1">
      <c r="A303" s="265"/>
      <c r="B303" s="311" t="s">
        <v>556</v>
      </c>
      <c r="C303" s="312" t="s">
        <v>557</v>
      </c>
      <c r="D303" s="850">
        <v>2</v>
      </c>
      <c r="E303" s="1223">
        <v>125</v>
      </c>
      <c r="F303" s="315"/>
      <c r="G303" s="316"/>
      <c r="H303" s="314"/>
      <c r="I303" s="313"/>
      <c r="J303" s="318"/>
      <c r="K303" s="320"/>
      <c r="L303" s="319"/>
      <c r="M303" s="329"/>
      <c r="N303" s="321"/>
      <c r="O303" s="324"/>
      <c r="P303" s="326"/>
      <c r="Q303" s="323"/>
      <c r="R303" s="322"/>
      <c r="S303" s="325"/>
      <c r="T303" s="327">
        <f t="shared" si="26"/>
        <v>0</v>
      </c>
      <c r="U303" s="327">
        <f t="shared" si="23"/>
        <v>0</v>
      </c>
      <c r="V303" s="273" t="str">
        <f t="shared" si="25"/>
        <v>-</v>
      </c>
      <c r="W303" s="328" t="s">
        <v>558</v>
      </c>
      <c r="X303" s="303">
        <v>1.71</v>
      </c>
      <c r="Y303" s="304">
        <f t="shared" si="24"/>
        <v>0</v>
      </c>
      <c r="Z303" s="304"/>
      <c r="AA303" s="305" t="s">
        <v>1513</v>
      </c>
      <c r="AB303" s="306" t="s">
        <v>1516</v>
      </c>
      <c r="AC303" s="307"/>
      <c r="AD303" s="307"/>
      <c r="AE303" s="307"/>
      <c r="AF303" s="307"/>
      <c r="AG303" s="307"/>
      <c r="AH303" s="307"/>
      <c r="AI303" s="307"/>
      <c r="AJ303" s="307"/>
      <c r="AK303" s="307"/>
      <c r="AL303" s="307"/>
      <c r="AM303" s="307"/>
      <c r="AN303" s="307"/>
      <c r="AO303" s="307"/>
      <c r="AP303" s="307"/>
      <c r="AQ303" s="307"/>
      <c r="AR303" s="307"/>
      <c r="AS303" s="307"/>
      <c r="AT303" s="307"/>
      <c r="AU303" s="307"/>
      <c r="AV303" s="307"/>
      <c r="AW303" s="307"/>
      <c r="AX303" s="307"/>
      <c r="AY303" s="307"/>
      <c r="AZ303" s="307"/>
      <c r="BA303" s="307"/>
      <c r="BB303" s="307"/>
      <c r="BC303" s="307"/>
      <c r="BD303" s="307"/>
      <c r="BE303" s="307"/>
      <c r="BF303" s="307"/>
      <c r="BG303" s="1060"/>
      <c r="BH303" s="1057"/>
      <c r="BI303" s="264"/>
      <c r="BJ303" s="308"/>
      <c r="BK303" s="308"/>
      <c r="BL303" s="308"/>
      <c r="BM303" s="308"/>
      <c r="BN303" s="308"/>
      <c r="BO303" s="308">
        <v>2</v>
      </c>
      <c r="BP303" s="308"/>
      <c r="BQ303" s="308"/>
      <c r="BR303" s="308"/>
      <c r="BS303" s="309"/>
      <c r="BT303" s="308"/>
      <c r="BU303" s="308"/>
      <c r="BV303" s="308"/>
      <c r="BW303" s="308"/>
      <c r="BX303" s="308"/>
      <c r="BY303" s="308"/>
      <c r="BZ303" s="308"/>
      <c r="CA303" s="308">
        <v>2</v>
      </c>
      <c r="CB303" s="308"/>
      <c r="CC303" s="308"/>
      <c r="CD303" s="308"/>
      <c r="CE303" s="308"/>
      <c r="CF303" s="264"/>
      <c r="CG303" s="308">
        <v>2</v>
      </c>
      <c r="CH303" s="308"/>
      <c r="CI303" s="308"/>
      <c r="CJ303" s="1058"/>
      <c r="CK303" s="153"/>
    </row>
    <row r="304" spans="1:89" s="148" customFormat="1" ht="37.25" customHeight="1">
      <c r="A304" s="265"/>
      <c r="B304" s="311" t="s">
        <v>559</v>
      </c>
      <c r="C304" s="312" t="s">
        <v>560</v>
      </c>
      <c r="D304" s="850">
        <v>2</v>
      </c>
      <c r="E304" s="1223">
        <v>132</v>
      </c>
      <c r="F304" s="315"/>
      <c r="G304" s="316"/>
      <c r="H304" s="314"/>
      <c r="I304" s="313"/>
      <c r="J304" s="318"/>
      <c r="K304" s="320"/>
      <c r="L304" s="319"/>
      <c r="M304" s="329"/>
      <c r="N304" s="321"/>
      <c r="O304" s="324"/>
      <c r="P304" s="326"/>
      <c r="Q304" s="323"/>
      <c r="R304" s="322"/>
      <c r="S304" s="325"/>
      <c r="T304" s="327">
        <f t="shared" si="26"/>
        <v>0</v>
      </c>
      <c r="U304" s="327">
        <f t="shared" si="23"/>
        <v>0</v>
      </c>
      <c r="V304" s="273" t="str">
        <f t="shared" si="25"/>
        <v>-</v>
      </c>
      <c r="W304" s="328" t="s">
        <v>561</v>
      </c>
      <c r="X304" s="303">
        <v>1.82</v>
      </c>
      <c r="Y304" s="304">
        <f t="shared" si="24"/>
        <v>0</v>
      </c>
      <c r="Z304" s="304"/>
      <c r="AA304" s="305" t="s">
        <v>1511</v>
      </c>
      <c r="AB304" s="306" t="s">
        <v>1517</v>
      </c>
      <c r="AC304" s="307"/>
      <c r="AD304" s="307"/>
      <c r="AE304" s="307"/>
      <c r="AF304" s="307"/>
      <c r="AG304" s="307"/>
      <c r="AH304" s="307"/>
      <c r="AI304" s="307"/>
      <c r="AJ304" s="307"/>
      <c r="AK304" s="307"/>
      <c r="AL304" s="307"/>
      <c r="AM304" s="307"/>
      <c r="AN304" s="307"/>
      <c r="AO304" s="307"/>
      <c r="AP304" s="307"/>
      <c r="AQ304" s="307"/>
      <c r="AR304" s="307"/>
      <c r="AS304" s="307"/>
      <c r="AT304" s="307"/>
      <c r="AU304" s="307"/>
      <c r="AV304" s="307"/>
      <c r="AW304" s="307"/>
      <c r="AX304" s="307"/>
      <c r="AY304" s="307"/>
      <c r="AZ304" s="307"/>
      <c r="BA304" s="307"/>
      <c r="BB304" s="307"/>
      <c r="BC304" s="307"/>
      <c r="BD304" s="307"/>
      <c r="BE304" s="307"/>
      <c r="BF304" s="307"/>
      <c r="BG304" s="1060"/>
      <c r="BH304" s="1057"/>
      <c r="BI304" s="264"/>
      <c r="BJ304" s="308"/>
      <c r="BK304" s="308"/>
      <c r="BL304" s="308"/>
      <c r="BM304" s="308"/>
      <c r="BN304" s="308"/>
      <c r="BO304" s="308"/>
      <c r="BP304" s="308">
        <v>2</v>
      </c>
      <c r="BQ304" s="308"/>
      <c r="BR304" s="308"/>
      <c r="BS304" s="309"/>
      <c r="BT304" s="308"/>
      <c r="BU304" s="308"/>
      <c r="BV304" s="308"/>
      <c r="BW304" s="308"/>
      <c r="BX304" s="308"/>
      <c r="BY304" s="308"/>
      <c r="BZ304" s="308"/>
      <c r="CA304" s="308"/>
      <c r="CB304" s="308"/>
      <c r="CC304" s="308"/>
      <c r="CD304" s="308">
        <v>2</v>
      </c>
      <c r="CE304" s="308"/>
      <c r="CF304" s="264"/>
      <c r="CG304" s="308"/>
      <c r="CH304" s="308">
        <v>1</v>
      </c>
      <c r="CI304" s="308">
        <v>1</v>
      </c>
      <c r="CJ304" s="1058"/>
      <c r="CK304" s="153"/>
    </row>
    <row r="305" spans="1:89" s="148" customFormat="1" ht="37.25" customHeight="1">
      <c r="A305" s="265"/>
      <c r="B305" s="311" t="s">
        <v>562</v>
      </c>
      <c r="C305" s="312" t="s">
        <v>563</v>
      </c>
      <c r="D305" s="850">
        <v>2</v>
      </c>
      <c r="E305" s="1223">
        <v>128</v>
      </c>
      <c r="F305" s="315"/>
      <c r="G305" s="316"/>
      <c r="H305" s="314"/>
      <c r="I305" s="313"/>
      <c r="J305" s="318"/>
      <c r="K305" s="320"/>
      <c r="L305" s="319"/>
      <c r="M305" s="329"/>
      <c r="N305" s="321"/>
      <c r="O305" s="324"/>
      <c r="P305" s="326"/>
      <c r="Q305" s="323"/>
      <c r="R305" s="322"/>
      <c r="S305" s="325"/>
      <c r="T305" s="327">
        <f t="shared" si="26"/>
        <v>0</v>
      </c>
      <c r="U305" s="327">
        <f t="shared" si="23"/>
        <v>0</v>
      </c>
      <c r="V305" s="273" t="str">
        <f t="shared" si="25"/>
        <v>-</v>
      </c>
      <c r="W305" s="328" t="s">
        <v>564</v>
      </c>
      <c r="X305" s="303">
        <v>1.76</v>
      </c>
      <c r="Y305" s="304">
        <f t="shared" si="24"/>
        <v>0</v>
      </c>
      <c r="Z305" s="304"/>
      <c r="AA305" s="305" t="s">
        <v>1512</v>
      </c>
      <c r="AB305" s="306" t="s">
        <v>1517</v>
      </c>
      <c r="AC305" s="307"/>
      <c r="AD305" s="307"/>
      <c r="AE305" s="307"/>
      <c r="AF305" s="307"/>
      <c r="AG305" s="307"/>
      <c r="AH305" s="307"/>
      <c r="AI305" s="307"/>
      <c r="AJ305" s="307"/>
      <c r="AK305" s="307"/>
      <c r="AL305" s="307"/>
      <c r="AM305" s="307"/>
      <c r="AN305" s="307"/>
      <c r="AO305" s="307"/>
      <c r="AP305" s="307"/>
      <c r="AQ305" s="307"/>
      <c r="AR305" s="307"/>
      <c r="AS305" s="307"/>
      <c r="AT305" s="307"/>
      <c r="AU305" s="307"/>
      <c r="AV305" s="307"/>
      <c r="AW305" s="307"/>
      <c r="AX305" s="307"/>
      <c r="AY305" s="307"/>
      <c r="AZ305" s="307"/>
      <c r="BA305" s="307"/>
      <c r="BB305" s="307"/>
      <c r="BC305" s="307"/>
      <c r="BD305" s="307"/>
      <c r="BE305" s="307"/>
      <c r="BF305" s="307"/>
      <c r="BG305" s="1060"/>
      <c r="BH305" s="1057"/>
      <c r="BI305" s="264"/>
      <c r="BJ305" s="308"/>
      <c r="BK305" s="308"/>
      <c r="BL305" s="308"/>
      <c r="BM305" s="308"/>
      <c r="BN305" s="308"/>
      <c r="BO305" s="308"/>
      <c r="BP305" s="308">
        <v>2</v>
      </c>
      <c r="BQ305" s="308"/>
      <c r="BR305" s="308"/>
      <c r="BS305" s="309"/>
      <c r="BT305" s="308"/>
      <c r="BU305" s="308"/>
      <c r="BV305" s="308"/>
      <c r="BW305" s="308"/>
      <c r="BX305" s="308"/>
      <c r="BY305" s="308"/>
      <c r="BZ305" s="308"/>
      <c r="CA305" s="308"/>
      <c r="CB305" s="308"/>
      <c r="CC305" s="308"/>
      <c r="CD305" s="308">
        <v>2</v>
      </c>
      <c r="CE305" s="308"/>
      <c r="CF305" s="264"/>
      <c r="CG305" s="308">
        <v>1</v>
      </c>
      <c r="CH305" s="308">
        <v>1</v>
      </c>
      <c r="CI305" s="308"/>
      <c r="CJ305" s="1058"/>
      <c r="CK305" s="153"/>
    </row>
    <row r="306" spans="1:89" s="148" customFormat="1" ht="37.25" customHeight="1">
      <c r="A306" s="265"/>
      <c r="B306" s="311" t="s">
        <v>565</v>
      </c>
      <c r="C306" s="312" t="s">
        <v>566</v>
      </c>
      <c r="D306" s="850">
        <v>2</v>
      </c>
      <c r="E306" s="1223">
        <v>99</v>
      </c>
      <c r="F306" s="315"/>
      <c r="G306" s="316"/>
      <c r="H306" s="314"/>
      <c r="I306" s="313"/>
      <c r="J306" s="318"/>
      <c r="K306" s="320"/>
      <c r="L306" s="319"/>
      <c r="M306" s="329"/>
      <c r="N306" s="321"/>
      <c r="O306" s="324"/>
      <c r="P306" s="326"/>
      <c r="Q306" s="323"/>
      <c r="R306" s="322"/>
      <c r="S306" s="325"/>
      <c r="T306" s="327">
        <f t="shared" si="26"/>
        <v>0</v>
      </c>
      <c r="U306" s="327">
        <f t="shared" si="23"/>
        <v>0</v>
      </c>
      <c r="V306" s="273" t="str">
        <f t="shared" si="25"/>
        <v>-</v>
      </c>
      <c r="W306" s="328" t="s">
        <v>253</v>
      </c>
      <c r="X306" s="303">
        <v>1.25</v>
      </c>
      <c r="Y306" s="304">
        <f t="shared" si="24"/>
        <v>0</v>
      </c>
      <c r="Z306" s="304"/>
      <c r="AA306" s="305" t="s">
        <v>1512</v>
      </c>
      <c r="AB306" s="306" t="s">
        <v>1517</v>
      </c>
      <c r="AC306" s="307"/>
      <c r="AD306" s="307"/>
      <c r="AE306" s="307"/>
      <c r="AF306" s="307"/>
      <c r="AG306" s="307"/>
      <c r="AH306" s="307"/>
      <c r="AI306" s="307"/>
      <c r="AJ306" s="307"/>
      <c r="AK306" s="307"/>
      <c r="AL306" s="307"/>
      <c r="AM306" s="307"/>
      <c r="AN306" s="307"/>
      <c r="AO306" s="307"/>
      <c r="AP306" s="307"/>
      <c r="AQ306" s="307"/>
      <c r="AR306" s="307"/>
      <c r="AS306" s="307"/>
      <c r="AT306" s="307"/>
      <c r="AU306" s="307"/>
      <c r="AV306" s="307"/>
      <c r="AW306" s="307"/>
      <c r="AX306" s="307"/>
      <c r="AY306" s="307"/>
      <c r="AZ306" s="307"/>
      <c r="BA306" s="307"/>
      <c r="BB306" s="307"/>
      <c r="BC306" s="307"/>
      <c r="BD306" s="307"/>
      <c r="BE306" s="307"/>
      <c r="BF306" s="307"/>
      <c r="BG306" s="1060"/>
      <c r="BH306" s="1057"/>
      <c r="BI306" s="264"/>
      <c r="BJ306" s="308"/>
      <c r="BK306" s="308"/>
      <c r="BL306" s="308"/>
      <c r="BM306" s="308"/>
      <c r="BN306" s="308"/>
      <c r="BO306" s="308"/>
      <c r="BP306" s="308">
        <v>2</v>
      </c>
      <c r="BQ306" s="308"/>
      <c r="BR306" s="308"/>
      <c r="BS306" s="309"/>
      <c r="BT306" s="308"/>
      <c r="BU306" s="308"/>
      <c r="BV306" s="308"/>
      <c r="BW306" s="308"/>
      <c r="BX306" s="308"/>
      <c r="BY306" s="308"/>
      <c r="BZ306" s="308"/>
      <c r="CA306" s="308"/>
      <c r="CB306" s="308"/>
      <c r="CC306" s="308"/>
      <c r="CD306" s="308">
        <v>2</v>
      </c>
      <c r="CE306" s="308"/>
      <c r="CF306" s="264"/>
      <c r="CG306" s="308"/>
      <c r="CH306" s="308">
        <v>2</v>
      </c>
      <c r="CI306" s="308"/>
      <c r="CJ306" s="1058"/>
      <c r="CK306" s="153"/>
    </row>
    <row r="307" spans="1:89" s="148" customFormat="1" ht="37.25" customHeight="1">
      <c r="A307" s="265"/>
      <c r="B307" s="311" t="s">
        <v>567</v>
      </c>
      <c r="C307" s="312" t="s">
        <v>568</v>
      </c>
      <c r="D307" s="850">
        <v>1</v>
      </c>
      <c r="E307" s="1223">
        <v>81</v>
      </c>
      <c r="F307" s="315"/>
      <c r="G307" s="316"/>
      <c r="H307" s="314"/>
      <c r="I307" s="313"/>
      <c r="J307" s="318"/>
      <c r="K307" s="320"/>
      <c r="L307" s="319"/>
      <c r="M307" s="329"/>
      <c r="N307" s="321"/>
      <c r="O307" s="324"/>
      <c r="P307" s="326"/>
      <c r="Q307" s="323"/>
      <c r="R307" s="322"/>
      <c r="S307" s="325"/>
      <c r="T307" s="327">
        <f t="shared" si="26"/>
        <v>0</v>
      </c>
      <c r="U307" s="327">
        <f t="shared" si="23"/>
        <v>0</v>
      </c>
      <c r="V307" s="273" t="str">
        <f t="shared" si="25"/>
        <v>-</v>
      </c>
      <c r="W307" s="328" t="s">
        <v>408</v>
      </c>
      <c r="X307" s="303">
        <v>1.1200000000000001</v>
      </c>
      <c r="Y307" s="304">
        <f t="shared" si="24"/>
        <v>0</v>
      </c>
      <c r="Z307" s="304"/>
      <c r="AA307" s="305" t="s">
        <v>1512</v>
      </c>
      <c r="AB307" s="306" t="s">
        <v>1517</v>
      </c>
      <c r="AC307" s="307"/>
      <c r="AD307" s="307"/>
      <c r="AE307" s="307"/>
      <c r="AF307" s="307"/>
      <c r="AG307" s="307"/>
      <c r="AH307" s="307"/>
      <c r="AI307" s="307"/>
      <c r="AJ307" s="307"/>
      <c r="AK307" s="307"/>
      <c r="AL307" s="307"/>
      <c r="AM307" s="307"/>
      <c r="AN307" s="307"/>
      <c r="AO307" s="307"/>
      <c r="AP307" s="307"/>
      <c r="AQ307" s="307"/>
      <c r="AR307" s="307"/>
      <c r="AS307" s="307"/>
      <c r="AT307" s="307"/>
      <c r="AU307" s="307"/>
      <c r="AV307" s="307"/>
      <c r="AW307" s="307"/>
      <c r="AX307" s="307"/>
      <c r="AY307" s="307"/>
      <c r="AZ307" s="307"/>
      <c r="BA307" s="307"/>
      <c r="BB307" s="307"/>
      <c r="BC307" s="307"/>
      <c r="BD307" s="307"/>
      <c r="BE307" s="307"/>
      <c r="BF307" s="307"/>
      <c r="BG307" s="1060"/>
      <c r="BH307" s="1057"/>
      <c r="BI307" s="264"/>
      <c r="BJ307" s="308"/>
      <c r="BK307" s="308"/>
      <c r="BL307" s="308"/>
      <c r="BM307" s="308"/>
      <c r="BN307" s="308"/>
      <c r="BO307" s="308"/>
      <c r="BP307" s="308">
        <v>1</v>
      </c>
      <c r="BQ307" s="308"/>
      <c r="BR307" s="308"/>
      <c r="BS307" s="309"/>
      <c r="BT307" s="308"/>
      <c r="BU307" s="308"/>
      <c r="BV307" s="308"/>
      <c r="BW307" s="308"/>
      <c r="BX307" s="308"/>
      <c r="BY307" s="308"/>
      <c r="BZ307" s="308"/>
      <c r="CA307" s="308"/>
      <c r="CB307" s="308"/>
      <c r="CC307" s="308">
        <v>1</v>
      </c>
      <c r="CD307" s="308"/>
      <c r="CE307" s="308"/>
      <c r="CF307" s="264"/>
      <c r="CG307" s="308"/>
      <c r="CH307" s="308">
        <v>1</v>
      </c>
      <c r="CI307" s="308"/>
      <c r="CJ307" s="1058"/>
      <c r="CK307" s="153"/>
    </row>
    <row r="308" spans="1:89" s="148" customFormat="1" ht="37.25" customHeight="1">
      <c r="A308" s="265"/>
      <c r="B308" s="311" t="s">
        <v>569</v>
      </c>
      <c r="C308" s="312" t="s">
        <v>570</v>
      </c>
      <c r="D308" s="850">
        <v>1</v>
      </c>
      <c r="E308" s="1223">
        <v>91</v>
      </c>
      <c r="F308" s="315"/>
      <c r="G308" s="316"/>
      <c r="H308" s="314"/>
      <c r="I308" s="313"/>
      <c r="J308" s="318"/>
      <c r="K308" s="320"/>
      <c r="L308" s="319"/>
      <c r="M308" s="329"/>
      <c r="N308" s="321"/>
      <c r="O308" s="324"/>
      <c r="P308" s="326"/>
      <c r="Q308" s="323"/>
      <c r="R308" s="322"/>
      <c r="S308" s="325"/>
      <c r="T308" s="327">
        <f t="shared" si="26"/>
        <v>0</v>
      </c>
      <c r="U308" s="327">
        <f t="shared" si="23"/>
        <v>0</v>
      </c>
      <c r="V308" s="273" t="str">
        <f t="shared" si="25"/>
        <v>-</v>
      </c>
      <c r="W308" s="328" t="s">
        <v>571</v>
      </c>
      <c r="X308" s="303">
        <v>1.4</v>
      </c>
      <c r="Y308" s="304">
        <f t="shared" si="24"/>
        <v>0</v>
      </c>
      <c r="Z308" s="304"/>
      <c r="AA308" s="305" t="s">
        <v>1511</v>
      </c>
      <c r="AB308" s="306" t="s">
        <v>1518</v>
      </c>
      <c r="AC308" s="307"/>
      <c r="AD308" s="307"/>
      <c r="AE308" s="307"/>
      <c r="AF308" s="307"/>
      <c r="AG308" s="307"/>
      <c r="AH308" s="307"/>
      <c r="AI308" s="307"/>
      <c r="AJ308" s="307"/>
      <c r="AK308" s="307"/>
      <c r="AL308" s="307"/>
      <c r="AM308" s="307"/>
      <c r="AN308" s="307"/>
      <c r="AO308" s="307"/>
      <c r="AP308" s="307"/>
      <c r="AQ308" s="307"/>
      <c r="AR308" s="307"/>
      <c r="AS308" s="307"/>
      <c r="AT308" s="307"/>
      <c r="AU308" s="307"/>
      <c r="AV308" s="307"/>
      <c r="AW308" s="307"/>
      <c r="AX308" s="307"/>
      <c r="AY308" s="307"/>
      <c r="AZ308" s="307"/>
      <c r="BA308" s="307"/>
      <c r="BB308" s="307"/>
      <c r="BC308" s="307"/>
      <c r="BD308" s="307"/>
      <c r="BE308" s="307"/>
      <c r="BF308" s="307"/>
      <c r="BG308" s="1060"/>
      <c r="BH308" s="1057"/>
      <c r="BI308" s="264"/>
      <c r="BJ308" s="308"/>
      <c r="BK308" s="308"/>
      <c r="BL308" s="308"/>
      <c r="BM308" s="308"/>
      <c r="BN308" s="308"/>
      <c r="BO308" s="308"/>
      <c r="BP308" s="308"/>
      <c r="BQ308" s="308"/>
      <c r="BR308" s="308">
        <v>1</v>
      </c>
      <c r="BS308" s="309"/>
      <c r="BT308" s="308"/>
      <c r="BU308" s="308"/>
      <c r="BV308" s="308"/>
      <c r="BW308" s="308"/>
      <c r="BX308" s="308"/>
      <c r="BY308" s="308"/>
      <c r="BZ308" s="308"/>
      <c r="CA308" s="308"/>
      <c r="CB308" s="308"/>
      <c r="CC308" s="308"/>
      <c r="CD308" s="308">
        <v>1</v>
      </c>
      <c r="CE308" s="308"/>
      <c r="CF308" s="264"/>
      <c r="CG308" s="308"/>
      <c r="CH308" s="308"/>
      <c r="CI308" s="308">
        <v>1</v>
      </c>
      <c r="CJ308" s="1058"/>
      <c r="CK308" s="153"/>
    </row>
    <row r="309" spans="1:89" s="148" customFormat="1" ht="37.25" customHeight="1">
      <c r="A309" s="265"/>
      <c r="B309" s="311" t="s">
        <v>572</v>
      </c>
      <c r="C309" s="312" t="s">
        <v>573</v>
      </c>
      <c r="D309" s="850">
        <v>1</v>
      </c>
      <c r="E309" s="1223">
        <v>205</v>
      </c>
      <c r="F309" s="315"/>
      <c r="G309" s="316"/>
      <c r="H309" s="314"/>
      <c r="I309" s="313"/>
      <c r="J309" s="318"/>
      <c r="K309" s="320"/>
      <c r="L309" s="319"/>
      <c r="M309" s="329"/>
      <c r="N309" s="321"/>
      <c r="O309" s="324"/>
      <c r="P309" s="326"/>
      <c r="Q309" s="323"/>
      <c r="R309" s="322"/>
      <c r="S309" s="325"/>
      <c r="T309" s="327">
        <f t="shared" si="26"/>
        <v>0</v>
      </c>
      <c r="U309" s="327">
        <f t="shared" si="23"/>
        <v>0</v>
      </c>
      <c r="V309" s="273" t="str">
        <f t="shared" si="25"/>
        <v>-</v>
      </c>
      <c r="W309" s="328" t="s">
        <v>79</v>
      </c>
      <c r="X309" s="303">
        <v>3.34</v>
      </c>
      <c r="Y309" s="304">
        <f t="shared" si="24"/>
        <v>0</v>
      </c>
      <c r="Z309" s="304"/>
      <c r="AA309" s="305" t="s">
        <v>1512</v>
      </c>
      <c r="AB309" s="306" t="s">
        <v>1518</v>
      </c>
      <c r="AC309" s="307"/>
      <c r="AD309" s="307"/>
      <c r="AE309" s="307"/>
      <c r="AF309" s="307"/>
      <c r="AG309" s="307"/>
      <c r="AH309" s="307"/>
      <c r="AI309" s="307"/>
      <c r="AJ309" s="307"/>
      <c r="AK309" s="307"/>
      <c r="AL309" s="307"/>
      <c r="AM309" s="307"/>
      <c r="AN309" s="307"/>
      <c r="AO309" s="307"/>
      <c r="AP309" s="307"/>
      <c r="AQ309" s="307"/>
      <c r="AR309" s="307"/>
      <c r="AS309" s="307"/>
      <c r="AT309" s="307"/>
      <c r="AU309" s="307"/>
      <c r="AV309" s="307"/>
      <c r="AW309" s="307"/>
      <c r="AX309" s="307"/>
      <c r="AY309" s="307"/>
      <c r="AZ309" s="307"/>
      <c r="BA309" s="307"/>
      <c r="BB309" s="307"/>
      <c r="BC309" s="307"/>
      <c r="BD309" s="307"/>
      <c r="BE309" s="307"/>
      <c r="BF309" s="307"/>
      <c r="BG309" s="1060"/>
      <c r="BH309" s="1057"/>
      <c r="BI309" s="264"/>
      <c r="BJ309" s="308"/>
      <c r="BK309" s="308"/>
      <c r="BL309" s="308"/>
      <c r="BM309" s="308"/>
      <c r="BN309" s="308"/>
      <c r="BO309" s="308"/>
      <c r="BP309" s="308"/>
      <c r="BQ309" s="308"/>
      <c r="BR309" s="308">
        <v>1</v>
      </c>
      <c r="BS309" s="309"/>
      <c r="BT309" s="308"/>
      <c r="BU309" s="308"/>
      <c r="BV309" s="308"/>
      <c r="BW309" s="308"/>
      <c r="BX309" s="308"/>
      <c r="BY309" s="308"/>
      <c r="BZ309" s="308"/>
      <c r="CA309" s="308"/>
      <c r="CB309" s="308"/>
      <c r="CC309" s="308">
        <v>1</v>
      </c>
      <c r="CD309" s="308"/>
      <c r="CE309" s="308"/>
      <c r="CF309" s="264"/>
      <c r="CG309" s="308"/>
      <c r="CH309" s="308">
        <v>1</v>
      </c>
      <c r="CI309" s="308"/>
      <c r="CJ309" s="1058"/>
      <c r="CK309" s="153"/>
    </row>
    <row r="310" spans="1:89" s="148" customFormat="1" ht="37.25" customHeight="1">
      <c r="A310" s="265"/>
      <c r="B310" s="311" t="s">
        <v>574</v>
      </c>
      <c r="C310" s="312" t="s">
        <v>575</v>
      </c>
      <c r="D310" s="850">
        <v>1</v>
      </c>
      <c r="E310" s="1223">
        <v>111</v>
      </c>
      <c r="F310" s="315"/>
      <c r="G310" s="316"/>
      <c r="H310" s="314"/>
      <c r="I310" s="313"/>
      <c r="J310" s="318"/>
      <c r="K310" s="320"/>
      <c r="L310" s="319"/>
      <c r="M310" s="329"/>
      <c r="N310" s="321"/>
      <c r="O310" s="324"/>
      <c r="P310" s="326"/>
      <c r="Q310" s="323"/>
      <c r="R310" s="322"/>
      <c r="S310" s="325"/>
      <c r="T310" s="327">
        <f t="shared" si="26"/>
        <v>0</v>
      </c>
      <c r="U310" s="327">
        <f t="shared" si="23"/>
        <v>0</v>
      </c>
      <c r="V310" s="273" t="str">
        <f t="shared" si="25"/>
        <v>-</v>
      </c>
      <c r="W310" s="328" t="s">
        <v>79</v>
      </c>
      <c r="X310" s="303">
        <v>1.73</v>
      </c>
      <c r="Y310" s="304">
        <f t="shared" si="24"/>
        <v>0</v>
      </c>
      <c r="Z310" s="304"/>
      <c r="AA310" s="305" t="s">
        <v>1513</v>
      </c>
      <c r="AB310" s="306" t="s">
        <v>1518</v>
      </c>
      <c r="AC310" s="307"/>
      <c r="AD310" s="307"/>
      <c r="AE310" s="307"/>
      <c r="AF310" s="307"/>
      <c r="AG310" s="307"/>
      <c r="AH310" s="307"/>
      <c r="AI310" s="307"/>
      <c r="AJ310" s="307"/>
      <c r="AK310" s="307"/>
      <c r="AL310" s="307"/>
      <c r="AM310" s="307"/>
      <c r="AN310" s="307"/>
      <c r="AO310" s="307"/>
      <c r="AP310" s="307"/>
      <c r="AQ310" s="307"/>
      <c r="AR310" s="307"/>
      <c r="AS310" s="307"/>
      <c r="AT310" s="307"/>
      <c r="AU310" s="307"/>
      <c r="AV310" s="307"/>
      <c r="AW310" s="307"/>
      <c r="AX310" s="307"/>
      <c r="AY310" s="307"/>
      <c r="AZ310" s="307"/>
      <c r="BA310" s="307"/>
      <c r="BB310" s="307"/>
      <c r="BC310" s="307"/>
      <c r="BD310" s="307"/>
      <c r="BE310" s="307"/>
      <c r="BF310" s="307"/>
      <c r="BG310" s="1060"/>
      <c r="BH310" s="1057"/>
      <c r="BI310" s="264"/>
      <c r="BJ310" s="308"/>
      <c r="BK310" s="308"/>
      <c r="BL310" s="308"/>
      <c r="BM310" s="308"/>
      <c r="BN310" s="308"/>
      <c r="BO310" s="308"/>
      <c r="BP310" s="308"/>
      <c r="BQ310" s="308"/>
      <c r="BR310" s="308">
        <v>1</v>
      </c>
      <c r="BS310" s="309"/>
      <c r="BT310" s="308"/>
      <c r="BU310" s="308"/>
      <c r="BV310" s="308"/>
      <c r="BW310" s="308"/>
      <c r="BX310" s="308"/>
      <c r="BY310" s="308"/>
      <c r="BZ310" s="308"/>
      <c r="CA310" s="308"/>
      <c r="CB310" s="308"/>
      <c r="CC310" s="308">
        <v>1</v>
      </c>
      <c r="CD310" s="308"/>
      <c r="CE310" s="308"/>
      <c r="CF310" s="264"/>
      <c r="CG310" s="308">
        <v>1</v>
      </c>
      <c r="CH310" s="308"/>
      <c r="CI310" s="308"/>
      <c r="CJ310" s="1058"/>
      <c r="CK310" s="153"/>
    </row>
    <row r="311" spans="1:89" s="148" customFormat="1" ht="37.25" customHeight="1">
      <c r="A311" s="265"/>
      <c r="B311" s="311" t="s">
        <v>576</v>
      </c>
      <c r="C311" s="312" t="s">
        <v>577</v>
      </c>
      <c r="D311" s="850">
        <v>1</v>
      </c>
      <c r="E311" s="1223">
        <v>107</v>
      </c>
      <c r="F311" s="315"/>
      <c r="G311" s="316"/>
      <c r="H311" s="314"/>
      <c r="I311" s="313"/>
      <c r="J311" s="318"/>
      <c r="K311" s="320"/>
      <c r="L311" s="319"/>
      <c r="M311" s="329"/>
      <c r="N311" s="321"/>
      <c r="O311" s="324"/>
      <c r="P311" s="326"/>
      <c r="Q311" s="323"/>
      <c r="R311" s="322"/>
      <c r="S311" s="325"/>
      <c r="T311" s="327">
        <f t="shared" si="26"/>
        <v>0</v>
      </c>
      <c r="U311" s="327">
        <f t="shared" si="23"/>
        <v>0</v>
      </c>
      <c r="V311" s="273" t="str">
        <f t="shared" si="25"/>
        <v>-</v>
      </c>
      <c r="W311" s="328" t="s">
        <v>571</v>
      </c>
      <c r="X311" s="303">
        <v>1.66</v>
      </c>
      <c r="Y311" s="304">
        <f t="shared" si="24"/>
        <v>0</v>
      </c>
      <c r="Z311" s="304"/>
      <c r="AA311" s="305" t="s">
        <v>1513</v>
      </c>
      <c r="AB311" s="306" t="s">
        <v>1518</v>
      </c>
      <c r="AC311" s="307"/>
      <c r="AD311" s="307"/>
      <c r="AE311" s="307"/>
      <c r="AF311" s="307"/>
      <c r="AG311" s="307"/>
      <c r="AH311" s="307"/>
      <c r="AI311" s="307"/>
      <c r="AJ311" s="307"/>
      <c r="AK311" s="307"/>
      <c r="AL311" s="307"/>
      <c r="AM311" s="307"/>
      <c r="AN311" s="307"/>
      <c r="AO311" s="307"/>
      <c r="AP311" s="307"/>
      <c r="AQ311" s="307"/>
      <c r="AR311" s="307"/>
      <c r="AS311" s="307"/>
      <c r="AT311" s="307"/>
      <c r="AU311" s="307"/>
      <c r="AV311" s="307"/>
      <c r="AW311" s="307"/>
      <c r="AX311" s="307"/>
      <c r="AY311" s="307"/>
      <c r="AZ311" s="307"/>
      <c r="BA311" s="307"/>
      <c r="BB311" s="307"/>
      <c r="BC311" s="307"/>
      <c r="BD311" s="307"/>
      <c r="BE311" s="307"/>
      <c r="BF311" s="307"/>
      <c r="BG311" s="1060"/>
      <c r="BH311" s="1057"/>
      <c r="BI311" s="264"/>
      <c r="BJ311" s="308"/>
      <c r="BK311" s="308"/>
      <c r="BL311" s="308"/>
      <c r="BM311" s="308"/>
      <c r="BN311" s="308"/>
      <c r="BO311" s="308"/>
      <c r="BP311" s="308"/>
      <c r="BQ311" s="308"/>
      <c r="BR311" s="308">
        <v>1</v>
      </c>
      <c r="BS311" s="309"/>
      <c r="BT311" s="308"/>
      <c r="BU311" s="308"/>
      <c r="BV311" s="308"/>
      <c r="BW311" s="308"/>
      <c r="BX311" s="308"/>
      <c r="BY311" s="308"/>
      <c r="BZ311" s="308"/>
      <c r="CA311" s="308"/>
      <c r="CB311" s="308">
        <v>1</v>
      </c>
      <c r="CC311" s="308"/>
      <c r="CD311" s="308"/>
      <c r="CE311" s="308"/>
      <c r="CF311" s="264"/>
      <c r="CG311" s="308">
        <v>1</v>
      </c>
      <c r="CH311" s="308"/>
      <c r="CI311" s="308"/>
      <c r="CJ311" s="1058"/>
      <c r="CK311" s="153"/>
    </row>
    <row r="312" spans="1:89" s="148" customFormat="1" ht="37.25" customHeight="1">
      <c r="A312" s="332"/>
      <c r="B312" s="333" t="s">
        <v>578</v>
      </c>
      <c r="C312" s="280" t="s">
        <v>579</v>
      </c>
      <c r="D312" s="856">
        <v>1</v>
      </c>
      <c r="E312" s="1224">
        <v>118</v>
      </c>
      <c r="F312" s="337"/>
      <c r="G312" s="338"/>
      <c r="H312" s="336"/>
      <c r="I312" s="335"/>
      <c r="J312" s="340"/>
      <c r="K312" s="342"/>
      <c r="L312" s="341"/>
      <c r="M312" s="339"/>
      <c r="N312" s="343"/>
      <c r="O312" s="346"/>
      <c r="P312" s="348"/>
      <c r="Q312" s="345"/>
      <c r="R312" s="344"/>
      <c r="S312" s="347"/>
      <c r="T312" s="349">
        <f t="shared" si="26"/>
        <v>0</v>
      </c>
      <c r="U312" s="349">
        <f t="shared" si="23"/>
        <v>0</v>
      </c>
      <c r="V312" s="281" t="str">
        <f t="shared" si="25"/>
        <v>-</v>
      </c>
      <c r="W312" s="350" t="s">
        <v>79</v>
      </c>
      <c r="X312" s="303">
        <v>1.8</v>
      </c>
      <c r="Y312" s="304">
        <f t="shared" si="24"/>
        <v>0</v>
      </c>
      <c r="Z312" s="304"/>
      <c r="AA312" s="184" t="s">
        <v>1512</v>
      </c>
      <c r="AB312" s="334" t="s">
        <v>1518</v>
      </c>
      <c r="AC312" s="307"/>
      <c r="AD312" s="307"/>
      <c r="AE312" s="307"/>
      <c r="AF312" s="307"/>
      <c r="AG312" s="307"/>
      <c r="AH312" s="307"/>
      <c r="AI312" s="307"/>
      <c r="AJ312" s="307"/>
      <c r="AK312" s="307"/>
      <c r="AL312" s="307"/>
      <c r="AM312" s="307"/>
      <c r="AN312" s="307"/>
      <c r="AO312" s="307"/>
      <c r="AP312" s="307"/>
      <c r="AQ312" s="307"/>
      <c r="AR312" s="307"/>
      <c r="AS312" s="307"/>
      <c r="AT312" s="307"/>
      <c r="AU312" s="307"/>
      <c r="AV312" s="307"/>
      <c r="AW312" s="307"/>
      <c r="AX312" s="307"/>
      <c r="AY312" s="307"/>
      <c r="AZ312" s="307"/>
      <c r="BA312" s="307"/>
      <c r="BB312" s="307"/>
      <c r="BC312" s="307"/>
      <c r="BD312" s="307"/>
      <c r="BE312" s="307"/>
      <c r="BF312" s="307"/>
      <c r="BG312" s="1060"/>
      <c r="BH312" s="1057"/>
      <c r="BI312" s="264"/>
      <c r="BJ312" s="308"/>
      <c r="BK312" s="308"/>
      <c r="BL312" s="308"/>
      <c r="BM312" s="308"/>
      <c r="BN312" s="308"/>
      <c r="BO312" s="308"/>
      <c r="BP312" s="308"/>
      <c r="BQ312" s="308"/>
      <c r="BR312" s="308">
        <v>1</v>
      </c>
      <c r="BS312" s="309"/>
      <c r="BT312" s="308"/>
      <c r="BU312" s="308"/>
      <c r="BV312" s="308"/>
      <c r="BW312" s="308"/>
      <c r="BX312" s="308"/>
      <c r="BY312" s="308"/>
      <c r="BZ312" s="308"/>
      <c r="CA312" s="308"/>
      <c r="CB312" s="308"/>
      <c r="CC312" s="308">
        <v>1</v>
      </c>
      <c r="CD312" s="308"/>
      <c r="CE312" s="308"/>
      <c r="CF312" s="264"/>
      <c r="CG312" s="308"/>
      <c r="CH312" s="308">
        <v>1</v>
      </c>
      <c r="CI312" s="308"/>
      <c r="CJ312" s="1058"/>
      <c r="CK312" s="153"/>
    </row>
    <row r="313" spans="1:89" s="148" customFormat="1" ht="37.25" customHeight="1">
      <c r="A313" s="284"/>
      <c r="B313" s="285" t="s">
        <v>964</v>
      </c>
      <c r="C313" s="270" t="s">
        <v>965</v>
      </c>
      <c r="D313" s="845">
        <v>30</v>
      </c>
      <c r="E313" s="1225">
        <v>107</v>
      </c>
      <c r="F313" s="288"/>
      <c r="G313" s="289"/>
      <c r="H313" s="287"/>
      <c r="I313" s="286"/>
      <c r="J313" s="291"/>
      <c r="K313" s="293"/>
      <c r="L313" s="292"/>
      <c r="M313" s="290"/>
      <c r="N313" s="294"/>
      <c r="O313" s="297"/>
      <c r="P313" s="299"/>
      <c r="Q313" s="296"/>
      <c r="R313" s="295"/>
      <c r="S313" s="298"/>
      <c r="T313" s="300">
        <f t="shared" si="26"/>
        <v>0</v>
      </c>
      <c r="U313" s="300">
        <f t="shared" si="23"/>
        <v>0</v>
      </c>
      <c r="V313" s="301" t="str">
        <f t="shared" si="25"/>
        <v>-</v>
      </c>
      <c r="W313" s="360" t="s">
        <v>304</v>
      </c>
      <c r="X313" s="303">
        <v>0.40500000000000003</v>
      </c>
      <c r="Y313" s="304">
        <f t="shared" si="24"/>
        <v>0</v>
      </c>
      <c r="Z313" s="304"/>
      <c r="AA313" s="372" t="s">
        <v>1511</v>
      </c>
      <c r="AB313" s="306" t="s">
        <v>1523</v>
      </c>
      <c r="AC313" s="307"/>
      <c r="AD313" s="307"/>
      <c r="AE313" s="307"/>
      <c r="AF313" s="307"/>
      <c r="AG313" s="307"/>
      <c r="AH313" s="307"/>
      <c r="AI313" s="307"/>
      <c r="AJ313" s="307"/>
      <c r="AK313" s="307"/>
      <c r="AL313" s="307"/>
      <c r="AM313" s="307"/>
      <c r="AN313" s="307"/>
      <c r="AO313" s="307"/>
      <c r="AP313" s="307"/>
      <c r="AQ313" s="307"/>
      <c r="AR313" s="307"/>
      <c r="AS313" s="307"/>
      <c r="AT313" s="307"/>
      <c r="AU313" s="307"/>
      <c r="AV313" s="307"/>
      <c r="AW313" s="307"/>
      <c r="AX313" s="307"/>
      <c r="AY313" s="307"/>
      <c r="AZ313" s="307"/>
      <c r="BA313" s="307"/>
      <c r="BB313" s="307"/>
      <c r="BC313" s="307"/>
      <c r="BD313" s="307"/>
      <c r="BE313" s="307"/>
      <c r="BF313" s="307"/>
      <c r="BG313" s="1060"/>
      <c r="BH313" s="1057"/>
      <c r="BI313" s="264"/>
      <c r="BJ313" s="308">
        <v>30</v>
      </c>
      <c r="BK313" s="308"/>
      <c r="BL313" s="308"/>
      <c r="BM313" s="308"/>
      <c r="BN313" s="308"/>
      <c r="BO313" s="308"/>
      <c r="BP313" s="308"/>
      <c r="BQ313" s="308"/>
      <c r="BR313" s="308"/>
      <c r="BS313" s="309"/>
      <c r="BT313" s="310">
        <v>30</v>
      </c>
      <c r="BU313" s="310"/>
      <c r="BV313" s="310"/>
      <c r="BW313" s="310"/>
      <c r="BX313" s="310">
        <v>30</v>
      </c>
      <c r="BY313" s="308"/>
      <c r="BZ313" s="310"/>
      <c r="CA313" s="310"/>
      <c r="CB313" s="310"/>
      <c r="CC313" s="310"/>
      <c r="CD313" s="310"/>
      <c r="CE313" s="310"/>
      <c r="CF313" s="153"/>
      <c r="CG313" s="310"/>
      <c r="CH313" s="310"/>
      <c r="CI313" s="310"/>
      <c r="CJ313" s="1058"/>
      <c r="CK313" s="153"/>
    </row>
    <row r="314" spans="1:89" s="148" customFormat="1" ht="37.25" customHeight="1">
      <c r="A314" s="265"/>
      <c r="B314" s="311" t="s">
        <v>966</v>
      </c>
      <c r="C314" s="312" t="s">
        <v>967</v>
      </c>
      <c r="D314" s="850">
        <v>20</v>
      </c>
      <c r="E314" s="1223">
        <v>78</v>
      </c>
      <c r="F314" s="315"/>
      <c r="G314" s="316"/>
      <c r="H314" s="314"/>
      <c r="I314" s="313"/>
      <c r="J314" s="318"/>
      <c r="K314" s="320"/>
      <c r="L314" s="319"/>
      <c r="M314" s="329"/>
      <c r="N314" s="321"/>
      <c r="O314" s="324"/>
      <c r="P314" s="326"/>
      <c r="Q314" s="323"/>
      <c r="R314" s="322"/>
      <c r="S314" s="325"/>
      <c r="T314" s="327">
        <f t="shared" si="26"/>
        <v>0</v>
      </c>
      <c r="U314" s="327">
        <f t="shared" si="23"/>
        <v>0</v>
      </c>
      <c r="V314" s="273" t="str">
        <f t="shared" si="25"/>
        <v>-</v>
      </c>
      <c r="W314" s="361" t="s">
        <v>304</v>
      </c>
      <c r="X314" s="303">
        <v>0.379</v>
      </c>
      <c r="Y314" s="304">
        <f t="shared" si="24"/>
        <v>0</v>
      </c>
      <c r="Z314" s="304"/>
      <c r="AA314" s="372" t="s">
        <v>1511</v>
      </c>
      <c r="AB314" s="306" t="s">
        <v>1523</v>
      </c>
      <c r="AC314" s="307"/>
      <c r="AD314" s="307"/>
      <c r="AE314" s="307"/>
      <c r="AF314" s="307"/>
      <c r="AG314" s="307"/>
      <c r="AH314" s="307"/>
      <c r="AI314" s="307"/>
      <c r="AJ314" s="307"/>
      <c r="AK314" s="307"/>
      <c r="AL314" s="307"/>
      <c r="AM314" s="307"/>
      <c r="AN314" s="307"/>
      <c r="AO314" s="307"/>
      <c r="AP314" s="307"/>
      <c r="AQ314" s="307"/>
      <c r="AR314" s="307"/>
      <c r="AS314" s="307"/>
      <c r="AT314" s="307"/>
      <c r="AU314" s="307"/>
      <c r="AV314" s="307"/>
      <c r="AW314" s="307"/>
      <c r="AX314" s="307"/>
      <c r="AY314" s="307"/>
      <c r="AZ314" s="307"/>
      <c r="BA314" s="307"/>
      <c r="BB314" s="307"/>
      <c r="BC314" s="307"/>
      <c r="BD314" s="307"/>
      <c r="BE314" s="307"/>
      <c r="BF314" s="307"/>
      <c r="BG314" s="1060"/>
      <c r="BH314" s="1057"/>
      <c r="BI314" s="264"/>
      <c r="BJ314" s="308">
        <v>20</v>
      </c>
      <c r="BK314" s="308"/>
      <c r="BL314" s="308"/>
      <c r="BM314" s="308"/>
      <c r="BN314" s="308"/>
      <c r="BO314" s="308"/>
      <c r="BP314" s="308"/>
      <c r="BQ314" s="308"/>
      <c r="BR314" s="308"/>
      <c r="BS314" s="309"/>
      <c r="BT314" s="310">
        <v>20</v>
      </c>
      <c r="BU314" s="310"/>
      <c r="BV314" s="310"/>
      <c r="BW314" s="310"/>
      <c r="BX314" s="310">
        <v>20</v>
      </c>
      <c r="BY314" s="308"/>
      <c r="BZ314" s="310"/>
      <c r="CA314" s="310"/>
      <c r="CB314" s="310"/>
      <c r="CC314" s="310"/>
      <c r="CD314" s="310"/>
      <c r="CE314" s="310"/>
      <c r="CF314" s="153"/>
      <c r="CG314" s="310"/>
      <c r="CH314" s="310"/>
      <c r="CI314" s="310"/>
      <c r="CJ314" s="1058"/>
      <c r="CK314" s="153"/>
    </row>
    <row r="315" spans="1:89" s="148" customFormat="1" ht="37.25" customHeight="1">
      <c r="A315" s="265"/>
      <c r="B315" s="312" t="s">
        <v>968</v>
      </c>
      <c r="C315" s="312" t="s">
        <v>969</v>
      </c>
      <c r="D315" s="850">
        <v>20</v>
      </c>
      <c r="E315" s="1223">
        <v>111</v>
      </c>
      <c r="F315" s="315"/>
      <c r="G315" s="316"/>
      <c r="H315" s="314"/>
      <c r="I315" s="313"/>
      <c r="J315" s="318"/>
      <c r="K315" s="320"/>
      <c r="L315" s="319"/>
      <c r="M315" s="329"/>
      <c r="N315" s="321"/>
      <c r="O315" s="324"/>
      <c r="P315" s="326"/>
      <c r="Q315" s="323"/>
      <c r="R315" s="322"/>
      <c r="S315" s="325"/>
      <c r="T315" s="327">
        <f t="shared" si="26"/>
        <v>0</v>
      </c>
      <c r="U315" s="327">
        <f t="shared" si="23"/>
        <v>0</v>
      </c>
      <c r="V315" s="273" t="str">
        <f t="shared" si="25"/>
        <v>-</v>
      </c>
      <c r="W315" s="328" t="s">
        <v>1112</v>
      </c>
      <c r="X315" s="303">
        <v>0.83199999999999996</v>
      </c>
      <c r="Y315" s="304">
        <f t="shared" si="24"/>
        <v>0</v>
      </c>
      <c r="Z315" s="304"/>
      <c r="AA315" s="372" t="s">
        <v>1511</v>
      </c>
      <c r="AB315" s="306" t="s">
        <v>1522</v>
      </c>
      <c r="AC315" s="307"/>
      <c r="AD315" s="307"/>
      <c r="AE315" s="307"/>
      <c r="AF315" s="307"/>
      <c r="AG315" s="307"/>
      <c r="AH315" s="307"/>
      <c r="AI315" s="307"/>
      <c r="AJ315" s="307"/>
      <c r="AK315" s="307"/>
      <c r="AL315" s="307"/>
      <c r="AM315" s="307"/>
      <c r="AN315" s="307"/>
      <c r="AO315" s="307"/>
      <c r="AP315" s="307"/>
      <c r="AQ315" s="307"/>
      <c r="AR315" s="307"/>
      <c r="AS315" s="307"/>
      <c r="AT315" s="307"/>
      <c r="AU315" s="307"/>
      <c r="AV315" s="307"/>
      <c r="AW315" s="307"/>
      <c r="AX315" s="307"/>
      <c r="AY315" s="307"/>
      <c r="AZ315" s="307"/>
      <c r="BA315" s="307"/>
      <c r="BB315" s="307"/>
      <c r="BC315" s="307"/>
      <c r="BD315" s="307"/>
      <c r="BE315" s="307"/>
      <c r="BF315" s="307"/>
      <c r="BG315" s="1060"/>
      <c r="BH315" s="1057"/>
      <c r="BI315" s="264"/>
      <c r="BJ315" s="308"/>
      <c r="BK315" s="308">
        <v>20</v>
      </c>
      <c r="BL315" s="308"/>
      <c r="BM315" s="308"/>
      <c r="BN315" s="308"/>
      <c r="BO315" s="308"/>
      <c r="BP315" s="308"/>
      <c r="BQ315" s="308"/>
      <c r="BR315" s="308"/>
      <c r="BS315" s="309"/>
      <c r="BT315" s="310">
        <v>20</v>
      </c>
      <c r="BU315" s="310"/>
      <c r="BV315" s="310"/>
      <c r="BW315" s="310"/>
      <c r="BX315" s="310">
        <v>20</v>
      </c>
      <c r="BY315" s="308"/>
      <c r="BZ315" s="310"/>
      <c r="CA315" s="310"/>
      <c r="CB315" s="310"/>
      <c r="CC315" s="310"/>
      <c r="CD315" s="310"/>
      <c r="CE315" s="310"/>
      <c r="CF315" s="153"/>
      <c r="CG315" s="310"/>
      <c r="CH315" s="310"/>
      <c r="CI315" s="310"/>
      <c r="CJ315" s="1058"/>
      <c r="CK315" s="153"/>
    </row>
    <row r="316" spans="1:89" s="148" customFormat="1" ht="37.25" customHeight="1">
      <c r="A316" s="265"/>
      <c r="B316" s="311" t="s">
        <v>970</v>
      </c>
      <c r="C316" s="312" t="s">
        <v>971</v>
      </c>
      <c r="D316" s="850">
        <v>15</v>
      </c>
      <c r="E316" s="1223">
        <v>115</v>
      </c>
      <c r="F316" s="315"/>
      <c r="G316" s="316"/>
      <c r="H316" s="314"/>
      <c r="I316" s="313"/>
      <c r="J316" s="318"/>
      <c r="K316" s="320"/>
      <c r="L316" s="319"/>
      <c r="M316" s="329"/>
      <c r="N316" s="321"/>
      <c r="O316" s="324"/>
      <c r="P316" s="326"/>
      <c r="Q316" s="323"/>
      <c r="R316" s="322"/>
      <c r="S316" s="325"/>
      <c r="T316" s="327">
        <f t="shared" si="26"/>
        <v>0</v>
      </c>
      <c r="U316" s="327">
        <f t="shared" si="23"/>
        <v>0</v>
      </c>
      <c r="V316" s="273" t="str">
        <f t="shared" si="25"/>
        <v>-</v>
      </c>
      <c r="W316" s="361" t="s">
        <v>304</v>
      </c>
      <c r="X316" s="303">
        <v>1.68</v>
      </c>
      <c r="Y316" s="304">
        <f t="shared" si="24"/>
        <v>0</v>
      </c>
      <c r="Z316" s="304"/>
      <c r="AA316" s="372" t="s">
        <v>1511</v>
      </c>
      <c r="AB316" s="306" t="s">
        <v>1521</v>
      </c>
      <c r="AC316" s="307"/>
      <c r="AD316" s="307"/>
      <c r="AE316" s="307"/>
      <c r="AF316" s="307"/>
      <c r="AG316" s="307"/>
      <c r="AH316" s="307"/>
      <c r="AI316" s="307"/>
      <c r="AJ316" s="307"/>
      <c r="AK316" s="307"/>
      <c r="AL316" s="307"/>
      <c r="AM316" s="307"/>
      <c r="AN316" s="307"/>
      <c r="AO316" s="307"/>
      <c r="AP316" s="307"/>
      <c r="AQ316" s="307"/>
      <c r="AR316" s="307"/>
      <c r="AS316" s="307"/>
      <c r="AT316" s="307"/>
      <c r="AU316" s="307"/>
      <c r="AV316" s="307"/>
      <c r="AW316" s="307"/>
      <c r="AX316" s="307"/>
      <c r="AY316" s="307"/>
      <c r="AZ316" s="307"/>
      <c r="BA316" s="307"/>
      <c r="BB316" s="307"/>
      <c r="BC316" s="307"/>
      <c r="BD316" s="307"/>
      <c r="BE316" s="307"/>
      <c r="BF316" s="307"/>
      <c r="BG316" s="1060"/>
      <c r="BH316" s="1057"/>
      <c r="BI316" s="264"/>
      <c r="BJ316" s="308"/>
      <c r="BK316" s="308"/>
      <c r="BL316" s="308">
        <v>15</v>
      </c>
      <c r="BM316" s="308"/>
      <c r="BN316" s="308"/>
      <c r="BO316" s="308"/>
      <c r="BP316" s="308"/>
      <c r="BQ316" s="308"/>
      <c r="BR316" s="308"/>
      <c r="BS316" s="309"/>
      <c r="BT316" s="310">
        <v>15</v>
      </c>
      <c r="BU316" s="310"/>
      <c r="BV316" s="310">
        <v>15</v>
      </c>
      <c r="BW316" s="310"/>
      <c r="BX316" s="310"/>
      <c r="BY316" s="308"/>
      <c r="BZ316" s="310"/>
      <c r="CA316" s="310"/>
      <c r="CB316" s="310"/>
      <c r="CC316" s="310"/>
      <c r="CD316" s="310"/>
      <c r="CE316" s="310"/>
      <c r="CF316" s="153"/>
      <c r="CG316" s="310"/>
      <c r="CH316" s="310"/>
      <c r="CI316" s="310"/>
      <c r="CJ316" s="1058"/>
      <c r="CK316" s="153"/>
    </row>
    <row r="317" spans="1:89" s="148" customFormat="1" ht="37.25" customHeight="1">
      <c r="A317" s="265"/>
      <c r="B317" s="312" t="s">
        <v>972</v>
      </c>
      <c r="C317" s="312" t="s">
        <v>973</v>
      </c>
      <c r="D317" s="850">
        <v>15</v>
      </c>
      <c r="E317" s="1223">
        <v>90</v>
      </c>
      <c r="F317" s="315"/>
      <c r="G317" s="316"/>
      <c r="H317" s="314"/>
      <c r="I317" s="313"/>
      <c r="J317" s="318"/>
      <c r="K317" s="320"/>
      <c r="L317" s="319"/>
      <c r="M317" s="329"/>
      <c r="N317" s="321"/>
      <c r="O317" s="324"/>
      <c r="P317" s="326"/>
      <c r="Q317" s="323"/>
      <c r="R317" s="322"/>
      <c r="S317" s="325"/>
      <c r="T317" s="327">
        <f t="shared" si="26"/>
        <v>0</v>
      </c>
      <c r="U317" s="327">
        <f t="shared" si="23"/>
        <v>0</v>
      </c>
      <c r="V317" s="273" t="str">
        <f t="shared" si="25"/>
        <v>-</v>
      </c>
      <c r="W317" s="328" t="s">
        <v>1113</v>
      </c>
      <c r="X317" s="303">
        <v>0.70199999999999996</v>
      </c>
      <c r="Y317" s="304">
        <f t="shared" si="24"/>
        <v>0</v>
      </c>
      <c r="Z317" s="304"/>
      <c r="AA317" s="372" t="s">
        <v>1511</v>
      </c>
      <c r="AB317" s="306" t="s">
        <v>1521</v>
      </c>
      <c r="AC317" s="307"/>
      <c r="AD317" s="307"/>
      <c r="AE317" s="307"/>
      <c r="AF317" s="307"/>
      <c r="AG317" s="307"/>
      <c r="AH317" s="307"/>
      <c r="AI317" s="307"/>
      <c r="AJ317" s="307"/>
      <c r="AK317" s="307"/>
      <c r="AL317" s="307"/>
      <c r="AM317" s="307"/>
      <c r="AN317" s="307"/>
      <c r="AO317" s="307"/>
      <c r="AP317" s="307"/>
      <c r="AQ317" s="307"/>
      <c r="AR317" s="307"/>
      <c r="AS317" s="307"/>
      <c r="AT317" s="307"/>
      <c r="AU317" s="307"/>
      <c r="AV317" s="307"/>
      <c r="AW317" s="307"/>
      <c r="AX317" s="307"/>
      <c r="AY317" s="307"/>
      <c r="AZ317" s="307"/>
      <c r="BA317" s="307"/>
      <c r="BB317" s="307"/>
      <c r="BC317" s="307"/>
      <c r="BD317" s="307"/>
      <c r="BE317" s="307"/>
      <c r="BF317" s="307"/>
      <c r="BG317" s="1060"/>
      <c r="BH317" s="1057"/>
      <c r="BI317" s="264"/>
      <c r="BJ317" s="308"/>
      <c r="BK317" s="308"/>
      <c r="BL317" s="308">
        <v>15</v>
      </c>
      <c r="BM317" s="308"/>
      <c r="BN317" s="308"/>
      <c r="BO317" s="308"/>
      <c r="BP317" s="308"/>
      <c r="BQ317" s="308"/>
      <c r="BR317" s="308"/>
      <c r="BS317" s="309"/>
      <c r="BT317" s="310">
        <v>15</v>
      </c>
      <c r="BU317" s="310"/>
      <c r="BV317" s="310"/>
      <c r="BW317" s="310">
        <v>15</v>
      </c>
      <c r="BX317" s="310"/>
      <c r="BY317" s="308"/>
      <c r="BZ317" s="310"/>
      <c r="CA317" s="310"/>
      <c r="CB317" s="310"/>
      <c r="CC317" s="310"/>
      <c r="CD317" s="310"/>
      <c r="CE317" s="310"/>
      <c r="CF317" s="153"/>
      <c r="CG317" s="310"/>
      <c r="CH317" s="310"/>
      <c r="CI317" s="310"/>
      <c r="CJ317" s="1058"/>
      <c r="CK317" s="153"/>
    </row>
    <row r="318" spans="1:89" s="148" customFormat="1" ht="37.25" customHeight="1">
      <c r="A318" s="265"/>
      <c r="B318" s="311" t="s">
        <v>974</v>
      </c>
      <c r="C318" s="312" t="s">
        <v>975</v>
      </c>
      <c r="D318" s="850">
        <v>5</v>
      </c>
      <c r="E318" s="1223">
        <v>61</v>
      </c>
      <c r="F318" s="315"/>
      <c r="G318" s="316"/>
      <c r="H318" s="314"/>
      <c r="I318" s="313"/>
      <c r="J318" s="318"/>
      <c r="K318" s="320"/>
      <c r="L318" s="319"/>
      <c r="M318" s="329"/>
      <c r="N318" s="321"/>
      <c r="O318" s="324"/>
      <c r="P318" s="326"/>
      <c r="Q318" s="323"/>
      <c r="R318" s="322"/>
      <c r="S318" s="325"/>
      <c r="T318" s="327">
        <f t="shared" si="26"/>
        <v>0</v>
      </c>
      <c r="U318" s="327">
        <f t="shared" si="23"/>
        <v>0</v>
      </c>
      <c r="V318" s="273" t="str">
        <f t="shared" si="25"/>
        <v>-</v>
      </c>
      <c r="W318" s="328" t="s">
        <v>1114</v>
      </c>
      <c r="X318" s="303">
        <v>0.95099999999999996</v>
      </c>
      <c r="Y318" s="304">
        <f t="shared" si="24"/>
        <v>0</v>
      </c>
      <c r="Z318" s="304"/>
      <c r="AA318" s="372" t="s">
        <v>1511</v>
      </c>
      <c r="AB318" s="306" t="s">
        <v>1520</v>
      </c>
      <c r="AC318" s="307"/>
      <c r="AD318" s="307"/>
      <c r="AE318" s="307"/>
      <c r="AF318" s="307"/>
      <c r="AG318" s="307"/>
      <c r="AH318" s="307"/>
      <c r="AI318" s="307"/>
      <c r="AJ318" s="307"/>
      <c r="AK318" s="307"/>
      <c r="AL318" s="307"/>
      <c r="AM318" s="307"/>
      <c r="AN318" s="307"/>
      <c r="AO318" s="307"/>
      <c r="AP318" s="307"/>
      <c r="AQ318" s="307"/>
      <c r="AR318" s="307"/>
      <c r="AS318" s="307"/>
      <c r="AT318" s="307"/>
      <c r="AU318" s="307"/>
      <c r="AV318" s="307"/>
      <c r="AW318" s="307"/>
      <c r="AX318" s="307"/>
      <c r="AY318" s="307"/>
      <c r="AZ318" s="307"/>
      <c r="BA318" s="307"/>
      <c r="BB318" s="307"/>
      <c r="BC318" s="307"/>
      <c r="BD318" s="307"/>
      <c r="BE318" s="307"/>
      <c r="BF318" s="307"/>
      <c r="BG318" s="1060"/>
      <c r="BH318" s="1057"/>
      <c r="BI318" s="264"/>
      <c r="BJ318" s="308"/>
      <c r="BK318" s="308"/>
      <c r="BL318" s="308"/>
      <c r="BM318" s="308"/>
      <c r="BN318" s="308">
        <v>5</v>
      </c>
      <c r="BO318" s="308"/>
      <c r="BP318" s="308"/>
      <c r="BQ318" s="308"/>
      <c r="BR318" s="308"/>
      <c r="BS318" s="309"/>
      <c r="BT318" s="310"/>
      <c r="BU318" s="310"/>
      <c r="BV318" s="310"/>
      <c r="BW318" s="310"/>
      <c r="BX318" s="310"/>
      <c r="BY318" s="308"/>
      <c r="BZ318" s="310"/>
      <c r="CA318" s="310"/>
      <c r="CB318" s="310"/>
      <c r="CC318" s="310">
        <v>5</v>
      </c>
      <c r="CD318" s="310"/>
      <c r="CE318" s="310"/>
      <c r="CF318" s="153"/>
      <c r="CG318" s="310"/>
      <c r="CH318" s="310"/>
      <c r="CI318" s="310">
        <v>5</v>
      </c>
      <c r="CJ318" s="1058"/>
      <c r="CK318" s="153"/>
    </row>
    <row r="319" spans="1:89" s="148" customFormat="1" ht="37.25" customHeight="1">
      <c r="A319" s="265"/>
      <c r="B319" s="311" t="s">
        <v>976</v>
      </c>
      <c r="C319" s="312" t="s">
        <v>977</v>
      </c>
      <c r="D319" s="850">
        <v>5</v>
      </c>
      <c r="E319" s="1223">
        <v>92</v>
      </c>
      <c r="F319" s="315"/>
      <c r="G319" s="316"/>
      <c r="H319" s="314"/>
      <c r="I319" s="313"/>
      <c r="J319" s="318"/>
      <c r="K319" s="320"/>
      <c r="L319" s="319"/>
      <c r="M319" s="329"/>
      <c r="N319" s="321"/>
      <c r="O319" s="324"/>
      <c r="P319" s="326"/>
      <c r="Q319" s="323"/>
      <c r="R319" s="322"/>
      <c r="S319" s="325"/>
      <c r="T319" s="327">
        <f t="shared" si="26"/>
        <v>0</v>
      </c>
      <c r="U319" s="327">
        <f t="shared" si="23"/>
        <v>0</v>
      </c>
      <c r="V319" s="273" t="str">
        <f t="shared" si="25"/>
        <v>-</v>
      </c>
      <c r="W319" s="328" t="s">
        <v>1115</v>
      </c>
      <c r="X319" s="303">
        <v>1.621</v>
      </c>
      <c r="Y319" s="304">
        <f t="shared" si="24"/>
        <v>0</v>
      </c>
      <c r="Z319" s="304"/>
      <c r="AA319" s="372" t="s">
        <v>1511</v>
      </c>
      <c r="AB319" s="306" t="s">
        <v>1520</v>
      </c>
      <c r="AC319" s="307"/>
      <c r="AD319" s="307"/>
      <c r="AE319" s="307"/>
      <c r="AF319" s="307"/>
      <c r="AG319" s="307"/>
      <c r="AH319" s="307"/>
      <c r="AI319" s="307"/>
      <c r="AJ319" s="307"/>
      <c r="AK319" s="307"/>
      <c r="AL319" s="307"/>
      <c r="AM319" s="307"/>
      <c r="AN319" s="307"/>
      <c r="AO319" s="307"/>
      <c r="AP319" s="307"/>
      <c r="AQ319" s="307"/>
      <c r="AR319" s="307"/>
      <c r="AS319" s="307"/>
      <c r="AT319" s="307"/>
      <c r="AU319" s="307"/>
      <c r="AV319" s="307"/>
      <c r="AW319" s="307"/>
      <c r="AX319" s="307"/>
      <c r="AY319" s="307"/>
      <c r="AZ319" s="307"/>
      <c r="BA319" s="307"/>
      <c r="BB319" s="307"/>
      <c r="BC319" s="307"/>
      <c r="BD319" s="307"/>
      <c r="BE319" s="307"/>
      <c r="BF319" s="307"/>
      <c r="BG319" s="1060"/>
      <c r="BH319" s="1057"/>
      <c r="BI319" s="264"/>
      <c r="BJ319" s="308"/>
      <c r="BK319" s="308"/>
      <c r="BL319" s="308"/>
      <c r="BM319" s="308"/>
      <c r="BN319" s="308">
        <v>5</v>
      </c>
      <c r="BO319" s="308"/>
      <c r="BP319" s="308"/>
      <c r="BQ319" s="308"/>
      <c r="BR319" s="308"/>
      <c r="BS319" s="309"/>
      <c r="BT319" s="310"/>
      <c r="BU319" s="310"/>
      <c r="BV319" s="310"/>
      <c r="BW319" s="310"/>
      <c r="BX319" s="310"/>
      <c r="BY319" s="308"/>
      <c r="BZ319" s="310"/>
      <c r="CA319" s="310"/>
      <c r="CB319" s="310"/>
      <c r="CC319" s="310">
        <v>5</v>
      </c>
      <c r="CD319" s="310"/>
      <c r="CE319" s="310"/>
      <c r="CF319" s="153"/>
      <c r="CG319" s="310"/>
      <c r="CH319" s="310"/>
      <c r="CI319" s="310">
        <v>5</v>
      </c>
      <c r="CJ319" s="1058"/>
      <c r="CK319" s="153"/>
    </row>
    <row r="320" spans="1:89" s="148" customFormat="1" ht="37.25" customHeight="1">
      <c r="A320" s="265"/>
      <c r="B320" s="311" t="s">
        <v>1968</v>
      </c>
      <c r="C320" s="312" t="s">
        <v>978</v>
      </c>
      <c r="D320" s="850">
        <v>3</v>
      </c>
      <c r="E320" s="1223">
        <v>105</v>
      </c>
      <c r="F320" s="315"/>
      <c r="G320" s="316"/>
      <c r="H320" s="314"/>
      <c r="I320" s="313"/>
      <c r="J320" s="318"/>
      <c r="K320" s="320"/>
      <c r="L320" s="319"/>
      <c r="M320" s="329"/>
      <c r="N320" s="321"/>
      <c r="O320" s="324"/>
      <c r="P320" s="326"/>
      <c r="Q320" s="323"/>
      <c r="R320" s="322"/>
      <c r="S320" s="325"/>
      <c r="T320" s="327">
        <f t="shared" si="26"/>
        <v>0</v>
      </c>
      <c r="U320" s="327">
        <f t="shared" si="23"/>
        <v>0</v>
      </c>
      <c r="V320" s="273" t="str">
        <f t="shared" si="25"/>
        <v>-</v>
      </c>
      <c r="W320" s="331" t="s">
        <v>1673</v>
      </c>
      <c r="X320" s="303">
        <v>1.28</v>
      </c>
      <c r="Y320" s="304">
        <f t="shared" si="24"/>
        <v>0</v>
      </c>
      <c r="Z320" s="304"/>
      <c r="AA320" s="372" t="s">
        <v>1511</v>
      </c>
      <c r="AB320" s="306" t="s">
        <v>1516</v>
      </c>
      <c r="AC320" s="307"/>
      <c r="AD320" s="307"/>
      <c r="AE320" s="307"/>
      <c r="AF320" s="307"/>
      <c r="AG320" s="307"/>
      <c r="AH320" s="307"/>
      <c r="AI320" s="307"/>
      <c r="AJ320" s="307"/>
      <c r="AK320" s="307"/>
      <c r="AL320" s="307"/>
      <c r="AM320" s="307"/>
      <c r="AN320" s="307"/>
      <c r="AO320" s="307"/>
      <c r="AP320" s="307"/>
      <c r="AQ320" s="307"/>
      <c r="AR320" s="307"/>
      <c r="AS320" s="307"/>
      <c r="AT320" s="307"/>
      <c r="AU320" s="307"/>
      <c r="AV320" s="307"/>
      <c r="AW320" s="307"/>
      <c r="AX320" s="307"/>
      <c r="AY320" s="307"/>
      <c r="AZ320" s="307"/>
      <c r="BA320" s="307"/>
      <c r="BB320" s="307"/>
      <c r="BC320" s="307"/>
      <c r="BD320" s="307"/>
      <c r="BE320" s="307"/>
      <c r="BF320" s="307"/>
      <c r="BG320" s="1060"/>
      <c r="BH320" s="1057"/>
      <c r="BI320" s="264"/>
      <c r="BJ320" s="308"/>
      <c r="BK320" s="308"/>
      <c r="BL320" s="308"/>
      <c r="BM320" s="308"/>
      <c r="BN320" s="308"/>
      <c r="BO320" s="308">
        <v>3</v>
      </c>
      <c r="BP320" s="308"/>
      <c r="BQ320" s="308"/>
      <c r="BR320" s="308"/>
      <c r="BS320" s="309"/>
      <c r="BT320" s="310"/>
      <c r="BU320" s="310"/>
      <c r="BV320" s="310"/>
      <c r="BW320" s="310"/>
      <c r="BX320" s="310"/>
      <c r="BY320" s="308"/>
      <c r="BZ320" s="310"/>
      <c r="CA320" s="310"/>
      <c r="CB320" s="310"/>
      <c r="CC320" s="310">
        <v>3</v>
      </c>
      <c r="CD320" s="310"/>
      <c r="CE320" s="310"/>
      <c r="CF320" s="153"/>
      <c r="CG320" s="310"/>
      <c r="CH320" s="310"/>
      <c r="CI320" s="310">
        <v>3</v>
      </c>
      <c r="CJ320" s="1058"/>
      <c r="CK320" s="153"/>
    </row>
    <row r="321" spans="1:89" s="148" customFormat="1" ht="37.25" customHeight="1">
      <c r="A321" s="265"/>
      <c r="B321" s="311" t="s">
        <v>1969</v>
      </c>
      <c r="C321" s="312" t="s">
        <v>979</v>
      </c>
      <c r="D321" s="850">
        <v>3</v>
      </c>
      <c r="E321" s="1223">
        <v>100</v>
      </c>
      <c r="F321" s="315"/>
      <c r="G321" s="316"/>
      <c r="H321" s="314"/>
      <c r="I321" s="313"/>
      <c r="J321" s="318"/>
      <c r="K321" s="320"/>
      <c r="L321" s="319"/>
      <c r="M321" s="329"/>
      <c r="N321" s="321"/>
      <c r="O321" s="324"/>
      <c r="P321" s="326"/>
      <c r="Q321" s="323"/>
      <c r="R321" s="322"/>
      <c r="S321" s="325"/>
      <c r="T321" s="327">
        <f t="shared" si="26"/>
        <v>0</v>
      </c>
      <c r="U321" s="327">
        <f t="shared" si="23"/>
        <v>0</v>
      </c>
      <c r="V321" s="273" t="str">
        <f t="shared" si="25"/>
        <v>-</v>
      </c>
      <c r="W321" s="331"/>
      <c r="X321" s="303">
        <v>1.0169999999999999</v>
      </c>
      <c r="Y321" s="304">
        <f t="shared" si="24"/>
        <v>0</v>
      </c>
      <c r="Z321" s="304"/>
      <c r="AA321" s="372" t="s">
        <v>1511</v>
      </c>
      <c r="AB321" s="306" t="s">
        <v>1516</v>
      </c>
      <c r="AC321" s="307"/>
      <c r="AD321" s="307"/>
      <c r="AE321" s="307"/>
      <c r="AF321" s="307"/>
      <c r="AG321" s="307"/>
      <c r="AH321" s="307"/>
      <c r="AI321" s="307"/>
      <c r="AJ321" s="307"/>
      <c r="AK321" s="307"/>
      <c r="AL321" s="307"/>
      <c r="AM321" s="307"/>
      <c r="AN321" s="307"/>
      <c r="AO321" s="307"/>
      <c r="AP321" s="307"/>
      <c r="AQ321" s="307"/>
      <c r="AR321" s="307"/>
      <c r="AS321" s="307"/>
      <c r="AT321" s="307"/>
      <c r="AU321" s="307"/>
      <c r="AV321" s="307"/>
      <c r="AW321" s="307"/>
      <c r="AX321" s="307"/>
      <c r="AY321" s="307"/>
      <c r="AZ321" s="307"/>
      <c r="BA321" s="307"/>
      <c r="BB321" s="307"/>
      <c r="BC321" s="307"/>
      <c r="BD321" s="307"/>
      <c r="BE321" s="307"/>
      <c r="BF321" s="307"/>
      <c r="BG321" s="1060"/>
      <c r="BH321" s="1057"/>
      <c r="BI321" s="264"/>
      <c r="BJ321" s="308"/>
      <c r="BK321" s="308"/>
      <c r="BL321" s="308"/>
      <c r="BM321" s="308"/>
      <c r="BN321" s="308"/>
      <c r="BO321" s="308">
        <v>3</v>
      </c>
      <c r="BP321" s="308"/>
      <c r="BQ321" s="308"/>
      <c r="BR321" s="308"/>
      <c r="BS321" s="309"/>
      <c r="BT321" s="310"/>
      <c r="BU321" s="310"/>
      <c r="BV321" s="310"/>
      <c r="BW321" s="310"/>
      <c r="BX321" s="310"/>
      <c r="BY321" s="308"/>
      <c r="BZ321" s="310"/>
      <c r="CA321" s="310"/>
      <c r="CB321" s="310"/>
      <c r="CC321" s="310">
        <v>3</v>
      </c>
      <c r="CD321" s="310"/>
      <c r="CE321" s="310"/>
      <c r="CF321" s="153"/>
      <c r="CG321" s="310"/>
      <c r="CH321" s="310"/>
      <c r="CI321" s="310">
        <v>3</v>
      </c>
      <c r="CJ321" s="1058"/>
      <c r="CK321" s="153"/>
    </row>
    <row r="322" spans="1:89" s="148" customFormat="1" ht="37.25" customHeight="1">
      <c r="A322" s="265"/>
      <c r="B322" s="311" t="s">
        <v>1970</v>
      </c>
      <c r="C322" s="312" t="s">
        <v>980</v>
      </c>
      <c r="D322" s="850">
        <v>3</v>
      </c>
      <c r="E322" s="1223">
        <v>147</v>
      </c>
      <c r="F322" s="315"/>
      <c r="G322" s="316"/>
      <c r="H322" s="314"/>
      <c r="I322" s="313"/>
      <c r="J322" s="318"/>
      <c r="K322" s="320"/>
      <c r="L322" s="319"/>
      <c r="M322" s="329"/>
      <c r="N322" s="321"/>
      <c r="O322" s="324"/>
      <c r="P322" s="326"/>
      <c r="Q322" s="323"/>
      <c r="R322" s="322"/>
      <c r="S322" s="325"/>
      <c r="T322" s="327">
        <f t="shared" si="26"/>
        <v>0</v>
      </c>
      <c r="U322" s="327">
        <f t="shared" si="23"/>
        <v>0</v>
      </c>
      <c r="V322" s="273" t="str">
        <f t="shared" si="25"/>
        <v>-</v>
      </c>
      <c r="W322" s="331" t="s">
        <v>351</v>
      </c>
      <c r="X322" s="303">
        <v>1.6919999999999999</v>
      </c>
      <c r="Y322" s="304">
        <f t="shared" si="24"/>
        <v>0</v>
      </c>
      <c r="Z322" s="304"/>
      <c r="AA322" s="372" t="s">
        <v>1511</v>
      </c>
      <c r="AB322" s="306" t="s">
        <v>1517</v>
      </c>
      <c r="AC322" s="307"/>
      <c r="AD322" s="307"/>
      <c r="AE322" s="307"/>
      <c r="AF322" s="307"/>
      <c r="AG322" s="307"/>
      <c r="AH322" s="307"/>
      <c r="AI322" s="307"/>
      <c r="AJ322" s="307"/>
      <c r="AK322" s="307"/>
      <c r="AL322" s="307"/>
      <c r="AM322" s="307"/>
      <c r="AN322" s="307"/>
      <c r="AO322" s="307"/>
      <c r="AP322" s="307"/>
      <c r="AQ322" s="307"/>
      <c r="AR322" s="307"/>
      <c r="AS322" s="307"/>
      <c r="AT322" s="307"/>
      <c r="AU322" s="307"/>
      <c r="AV322" s="307"/>
      <c r="AW322" s="307"/>
      <c r="AX322" s="307"/>
      <c r="AY322" s="307"/>
      <c r="AZ322" s="307"/>
      <c r="BA322" s="307"/>
      <c r="BB322" s="307"/>
      <c r="BC322" s="307"/>
      <c r="BD322" s="307"/>
      <c r="BE322" s="307"/>
      <c r="BF322" s="307"/>
      <c r="BG322" s="1060"/>
      <c r="BH322" s="1057"/>
      <c r="BI322" s="264"/>
      <c r="BJ322" s="308"/>
      <c r="BK322" s="308"/>
      <c r="BL322" s="308"/>
      <c r="BM322" s="308"/>
      <c r="BN322" s="308"/>
      <c r="BO322" s="308"/>
      <c r="BP322" s="308">
        <v>3</v>
      </c>
      <c r="BQ322" s="308"/>
      <c r="BR322" s="308"/>
      <c r="BS322" s="309"/>
      <c r="BT322" s="310"/>
      <c r="BU322" s="310"/>
      <c r="BV322" s="310"/>
      <c r="BW322" s="310"/>
      <c r="BX322" s="310"/>
      <c r="BY322" s="308"/>
      <c r="BZ322" s="310"/>
      <c r="CA322" s="310"/>
      <c r="CB322" s="310"/>
      <c r="CC322" s="310">
        <v>3</v>
      </c>
      <c r="CD322" s="310"/>
      <c r="CE322" s="310"/>
      <c r="CF322" s="153"/>
      <c r="CG322" s="310"/>
      <c r="CH322" s="310"/>
      <c r="CI322" s="310">
        <v>3</v>
      </c>
      <c r="CJ322" s="1058"/>
      <c r="CK322" s="153"/>
    </row>
    <row r="323" spans="1:89" s="148" customFormat="1" ht="37.25" customHeight="1">
      <c r="A323" s="265"/>
      <c r="B323" s="311" t="s">
        <v>1971</v>
      </c>
      <c r="C323" s="312" t="s">
        <v>981</v>
      </c>
      <c r="D323" s="850">
        <v>3</v>
      </c>
      <c r="E323" s="1223">
        <v>151</v>
      </c>
      <c r="F323" s="315"/>
      <c r="G323" s="316"/>
      <c r="H323" s="314"/>
      <c r="I323" s="313"/>
      <c r="J323" s="318"/>
      <c r="K323" s="320"/>
      <c r="L323" s="319"/>
      <c r="M323" s="329"/>
      <c r="N323" s="321"/>
      <c r="O323" s="324"/>
      <c r="P323" s="326"/>
      <c r="Q323" s="323"/>
      <c r="R323" s="322"/>
      <c r="S323" s="325"/>
      <c r="T323" s="327">
        <f t="shared" si="26"/>
        <v>0</v>
      </c>
      <c r="U323" s="327">
        <f t="shared" si="23"/>
        <v>0</v>
      </c>
      <c r="V323" s="273" t="str">
        <f t="shared" si="25"/>
        <v>-</v>
      </c>
      <c r="W323" s="331" t="s">
        <v>1116</v>
      </c>
      <c r="X323" s="303">
        <v>1.9370000000000001</v>
      </c>
      <c r="Y323" s="304">
        <f t="shared" si="24"/>
        <v>0</v>
      </c>
      <c r="Z323" s="304"/>
      <c r="AA323" s="372" t="s">
        <v>1511</v>
      </c>
      <c r="AB323" s="306" t="s">
        <v>1517</v>
      </c>
      <c r="AC323" s="307"/>
      <c r="AD323" s="307"/>
      <c r="AE323" s="307"/>
      <c r="AF323" s="307"/>
      <c r="AG323" s="307"/>
      <c r="AH323" s="307"/>
      <c r="AI323" s="307"/>
      <c r="AJ323" s="307"/>
      <c r="AK323" s="307"/>
      <c r="AL323" s="307"/>
      <c r="AM323" s="307"/>
      <c r="AN323" s="307"/>
      <c r="AO323" s="307"/>
      <c r="AP323" s="307"/>
      <c r="AQ323" s="307"/>
      <c r="AR323" s="307"/>
      <c r="AS323" s="307"/>
      <c r="AT323" s="307"/>
      <c r="AU323" s="307"/>
      <c r="AV323" s="307"/>
      <c r="AW323" s="307"/>
      <c r="AX323" s="307"/>
      <c r="AY323" s="307"/>
      <c r="AZ323" s="307"/>
      <c r="BA323" s="307"/>
      <c r="BB323" s="307"/>
      <c r="BC323" s="307"/>
      <c r="BD323" s="307"/>
      <c r="BE323" s="307"/>
      <c r="BF323" s="307"/>
      <c r="BG323" s="1060"/>
      <c r="BH323" s="1057"/>
      <c r="BI323" s="264"/>
      <c r="BJ323" s="308"/>
      <c r="BK323" s="308"/>
      <c r="BL323" s="308"/>
      <c r="BM323" s="308"/>
      <c r="BN323" s="308"/>
      <c r="BO323" s="308"/>
      <c r="BP323" s="308">
        <v>3</v>
      </c>
      <c r="BQ323" s="308"/>
      <c r="BR323" s="308"/>
      <c r="BS323" s="309"/>
      <c r="BT323" s="310"/>
      <c r="BU323" s="310"/>
      <c r="BV323" s="310"/>
      <c r="BW323" s="310"/>
      <c r="BX323" s="310"/>
      <c r="BY323" s="308"/>
      <c r="BZ323" s="310"/>
      <c r="CA323" s="310"/>
      <c r="CB323" s="310"/>
      <c r="CC323" s="310">
        <v>3</v>
      </c>
      <c r="CD323" s="310"/>
      <c r="CE323" s="310"/>
      <c r="CF323" s="153"/>
      <c r="CG323" s="310"/>
      <c r="CH323" s="310"/>
      <c r="CI323" s="310">
        <v>3</v>
      </c>
      <c r="CJ323" s="1058"/>
      <c r="CK323" s="153"/>
    </row>
    <row r="324" spans="1:89" s="148" customFormat="1" ht="37.25" customHeight="1">
      <c r="A324" s="265"/>
      <c r="B324" s="311" t="s">
        <v>1972</v>
      </c>
      <c r="C324" s="312" t="s">
        <v>982</v>
      </c>
      <c r="D324" s="850">
        <v>2</v>
      </c>
      <c r="E324" s="1223">
        <v>114</v>
      </c>
      <c r="F324" s="315"/>
      <c r="G324" s="316"/>
      <c r="H324" s="314"/>
      <c r="I324" s="313"/>
      <c r="J324" s="318"/>
      <c r="K324" s="320"/>
      <c r="L324" s="319"/>
      <c r="M324" s="329"/>
      <c r="N324" s="321"/>
      <c r="O324" s="324"/>
      <c r="P324" s="326"/>
      <c r="Q324" s="323"/>
      <c r="R324" s="322"/>
      <c r="S324" s="325"/>
      <c r="T324" s="327">
        <f t="shared" si="26"/>
        <v>0</v>
      </c>
      <c r="U324" s="327">
        <f t="shared" ref="U324:U387" si="27">T324*D324</f>
        <v>0</v>
      </c>
      <c r="V324" s="273" t="str">
        <f t="shared" si="25"/>
        <v>-</v>
      </c>
      <c r="W324" s="331"/>
      <c r="X324" s="303">
        <v>1.65</v>
      </c>
      <c r="Y324" s="304">
        <f t="shared" ref="Y324:Y387" si="28">X324*T324</f>
        <v>0</v>
      </c>
      <c r="Z324" s="304"/>
      <c r="AA324" s="372" t="s">
        <v>1511</v>
      </c>
      <c r="AB324" s="306" t="s">
        <v>1517</v>
      </c>
      <c r="AC324" s="307"/>
      <c r="AD324" s="307"/>
      <c r="AE324" s="307"/>
      <c r="AF324" s="307"/>
      <c r="AG324" s="307"/>
      <c r="AH324" s="307"/>
      <c r="AI324" s="307"/>
      <c r="AJ324" s="307"/>
      <c r="AK324" s="307"/>
      <c r="AL324" s="307"/>
      <c r="AM324" s="307"/>
      <c r="AN324" s="307"/>
      <c r="AO324" s="307"/>
      <c r="AP324" s="307"/>
      <c r="AQ324" s="307"/>
      <c r="AR324" s="307"/>
      <c r="AS324" s="307"/>
      <c r="AT324" s="307"/>
      <c r="AU324" s="307"/>
      <c r="AV324" s="307"/>
      <c r="AW324" s="307"/>
      <c r="AX324" s="307"/>
      <c r="AY324" s="307"/>
      <c r="AZ324" s="307"/>
      <c r="BA324" s="307"/>
      <c r="BB324" s="307"/>
      <c r="BC324" s="307"/>
      <c r="BD324" s="307"/>
      <c r="BE324" s="307"/>
      <c r="BF324" s="307"/>
      <c r="BG324" s="1060"/>
      <c r="BH324" s="1057"/>
      <c r="BI324" s="264"/>
      <c r="BJ324" s="308"/>
      <c r="BK324" s="308"/>
      <c r="BL324" s="308"/>
      <c r="BM324" s="308"/>
      <c r="BN324" s="308"/>
      <c r="BO324" s="308"/>
      <c r="BP324" s="308">
        <v>2</v>
      </c>
      <c r="BQ324" s="308"/>
      <c r="BR324" s="308"/>
      <c r="BS324" s="309"/>
      <c r="BT324" s="310"/>
      <c r="BU324" s="310"/>
      <c r="BV324" s="310"/>
      <c r="BW324" s="310"/>
      <c r="BX324" s="310"/>
      <c r="BY324" s="308"/>
      <c r="BZ324" s="310"/>
      <c r="CA324" s="310"/>
      <c r="CB324" s="310"/>
      <c r="CC324" s="310">
        <v>2</v>
      </c>
      <c r="CD324" s="310"/>
      <c r="CE324" s="310"/>
      <c r="CF324" s="153"/>
      <c r="CG324" s="310"/>
      <c r="CH324" s="310"/>
      <c r="CI324" s="310">
        <v>2</v>
      </c>
      <c r="CJ324" s="1058"/>
      <c r="CK324" s="153"/>
    </row>
    <row r="325" spans="1:89" s="148" customFormat="1" ht="37.25" customHeight="1">
      <c r="A325" s="265"/>
      <c r="B325" s="311" t="s">
        <v>983</v>
      </c>
      <c r="C325" s="312" t="s">
        <v>984</v>
      </c>
      <c r="D325" s="850">
        <v>3</v>
      </c>
      <c r="E325" s="1223">
        <v>191</v>
      </c>
      <c r="F325" s="315"/>
      <c r="G325" s="316"/>
      <c r="H325" s="314"/>
      <c r="I325" s="313"/>
      <c r="J325" s="318"/>
      <c r="K325" s="320"/>
      <c r="L325" s="319"/>
      <c r="M325" s="329"/>
      <c r="N325" s="321"/>
      <c r="O325" s="324"/>
      <c r="P325" s="326"/>
      <c r="Q325" s="323"/>
      <c r="R325" s="322"/>
      <c r="S325" s="325"/>
      <c r="T325" s="327">
        <f t="shared" si="26"/>
        <v>0</v>
      </c>
      <c r="U325" s="327">
        <f t="shared" si="27"/>
        <v>0</v>
      </c>
      <c r="V325" s="273" t="str">
        <f t="shared" si="25"/>
        <v>-</v>
      </c>
      <c r="W325" s="331"/>
      <c r="X325" s="303">
        <v>2.7080000000000002</v>
      </c>
      <c r="Y325" s="304">
        <f t="shared" si="28"/>
        <v>0</v>
      </c>
      <c r="Z325" s="304"/>
      <c r="AA325" s="372" t="s">
        <v>1511</v>
      </c>
      <c r="AB325" s="306" t="s">
        <v>1517</v>
      </c>
      <c r="AC325" s="307"/>
      <c r="AD325" s="307"/>
      <c r="AE325" s="307"/>
      <c r="AF325" s="307"/>
      <c r="AG325" s="307"/>
      <c r="AH325" s="307"/>
      <c r="AI325" s="307"/>
      <c r="AJ325" s="307"/>
      <c r="AK325" s="307"/>
      <c r="AL325" s="307"/>
      <c r="AM325" s="307"/>
      <c r="AN325" s="307"/>
      <c r="AO325" s="307"/>
      <c r="AP325" s="307"/>
      <c r="AQ325" s="307"/>
      <c r="AR325" s="307"/>
      <c r="AS325" s="307"/>
      <c r="AT325" s="307"/>
      <c r="AU325" s="307"/>
      <c r="AV325" s="307"/>
      <c r="AW325" s="307"/>
      <c r="AX325" s="307"/>
      <c r="AY325" s="307"/>
      <c r="AZ325" s="307"/>
      <c r="BA325" s="307"/>
      <c r="BB325" s="307"/>
      <c r="BC325" s="307"/>
      <c r="BD325" s="307"/>
      <c r="BE325" s="307"/>
      <c r="BF325" s="307"/>
      <c r="BG325" s="1060"/>
      <c r="BH325" s="1057"/>
      <c r="BI325" s="264"/>
      <c r="BJ325" s="308"/>
      <c r="BK325" s="308"/>
      <c r="BL325" s="308"/>
      <c r="BM325" s="308"/>
      <c r="BN325" s="308"/>
      <c r="BO325" s="308"/>
      <c r="BP325" s="308">
        <v>3</v>
      </c>
      <c r="BQ325" s="308"/>
      <c r="BR325" s="308"/>
      <c r="BS325" s="309"/>
      <c r="BT325" s="310"/>
      <c r="BU325" s="310"/>
      <c r="BV325" s="310"/>
      <c r="BW325" s="310"/>
      <c r="BX325" s="310"/>
      <c r="BY325" s="308"/>
      <c r="BZ325" s="310"/>
      <c r="CA325" s="310"/>
      <c r="CB325" s="310"/>
      <c r="CC325" s="310">
        <v>3</v>
      </c>
      <c r="CD325" s="310"/>
      <c r="CE325" s="310"/>
      <c r="CF325" s="153"/>
      <c r="CG325" s="310"/>
      <c r="CH325" s="310"/>
      <c r="CI325" s="310">
        <v>3</v>
      </c>
      <c r="CJ325" s="1058"/>
      <c r="CK325" s="153"/>
    </row>
    <row r="326" spans="1:89" s="148" customFormat="1" ht="37.25" customHeight="1">
      <c r="A326" s="265"/>
      <c r="B326" s="311" t="s">
        <v>985</v>
      </c>
      <c r="C326" s="312" t="s">
        <v>986</v>
      </c>
      <c r="D326" s="850">
        <v>2</v>
      </c>
      <c r="E326" s="1223">
        <v>120</v>
      </c>
      <c r="F326" s="315"/>
      <c r="G326" s="316"/>
      <c r="H326" s="314"/>
      <c r="I326" s="313"/>
      <c r="J326" s="318"/>
      <c r="K326" s="320"/>
      <c r="L326" s="319"/>
      <c r="M326" s="329"/>
      <c r="N326" s="321"/>
      <c r="O326" s="324"/>
      <c r="P326" s="326"/>
      <c r="Q326" s="323"/>
      <c r="R326" s="322"/>
      <c r="S326" s="325"/>
      <c r="T326" s="327">
        <f t="shared" si="26"/>
        <v>0</v>
      </c>
      <c r="U326" s="327">
        <f t="shared" si="27"/>
        <v>0</v>
      </c>
      <c r="V326" s="273" t="str">
        <f t="shared" si="25"/>
        <v>-</v>
      </c>
      <c r="W326" s="331" t="s">
        <v>351</v>
      </c>
      <c r="X326" s="303">
        <v>1.633</v>
      </c>
      <c r="Y326" s="304">
        <f t="shared" si="28"/>
        <v>0</v>
      </c>
      <c r="Z326" s="304"/>
      <c r="AA326" s="372" t="s">
        <v>1511</v>
      </c>
      <c r="AB326" s="306" t="s">
        <v>1517</v>
      </c>
      <c r="AC326" s="307"/>
      <c r="AD326" s="307"/>
      <c r="AE326" s="307"/>
      <c r="AF326" s="307"/>
      <c r="AG326" s="307"/>
      <c r="AH326" s="307"/>
      <c r="AI326" s="307"/>
      <c r="AJ326" s="307"/>
      <c r="AK326" s="307"/>
      <c r="AL326" s="307"/>
      <c r="AM326" s="307"/>
      <c r="AN326" s="307"/>
      <c r="AO326" s="307"/>
      <c r="AP326" s="307"/>
      <c r="AQ326" s="307"/>
      <c r="AR326" s="307"/>
      <c r="AS326" s="307"/>
      <c r="AT326" s="307"/>
      <c r="AU326" s="307"/>
      <c r="AV326" s="307"/>
      <c r="AW326" s="307"/>
      <c r="AX326" s="307"/>
      <c r="AY326" s="307"/>
      <c r="AZ326" s="307"/>
      <c r="BA326" s="307"/>
      <c r="BB326" s="307"/>
      <c r="BC326" s="307"/>
      <c r="BD326" s="307"/>
      <c r="BE326" s="307"/>
      <c r="BF326" s="307"/>
      <c r="BG326" s="1060"/>
      <c r="BH326" s="1057"/>
      <c r="BI326" s="264"/>
      <c r="BJ326" s="308"/>
      <c r="BK326" s="308"/>
      <c r="BL326" s="308"/>
      <c r="BM326" s="308"/>
      <c r="BN326" s="308"/>
      <c r="BO326" s="308"/>
      <c r="BP326" s="308">
        <v>2</v>
      </c>
      <c r="BQ326" s="308"/>
      <c r="BR326" s="308"/>
      <c r="BS326" s="309"/>
      <c r="BT326" s="310"/>
      <c r="BU326" s="310"/>
      <c r="BV326" s="310"/>
      <c r="BW326" s="310"/>
      <c r="BX326" s="310"/>
      <c r="BY326" s="308"/>
      <c r="BZ326" s="310"/>
      <c r="CA326" s="310"/>
      <c r="CB326" s="310"/>
      <c r="CC326" s="310">
        <v>2</v>
      </c>
      <c r="CD326" s="310"/>
      <c r="CE326" s="310"/>
      <c r="CF326" s="153"/>
      <c r="CG326" s="310"/>
      <c r="CH326" s="310"/>
      <c r="CI326" s="310">
        <v>2</v>
      </c>
      <c r="CJ326" s="1058"/>
      <c r="CK326" s="153"/>
    </row>
    <row r="327" spans="1:89" s="148" customFormat="1" ht="37.25" customHeight="1">
      <c r="A327" s="265"/>
      <c r="B327" s="311" t="s">
        <v>987</v>
      </c>
      <c r="C327" s="312" t="s">
        <v>988</v>
      </c>
      <c r="D327" s="850">
        <v>2</v>
      </c>
      <c r="E327" s="1223">
        <v>116</v>
      </c>
      <c r="F327" s="315"/>
      <c r="G327" s="316"/>
      <c r="H327" s="314"/>
      <c r="I327" s="313"/>
      <c r="J327" s="318"/>
      <c r="K327" s="320"/>
      <c r="L327" s="319"/>
      <c r="M327" s="329"/>
      <c r="N327" s="321"/>
      <c r="O327" s="324"/>
      <c r="P327" s="326"/>
      <c r="Q327" s="323"/>
      <c r="R327" s="322"/>
      <c r="S327" s="325"/>
      <c r="T327" s="327">
        <f t="shared" si="26"/>
        <v>0</v>
      </c>
      <c r="U327" s="327">
        <f t="shared" si="27"/>
        <v>0</v>
      </c>
      <c r="V327" s="273" t="str">
        <f t="shared" si="25"/>
        <v>-</v>
      </c>
      <c r="W327" s="331"/>
      <c r="X327" s="303">
        <v>1.4670000000000001</v>
      </c>
      <c r="Y327" s="304">
        <f t="shared" si="28"/>
        <v>0</v>
      </c>
      <c r="Z327" s="304"/>
      <c r="AA327" s="372" t="s">
        <v>1511</v>
      </c>
      <c r="AB327" s="306" t="s">
        <v>1518</v>
      </c>
      <c r="AC327" s="307"/>
      <c r="AD327" s="307"/>
      <c r="AE327" s="307"/>
      <c r="AF327" s="307"/>
      <c r="AG327" s="307"/>
      <c r="AH327" s="307"/>
      <c r="AI327" s="307"/>
      <c r="AJ327" s="307"/>
      <c r="AK327" s="307"/>
      <c r="AL327" s="307"/>
      <c r="AM327" s="307"/>
      <c r="AN327" s="307"/>
      <c r="AO327" s="307"/>
      <c r="AP327" s="307"/>
      <c r="AQ327" s="307"/>
      <c r="AR327" s="307"/>
      <c r="AS327" s="307"/>
      <c r="AT327" s="307"/>
      <c r="AU327" s="307"/>
      <c r="AV327" s="307"/>
      <c r="AW327" s="307"/>
      <c r="AX327" s="307"/>
      <c r="AY327" s="307"/>
      <c r="AZ327" s="307"/>
      <c r="BA327" s="307"/>
      <c r="BB327" s="307"/>
      <c r="BC327" s="307"/>
      <c r="BD327" s="307"/>
      <c r="BE327" s="307"/>
      <c r="BF327" s="307"/>
      <c r="BG327" s="1060"/>
      <c r="BH327" s="1057"/>
      <c r="BI327" s="264"/>
      <c r="BJ327" s="308"/>
      <c r="BK327" s="308"/>
      <c r="BL327" s="308"/>
      <c r="BM327" s="308"/>
      <c r="BN327" s="308"/>
      <c r="BO327" s="308"/>
      <c r="BP327" s="308"/>
      <c r="BQ327" s="308"/>
      <c r="BR327" s="308">
        <v>2</v>
      </c>
      <c r="BS327" s="309"/>
      <c r="BT327" s="310"/>
      <c r="BU327" s="310"/>
      <c r="BV327" s="310"/>
      <c r="BW327" s="310"/>
      <c r="BX327" s="310"/>
      <c r="BY327" s="308"/>
      <c r="BZ327" s="310"/>
      <c r="CA327" s="310"/>
      <c r="CB327" s="310"/>
      <c r="CC327" s="310">
        <v>2</v>
      </c>
      <c r="CD327" s="310"/>
      <c r="CE327" s="310"/>
      <c r="CF327" s="153"/>
      <c r="CG327" s="310"/>
      <c r="CH327" s="310"/>
      <c r="CI327" s="310">
        <v>2</v>
      </c>
      <c r="CJ327" s="1058"/>
      <c r="CK327" s="153"/>
    </row>
    <row r="328" spans="1:89" s="148" customFormat="1" ht="37.25" customHeight="1">
      <c r="A328" s="265"/>
      <c r="B328" s="311" t="s">
        <v>989</v>
      </c>
      <c r="C328" s="312" t="s">
        <v>990</v>
      </c>
      <c r="D328" s="850">
        <v>1</v>
      </c>
      <c r="E328" s="1223">
        <v>69</v>
      </c>
      <c r="F328" s="315"/>
      <c r="G328" s="316"/>
      <c r="H328" s="314"/>
      <c r="I328" s="313"/>
      <c r="J328" s="318"/>
      <c r="K328" s="320"/>
      <c r="L328" s="319"/>
      <c r="M328" s="329"/>
      <c r="N328" s="321"/>
      <c r="O328" s="324"/>
      <c r="P328" s="326"/>
      <c r="Q328" s="323"/>
      <c r="R328" s="322"/>
      <c r="S328" s="325"/>
      <c r="T328" s="327">
        <f t="shared" si="26"/>
        <v>0</v>
      </c>
      <c r="U328" s="327">
        <f t="shared" si="27"/>
        <v>0</v>
      </c>
      <c r="V328" s="273" t="str">
        <f t="shared" si="25"/>
        <v>-</v>
      </c>
      <c r="W328" s="331"/>
      <c r="X328" s="303">
        <v>0.97899999999999998</v>
      </c>
      <c r="Y328" s="304">
        <f t="shared" si="28"/>
        <v>0</v>
      </c>
      <c r="Z328" s="304"/>
      <c r="AA328" s="372" t="s">
        <v>1511</v>
      </c>
      <c r="AB328" s="306" t="s">
        <v>1518</v>
      </c>
      <c r="AC328" s="307"/>
      <c r="AD328" s="307"/>
      <c r="AE328" s="307"/>
      <c r="AF328" s="307"/>
      <c r="AG328" s="307"/>
      <c r="AH328" s="307"/>
      <c r="AI328" s="307"/>
      <c r="AJ328" s="307"/>
      <c r="AK328" s="307"/>
      <c r="AL328" s="307"/>
      <c r="AM328" s="307"/>
      <c r="AN328" s="307"/>
      <c r="AO328" s="307"/>
      <c r="AP328" s="307"/>
      <c r="AQ328" s="307"/>
      <c r="AR328" s="307"/>
      <c r="AS328" s="307"/>
      <c r="AT328" s="307"/>
      <c r="AU328" s="307"/>
      <c r="AV328" s="307"/>
      <c r="AW328" s="307"/>
      <c r="AX328" s="307"/>
      <c r="AY328" s="307"/>
      <c r="AZ328" s="307"/>
      <c r="BA328" s="307"/>
      <c r="BB328" s="307"/>
      <c r="BC328" s="307"/>
      <c r="BD328" s="307"/>
      <c r="BE328" s="307"/>
      <c r="BF328" s="307"/>
      <c r="BG328" s="1060"/>
      <c r="BH328" s="1057"/>
      <c r="BI328" s="264"/>
      <c r="BJ328" s="308"/>
      <c r="BK328" s="308"/>
      <c r="BL328" s="308"/>
      <c r="BM328" s="308"/>
      <c r="BN328" s="308"/>
      <c r="BO328" s="308"/>
      <c r="BP328" s="308"/>
      <c r="BQ328" s="308"/>
      <c r="BR328" s="308">
        <v>1</v>
      </c>
      <c r="BS328" s="309"/>
      <c r="BT328" s="310"/>
      <c r="BU328" s="310"/>
      <c r="BV328" s="310"/>
      <c r="BW328" s="310"/>
      <c r="BX328" s="310"/>
      <c r="BY328" s="308"/>
      <c r="BZ328" s="310"/>
      <c r="CA328" s="310"/>
      <c r="CB328" s="310"/>
      <c r="CC328" s="310">
        <v>1</v>
      </c>
      <c r="CD328" s="310"/>
      <c r="CE328" s="310"/>
      <c r="CF328" s="153"/>
      <c r="CG328" s="310"/>
      <c r="CH328" s="310"/>
      <c r="CI328" s="310">
        <v>1</v>
      </c>
      <c r="CJ328" s="1058"/>
      <c r="CK328" s="153"/>
    </row>
    <row r="329" spans="1:89" s="148" customFormat="1" ht="37.25" customHeight="1">
      <c r="A329" s="265"/>
      <c r="B329" s="311" t="s">
        <v>991</v>
      </c>
      <c r="C329" s="312" t="s">
        <v>922</v>
      </c>
      <c r="D329" s="850">
        <v>2</v>
      </c>
      <c r="E329" s="1223">
        <v>268</v>
      </c>
      <c r="F329" s="315"/>
      <c r="G329" s="316"/>
      <c r="H329" s="314"/>
      <c r="I329" s="313"/>
      <c r="J329" s="318"/>
      <c r="K329" s="320"/>
      <c r="L329" s="319"/>
      <c r="M329" s="329"/>
      <c r="N329" s="321"/>
      <c r="O329" s="324"/>
      <c r="P329" s="326"/>
      <c r="Q329" s="323"/>
      <c r="R329" s="322"/>
      <c r="S329" s="325"/>
      <c r="T329" s="327">
        <f t="shared" si="26"/>
        <v>0</v>
      </c>
      <c r="U329" s="327">
        <f t="shared" si="27"/>
        <v>0</v>
      </c>
      <c r="V329" s="273" t="str">
        <f t="shared" si="25"/>
        <v>-</v>
      </c>
      <c r="W329" s="331" t="s">
        <v>1117</v>
      </c>
      <c r="X329" s="303">
        <v>0.59</v>
      </c>
      <c r="Y329" s="304">
        <f t="shared" si="28"/>
        <v>0</v>
      </c>
      <c r="Z329" s="304"/>
      <c r="AA329" s="372" t="s">
        <v>1511</v>
      </c>
      <c r="AB329" s="306" t="s">
        <v>1518</v>
      </c>
      <c r="AC329" s="307"/>
      <c r="AD329" s="307"/>
      <c r="AE329" s="307"/>
      <c r="AF329" s="307"/>
      <c r="AG329" s="307"/>
      <c r="AH329" s="307"/>
      <c r="AI329" s="307"/>
      <c r="AJ329" s="307"/>
      <c r="AK329" s="307"/>
      <c r="AL329" s="307"/>
      <c r="AM329" s="307"/>
      <c r="AN329" s="307"/>
      <c r="AO329" s="307"/>
      <c r="AP329" s="307"/>
      <c r="AQ329" s="307"/>
      <c r="AR329" s="307"/>
      <c r="AS329" s="307"/>
      <c r="AT329" s="307"/>
      <c r="AU329" s="307"/>
      <c r="AV329" s="307"/>
      <c r="AW329" s="307"/>
      <c r="AX329" s="307"/>
      <c r="AY329" s="307"/>
      <c r="AZ329" s="307"/>
      <c r="BA329" s="307"/>
      <c r="BB329" s="307"/>
      <c r="BC329" s="307"/>
      <c r="BD329" s="307"/>
      <c r="BE329" s="307"/>
      <c r="BF329" s="307"/>
      <c r="BG329" s="1060"/>
      <c r="BH329" s="1057"/>
      <c r="BI329" s="264"/>
      <c r="BJ329" s="308"/>
      <c r="BK329" s="308"/>
      <c r="BL329" s="308"/>
      <c r="BM329" s="308"/>
      <c r="BN329" s="308"/>
      <c r="BO329" s="308"/>
      <c r="BP329" s="308"/>
      <c r="BQ329" s="308"/>
      <c r="BR329" s="308">
        <v>2</v>
      </c>
      <c r="BS329" s="309"/>
      <c r="BT329" s="310"/>
      <c r="BU329" s="310"/>
      <c r="BV329" s="310"/>
      <c r="BW329" s="310"/>
      <c r="BX329" s="310"/>
      <c r="BY329" s="308"/>
      <c r="BZ329" s="310"/>
      <c r="CA329" s="310"/>
      <c r="CB329" s="310"/>
      <c r="CC329" s="310">
        <v>2</v>
      </c>
      <c r="CD329" s="310"/>
      <c r="CE329" s="310"/>
      <c r="CF329" s="153"/>
      <c r="CG329" s="310"/>
      <c r="CH329" s="310"/>
      <c r="CI329" s="310">
        <v>2</v>
      </c>
      <c r="CJ329" s="1058"/>
      <c r="CK329" s="153"/>
    </row>
    <row r="330" spans="1:89" s="148" customFormat="1" ht="37.25" customHeight="1">
      <c r="A330" s="265"/>
      <c r="B330" s="311" t="s">
        <v>992</v>
      </c>
      <c r="C330" s="312" t="s">
        <v>923</v>
      </c>
      <c r="D330" s="850">
        <v>1</v>
      </c>
      <c r="E330" s="1223">
        <v>171</v>
      </c>
      <c r="F330" s="315"/>
      <c r="G330" s="316"/>
      <c r="H330" s="314"/>
      <c r="I330" s="313"/>
      <c r="J330" s="318"/>
      <c r="K330" s="320"/>
      <c r="L330" s="319"/>
      <c r="M330" s="329"/>
      <c r="N330" s="321"/>
      <c r="O330" s="324"/>
      <c r="P330" s="326"/>
      <c r="Q330" s="323"/>
      <c r="R330" s="322"/>
      <c r="S330" s="325"/>
      <c r="T330" s="327">
        <f t="shared" si="26"/>
        <v>0</v>
      </c>
      <c r="U330" s="327">
        <f t="shared" si="27"/>
        <v>0</v>
      </c>
      <c r="V330" s="273" t="str">
        <f t="shared" si="25"/>
        <v>-</v>
      </c>
      <c r="W330" s="331" t="s">
        <v>408</v>
      </c>
      <c r="X330" s="303">
        <v>3.173</v>
      </c>
      <c r="Y330" s="304">
        <f t="shared" si="28"/>
        <v>0</v>
      </c>
      <c r="Z330" s="304"/>
      <c r="AA330" s="372" t="s">
        <v>1511</v>
      </c>
      <c r="AB330" s="306" t="s">
        <v>1518</v>
      </c>
      <c r="AC330" s="307"/>
      <c r="AD330" s="307"/>
      <c r="AE330" s="307"/>
      <c r="AF330" s="307"/>
      <c r="AG330" s="307"/>
      <c r="AH330" s="307"/>
      <c r="AI330" s="307"/>
      <c r="AJ330" s="307"/>
      <c r="AK330" s="307"/>
      <c r="AL330" s="307"/>
      <c r="AM330" s="307"/>
      <c r="AN330" s="307"/>
      <c r="AO330" s="307"/>
      <c r="AP330" s="307"/>
      <c r="AQ330" s="307"/>
      <c r="AR330" s="307"/>
      <c r="AS330" s="307"/>
      <c r="AT330" s="307"/>
      <c r="AU330" s="307"/>
      <c r="AV330" s="307"/>
      <c r="AW330" s="307"/>
      <c r="AX330" s="307"/>
      <c r="AY330" s="307"/>
      <c r="AZ330" s="307"/>
      <c r="BA330" s="307"/>
      <c r="BB330" s="307"/>
      <c r="BC330" s="307"/>
      <c r="BD330" s="307"/>
      <c r="BE330" s="307"/>
      <c r="BF330" s="307"/>
      <c r="BG330" s="1060"/>
      <c r="BH330" s="1057"/>
      <c r="BI330" s="264"/>
      <c r="BJ330" s="308"/>
      <c r="BK330" s="308"/>
      <c r="BL330" s="308"/>
      <c r="BM330" s="308"/>
      <c r="BN330" s="308"/>
      <c r="BO330" s="308"/>
      <c r="BP330" s="308"/>
      <c r="BQ330" s="308"/>
      <c r="BR330" s="308">
        <v>1</v>
      </c>
      <c r="BS330" s="309"/>
      <c r="BT330" s="310"/>
      <c r="BU330" s="310"/>
      <c r="BV330" s="310"/>
      <c r="BW330" s="310"/>
      <c r="BX330" s="310"/>
      <c r="BY330" s="308"/>
      <c r="BZ330" s="310"/>
      <c r="CA330" s="310"/>
      <c r="CB330" s="310"/>
      <c r="CC330" s="310">
        <v>1</v>
      </c>
      <c r="CD330" s="310"/>
      <c r="CE330" s="310"/>
      <c r="CF330" s="153"/>
      <c r="CG330" s="310"/>
      <c r="CH330" s="310"/>
      <c r="CI330" s="310">
        <v>1</v>
      </c>
      <c r="CJ330" s="1058"/>
      <c r="CK330" s="153"/>
    </row>
    <row r="331" spans="1:89" s="148" customFormat="1" ht="37.25" customHeight="1">
      <c r="A331" s="265"/>
      <c r="B331" s="311" t="s">
        <v>1052</v>
      </c>
      <c r="C331" s="312" t="s">
        <v>1053</v>
      </c>
      <c r="D331" s="850">
        <v>1</v>
      </c>
      <c r="E331" s="1223">
        <v>117</v>
      </c>
      <c r="F331" s="315"/>
      <c r="G331" s="316"/>
      <c r="H331" s="314"/>
      <c r="I331" s="313"/>
      <c r="J331" s="318"/>
      <c r="K331" s="320"/>
      <c r="L331" s="319"/>
      <c r="M331" s="329"/>
      <c r="N331" s="321"/>
      <c r="O331" s="324"/>
      <c r="P331" s="326"/>
      <c r="Q331" s="323"/>
      <c r="R331" s="322"/>
      <c r="S331" s="325"/>
      <c r="T331" s="327">
        <f t="shared" si="26"/>
        <v>0</v>
      </c>
      <c r="U331" s="327">
        <f t="shared" si="27"/>
        <v>0</v>
      </c>
      <c r="V331" s="273" t="str">
        <f t="shared" si="25"/>
        <v>-</v>
      </c>
      <c r="W331" s="331" t="s">
        <v>408</v>
      </c>
      <c r="X331" s="303">
        <v>1.9</v>
      </c>
      <c r="Y331" s="304">
        <f t="shared" si="28"/>
        <v>0</v>
      </c>
      <c r="Z331" s="304"/>
      <c r="AA331" s="372" t="s">
        <v>1511</v>
      </c>
      <c r="AB331" s="306" t="s">
        <v>1518</v>
      </c>
      <c r="AC331" s="307"/>
      <c r="AD331" s="307"/>
      <c r="AE331" s="307"/>
      <c r="AF331" s="307"/>
      <c r="AG331" s="307"/>
      <c r="AH331" s="307"/>
      <c r="AI331" s="307"/>
      <c r="AJ331" s="307"/>
      <c r="AK331" s="307"/>
      <c r="AL331" s="307"/>
      <c r="AM331" s="307"/>
      <c r="AN331" s="307"/>
      <c r="AO331" s="307"/>
      <c r="AP331" s="307"/>
      <c r="AQ331" s="307"/>
      <c r="AR331" s="307"/>
      <c r="AS331" s="307"/>
      <c r="AT331" s="307"/>
      <c r="AU331" s="307"/>
      <c r="AV331" s="307"/>
      <c r="AW331" s="307"/>
      <c r="AX331" s="307"/>
      <c r="AY331" s="307"/>
      <c r="AZ331" s="307"/>
      <c r="BA331" s="307"/>
      <c r="BB331" s="307"/>
      <c r="BC331" s="307"/>
      <c r="BD331" s="307"/>
      <c r="BE331" s="307"/>
      <c r="BF331" s="307"/>
      <c r="BG331" s="1060"/>
      <c r="BH331" s="1057"/>
      <c r="BI331" s="264"/>
      <c r="BJ331" s="308"/>
      <c r="BK331" s="308"/>
      <c r="BL331" s="308"/>
      <c r="BM331" s="308"/>
      <c r="BN331" s="308"/>
      <c r="BO331" s="308"/>
      <c r="BP331" s="308"/>
      <c r="BQ331" s="308"/>
      <c r="BR331" s="308">
        <v>1</v>
      </c>
      <c r="BS331" s="309"/>
      <c r="BT331" s="310"/>
      <c r="BU331" s="310"/>
      <c r="BV331" s="310"/>
      <c r="BW331" s="310"/>
      <c r="BX331" s="310"/>
      <c r="BY331" s="308"/>
      <c r="BZ331" s="310"/>
      <c r="CA331" s="310"/>
      <c r="CB331" s="310"/>
      <c r="CC331" s="310">
        <v>1</v>
      </c>
      <c r="CD331" s="310"/>
      <c r="CE331" s="310"/>
      <c r="CF331" s="153"/>
      <c r="CG331" s="310"/>
      <c r="CH331" s="310"/>
      <c r="CI331" s="310">
        <v>1</v>
      </c>
      <c r="CJ331" s="1058"/>
      <c r="CK331" s="153"/>
    </row>
    <row r="332" spans="1:89" s="148" customFormat="1" ht="37.25" customHeight="1">
      <c r="A332" s="265"/>
      <c r="B332" s="311" t="s">
        <v>1054</v>
      </c>
      <c r="C332" s="312" t="s">
        <v>1055</v>
      </c>
      <c r="D332" s="850">
        <v>1</v>
      </c>
      <c r="E332" s="1223">
        <v>148</v>
      </c>
      <c r="F332" s="315"/>
      <c r="G332" s="316"/>
      <c r="H332" s="314"/>
      <c r="I332" s="313"/>
      <c r="J332" s="318"/>
      <c r="K332" s="320"/>
      <c r="L332" s="319"/>
      <c r="M332" s="329"/>
      <c r="N332" s="321"/>
      <c r="O332" s="324"/>
      <c r="P332" s="326"/>
      <c r="Q332" s="323"/>
      <c r="R332" s="322"/>
      <c r="S332" s="325"/>
      <c r="T332" s="327">
        <f t="shared" si="26"/>
        <v>0</v>
      </c>
      <c r="U332" s="327">
        <f t="shared" si="27"/>
        <v>0</v>
      </c>
      <c r="V332" s="273" t="str">
        <f t="shared" si="25"/>
        <v>-</v>
      </c>
      <c r="W332" s="331" t="s">
        <v>1674</v>
      </c>
      <c r="X332" s="303">
        <v>2.4700000000000002</v>
      </c>
      <c r="Y332" s="304">
        <f t="shared" si="28"/>
        <v>0</v>
      </c>
      <c r="Z332" s="304"/>
      <c r="AA332" s="372" t="s">
        <v>1511</v>
      </c>
      <c r="AB332" s="306" t="s">
        <v>1518</v>
      </c>
      <c r="AC332" s="307"/>
      <c r="AD332" s="307"/>
      <c r="AE332" s="307"/>
      <c r="AF332" s="307"/>
      <c r="AG332" s="307"/>
      <c r="AH332" s="307"/>
      <c r="AI332" s="307"/>
      <c r="AJ332" s="307"/>
      <c r="AK332" s="307"/>
      <c r="AL332" s="307"/>
      <c r="AM332" s="307"/>
      <c r="AN332" s="307"/>
      <c r="AO332" s="307"/>
      <c r="AP332" s="307"/>
      <c r="AQ332" s="307"/>
      <c r="AR332" s="307"/>
      <c r="AS332" s="307"/>
      <c r="AT332" s="307"/>
      <c r="AU332" s="307"/>
      <c r="AV332" s="307"/>
      <c r="AW332" s="307"/>
      <c r="AX332" s="307"/>
      <c r="AY332" s="307"/>
      <c r="AZ332" s="307"/>
      <c r="BA332" s="307"/>
      <c r="BB332" s="307"/>
      <c r="BC332" s="307"/>
      <c r="BD332" s="307"/>
      <c r="BE332" s="307"/>
      <c r="BF332" s="307"/>
      <c r="BG332" s="1060"/>
      <c r="BH332" s="1057"/>
      <c r="BI332" s="264"/>
      <c r="BJ332" s="308"/>
      <c r="BK332" s="308"/>
      <c r="BL332" s="308"/>
      <c r="BM332" s="308"/>
      <c r="BN332" s="308"/>
      <c r="BO332" s="308"/>
      <c r="BP332" s="308"/>
      <c r="BQ332" s="308"/>
      <c r="BR332" s="308">
        <v>1</v>
      </c>
      <c r="BS332" s="309"/>
      <c r="BT332" s="310"/>
      <c r="BU332" s="310"/>
      <c r="BV332" s="310"/>
      <c r="BW332" s="310"/>
      <c r="BX332" s="310"/>
      <c r="BY332" s="308"/>
      <c r="BZ332" s="310"/>
      <c r="CA332" s="310"/>
      <c r="CB332" s="310"/>
      <c r="CC332" s="310">
        <v>1</v>
      </c>
      <c r="CD332" s="310"/>
      <c r="CE332" s="310"/>
      <c r="CF332" s="153"/>
      <c r="CG332" s="310"/>
      <c r="CH332" s="310"/>
      <c r="CI332" s="310">
        <v>1</v>
      </c>
      <c r="CJ332" s="1058"/>
      <c r="CK332" s="153"/>
    </row>
    <row r="333" spans="1:89" s="148" customFormat="1" ht="37.25" customHeight="1">
      <c r="A333" s="265"/>
      <c r="B333" s="311" t="s">
        <v>993</v>
      </c>
      <c r="C333" s="312" t="s">
        <v>994</v>
      </c>
      <c r="D333" s="850">
        <v>5</v>
      </c>
      <c r="E333" s="1223">
        <v>121</v>
      </c>
      <c r="F333" s="315"/>
      <c r="G333" s="316"/>
      <c r="H333" s="314"/>
      <c r="I333" s="313"/>
      <c r="J333" s="318"/>
      <c r="K333" s="320"/>
      <c r="L333" s="319"/>
      <c r="M333" s="329"/>
      <c r="N333" s="321"/>
      <c r="O333" s="324"/>
      <c r="P333" s="326"/>
      <c r="Q333" s="323"/>
      <c r="R333" s="322"/>
      <c r="S333" s="325"/>
      <c r="T333" s="327">
        <f t="shared" si="26"/>
        <v>0</v>
      </c>
      <c r="U333" s="327">
        <f t="shared" si="27"/>
        <v>0</v>
      </c>
      <c r="V333" s="273" t="str">
        <f t="shared" si="25"/>
        <v>-</v>
      </c>
      <c r="W333" s="331"/>
      <c r="X333" s="303">
        <v>2.12</v>
      </c>
      <c r="Y333" s="304">
        <f t="shared" si="28"/>
        <v>0</v>
      </c>
      <c r="Z333" s="304"/>
      <c r="AA333" s="373" t="s">
        <v>1513</v>
      </c>
      <c r="AB333" s="306" t="s">
        <v>1519</v>
      </c>
      <c r="AC333" s="307"/>
      <c r="AD333" s="307"/>
      <c r="AE333" s="307"/>
      <c r="AF333" s="307"/>
      <c r="AG333" s="307"/>
      <c r="AH333" s="307"/>
      <c r="AI333" s="307"/>
      <c r="AJ333" s="307"/>
      <c r="AK333" s="307"/>
      <c r="AL333" s="307"/>
      <c r="AM333" s="307"/>
      <c r="AN333" s="307"/>
      <c r="AO333" s="307"/>
      <c r="AP333" s="307"/>
      <c r="AQ333" s="307"/>
      <c r="AR333" s="307"/>
      <c r="AS333" s="307"/>
      <c r="AT333" s="307"/>
      <c r="AU333" s="307"/>
      <c r="AV333" s="307"/>
      <c r="AW333" s="307"/>
      <c r="AX333" s="307"/>
      <c r="AY333" s="307"/>
      <c r="AZ333" s="307"/>
      <c r="BA333" s="307"/>
      <c r="BB333" s="307"/>
      <c r="BC333" s="307"/>
      <c r="BD333" s="307"/>
      <c r="BE333" s="307"/>
      <c r="BF333" s="307"/>
      <c r="BG333" s="1060"/>
      <c r="BH333" s="1057"/>
      <c r="BI333" s="264"/>
      <c r="BJ333" s="308"/>
      <c r="BK333" s="308"/>
      <c r="BL333" s="308"/>
      <c r="BM333" s="308">
        <v>5</v>
      </c>
      <c r="BN333" s="308"/>
      <c r="BO333" s="308"/>
      <c r="BP333" s="308"/>
      <c r="BQ333" s="308"/>
      <c r="BR333" s="308"/>
      <c r="BS333" s="309"/>
      <c r="BT333" s="308"/>
      <c r="BU333" s="308"/>
      <c r="BV333" s="308"/>
      <c r="BW333" s="308"/>
      <c r="BX333" s="308"/>
      <c r="BY333" s="308"/>
      <c r="BZ333" s="308"/>
      <c r="CA333" s="308">
        <v>5</v>
      </c>
      <c r="CB333" s="308"/>
      <c r="CC333" s="308"/>
      <c r="CD333" s="308"/>
      <c r="CE333" s="308"/>
      <c r="CF333" s="264"/>
      <c r="CG333" s="308">
        <v>4</v>
      </c>
      <c r="CH333" s="308">
        <v>1</v>
      </c>
      <c r="CI333" s="308"/>
      <c r="CJ333" s="1058"/>
      <c r="CK333" s="153"/>
    </row>
    <row r="334" spans="1:89" s="148" customFormat="1" ht="37.25" customHeight="1">
      <c r="A334" s="330" t="s">
        <v>921</v>
      </c>
      <c r="B334" s="311" t="s">
        <v>1973</v>
      </c>
      <c r="C334" s="312" t="s">
        <v>995</v>
      </c>
      <c r="D334" s="850">
        <v>5</v>
      </c>
      <c r="E334" s="1223">
        <v>104</v>
      </c>
      <c r="F334" s="315"/>
      <c r="G334" s="316"/>
      <c r="H334" s="314"/>
      <c r="I334" s="313"/>
      <c r="J334" s="318"/>
      <c r="K334" s="320"/>
      <c r="L334" s="319"/>
      <c r="M334" s="329"/>
      <c r="N334" s="321"/>
      <c r="O334" s="324"/>
      <c r="P334" s="326"/>
      <c r="Q334" s="323"/>
      <c r="R334" s="322"/>
      <c r="S334" s="325"/>
      <c r="T334" s="327">
        <f t="shared" si="26"/>
        <v>0</v>
      </c>
      <c r="U334" s="327">
        <f t="shared" si="27"/>
        <v>0</v>
      </c>
      <c r="V334" s="273" t="str">
        <f t="shared" si="25"/>
        <v>-</v>
      </c>
      <c r="W334" s="328" t="s">
        <v>316</v>
      </c>
      <c r="X334" s="303">
        <v>1.77</v>
      </c>
      <c r="Y334" s="304">
        <f t="shared" si="28"/>
        <v>0</v>
      </c>
      <c r="Z334" s="304"/>
      <c r="AA334" s="305" t="s">
        <v>1513</v>
      </c>
      <c r="AB334" s="306" t="s">
        <v>1519</v>
      </c>
      <c r="AC334" s="307"/>
      <c r="AD334" s="307"/>
      <c r="AE334" s="307"/>
      <c r="AF334" s="307"/>
      <c r="AG334" s="307"/>
      <c r="AH334" s="307"/>
      <c r="AI334" s="307"/>
      <c r="AJ334" s="307"/>
      <c r="AK334" s="307"/>
      <c r="AL334" s="307"/>
      <c r="AM334" s="307"/>
      <c r="AN334" s="307"/>
      <c r="AO334" s="307"/>
      <c r="AP334" s="307"/>
      <c r="AQ334" s="307"/>
      <c r="AR334" s="307"/>
      <c r="AS334" s="307"/>
      <c r="AT334" s="307"/>
      <c r="AU334" s="307"/>
      <c r="AV334" s="307"/>
      <c r="AW334" s="307"/>
      <c r="AX334" s="307"/>
      <c r="AY334" s="307"/>
      <c r="AZ334" s="307"/>
      <c r="BA334" s="307"/>
      <c r="BB334" s="307"/>
      <c r="BC334" s="307"/>
      <c r="BD334" s="307"/>
      <c r="BE334" s="307"/>
      <c r="BF334" s="307"/>
      <c r="BG334" s="1060"/>
      <c r="BH334" s="1057"/>
      <c r="BI334" s="264"/>
      <c r="BJ334" s="308"/>
      <c r="BK334" s="308"/>
      <c r="BL334" s="308"/>
      <c r="BM334" s="308">
        <v>5</v>
      </c>
      <c r="BN334" s="308"/>
      <c r="BO334" s="308"/>
      <c r="BP334" s="308"/>
      <c r="BQ334" s="308"/>
      <c r="BR334" s="308"/>
      <c r="BS334" s="309"/>
      <c r="BT334" s="308"/>
      <c r="BU334" s="308"/>
      <c r="BV334" s="308"/>
      <c r="BW334" s="308"/>
      <c r="BX334" s="308"/>
      <c r="BY334" s="308"/>
      <c r="BZ334" s="308"/>
      <c r="CA334" s="308">
        <v>5</v>
      </c>
      <c r="CB334" s="308"/>
      <c r="CC334" s="308"/>
      <c r="CD334" s="308"/>
      <c r="CE334" s="308"/>
      <c r="CF334" s="264"/>
      <c r="CG334" s="308">
        <v>4</v>
      </c>
      <c r="CH334" s="308">
        <v>1</v>
      </c>
      <c r="CI334" s="308"/>
      <c r="CJ334" s="1058"/>
      <c r="CK334" s="153"/>
    </row>
    <row r="335" spans="1:89" s="148" customFormat="1" ht="37.25" customHeight="1">
      <c r="A335" s="265"/>
      <c r="B335" s="311" t="s">
        <v>1974</v>
      </c>
      <c r="C335" s="312" t="s">
        <v>996</v>
      </c>
      <c r="D335" s="850">
        <v>5</v>
      </c>
      <c r="E335" s="1223">
        <v>110</v>
      </c>
      <c r="F335" s="315"/>
      <c r="G335" s="316"/>
      <c r="H335" s="314"/>
      <c r="I335" s="313"/>
      <c r="J335" s="318"/>
      <c r="K335" s="320"/>
      <c r="L335" s="319"/>
      <c r="M335" s="329"/>
      <c r="N335" s="321"/>
      <c r="O335" s="324"/>
      <c r="P335" s="326"/>
      <c r="Q335" s="323"/>
      <c r="R335" s="322"/>
      <c r="S335" s="325"/>
      <c r="T335" s="327">
        <f t="shared" si="26"/>
        <v>0</v>
      </c>
      <c r="U335" s="327">
        <f t="shared" si="27"/>
        <v>0</v>
      </c>
      <c r="V335" s="273" t="str">
        <f t="shared" si="25"/>
        <v>-</v>
      </c>
      <c r="W335" s="328" t="s">
        <v>1675</v>
      </c>
      <c r="X335" s="303">
        <v>1.88</v>
      </c>
      <c r="Y335" s="304">
        <f t="shared" si="28"/>
        <v>0</v>
      </c>
      <c r="Z335" s="304"/>
      <c r="AA335" s="305" t="s">
        <v>1513</v>
      </c>
      <c r="AB335" s="306" t="s">
        <v>1519</v>
      </c>
      <c r="AC335" s="307"/>
      <c r="AD335" s="307"/>
      <c r="AE335" s="307"/>
      <c r="AF335" s="307"/>
      <c r="AG335" s="307"/>
      <c r="AH335" s="307"/>
      <c r="AI335" s="307"/>
      <c r="AJ335" s="307"/>
      <c r="AK335" s="307"/>
      <c r="AL335" s="307"/>
      <c r="AM335" s="307"/>
      <c r="AN335" s="307"/>
      <c r="AO335" s="307"/>
      <c r="AP335" s="307"/>
      <c r="AQ335" s="307"/>
      <c r="AR335" s="307"/>
      <c r="AS335" s="307"/>
      <c r="AT335" s="307"/>
      <c r="AU335" s="307"/>
      <c r="AV335" s="307"/>
      <c r="AW335" s="307"/>
      <c r="AX335" s="307"/>
      <c r="AY335" s="307"/>
      <c r="AZ335" s="307"/>
      <c r="BA335" s="307"/>
      <c r="BB335" s="307"/>
      <c r="BC335" s="307"/>
      <c r="BD335" s="307"/>
      <c r="BE335" s="307"/>
      <c r="BF335" s="307"/>
      <c r="BG335" s="1060"/>
      <c r="BH335" s="1057"/>
      <c r="BI335" s="264"/>
      <c r="BJ335" s="308"/>
      <c r="BK335" s="308"/>
      <c r="BL335" s="308"/>
      <c r="BM335" s="308">
        <v>5</v>
      </c>
      <c r="BN335" s="308"/>
      <c r="BO335" s="308"/>
      <c r="BP335" s="308"/>
      <c r="BQ335" s="308"/>
      <c r="BR335" s="308"/>
      <c r="BS335" s="309"/>
      <c r="BT335" s="308"/>
      <c r="BU335" s="308"/>
      <c r="BV335" s="308"/>
      <c r="BW335" s="308"/>
      <c r="BX335" s="308"/>
      <c r="BY335" s="308"/>
      <c r="BZ335" s="308"/>
      <c r="CA335" s="308">
        <v>5</v>
      </c>
      <c r="CB335" s="308"/>
      <c r="CC335" s="308"/>
      <c r="CD335" s="308"/>
      <c r="CE335" s="308"/>
      <c r="CF335" s="264"/>
      <c r="CG335" s="308">
        <v>5</v>
      </c>
      <c r="CH335" s="308"/>
      <c r="CI335" s="308"/>
      <c r="CJ335" s="1058"/>
      <c r="CK335" s="153"/>
    </row>
    <row r="336" spans="1:89" s="148" customFormat="1" ht="37.25" customHeight="1">
      <c r="A336" s="265"/>
      <c r="B336" s="311" t="s">
        <v>1975</v>
      </c>
      <c r="C336" s="312" t="s">
        <v>1079</v>
      </c>
      <c r="D336" s="850">
        <v>10</v>
      </c>
      <c r="E336" s="1223">
        <v>121</v>
      </c>
      <c r="F336" s="315"/>
      <c r="G336" s="316"/>
      <c r="H336" s="314"/>
      <c r="I336" s="313"/>
      <c r="J336" s="318"/>
      <c r="K336" s="320"/>
      <c r="L336" s="319"/>
      <c r="M336" s="329"/>
      <c r="N336" s="321"/>
      <c r="O336" s="324"/>
      <c r="P336" s="326"/>
      <c r="Q336" s="323"/>
      <c r="R336" s="322"/>
      <c r="S336" s="325"/>
      <c r="T336" s="327">
        <f t="shared" si="26"/>
        <v>0</v>
      </c>
      <c r="U336" s="327">
        <f t="shared" si="27"/>
        <v>0</v>
      </c>
      <c r="V336" s="273" t="str">
        <f t="shared" si="25"/>
        <v>-</v>
      </c>
      <c r="W336" s="328" t="s">
        <v>1676</v>
      </c>
      <c r="X336" s="303">
        <v>1.78</v>
      </c>
      <c r="Y336" s="304">
        <f t="shared" si="28"/>
        <v>0</v>
      </c>
      <c r="Z336" s="304"/>
      <c r="AA336" s="374" t="s">
        <v>1511</v>
      </c>
      <c r="AB336" s="306" t="s">
        <v>1519</v>
      </c>
      <c r="AC336" s="307"/>
      <c r="AD336" s="307"/>
      <c r="AE336" s="307"/>
      <c r="AF336" s="307"/>
      <c r="AG336" s="307"/>
      <c r="AH336" s="307"/>
      <c r="AI336" s="307"/>
      <c r="AJ336" s="307"/>
      <c r="AK336" s="307"/>
      <c r="AL336" s="307"/>
      <c r="AM336" s="307"/>
      <c r="AN336" s="307"/>
      <c r="AO336" s="307"/>
      <c r="AP336" s="307"/>
      <c r="AQ336" s="307"/>
      <c r="AR336" s="307"/>
      <c r="AS336" s="307"/>
      <c r="AT336" s="307"/>
      <c r="AU336" s="307"/>
      <c r="AV336" s="307"/>
      <c r="AW336" s="307"/>
      <c r="AX336" s="307"/>
      <c r="AY336" s="307"/>
      <c r="AZ336" s="307"/>
      <c r="BA336" s="307"/>
      <c r="BB336" s="307"/>
      <c r="BC336" s="307"/>
      <c r="BD336" s="307"/>
      <c r="BE336" s="307"/>
      <c r="BF336" s="307"/>
      <c r="BG336" s="1060"/>
      <c r="BH336" s="1057"/>
      <c r="BI336" s="264"/>
      <c r="BJ336" s="308"/>
      <c r="BK336" s="308"/>
      <c r="BL336" s="308"/>
      <c r="BM336" s="308">
        <v>10</v>
      </c>
      <c r="BN336" s="308"/>
      <c r="BO336" s="308"/>
      <c r="BP336" s="308"/>
      <c r="BQ336" s="308"/>
      <c r="BR336" s="308"/>
      <c r="BS336" s="309"/>
      <c r="BT336" s="308"/>
      <c r="BU336" s="308"/>
      <c r="BV336" s="308"/>
      <c r="BW336" s="308"/>
      <c r="BX336" s="308"/>
      <c r="BY336" s="308"/>
      <c r="BZ336" s="308"/>
      <c r="CA336" s="308"/>
      <c r="CB336" s="308"/>
      <c r="CC336" s="308"/>
      <c r="CD336" s="308">
        <v>10</v>
      </c>
      <c r="CE336" s="308"/>
      <c r="CF336" s="264"/>
      <c r="CG336" s="308"/>
      <c r="CH336" s="308">
        <v>3</v>
      </c>
      <c r="CI336" s="308">
        <v>7</v>
      </c>
      <c r="CJ336" s="1058"/>
      <c r="CK336" s="153"/>
    </row>
    <row r="337" spans="1:89" s="148" customFormat="1" ht="37.25" customHeight="1">
      <c r="A337" s="265"/>
      <c r="B337" s="311" t="s">
        <v>1976</v>
      </c>
      <c r="C337" s="312" t="s">
        <v>997</v>
      </c>
      <c r="D337" s="850">
        <v>15</v>
      </c>
      <c r="E337" s="1223">
        <v>118</v>
      </c>
      <c r="F337" s="315"/>
      <c r="G337" s="316"/>
      <c r="H337" s="314"/>
      <c r="I337" s="313"/>
      <c r="J337" s="318"/>
      <c r="K337" s="320"/>
      <c r="L337" s="319"/>
      <c r="M337" s="329"/>
      <c r="N337" s="321"/>
      <c r="O337" s="324"/>
      <c r="P337" s="326"/>
      <c r="Q337" s="323"/>
      <c r="R337" s="322"/>
      <c r="S337" s="325"/>
      <c r="T337" s="327">
        <f t="shared" si="26"/>
        <v>0</v>
      </c>
      <c r="U337" s="327">
        <f t="shared" si="27"/>
        <v>0</v>
      </c>
      <c r="V337" s="273" t="str">
        <f t="shared" si="25"/>
        <v>-</v>
      </c>
      <c r="W337" s="328" t="s">
        <v>1677</v>
      </c>
      <c r="X337" s="303">
        <v>1.4</v>
      </c>
      <c r="Y337" s="304">
        <f t="shared" si="28"/>
        <v>0</v>
      </c>
      <c r="Z337" s="304"/>
      <c r="AA337" s="374" t="s">
        <v>1511</v>
      </c>
      <c r="AB337" s="306" t="s">
        <v>1519</v>
      </c>
      <c r="AC337" s="307"/>
      <c r="AD337" s="307"/>
      <c r="AE337" s="307"/>
      <c r="AF337" s="307"/>
      <c r="AG337" s="307"/>
      <c r="AH337" s="307"/>
      <c r="AI337" s="307"/>
      <c r="AJ337" s="307"/>
      <c r="AK337" s="307"/>
      <c r="AL337" s="307"/>
      <c r="AM337" s="307"/>
      <c r="AN337" s="307"/>
      <c r="AO337" s="307"/>
      <c r="AP337" s="307"/>
      <c r="AQ337" s="307"/>
      <c r="AR337" s="307"/>
      <c r="AS337" s="307"/>
      <c r="AT337" s="307"/>
      <c r="AU337" s="307"/>
      <c r="AV337" s="307"/>
      <c r="AW337" s="307"/>
      <c r="AX337" s="307"/>
      <c r="AY337" s="307"/>
      <c r="AZ337" s="307"/>
      <c r="BA337" s="307"/>
      <c r="BB337" s="307"/>
      <c r="BC337" s="307"/>
      <c r="BD337" s="307"/>
      <c r="BE337" s="307"/>
      <c r="BF337" s="307"/>
      <c r="BG337" s="1060"/>
      <c r="BH337" s="1057"/>
      <c r="BI337" s="264"/>
      <c r="BJ337" s="308"/>
      <c r="BK337" s="308"/>
      <c r="BL337" s="308"/>
      <c r="BM337" s="308">
        <v>15</v>
      </c>
      <c r="BN337" s="308"/>
      <c r="BO337" s="308"/>
      <c r="BP337" s="308"/>
      <c r="BQ337" s="308"/>
      <c r="BR337" s="308"/>
      <c r="BS337" s="309"/>
      <c r="BT337" s="308"/>
      <c r="BU337" s="308"/>
      <c r="BV337" s="308"/>
      <c r="BW337" s="308"/>
      <c r="BX337" s="308"/>
      <c r="BY337" s="308"/>
      <c r="BZ337" s="308"/>
      <c r="CA337" s="308"/>
      <c r="CB337" s="308"/>
      <c r="CC337" s="308"/>
      <c r="CD337" s="308">
        <v>15</v>
      </c>
      <c r="CE337" s="308"/>
      <c r="CF337" s="264"/>
      <c r="CG337" s="308"/>
      <c r="CH337" s="308"/>
      <c r="CI337" s="308">
        <v>15</v>
      </c>
      <c r="CJ337" s="1058"/>
      <c r="CK337" s="153"/>
    </row>
    <row r="338" spans="1:89" s="148" customFormat="1" ht="37.25" customHeight="1">
      <c r="A338" s="265"/>
      <c r="B338" s="311" t="s">
        <v>1977</v>
      </c>
      <c r="C338" s="312" t="s">
        <v>998</v>
      </c>
      <c r="D338" s="850">
        <v>3</v>
      </c>
      <c r="E338" s="1223">
        <v>141</v>
      </c>
      <c r="F338" s="315"/>
      <c r="G338" s="316"/>
      <c r="H338" s="314"/>
      <c r="I338" s="313"/>
      <c r="J338" s="318"/>
      <c r="K338" s="320"/>
      <c r="L338" s="319"/>
      <c r="M338" s="329"/>
      <c r="N338" s="321"/>
      <c r="O338" s="324"/>
      <c r="P338" s="326"/>
      <c r="Q338" s="323"/>
      <c r="R338" s="322"/>
      <c r="S338" s="325"/>
      <c r="T338" s="327">
        <f t="shared" si="26"/>
        <v>0</v>
      </c>
      <c r="U338" s="327">
        <f t="shared" si="27"/>
        <v>0</v>
      </c>
      <c r="V338" s="273" t="str">
        <f t="shared" si="25"/>
        <v>-</v>
      </c>
      <c r="W338" s="328" t="s">
        <v>529</v>
      </c>
      <c r="X338" s="303">
        <v>1.58</v>
      </c>
      <c r="Y338" s="304">
        <f t="shared" si="28"/>
        <v>0</v>
      </c>
      <c r="Z338" s="304"/>
      <c r="AA338" s="305" t="s">
        <v>1513</v>
      </c>
      <c r="AB338" s="306" t="s">
        <v>1520</v>
      </c>
      <c r="AC338" s="307"/>
      <c r="AD338" s="307"/>
      <c r="AE338" s="307"/>
      <c r="AF338" s="307"/>
      <c r="AG338" s="307"/>
      <c r="AH338" s="307"/>
      <c r="AI338" s="307"/>
      <c r="AJ338" s="307"/>
      <c r="AK338" s="307"/>
      <c r="AL338" s="307"/>
      <c r="AM338" s="307"/>
      <c r="AN338" s="307"/>
      <c r="AO338" s="307"/>
      <c r="AP338" s="307"/>
      <c r="AQ338" s="307"/>
      <c r="AR338" s="307"/>
      <c r="AS338" s="307"/>
      <c r="AT338" s="307"/>
      <c r="AU338" s="307"/>
      <c r="AV338" s="307"/>
      <c r="AW338" s="307"/>
      <c r="AX338" s="307"/>
      <c r="AY338" s="307"/>
      <c r="AZ338" s="307"/>
      <c r="BA338" s="307"/>
      <c r="BB338" s="307"/>
      <c r="BC338" s="307"/>
      <c r="BD338" s="307"/>
      <c r="BE338" s="307"/>
      <c r="BF338" s="307"/>
      <c r="BG338" s="1060"/>
      <c r="BH338" s="1057"/>
      <c r="BI338" s="264"/>
      <c r="BJ338" s="308"/>
      <c r="BK338" s="308"/>
      <c r="BL338" s="308"/>
      <c r="BM338" s="308"/>
      <c r="BN338" s="308">
        <v>3</v>
      </c>
      <c r="BO338" s="308"/>
      <c r="BP338" s="308"/>
      <c r="BQ338" s="308"/>
      <c r="BR338" s="308"/>
      <c r="BS338" s="309"/>
      <c r="BT338" s="308"/>
      <c r="BU338" s="308"/>
      <c r="BV338" s="308"/>
      <c r="BW338" s="308"/>
      <c r="BX338" s="308"/>
      <c r="BY338" s="308"/>
      <c r="BZ338" s="308"/>
      <c r="CA338" s="308">
        <v>3</v>
      </c>
      <c r="CB338" s="308"/>
      <c r="CC338" s="308"/>
      <c r="CD338" s="308"/>
      <c r="CE338" s="308"/>
      <c r="CF338" s="264"/>
      <c r="CG338" s="308">
        <v>3</v>
      </c>
      <c r="CH338" s="308"/>
      <c r="CI338" s="308"/>
      <c r="CJ338" s="1058"/>
      <c r="CK338" s="153"/>
    </row>
    <row r="339" spans="1:89" s="148" customFormat="1" ht="37.25" customHeight="1">
      <c r="A339" s="265"/>
      <c r="B339" s="311" t="s">
        <v>1978</v>
      </c>
      <c r="C339" s="312" t="s">
        <v>999</v>
      </c>
      <c r="D339" s="850">
        <v>3</v>
      </c>
      <c r="E339" s="1223">
        <v>112</v>
      </c>
      <c r="F339" s="315"/>
      <c r="G339" s="316"/>
      <c r="H339" s="314"/>
      <c r="I339" s="313"/>
      <c r="J339" s="318"/>
      <c r="K339" s="320"/>
      <c r="L339" s="319"/>
      <c r="M339" s="329"/>
      <c r="N339" s="321"/>
      <c r="O339" s="324"/>
      <c r="P339" s="326"/>
      <c r="Q339" s="323"/>
      <c r="R339" s="322"/>
      <c r="S339" s="325"/>
      <c r="T339" s="327">
        <f t="shared" si="26"/>
        <v>0</v>
      </c>
      <c r="U339" s="327">
        <f t="shared" si="27"/>
        <v>0</v>
      </c>
      <c r="V339" s="273" t="str">
        <f t="shared" si="25"/>
        <v>-</v>
      </c>
      <c r="W339" s="328" t="s">
        <v>1067</v>
      </c>
      <c r="X339" s="303">
        <v>1.46</v>
      </c>
      <c r="Y339" s="304">
        <f t="shared" si="28"/>
        <v>0</v>
      </c>
      <c r="Z339" s="304"/>
      <c r="AA339" s="305" t="s">
        <v>1512</v>
      </c>
      <c r="AB339" s="306" t="s">
        <v>1520</v>
      </c>
      <c r="AC339" s="307"/>
      <c r="AD339" s="307"/>
      <c r="AE339" s="307"/>
      <c r="AF339" s="307"/>
      <c r="AG339" s="307"/>
      <c r="AH339" s="307"/>
      <c r="AI339" s="307"/>
      <c r="AJ339" s="307"/>
      <c r="AK339" s="307"/>
      <c r="AL339" s="307"/>
      <c r="AM339" s="307"/>
      <c r="AN339" s="307"/>
      <c r="AO339" s="307"/>
      <c r="AP339" s="307"/>
      <c r="AQ339" s="307"/>
      <c r="AR339" s="307"/>
      <c r="AS339" s="307"/>
      <c r="AT339" s="307"/>
      <c r="AU339" s="307"/>
      <c r="AV339" s="307"/>
      <c r="AW339" s="307"/>
      <c r="AX339" s="307"/>
      <c r="AY339" s="307"/>
      <c r="AZ339" s="307"/>
      <c r="BA339" s="307"/>
      <c r="BB339" s="307"/>
      <c r="BC339" s="307"/>
      <c r="BD339" s="307"/>
      <c r="BE339" s="307"/>
      <c r="BF339" s="307"/>
      <c r="BG339" s="1060"/>
      <c r="BH339" s="1057"/>
      <c r="BI339" s="264"/>
      <c r="BJ339" s="308"/>
      <c r="BK339" s="308"/>
      <c r="BL339" s="308"/>
      <c r="BM339" s="308"/>
      <c r="BN339" s="308">
        <v>3</v>
      </c>
      <c r="BO339" s="308"/>
      <c r="BP339" s="308"/>
      <c r="BQ339" s="308"/>
      <c r="BR339" s="308"/>
      <c r="BS339" s="309"/>
      <c r="BT339" s="308"/>
      <c r="BU339" s="308"/>
      <c r="BV339" s="308"/>
      <c r="BW339" s="308"/>
      <c r="BX339" s="308"/>
      <c r="BY339" s="308"/>
      <c r="BZ339" s="308"/>
      <c r="CA339" s="308">
        <v>3</v>
      </c>
      <c r="CB339" s="308"/>
      <c r="CC339" s="308"/>
      <c r="CD339" s="308"/>
      <c r="CE339" s="308"/>
      <c r="CF339" s="264"/>
      <c r="CG339" s="308"/>
      <c r="CH339" s="308">
        <v>3</v>
      </c>
      <c r="CI339" s="308"/>
      <c r="CJ339" s="1058"/>
      <c r="CK339" s="153"/>
    </row>
    <row r="340" spans="1:89" s="148" customFormat="1" ht="37.25" customHeight="1">
      <c r="A340" s="265"/>
      <c r="B340" s="311" t="s">
        <v>1979</v>
      </c>
      <c r="C340" s="312" t="s">
        <v>1000</v>
      </c>
      <c r="D340" s="850">
        <v>5</v>
      </c>
      <c r="E340" s="1223">
        <v>82</v>
      </c>
      <c r="F340" s="315"/>
      <c r="G340" s="316"/>
      <c r="H340" s="314"/>
      <c r="I340" s="313"/>
      <c r="J340" s="318"/>
      <c r="K340" s="320"/>
      <c r="L340" s="319"/>
      <c r="M340" s="329"/>
      <c r="N340" s="321"/>
      <c r="O340" s="324"/>
      <c r="P340" s="326"/>
      <c r="Q340" s="323"/>
      <c r="R340" s="322"/>
      <c r="S340" s="325"/>
      <c r="T340" s="327">
        <f t="shared" si="26"/>
        <v>0</v>
      </c>
      <c r="U340" s="327">
        <f t="shared" si="27"/>
        <v>0</v>
      </c>
      <c r="V340" s="273" t="str">
        <f t="shared" ref="V340:V401" si="29">IF(T340&gt;0,T340*E340,"-")</f>
        <v>-</v>
      </c>
      <c r="W340" s="328" t="s">
        <v>1067</v>
      </c>
      <c r="X340" s="303">
        <v>1.32</v>
      </c>
      <c r="Y340" s="304">
        <f t="shared" si="28"/>
        <v>0</v>
      </c>
      <c r="Z340" s="304"/>
      <c r="AA340" s="374" t="s">
        <v>1511</v>
      </c>
      <c r="AB340" s="306" t="s">
        <v>1520</v>
      </c>
      <c r="AC340" s="307"/>
      <c r="AD340" s="307"/>
      <c r="AE340" s="307"/>
      <c r="AF340" s="307"/>
      <c r="AG340" s="307"/>
      <c r="AH340" s="307"/>
      <c r="AI340" s="307"/>
      <c r="AJ340" s="307"/>
      <c r="AK340" s="307"/>
      <c r="AL340" s="307"/>
      <c r="AM340" s="307"/>
      <c r="AN340" s="307"/>
      <c r="AO340" s="307"/>
      <c r="AP340" s="307"/>
      <c r="AQ340" s="307"/>
      <c r="AR340" s="307"/>
      <c r="AS340" s="307"/>
      <c r="AT340" s="307"/>
      <c r="AU340" s="307"/>
      <c r="AV340" s="307"/>
      <c r="AW340" s="307"/>
      <c r="AX340" s="307"/>
      <c r="AY340" s="307"/>
      <c r="AZ340" s="307"/>
      <c r="BA340" s="307"/>
      <c r="BB340" s="307"/>
      <c r="BC340" s="307"/>
      <c r="BD340" s="307"/>
      <c r="BE340" s="307"/>
      <c r="BF340" s="307"/>
      <c r="BG340" s="1060"/>
      <c r="BH340" s="1057"/>
      <c r="BI340" s="264"/>
      <c r="BJ340" s="308"/>
      <c r="BK340" s="308"/>
      <c r="BL340" s="308"/>
      <c r="BM340" s="308"/>
      <c r="BN340" s="308">
        <v>5</v>
      </c>
      <c r="BO340" s="308"/>
      <c r="BP340" s="308"/>
      <c r="BQ340" s="308"/>
      <c r="BR340" s="308"/>
      <c r="BS340" s="309"/>
      <c r="BT340" s="310"/>
      <c r="BU340" s="310"/>
      <c r="BV340" s="310"/>
      <c r="BW340" s="310"/>
      <c r="BX340" s="310"/>
      <c r="BY340" s="308"/>
      <c r="BZ340" s="308"/>
      <c r="CA340" s="308"/>
      <c r="CB340" s="308"/>
      <c r="CC340" s="308">
        <v>5</v>
      </c>
      <c r="CD340" s="308"/>
      <c r="CE340" s="308"/>
      <c r="CF340" s="264"/>
      <c r="CG340" s="308"/>
      <c r="CH340" s="308"/>
      <c r="CI340" s="308">
        <v>5</v>
      </c>
      <c r="CJ340" s="1058"/>
      <c r="CK340" s="153"/>
    </row>
    <row r="341" spans="1:89" s="148" customFormat="1" ht="37.25" customHeight="1">
      <c r="A341" s="265"/>
      <c r="B341" s="311" t="s">
        <v>1980</v>
      </c>
      <c r="C341" s="312" t="s">
        <v>1001</v>
      </c>
      <c r="D341" s="850">
        <v>3</v>
      </c>
      <c r="E341" s="1223">
        <v>172</v>
      </c>
      <c r="F341" s="315"/>
      <c r="G341" s="316"/>
      <c r="H341" s="314"/>
      <c r="I341" s="313"/>
      <c r="J341" s="318"/>
      <c r="K341" s="320"/>
      <c r="L341" s="319"/>
      <c r="M341" s="329"/>
      <c r="N341" s="321"/>
      <c r="O341" s="324"/>
      <c r="P341" s="326"/>
      <c r="Q341" s="323"/>
      <c r="R341" s="322"/>
      <c r="S341" s="325"/>
      <c r="T341" s="327">
        <f t="shared" ref="T341:T402" si="30">F341+G341+H341+I341+J341+K341+L341+M341+N341+O341+P341+Q341+R341+S341</f>
        <v>0</v>
      </c>
      <c r="U341" s="327">
        <f t="shared" si="27"/>
        <v>0</v>
      </c>
      <c r="V341" s="273" t="str">
        <f t="shared" si="29"/>
        <v>-</v>
      </c>
      <c r="W341" s="328" t="s">
        <v>1118</v>
      </c>
      <c r="X341" s="303">
        <v>2.61</v>
      </c>
      <c r="Y341" s="304">
        <f t="shared" si="28"/>
        <v>0</v>
      </c>
      <c r="Z341" s="304"/>
      <c r="AA341" s="305" t="s">
        <v>1512</v>
      </c>
      <c r="AB341" s="306" t="s">
        <v>1516</v>
      </c>
      <c r="AC341" s="307"/>
      <c r="AD341" s="307"/>
      <c r="AE341" s="307"/>
      <c r="AF341" s="307"/>
      <c r="AG341" s="307"/>
      <c r="AH341" s="307"/>
      <c r="AI341" s="307"/>
      <c r="AJ341" s="307"/>
      <c r="AK341" s="307"/>
      <c r="AL341" s="307"/>
      <c r="AM341" s="307"/>
      <c r="AN341" s="307"/>
      <c r="AO341" s="307"/>
      <c r="AP341" s="307"/>
      <c r="AQ341" s="307"/>
      <c r="AR341" s="307"/>
      <c r="AS341" s="307"/>
      <c r="AT341" s="307"/>
      <c r="AU341" s="307"/>
      <c r="AV341" s="307"/>
      <c r="AW341" s="307"/>
      <c r="AX341" s="307"/>
      <c r="AY341" s="307"/>
      <c r="AZ341" s="307"/>
      <c r="BA341" s="307"/>
      <c r="BB341" s="307"/>
      <c r="BC341" s="307"/>
      <c r="BD341" s="307"/>
      <c r="BE341" s="307"/>
      <c r="BF341" s="307"/>
      <c r="BG341" s="1060"/>
      <c r="BH341" s="1057"/>
      <c r="BI341" s="264"/>
      <c r="BJ341" s="308"/>
      <c r="BK341" s="308"/>
      <c r="BL341" s="308"/>
      <c r="BM341" s="308"/>
      <c r="BN341" s="308"/>
      <c r="BO341" s="308">
        <v>3</v>
      </c>
      <c r="BP341" s="308"/>
      <c r="BQ341" s="308"/>
      <c r="BR341" s="308"/>
      <c r="BS341" s="309"/>
      <c r="BT341" s="308"/>
      <c r="BU341" s="308"/>
      <c r="BV341" s="308"/>
      <c r="BW341" s="308"/>
      <c r="BX341" s="308"/>
      <c r="BY341" s="308"/>
      <c r="BZ341" s="308"/>
      <c r="CA341" s="308">
        <v>3</v>
      </c>
      <c r="CB341" s="308"/>
      <c r="CC341" s="308"/>
      <c r="CD341" s="308"/>
      <c r="CE341" s="308"/>
      <c r="CF341" s="264"/>
      <c r="CG341" s="308">
        <v>1</v>
      </c>
      <c r="CH341" s="308">
        <v>2</v>
      </c>
      <c r="CI341" s="308"/>
      <c r="CJ341" s="1058"/>
      <c r="CK341" s="153"/>
    </row>
    <row r="342" spans="1:89" s="148" customFormat="1" ht="37.25" customHeight="1">
      <c r="A342" s="265"/>
      <c r="B342" s="311" t="s">
        <v>1981</v>
      </c>
      <c r="C342" s="312" t="s">
        <v>1002</v>
      </c>
      <c r="D342" s="850">
        <v>4</v>
      </c>
      <c r="E342" s="1223">
        <v>180</v>
      </c>
      <c r="F342" s="315"/>
      <c r="G342" s="316"/>
      <c r="H342" s="314"/>
      <c r="I342" s="313"/>
      <c r="J342" s="318"/>
      <c r="K342" s="320"/>
      <c r="L342" s="319"/>
      <c r="M342" s="329"/>
      <c r="N342" s="321"/>
      <c r="O342" s="324"/>
      <c r="P342" s="326"/>
      <c r="Q342" s="323"/>
      <c r="R342" s="322"/>
      <c r="S342" s="325"/>
      <c r="T342" s="327">
        <f t="shared" si="30"/>
        <v>0</v>
      </c>
      <c r="U342" s="327">
        <f t="shared" si="27"/>
        <v>0</v>
      </c>
      <c r="V342" s="273" t="str">
        <f t="shared" si="29"/>
        <v>-</v>
      </c>
      <c r="W342" s="328" t="s">
        <v>1068</v>
      </c>
      <c r="X342" s="303">
        <v>2.29</v>
      </c>
      <c r="Y342" s="304">
        <f t="shared" si="28"/>
        <v>0</v>
      </c>
      <c r="Z342" s="304"/>
      <c r="AA342" s="374" t="s">
        <v>1511</v>
      </c>
      <c r="AB342" s="306" t="s">
        <v>1516</v>
      </c>
      <c r="AC342" s="307"/>
      <c r="AD342" s="307"/>
      <c r="AE342" s="307"/>
      <c r="AF342" s="307"/>
      <c r="AG342" s="307"/>
      <c r="AH342" s="307"/>
      <c r="AI342" s="307"/>
      <c r="AJ342" s="307"/>
      <c r="AK342" s="307"/>
      <c r="AL342" s="307"/>
      <c r="AM342" s="307"/>
      <c r="AN342" s="307"/>
      <c r="AO342" s="307"/>
      <c r="AP342" s="307"/>
      <c r="AQ342" s="307"/>
      <c r="AR342" s="307"/>
      <c r="AS342" s="307"/>
      <c r="AT342" s="307"/>
      <c r="AU342" s="307"/>
      <c r="AV342" s="307"/>
      <c r="AW342" s="307"/>
      <c r="AX342" s="307"/>
      <c r="AY342" s="307"/>
      <c r="AZ342" s="307"/>
      <c r="BA342" s="307"/>
      <c r="BB342" s="307"/>
      <c r="BC342" s="307"/>
      <c r="BD342" s="307"/>
      <c r="BE342" s="307"/>
      <c r="BF342" s="307"/>
      <c r="BG342" s="1060"/>
      <c r="BH342" s="1057"/>
      <c r="BI342" s="264"/>
      <c r="BJ342" s="308"/>
      <c r="BK342" s="308"/>
      <c r="BL342" s="308"/>
      <c r="BM342" s="308"/>
      <c r="BN342" s="308"/>
      <c r="BO342" s="308">
        <v>4</v>
      </c>
      <c r="BP342" s="308"/>
      <c r="BQ342" s="308"/>
      <c r="BR342" s="308"/>
      <c r="BS342" s="309"/>
      <c r="BT342" s="308"/>
      <c r="BU342" s="308"/>
      <c r="BV342" s="308"/>
      <c r="BW342" s="308"/>
      <c r="BX342" s="308"/>
      <c r="BY342" s="308"/>
      <c r="BZ342" s="308"/>
      <c r="CA342" s="308"/>
      <c r="CB342" s="308"/>
      <c r="CC342" s="308">
        <v>4</v>
      </c>
      <c r="CD342" s="308"/>
      <c r="CE342" s="308"/>
      <c r="CF342" s="264"/>
      <c r="CG342" s="308"/>
      <c r="CH342" s="308"/>
      <c r="CI342" s="308">
        <v>4</v>
      </c>
      <c r="CJ342" s="1058"/>
      <c r="CK342" s="153"/>
    </row>
    <row r="343" spans="1:89" s="148" customFormat="1" ht="37.25" customHeight="1">
      <c r="A343" s="265"/>
      <c r="B343" s="311" t="s">
        <v>1003</v>
      </c>
      <c r="C343" s="312" t="s">
        <v>1004</v>
      </c>
      <c r="D343" s="850">
        <v>3</v>
      </c>
      <c r="E343" s="1223">
        <v>138</v>
      </c>
      <c r="F343" s="315"/>
      <c r="G343" s="316"/>
      <c r="H343" s="314"/>
      <c r="I343" s="313"/>
      <c r="J343" s="318"/>
      <c r="K343" s="320"/>
      <c r="L343" s="319"/>
      <c r="M343" s="329"/>
      <c r="N343" s="321"/>
      <c r="O343" s="324"/>
      <c r="P343" s="326"/>
      <c r="Q343" s="323"/>
      <c r="R343" s="322"/>
      <c r="S343" s="325"/>
      <c r="T343" s="327">
        <f t="shared" si="30"/>
        <v>0</v>
      </c>
      <c r="U343" s="327">
        <f t="shared" si="27"/>
        <v>0</v>
      </c>
      <c r="V343" s="273" t="str">
        <f t="shared" si="29"/>
        <v>-</v>
      </c>
      <c r="W343" s="328" t="s">
        <v>462</v>
      </c>
      <c r="X343" s="303">
        <v>1.78</v>
      </c>
      <c r="Y343" s="304">
        <f t="shared" si="28"/>
        <v>0</v>
      </c>
      <c r="Z343" s="304"/>
      <c r="AA343" s="374" t="s">
        <v>1511</v>
      </c>
      <c r="AB343" s="306" t="s">
        <v>1516</v>
      </c>
      <c r="AC343" s="307"/>
      <c r="AD343" s="307"/>
      <c r="AE343" s="307"/>
      <c r="AF343" s="307"/>
      <c r="AG343" s="307"/>
      <c r="AH343" s="307"/>
      <c r="AI343" s="307"/>
      <c r="AJ343" s="307"/>
      <c r="AK343" s="307"/>
      <c r="AL343" s="307"/>
      <c r="AM343" s="307"/>
      <c r="AN343" s="307"/>
      <c r="AO343" s="307"/>
      <c r="AP343" s="307"/>
      <c r="AQ343" s="307"/>
      <c r="AR343" s="307"/>
      <c r="AS343" s="307"/>
      <c r="AT343" s="307"/>
      <c r="AU343" s="307"/>
      <c r="AV343" s="307"/>
      <c r="AW343" s="307"/>
      <c r="AX343" s="307"/>
      <c r="AY343" s="307"/>
      <c r="AZ343" s="307"/>
      <c r="BA343" s="307"/>
      <c r="BB343" s="307"/>
      <c r="BC343" s="307"/>
      <c r="BD343" s="307"/>
      <c r="BE343" s="307"/>
      <c r="BF343" s="307"/>
      <c r="BG343" s="1060"/>
      <c r="BH343" s="1057"/>
      <c r="BI343" s="264"/>
      <c r="BJ343" s="308"/>
      <c r="BK343" s="308"/>
      <c r="BL343" s="308"/>
      <c r="BM343" s="308"/>
      <c r="BN343" s="308"/>
      <c r="BO343" s="308">
        <v>3</v>
      </c>
      <c r="BP343" s="308"/>
      <c r="BQ343" s="308"/>
      <c r="BR343" s="308"/>
      <c r="BS343" s="309"/>
      <c r="BT343" s="308"/>
      <c r="BU343" s="308"/>
      <c r="BV343" s="308"/>
      <c r="BW343" s="308"/>
      <c r="BX343" s="308"/>
      <c r="BY343" s="308"/>
      <c r="BZ343" s="308"/>
      <c r="CA343" s="308"/>
      <c r="CB343" s="308"/>
      <c r="CC343" s="308">
        <v>3</v>
      </c>
      <c r="CD343" s="308"/>
      <c r="CE343" s="308"/>
      <c r="CF343" s="264"/>
      <c r="CG343" s="308"/>
      <c r="CH343" s="308"/>
      <c r="CI343" s="308">
        <v>3</v>
      </c>
      <c r="CJ343" s="1058"/>
      <c r="CK343" s="153"/>
    </row>
    <row r="344" spans="1:89" s="148" customFormat="1" ht="37.25" customHeight="1">
      <c r="A344" s="265"/>
      <c r="B344" s="311" t="s">
        <v>1982</v>
      </c>
      <c r="C344" s="312" t="s">
        <v>1005</v>
      </c>
      <c r="D344" s="850">
        <v>3</v>
      </c>
      <c r="E344" s="1223">
        <v>272</v>
      </c>
      <c r="F344" s="315"/>
      <c r="G344" s="316"/>
      <c r="H344" s="314"/>
      <c r="I344" s="313"/>
      <c r="J344" s="318"/>
      <c r="K344" s="320"/>
      <c r="L344" s="319"/>
      <c r="M344" s="329"/>
      <c r="N344" s="321"/>
      <c r="O344" s="324"/>
      <c r="P344" s="326"/>
      <c r="Q344" s="323"/>
      <c r="R344" s="322"/>
      <c r="S344" s="325"/>
      <c r="T344" s="327">
        <f t="shared" si="30"/>
        <v>0</v>
      </c>
      <c r="U344" s="327">
        <f t="shared" si="27"/>
        <v>0</v>
      </c>
      <c r="V344" s="273" t="str">
        <f t="shared" si="29"/>
        <v>-</v>
      </c>
      <c r="W344" s="328" t="s">
        <v>1119</v>
      </c>
      <c r="X344" s="303">
        <v>4.53</v>
      </c>
      <c r="Y344" s="304">
        <f t="shared" si="28"/>
        <v>0</v>
      </c>
      <c r="Z344" s="304"/>
      <c r="AA344" s="305" t="s">
        <v>1513</v>
      </c>
      <c r="AB344" s="306" t="s">
        <v>1517</v>
      </c>
      <c r="AC344" s="307"/>
      <c r="AD344" s="307"/>
      <c r="AE344" s="307"/>
      <c r="AF344" s="307"/>
      <c r="AG344" s="307"/>
      <c r="AH344" s="307"/>
      <c r="AI344" s="307"/>
      <c r="AJ344" s="307"/>
      <c r="AK344" s="307"/>
      <c r="AL344" s="307"/>
      <c r="AM344" s="307"/>
      <c r="AN344" s="307"/>
      <c r="AO344" s="307"/>
      <c r="AP344" s="307"/>
      <c r="AQ344" s="307"/>
      <c r="AR344" s="307"/>
      <c r="AS344" s="307"/>
      <c r="AT344" s="307"/>
      <c r="AU344" s="307"/>
      <c r="AV344" s="307"/>
      <c r="AW344" s="307"/>
      <c r="AX344" s="307"/>
      <c r="AY344" s="307"/>
      <c r="AZ344" s="307"/>
      <c r="BA344" s="307"/>
      <c r="BB344" s="307"/>
      <c r="BC344" s="307"/>
      <c r="BD344" s="307"/>
      <c r="BE344" s="307"/>
      <c r="BF344" s="307"/>
      <c r="BG344" s="1060"/>
      <c r="BH344" s="1057"/>
      <c r="BI344" s="264"/>
      <c r="BJ344" s="308"/>
      <c r="BK344" s="308"/>
      <c r="BL344" s="308"/>
      <c r="BM344" s="308"/>
      <c r="BN344" s="308"/>
      <c r="BO344" s="308"/>
      <c r="BP344" s="308">
        <v>3</v>
      </c>
      <c r="BQ344" s="308"/>
      <c r="BR344" s="308"/>
      <c r="BS344" s="309"/>
      <c r="BT344" s="308"/>
      <c r="BU344" s="308"/>
      <c r="BV344" s="308"/>
      <c r="BW344" s="308"/>
      <c r="BX344" s="308"/>
      <c r="BY344" s="308"/>
      <c r="BZ344" s="308"/>
      <c r="CA344" s="308">
        <v>3</v>
      </c>
      <c r="CB344" s="308"/>
      <c r="CC344" s="308"/>
      <c r="CD344" s="308"/>
      <c r="CE344" s="308"/>
      <c r="CF344" s="264"/>
      <c r="CG344" s="308">
        <v>3</v>
      </c>
      <c r="CH344" s="308"/>
      <c r="CI344" s="308"/>
      <c r="CJ344" s="1058"/>
      <c r="CK344" s="153"/>
    </row>
    <row r="345" spans="1:89" s="148" customFormat="1" ht="37.25" customHeight="1">
      <c r="A345" s="265"/>
      <c r="B345" s="311" t="s">
        <v>1983</v>
      </c>
      <c r="C345" s="312" t="s">
        <v>1006</v>
      </c>
      <c r="D345" s="850">
        <v>2</v>
      </c>
      <c r="E345" s="1223">
        <v>197</v>
      </c>
      <c r="F345" s="315"/>
      <c r="G345" s="316"/>
      <c r="H345" s="314"/>
      <c r="I345" s="313"/>
      <c r="J345" s="318"/>
      <c r="K345" s="320"/>
      <c r="L345" s="319"/>
      <c r="M345" s="329"/>
      <c r="N345" s="321"/>
      <c r="O345" s="324"/>
      <c r="P345" s="326"/>
      <c r="Q345" s="323"/>
      <c r="R345" s="322"/>
      <c r="S345" s="325"/>
      <c r="T345" s="327">
        <f t="shared" si="30"/>
        <v>0</v>
      </c>
      <c r="U345" s="327">
        <f t="shared" si="27"/>
        <v>0</v>
      </c>
      <c r="V345" s="273" t="str">
        <f t="shared" si="29"/>
        <v>-</v>
      </c>
      <c r="W345" s="328" t="s">
        <v>1076</v>
      </c>
      <c r="X345" s="303">
        <v>2.29</v>
      </c>
      <c r="Y345" s="304">
        <f t="shared" si="28"/>
        <v>0</v>
      </c>
      <c r="Z345" s="304"/>
      <c r="AA345" s="305" t="s">
        <v>1513</v>
      </c>
      <c r="AB345" s="306" t="s">
        <v>1517</v>
      </c>
      <c r="AC345" s="307"/>
      <c r="AD345" s="307"/>
      <c r="AE345" s="307"/>
      <c r="AF345" s="307"/>
      <c r="AG345" s="307"/>
      <c r="AH345" s="307"/>
      <c r="AI345" s="307"/>
      <c r="AJ345" s="307"/>
      <c r="AK345" s="307"/>
      <c r="AL345" s="307"/>
      <c r="AM345" s="307"/>
      <c r="AN345" s="307"/>
      <c r="AO345" s="307"/>
      <c r="AP345" s="307"/>
      <c r="AQ345" s="307"/>
      <c r="AR345" s="307"/>
      <c r="AS345" s="307"/>
      <c r="AT345" s="307"/>
      <c r="AU345" s="307"/>
      <c r="AV345" s="307"/>
      <c r="AW345" s="307"/>
      <c r="AX345" s="307"/>
      <c r="AY345" s="307"/>
      <c r="AZ345" s="307"/>
      <c r="BA345" s="307"/>
      <c r="BB345" s="307"/>
      <c r="BC345" s="307"/>
      <c r="BD345" s="307"/>
      <c r="BE345" s="307"/>
      <c r="BF345" s="307"/>
      <c r="BG345" s="1060"/>
      <c r="BH345" s="1057"/>
      <c r="BI345" s="264"/>
      <c r="BJ345" s="308"/>
      <c r="BK345" s="308"/>
      <c r="BL345" s="308"/>
      <c r="BM345" s="308"/>
      <c r="BN345" s="308"/>
      <c r="BO345" s="308"/>
      <c r="BP345" s="308">
        <v>2</v>
      </c>
      <c r="BQ345" s="308"/>
      <c r="BR345" s="308"/>
      <c r="BS345" s="309"/>
      <c r="BT345" s="308"/>
      <c r="BU345" s="308"/>
      <c r="BV345" s="308"/>
      <c r="BW345" s="308"/>
      <c r="BX345" s="308"/>
      <c r="BY345" s="308"/>
      <c r="BZ345" s="308"/>
      <c r="CA345" s="308">
        <v>2</v>
      </c>
      <c r="CB345" s="308"/>
      <c r="CC345" s="308"/>
      <c r="CD345" s="308"/>
      <c r="CE345" s="308"/>
      <c r="CF345" s="264"/>
      <c r="CG345" s="308">
        <v>2</v>
      </c>
      <c r="CH345" s="308"/>
      <c r="CI345" s="308"/>
      <c r="CJ345" s="1058"/>
      <c r="CK345" s="153"/>
    </row>
    <row r="346" spans="1:89" s="148" customFormat="1" ht="37.25" customHeight="1">
      <c r="A346" s="265"/>
      <c r="B346" s="311" t="s">
        <v>1984</v>
      </c>
      <c r="C346" s="312" t="s">
        <v>924</v>
      </c>
      <c r="D346" s="850">
        <v>1</v>
      </c>
      <c r="E346" s="1223">
        <v>137</v>
      </c>
      <c r="F346" s="315"/>
      <c r="G346" s="316"/>
      <c r="H346" s="314"/>
      <c r="I346" s="313"/>
      <c r="J346" s="318"/>
      <c r="K346" s="320"/>
      <c r="L346" s="319"/>
      <c r="M346" s="329"/>
      <c r="N346" s="321"/>
      <c r="O346" s="324"/>
      <c r="P346" s="326"/>
      <c r="Q346" s="323"/>
      <c r="R346" s="322"/>
      <c r="S346" s="325"/>
      <c r="T346" s="327">
        <f t="shared" si="30"/>
        <v>0</v>
      </c>
      <c r="U346" s="327">
        <f t="shared" si="27"/>
        <v>0</v>
      </c>
      <c r="V346" s="273" t="str">
        <f t="shared" si="29"/>
        <v>-</v>
      </c>
      <c r="W346" s="328" t="s">
        <v>63</v>
      </c>
      <c r="X346" s="303">
        <v>2.25</v>
      </c>
      <c r="Y346" s="304">
        <f t="shared" si="28"/>
        <v>0</v>
      </c>
      <c r="Z346" s="304"/>
      <c r="AA346" s="305" t="s">
        <v>1512</v>
      </c>
      <c r="AB346" s="306" t="s">
        <v>1517</v>
      </c>
      <c r="AC346" s="307"/>
      <c r="AD346" s="307"/>
      <c r="AE346" s="307"/>
      <c r="AF346" s="307"/>
      <c r="AG346" s="307"/>
      <c r="AH346" s="307"/>
      <c r="AI346" s="307"/>
      <c r="AJ346" s="307"/>
      <c r="AK346" s="307"/>
      <c r="AL346" s="307"/>
      <c r="AM346" s="307"/>
      <c r="AN346" s="307"/>
      <c r="AO346" s="307"/>
      <c r="AP346" s="307"/>
      <c r="AQ346" s="307"/>
      <c r="AR346" s="307"/>
      <c r="AS346" s="307"/>
      <c r="AT346" s="307"/>
      <c r="AU346" s="307"/>
      <c r="AV346" s="307"/>
      <c r="AW346" s="307"/>
      <c r="AX346" s="307"/>
      <c r="AY346" s="307"/>
      <c r="AZ346" s="307"/>
      <c r="BA346" s="307"/>
      <c r="BB346" s="307"/>
      <c r="BC346" s="307"/>
      <c r="BD346" s="307"/>
      <c r="BE346" s="307"/>
      <c r="BF346" s="307"/>
      <c r="BG346" s="1060"/>
      <c r="BH346" s="1057"/>
      <c r="BI346" s="264"/>
      <c r="BJ346" s="308"/>
      <c r="BK346" s="308"/>
      <c r="BL346" s="308"/>
      <c r="BM346" s="308"/>
      <c r="BN346" s="308"/>
      <c r="BO346" s="308"/>
      <c r="BP346" s="308">
        <v>1</v>
      </c>
      <c r="BQ346" s="308"/>
      <c r="BR346" s="308"/>
      <c r="BS346" s="309"/>
      <c r="BT346" s="308"/>
      <c r="BU346" s="308"/>
      <c r="BV346" s="308"/>
      <c r="BW346" s="308"/>
      <c r="BX346" s="308"/>
      <c r="BY346" s="308"/>
      <c r="BZ346" s="308"/>
      <c r="CA346" s="308"/>
      <c r="CB346" s="308"/>
      <c r="CC346" s="308">
        <v>1</v>
      </c>
      <c r="CD346" s="308"/>
      <c r="CE346" s="308"/>
      <c r="CF346" s="264"/>
      <c r="CG346" s="308"/>
      <c r="CH346" s="308">
        <v>1</v>
      </c>
      <c r="CI346" s="308"/>
      <c r="CJ346" s="1058"/>
      <c r="CK346" s="153"/>
    </row>
    <row r="347" spans="1:89" s="148" customFormat="1" ht="37.25" customHeight="1">
      <c r="A347" s="265"/>
      <c r="B347" s="311" t="s">
        <v>1985</v>
      </c>
      <c r="C347" s="312" t="s">
        <v>925</v>
      </c>
      <c r="D347" s="850">
        <v>1</v>
      </c>
      <c r="E347" s="1223">
        <v>110</v>
      </c>
      <c r="F347" s="315"/>
      <c r="G347" s="316"/>
      <c r="H347" s="314"/>
      <c r="I347" s="313"/>
      <c r="J347" s="318"/>
      <c r="K347" s="320"/>
      <c r="L347" s="319"/>
      <c r="M347" s="329"/>
      <c r="N347" s="321"/>
      <c r="O347" s="324"/>
      <c r="P347" s="326"/>
      <c r="Q347" s="323"/>
      <c r="R347" s="322"/>
      <c r="S347" s="325"/>
      <c r="T347" s="327">
        <f t="shared" si="30"/>
        <v>0</v>
      </c>
      <c r="U347" s="327">
        <f t="shared" si="27"/>
        <v>0</v>
      </c>
      <c r="V347" s="273" t="str">
        <f t="shared" si="29"/>
        <v>-</v>
      </c>
      <c r="W347" s="328" t="s">
        <v>63</v>
      </c>
      <c r="X347" s="303">
        <v>1.9</v>
      </c>
      <c r="Y347" s="304">
        <f t="shared" si="28"/>
        <v>0</v>
      </c>
      <c r="Z347" s="304"/>
      <c r="AA347" s="374" t="s">
        <v>1511</v>
      </c>
      <c r="AB347" s="306" t="s">
        <v>1517</v>
      </c>
      <c r="AC347" s="307"/>
      <c r="AD347" s="307"/>
      <c r="AE347" s="307"/>
      <c r="AF347" s="307"/>
      <c r="AG347" s="307"/>
      <c r="AH347" s="307"/>
      <c r="AI347" s="307"/>
      <c r="AJ347" s="307"/>
      <c r="AK347" s="307"/>
      <c r="AL347" s="307"/>
      <c r="AM347" s="307"/>
      <c r="AN347" s="307"/>
      <c r="AO347" s="307"/>
      <c r="AP347" s="307"/>
      <c r="AQ347" s="307"/>
      <c r="AR347" s="307"/>
      <c r="AS347" s="307"/>
      <c r="AT347" s="307"/>
      <c r="AU347" s="307"/>
      <c r="AV347" s="307"/>
      <c r="AW347" s="307"/>
      <c r="AX347" s="307"/>
      <c r="AY347" s="307"/>
      <c r="AZ347" s="307"/>
      <c r="BA347" s="307"/>
      <c r="BB347" s="307"/>
      <c r="BC347" s="307"/>
      <c r="BD347" s="307"/>
      <c r="BE347" s="307"/>
      <c r="BF347" s="307"/>
      <c r="BG347" s="1060"/>
      <c r="BH347" s="1057"/>
      <c r="BI347" s="264"/>
      <c r="BJ347" s="308"/>
      <c r="BK347" s="308"/>
      <c r="BL347" s="308"/>
      <c r="BM347" s="308"/>
      <c r="BN347" s="308"/>
      <c r="BO347" s="308"/>
      <c r="BP347" s="308">
        <v>1</v>
      </c>
      <c r="BQ347" s="308"/>
      <c r="BR347" s="308"/>
      <c r="BS347" s="309"/>
      <c r="BT347" s="308"/>
      <c r="BU347" s="308"/>
      <c r="BV347" s="308"/>
      <c r="BW347" s="308"/>
      <c r="BX347" s="308"/>
      <c r="BY347" s="308"/>
      <c r="BZ347" s="308"/>
      <c r="CA347" s="308"/>
      <c r="CB347" s="308"/>
      <c r="CC347" s="308">
        <v>1</v>
      </c>
      <c r="CD347" s="308"/>
      <c r="CE347" s="308"/>
      <c r="CF347" s="264"/>
      <c r="CG347" s="308"/>
      <c r="CH347" s="308"/>
      <c r="CI347" s="308">
        <v>1</v>
      </c>
      <c r="CJ347" s="1058"/>
      <c r="CK347" s="153"/>
    </row>
    <row r="348" spans="1:89" s="148" customFormat="1" ht="37.25" customHeight="1">
      <c r="A348" s="265"/>
      <c r="B348" s="311" t="s">
        <v>1986</v>
      </c>
      <c r="C348" s="312" t="s">
        <v>926</v>
      </c>
      <c r="D348" s="850">
        <v>2</v>
      </c>
      <c r="E348" s="1223">
        <v>144</v>
      </c>
      <c r="F348" s="315"/>
      <c r="G348" s="316"/>
      <c r="H348" s="314"/>
      <c r="I348" s="313"/>
      <c r="J348" s="318"/>
      <c r="K348" s="320"/>
      <c r="L348" s="319"/>
      <c r="M348" s="329"/>
      <c r="N348" s="321"/>
      <c r="O348" s="324"/>
      <c r="P348" s="326"/>
      <c r="Q348" s="323"/>
      <c r="R348" s="322"/>
      <c r="S348" s="325"/>
      <c r="T348" s="327">
        <f t="shared" si="30"/>
        <v>0</v>
      </c>
      <c r="U348" s="327">
        <f t="shared" si="27"/>
        <v>0</v>
      </c>
      <c r="V348" s="273" t="str">
        <f t="shared" si="29"/>
        <v>-</v>
      </c>
      <c r="W348" s="328" t="s">
        <v>958</v>
      </c>
      <c r="X348" s="303">
        <v>2.23</v>
      </c>
      <c r="Y348" s="304">
        <f t="shared" si="28"/>
        <v>0</v>
      </c>
      <c r="Z348" s="304"/>
      <c r="AA348" s="374" t="s">
        <v>1511</v>
      </c>
      <c r="AB348" s="306" t="s">
        <v>1517</v>
      </c>
      <c r="AC348" s="307"/>
      <c r="AD348" s="307"/>
      <c r="AE348" s="307"/>
      <c r="AF348" s="307"/>
      <c r="AG348" s="307"/>
      <c r="AH348" s="307"/>
      <c r="AI348" s="307"/>
      <c r="AJ348" s="307"/>
      <c r="AK348" s="307"/>
      <c r="AL348" s="307"/>
      <c r="AM348" s="307"/>
      <c r="AN348" s="307"/>
      <c r="AO348" s="307"/>
      <c r="AP348" s="307"/>
      <c r="AQ348" s="307"/>
      <c r="AR348" s="307"/>
      <c r="AS348" s="307"/>
      <c r="AT348" s="307"/>
      <c r="AU348" s="307"/>
      <c r="AV348" s="307"/>
      <c r="AW348" s="307"/>
      <c r="AX348" s="307"/>
      <c r="AY348" s="307"/>
      <c r="AZ348" s="307"/>
      <c r="BA348" s="307"/>
      <c r="BB348" s="307"/>
      <c r="BC348" s="307"/>
      <c r="BD348" s="307"/>
      <c r="BE348" s="307"/>
      <c r="BF348" s="307"/>
      <c r="BG348" s="1060"/>
      <c r="BH348" s="1057"/>
      <c r="BI348" s="264"/>
      <c r="BJ348" s="308"/>
      <c r="BK348" s="308"/>
      <c r="BL348" s="308"/>
      <c r="BM348" s="308"/>
      <c r="BN348" s="308"/>
      <c r="BO348" s="308"/>
      <c r="BP348" s="308">
        <v>2</v>
      </c>
      <c r="BQ348" s="308"/>
      <c r="BR348" s="308"/>
      <c r="BS348" s="309"/>
      <c r="BT348" s="308"/>
      <c r="BU348" s="308"/>
      <c r="BV348" s="308"/>
      <c r="BW348" s="308"/>
      <c r="BX348" s="308"/>
      <c r="BY348" s="308"/>
      <c r="BZ348" s="308"/>
      <c r="CA348" s="308"/>
      <c r="CB348" s="308"/>
      <c r="CC348" s="308">
        <v>2</v>
      </c>
      <c r="CD348" s="308"/>
      <c r="CE348" s="308"/>
      <c r="CF348" s="264"/>
      <c r="CG348" s="308"/>
      <c r="CH348" s="308"/>
      <c r="CI348" s="308">
        <v>2</v>
      </c>
      <c r="CJ348" s="1058"/>
      <c r="CK348" s="153"/>
    </row>
    <row r="349" spans="1:89" s="148" customFormat="1" ht="37.25" customHeight="1">
      <c r="A349" s="265"/>
      <c r="B349" s="311" t="s">
        <v>927</v>
      </c>
      <c r="C349" s="312" t="s">
        <v>928</v>
      </c>
      <c r="D349" s="850">
        <v>1</v>
      </c>
      <c r="E349" s="1223">
        <v>317</v>
      </c>
      <c r="F349" s="315"/>
      <c r="G349" s="316"/>
      <c r="H349" s="314"/>
      <c r="I349" s="313"/>
      <c r="J349" s="318"/>
      <c r="K349" s="320"/>
      <c r="L349" s="319"/>
      <c r="M349" s="329"/>
      <c r="N349" s="321"/>
      <c r="O349" s="324"/>
      <c r="P349" s="326"/>
      <c r="Q349" s="323"/>
      <c r="R349" s="322"/>
      <c r="S349" s="325"/>
      <c r="T349" s="327">
        <f t="shared" si="30"/>
        <v>0</v>
      </c>
      <c r="U349" s="327">
        <f t="shared" si="27"/>
        <v>0</v>
      </c>
      <c r="V349" s="273" t="str">
        <f t="shared" si="29"/>
        <v>-</v>
      </c>
      <c r="W349" s="328" t="s">
        <v>959</v>
      </c>
      <c r="X349" s="303">
        <v>5.9</v>
      </c>
      <c r="Y349" s="304">
        <f t="shared" si="28"/>
        <v>0</v>
      </c>
      <c r="Z349" s="304"/>
      <c r="AA349" s="305" t="s">
        <v>1511</v>
      </c>
      <c r="AB349" s="306" t="s">
        <v>1518</v>
      </c>
      <c r="AC349" s="307"/>
      <c r="AD349" s="307"/>
      <c r="AE349" s="307"/>
      <c r="AF349" s="307"/>
      <c r="AG349" s="307"/>
      <c r="AH349" s="307"/>
      <c r="AI349" s="307"/>
      <c r="AJ349" s="307"/>
      <c r="AK349" s="307"/>
      <c r="AL349" s="307"/>
      <c r="AM349" s="307"/>
      <c r="AN349" s="307"/>
      <c r="AO349" s="307"/>
      <c r="AP349" s="307"/>
      <c r="AQ349" s="307"/>
      <c r="AR349" s="307"/>
      <c r="AS349" s="307"/>
      <c r="AT349" s="307"/>
      <c r="AU349" s="307"/>
      <c r="AV349" s="307"/>
      <c r="AW349" s="307"/>
      <c r="AX349" s="307"/>
      <c r="AY349" s="307"/>
      <c r="AZ349" s="307"/>
      <c r="BA349" s="307"/>
      <c r="BB349" s="307"/>
      <c r="BC349" s="307"/>
      <c r="BD349" s="307"/>
      <c r="BE349" s="307"/>
      <c r="BF349" s="307"/>
      <c r="BG349" s="1060"/>
      <c r="BH349" s="1057"/>
      <c r="BI349" s="264"/>
      <c r="BJ349" s="308"/>
      <c r="BK349" s="308"/>
      <c r="BL349" s="308"/>
      <c r="BM349" s="308"/>
      <c r="BN349" s="308"/>
      <c r="BO349" s="308"/>
      <c r="BP349" s="308"/>
      <c r="BQ349" s="308"/>
      <c r="BR349" s="308">
        <v>1</v>
      </c>
      <c r="BS349" s="309"/>
      <c r="BT349" s="308"/>
      <c r="BU349" s="308"/>
      <c r="BV349" s="308"/>
      <c r="BW349" s="308"/>
      <c r="BX349" s="308"/>
      <c r="BY349" s="308"/>
      <c r="BZ349" s="308"/>
      <c r="CA349" s="308"/>
      <c r="CB349" s="308"/>
      <c r="CC349" s="308">
        <v>1</v>
      </c>
      <c r="CD349" s="308"/>
      <c r="CE349" s="308"/>
      <c r="CF349" s="264"/>
      <c r="CG349" s="308"/>
      <c r="CH349" s="308"/>
      <c r="CI349" s="308">
        <v>1</v>
      </c>
      <c r="CJ349" s="1058"/>
      <c r="CK349" s="153"/>
    </row>
    <row r="350" spans="1:89" s="148" customFormat="1" ht="37.25" customHeight="1">
      <c r="A350" s="265"/>
      <c r="B350" s="311" t="s">
        <v>929</v>
      </c>
      <c r="C350" s="312" t="s">
        <v>930</v>
      </c>
      <c r="D350" s="850">
        <v>1</v>
      </c>
      <c r="E350" s="1223">
        <v>180</v>
      </c>
      <c r="F350" s="315"/>
      <c r="G350" s="316"/>
      <c r="H350" s="314"/>
      <c r="I350" s="313"/>
      <c r="J350" s="318"/>
      <c r="K350" s="320"/>
      <c r="L350" s="319"/>
      <c r="M350" s="329"/>
      <c r="N350" s="321"/>
      <c r="O350" s="324"/>
      <c r="P350" s="326"/>
      <c r="Q350" s="323"/>
      <c r="R350" s="322"/>
      <c r="S350" s="325"/>
      <c r="T350" s="327">
        <f t="shared" si="30"/>
        <v>0</v>
      </c>
      <c r="U350" s="327">
        <f t="shared" si="27"/>
        <v>0</v>
      </c>
      <c r="V350" s="273" t="str">
        <f t="shared" si="29"/>
        <v>-</v>
      </c>
      <c r="W350" s="328" t="s">
        <v>959</v>
      </c>
      <c r="X350" s="303">
        <v>3.25</v>
      </c>
      <c r="Y350" s="304">
        <f t="shared" si="28"/>
        <v>0</v>
      </c>
      <c r="Z350" s="304"/>
      <c r="AA350" s="305" t="s">
        <v>1511</v>
      </c>
      <c r="AB350" s="306" t="s">
        <v>1518</v>
      </c>
      <c r="AC350" s="307"/>
      <c r="AD350" s="307"/>
      <c r="AE350" s="307"/>
      <c r="AF350" s="307"/>
      <c r="AG350" s="307"/>
      <c r="AH350" s="307"/>
      <c r="AI350" s="307"/>
      <c r="AJ350" s="307"/>
      <c r="AK350" s="307"/>
      <c r="AL350" s="307"/>
      <c r="AM350" s="307"/>
      <c r="AN350" s="307"/>
      <c r="AO350" s="307"/>
      <c r="AP350" s="307"/>
      <c r="AQ350" s="307"/>
      <c r="AR350" s="307"/>
      <c r="AS350" s="307"/>
      <c r="AT350" s="307"/>
      <c r="AU350" s="307"/>
      <c r="AV350" s="307"/>
      <c r="AW350" s="307"/>
      <c r="AX350" s="307"/>
      <c r="AY350" s="307"/>
      <c r="AZ350" s="307"/>
      <c r="BA350" s="307"/>
      <c r="BB350" s="307"/>
      <c r="BC350" s="307"/>
      <c r="BD350" s="307"/>
      <c r="BE350" s="307"/>
      <c r="BF350" s="307"/>
      <c r="BG350" s="1060"/>
      <c r="BH350" s="1057"/>
      <c r="BI350" s="264"/>
      <c r="BJ350" s="308"/>
      <c r="BK350" s="308"/>
      <c r="BL350" s="308"/>
      <c r="BM350" s="308"/>
      <c r="BN350" s="308"/>
      <c r="BO350" s="308"/>
      <c r="BP350" s="308"/>
      <c r="BQ350" s="308"/>
      <c r="BR350" s="308">
        <v>1</v>
      </c>
      <c r="BS350" s="309"/>
      <c r="BT350" s="308"/>
      <c r="BU350" s="308"/>
      <c r="BV350" s="308"/>
      <c r="BW350" s="308"/>
      <c r="BX350" s="308"/>
      <c r="BY350" s="308"/>
      <c r="BZ350" s="308"/>
      <c r="CA350" s="308"/>
      <c r="CB350" s="308"/>
      <c r="CC350" s="308">
        <v>1</v>
      </c>
      <c r="CD350" s="308"/>
      <c r="CE350" s="308"/>
      <c r="CF350" s="264"/>
      <c r="CG350" s="308"/>
      <c r="CH350" s="308"/>
      <c r="CI350" s="308">
        <v>1</v>
      </c>
      <c r="CJ350" s="1058"/>
      <c r="CK350" s="153"/>
    </row>
    <row r="351" spans="1:89" s="148" customFormat="1" ht="37.25" customHeight="1">
      <c r="A351" s="265"/>
      <c r="B351" s="311" t="s">
        <v>931</v>
      </c>
      <c r="C351" s="312" t="s">
        <v>932</v>
      </c>
      <c r="D351" s="850">
        <v>1</v>
      </c>
      <c r="E351" s="1223">
        <v>208</v>
      </c>
      <c r="F351" s="315"/>
      <c r="G351" s="316"/>
      <c r="H351" s="314"/>
      <c r="I351" s="313"/>
      <c r="J351" s="318"/>
      <c r="K351" s="320"/>
      <c r="L351" s="319"/>
      <c r="M351" s="329"/>
      <c r="N351" s="321"/>
      <c r="O351" s="324"/>
      <c r="P351" s="326"/>
      <c r="Q351" s="323"/>
      <c r="R351" s="322"/>
      <c r="S351" s="325"/>
      <c r="T351" s="327">
        <f t="shared" si="30"/>
        <v>0</v>
      </c>
      <c r="U351" s="327">
        <f t="shared" si="27"/>
        <v>0</v>
      </c>
      <c r="V351" s="273" t="str">
        <f t="shared" si="29"/>
        <v>-</v>
      </c>
      <c r="W351" s="328" t="s">
        <v>959</v>
      </c>
      <c r="X351" s="303">
        <v>3.8</v>
      </c>
      <c r="Y351" s="304">
        <f t="shared" si="28"/>
        <v>0</v>
      </c>
      <c r="Z351" s="304"/>
      <c r="AA351" s="305" t="s">
        <v>1511</v>
      </c>
      <c r="AB351" s="306" t="s">
        <v>1518</v>
      </c>
      <c r="AC351" s="307"/>
      <c r="AD351" s="307"/>
      <c r="AE351" s="307"/>
      <c r="AF351" s="307"/>
      <c r="AG351" s="307"/>
      <c r="AH351" s="307"/>
      <c r="AI351" s="307"/>
      <c r="AJ351" s="307"/>
      <c r="AK351" s="307"/>
      <c r="AL351" s="307"/>
      <c r="AM351" s="307"/>
      <c r="AN351" s="307"/>
      <c r="AO351" s="307"/>
      <c r="AP351" s="307"/>
      <c r="AQ351" s="307"/>
      <c r="AR351" s="307"/>
      <c r="AS351" s="307"/>
      <c r="AT351" s="307"/>
      <c r="AU351" s="307"/>
      <c r="AV351" s="307"/>
      <c r="AW351" s="307"/>
      <c r="AX351" s="307"/>
      <c r="AY351" s="307"/>
      <c r="AZ351" s="307"/>
      <c r="BA351" s="307"/>
      <c r="BB351" s="307"/>
      <c r="BC351" s="307"/>
      <c r="BD351" s="307"/>
      <c r="BE351" s="307"/>
      <c r="BF351" s="307"/>
      <c r="BG351" s="1060"/>
      <c r="BH351" s="1057"/>
      <c r="BI351" s="264"/>
      <c r="BJ351" s="308"/>
      <c r="BK351" s="308"/>
      <c r="BL351" s="308"/>
      <c r="BM351" s="308"/>
      <c r="BN351" s="308"/>
      <c r="BO351" s="308"/>
      <c r="BP351" s="308"/>
      <c r="BQ351" s="308"/>
      <c r="BR351" s="308">
        <v>1</v>
      </c>
      <c r="BS351" s="309"/>
      <c r="BT351" s="308"/>
      <c r="BU351" s="308"/>
      <c r="BV351" s="308"/>
      <c r="BW351" s="308"/>
      <c r="BX351" s="308"/>
      <c r="BY351" s="308"/>
      <c r="BZ351" s="308"/>
      <c r="CA351" s="308"/>
      <c r="CB351" s="308"/>
      <c r="CC351" s="308">
        <v>1</v>
      </c>
      <c r="CD351" s="308"/>
      <c r="CE351" s="308"/>
      <c r="CF351" s="264"/>
      <c r="CG351" s="308"/>
      <c r="CH351" s="308"/>
      <c r="CI351" s="308">
        <v>1</v>
      </c>
      <c r="CJ351" s="1058"/>
      <c r="CK351" s="153"/>
    </row>
    <row r="352" spans="1:89" s="148" customFormat="1" ht="37.25" customHeight="1">
      <c r="A352" s="265"/>
      <c r="B352" s="311" t="s">
        <v>1007</v>
      </c>
      <c r="C352" s="312" t="s">
        <v>1008</v>
      </c>
      <c r="D352" s="850">
        <v>10</v>
      </c>
      <c r="E352" s="1223">
        <v>84</v>
      </c>
      <c r="F352" s="315"/>
      <c r="G352" s="316"/>
      <c r="H352" s="314"/>
      <c r="I352" s="313"/>
      <c r="J352" s="318"/>
      <c r="K352" s="320"/>
      <c r="L352" s="319"/>
      <c r="M352" s="329"/>
      <c r="N352" s="321"/>
      <c r="O352" s="324"/>
      <c r="P352" s="326"/>
      <c r="Q352" s="323"/>
      <c r="R352" s="322"/>
      <c r="S352" s="325"/>
      <c r="T352" s="327">
        <f t="shared" si="30"/>
        <v>0</v>
      </c>
      <c r="U352" s="327">
        <f t="shared" si="27"/>
        <v>0</v>
      </c>
      <c r="V352" s="273" t="str">
        <f t="shared" si="29"/>
        <v>-</v>
      </c>
      <c r="W352" s="328" t="s">
        <v>488</v>
      </c>
      <c r="X352" s="303">
        <v>1.02</v>
      </c>
      <c r="Y352" s="304">
        <f t="shared" si="28"/>
        <v>0</v>
      </c>
      <c r="Z352" s="304"/>
      <c r="AA352" s="305" t="s">
        <v>1511</v>
      </c>
      <c r="AB352" s="306" t="s">
        <v>1519</v>
      </c>
      <c r="AC352" s="307"/>
      <c r="AD352" s="307"/>
      <c r="AE352" s="307"/>
      <c r="AF352" s="307"/>
      <c r="AG352" s="307"/>
      <c r="AH352" s="307"/>
      <c r="AI352" s="307"/>
      <c r="AJ352" s="307"/>
      <c r="AK352" s="307"/>
      <c r="AL352" s="307"/>
      <c r="AM352" s="307"/>
      <c r="AN352" s="307"/>
      <c r="AO352" s="307"/>
      <c r="AP352" s="307"/>
      <c r="AQ352" s="307"/>
      <c r="AR352" s="307"/>
      <c r="AS352" s="307"/>
      <c r="AT352" s="307"/>
      <c r="AU352" s="307"/>
      <c r="AV352" s="307"/>
      <c r="AW352" s="307"/>
      <c r="AX352" s="307"/>
      <c r="AY352" s="307"/>
      <c r="AZ352" s="307"/>
      <c r="BA352" s="307"/>
      <c r="BB352" s="307"/>
      <c r="BC352" s="307"/>
      <c r="BD352" s="307"/>
      <c r="BE352" s="307"/>
      <c r="BF352" s="307"/>
      <c r="BG352" s="1060"/>
      <c r="BH352" s="1057"/>
      <c r="BI352" s="264"/>
      <c r="BJ352" s="308"/>
      <c r="BK352" s="308"/>
      <c r="BL352" s="308"/>
      <c r="BM352" s="308">
        <v>10</v>
      </c>
      <c r="BN352" s="308"/>
      <c r="BO352" s="308"/>
      <c r="BP352" s="308"/>
      <c r="BQ352" s="308"/>
      <c r="BR352" s="308"/>
      <c r="BS352" s="309"/>
      <c r="BT352" s="308"/>
      <c r="BU352" s="308"/>
      <c r="BV352" s="308"/>
      <c r="BW352" s="308"/>
      <c r="BX352" s="308"/>
      <c r="BY352" s="308"/>
      <c r="BZ352" s="308"/>
      <c r="CA352" s="308"/>
      <c r="CB352" s="308"/>
      <c r="CC352" s="308"/>
      <c r="CD352" s="308">
        <v>10</v>
      </c>
      <c r="CE352" s="308"/>
      <c r="CF352" s="264"/>
      <c r="CG352" s="308"/>
      <c r="CH352" s="308">
        <v>3</v>
      </c>
      <c r="CI352" s="308">
        <v>7</v>
      </c>
      <c r="CJ352" s="1058"/>
      <c r="CK352" s="153"/>
    </row>
    <row r="353" spans="1:89" s="148" customFormat="1" ht="37.25" customHeight="1">
      <c r="A353" s="265"/>
      <c r="B353" s="311" t="s">
        <v>1009</v>
      </c>
      <c r="C353" s="312" t="s">
        <v>1010</v>
      </c>
      <c r="D353" s="850">
        <v>5</v>
      </c>
      <c r="E353" s="1223">
        <v>64</v>
      </c>
      <c r="F353" s="315"/>
      <c r="G353" s="316"/>
      <c r="H353" s="314"/>
      <c r="I353" s="313"/>
      <c r="J353" s="318"/>
      <c r="K353" s="320"/>
      <c r="L353" s="319"/>
      <c r="M353" s="329"/>
      <c r="N353" s="321"/>
      <c r="O353" s="324"/>
      <c r="P353" s="326"/>
      <c r="Q353" s="323"/>
      <c r="R353" s="322"/>
      <c r="S353" s="325"/>
      <c r="T353" s="327">
        <f t="shared" si="30"/>
        <v>0</v>
      </c>
      <c r="U353" s="327">
        <f t="shared" si="27"/>
        <v>0</v>
      </c>
      <c r="V353" s="273" t="str">
        <f t="shared" si="29"/>
        <v>-</v>
      </c>
      <c r="W353" s="328" t="s">
        <v>232</v>
      </c>
      <c r="X353" s="303">
        <v>0.95</v>
      </c>
      <c r="Y353" s="304">
        <f t="shared" si="28"/>
        <v>0</v>
      </c>
      <c r="Z353" s="304"/>
      <c r="AA353" s="305" t="s">
        <v>1511</v>
      </c>
      <c r="AB353" s="306" t="s">
        <v>1520</v>
      </c>
      <c r="AC353" s="307"/>
      <c r="AD353" s="307"/>
      <c r="AE353" s="307"/>
      <c r="AF353" s="307"/>
      <c r="AG353" s="307"/>
      <c r="AH353" s="307"/>
      <c r="AI353" s="307"/>
      <c r="AJ353" s="307"/>
      <c r="AK353" s="307"/>
      <c r="AL353" s="307"/>
      <c r="AM353" s="307"/>
      <c r="AN353" s="307"/>
      <c r="AO353" s="307"/>
      <c r="AP353" s="307"/>
      <c r="AQ353" s="307"/>
      <c r="AR353" s="307"/>
      <c r="AS353" s="307"/>
      <c r="AT353" s="307"/>
      <c r="AU353" s="307"/>
      <c r="AV353" s="307"/>
      <c r="AW353" s="307"/>
      <c r="AX353" s="307"/>
      <c r="AY353" s="307"/>
      <c r="AZ353" s="307"/>
      <c r="BA353" s="307"/>
      <c r="BB353" s="307"/>
      <c r="BC353" s="307"/>
      <c r="BD353" s="307"/>
      <c r="BE353" s="307"/>
      <c r="BF353" s="307"/>
      <c r="BG353" s="1060"/>
      <c r="BH353" s="1057"/>
      <c r="BI353" s="264"/>
      <c r="BJ353" s="308"/>
      <c r="BK353" s="308"/>
      <c r="BL353" s="308"/>
      <c r="BM353" s="308"/>
      <c r="BN353" s="308">
        <v>5</v>
      </c>
      <c r="BO353" s="308"/>
      <c r="BP353" s="308"/>
      <c r="BQ353" s="308"/>
      <c r="BR353" s="308"/>
      <c r="BS353" s="309"/>
      <c r="BT353" s="308"/>
      <c r="BU353" s="308"/>
      <c r="BV353" s="308"/>
      <c r="BW353" s="308"/>
      <c r="BX353" s="308"/>
      <c r="BY353" s="308"/>
      <c r="BZ353" s="308"/>
      <c r="CA353" s="308"/>
      <c r="CB353" s="308"/>
      <c r="CC353" s="308"/>
      <c r="CD353" s="308">
        <v>5</v>
      </c>
      <c r="CE353" s="308"/>
      <c r="CF353" s="264"/>
      <c r="CG353" s="308"/>
      <c r="CH353" s="308">
        <v>3</v>
      </c>
      <c r="CI353" s="308">
        <v>2</v>
      </c>
      <c r="CJ353" s="1058"/>
      <c r="CK353" s="153"/>
    </row>
    <row r="354" spans="1:89" s="148" customFormat="1" ht="37.25" customHeight="1">
      <c r="A354" s="265"/>
      <c r="B354" s="311" t="s">
        <v>1011</v>
      </c>
      <c r="C354" s="312" t="s">
        <v>1012</v>
      </c>
      <c r="D354" s="850">
        <v>5</v>
      </c>
      <c r="E354" s="1223">
        <v>127</v>
      </c>
      <c r="F354" s="315"/>
      <c r="G354" s="316"/>
      <c r="H354" s="314"/>
      <c r="I354" s="313"/>
      <c r="J354" s="318"/>
      <c r="K354" s="320"/>
      <c r="L354" s="319"/>
      <c r="M354" s="329"/>
      <c r="N354" s="321"/>
      <c r="O354" s="324"/>
      <c r="P354" s="326"/>
      <c r="Q354" s="323"/>
      <c r="R354" s="322"/>
      <c r="S354" s="325"/>
      <c r="T354" s="327">
        <f t="shared" si="30"/>
        <v>0</v>
      </c>
      <c r="U354" s="327">
        <f t="shared" si="27"/>
        <v>0</v>
      </c>
      <c r="V354" s="273" t="str">
        <f t="shared" si="29"/>
        <v>-</v>
      </c>
      <c r="W354" s="328" t="s">
        <v>1120</v>
      </c>
      <c r="X354" s="303">
        <v>2.23</v>
      </c>
      <c r="Y354" s="304">
        <f t="shared" si="28"/>
        <v>0</v>
      </c>
      <c r="Z354" s="304"/>
      <c r="AA354" s="305" t="s">
        <v>1511</v>
      </c>
      <c r="AB354" s="306" t="s">
        <v>1520</v>
      </c>
      <c r="AC354" s="307"/>
      <c r="AD354" s="307"/>
      <c r="AE354" s="307"/>
      <c r="AF354" s="307"/>
      <c r="AG354" s="307"/>
      <c r="AH354" s="307"/>
      <c r="AI354" s="307"/>
      <c r="AJ354" s="307"/>
      <c r="AK354" s="307"/>
      <c r="AL354" s="307"/>
      <c r="AM354" s="307"/>
      <c r="AN354" s="307"/>
      <c r="AO354" s="307"/>
      <c r="AP354" s="307"/>
      <c r="AQ354" s="307"/>
      <c r="AR354" s="307"/>
      <c r="AS354" s="307"/>
      <c r="AT354" s="307"/>
      <c r="AU354" s="307"/>
      <c r="AV354" s="307"/>
      <c r="AW354" s="307"/>
      <c r="AX354" s="307"/>
      <c r="AY354" s="307"/>
      <c r="AZ354" s="307"/>
      <c r="BA354" s="307"/>
      <c r="BB354" s="307"/>
      <c r="BC354" s="307"/>
      <c r="BD354" s="307"/>
      <c r="BE354" s="307"/>
      <c r="BF354" s="307"/>
      <c r="BG354" s="1060"/>
      <c r="BH354" s="1057"/>
      <c r="BI354" s="264"/>
      <c r="BJ354" s="308"/>
      <c r="BK354" s="308"/>
      <c r="BL354" s="308"/>
      <c r="BM354" s="308"/>
      <c r="BN354" s="308">
        <v>5</v>
      </c>
      <c r="BO354" s="308"/>
      <c r="BP354" s="308"/>
      <c r="BQ354" s="308"/>
      <c r="BR354" s="308"/>
      <c r="BS354" s="309"/>
      <c r="BT354" s="308"/>
      <c r="BU354" s="308"/>
      <c r="BV354" s="308"/>
      <c r="BW354" s="308"/>
      <c r="BX354" s="308"/>
      <c r="BY354" s="308"/>
      <c r="BZ354" s="308"/>
      <c r="CA354" s="308"/>
      <c r="CB354" s="308"/>
      <c r="CC354" s="308"/>
      <c r="CD354" s="308">
        <v>5</v>
      </c>
      <c r="CE354" s="308"/>
      <c r="CF354" s="264"/>
      <c r="CG354" s="308"/>
      <c r="CH354" s="308"/>
      <c r="CI354" s="308">
        <v>5</v>
      </c>
      <c r="CJ354" s="1058"/>
      <c r="CK354" s="153"/>
    </row>
    <row r="355" spans="1:89" s="148" customFormat="1" ht="37.25" customHeight="1">
      <c r="A355" s="265"/>
      <c r="B355" s="311" t="s">
        <v>1013</v>
      </c>
      <c r="C355" s="312" t="s">
        <v>1014</v>
      </c>
      <c r="D355" s="850">
        <v>3</v>
      </c>
      <c r="E355" s="1223">
        <v>82</v>
      </c>
      <c r="F355" s="315"/>
      <c r="G355" s="316"/>
      <c r="H355" s="314"/>
      <c r="I355" s="313"/>
      <c r="J355" s="318"/>
      <c r="K355" s="320"/>
      <c r="L355" s="319"/>
      <c r="M355" s="329"/>
      <c r="N355" s="321"/>
      <c r="O355" s="324"/>
      <c r="P355" s="326"/>
      <c r="Q355" s="323"/>
      <c r="R355" s="322"/>
      <c r="S355" s="325"/>
      <c r="T355" s="327">
        <f t="shared" si="30"/>
        <v>0</v>
      </c>
      <c r="U355" s="327">
        <f t="shared" si="27"/>
        <v>0</v>
      </c>
      <c r="V355" s="273" t="str">
        <f t="shared" si="29"/>
        <v>-</v>
      </c>
      <c r="W355" s="328" t="s">
        <v>1077</v>
      </c>
      <c r="X355" s="303">
        <v>0.73</v>
      </c>
      <c r="Y355" s="304">
        <f t="shared" si="28"/>
        <v>0</v>
      </c>
      <c r="Z355" s="304"/>
      <c r="AA355" s="305" t="s">
        <v>1511</v>
      </c>
      <c r="AB355" s="306" t="s">
        <v>1520</v>
      </c>
      <c r="AC355" s="307"/>
      <c r="AD355" s="307"/>
      <c r="AE355" s="307"/>
      <c r="AF355" s="307"/>
      <c r="AG355" s="307"/>
      <c r="AH355" s="307"/>
      <c r="AI355" s="307"/>
      <c r="AJ355" s="307"/>
      <c r="AK355" s="307"/>
      <c r="AL355" s="307"/>
      <c r="AM355" s="307"/>
      <c r="AN355" s="307"/>
      <c r="AO355" s="307"/>
      <c r="AP355" s="307"/>
      <c r="AQ355" s="307"/>
      <c r="AR355" s="307"/>
      <c r="AS355" s="307"/>
      <c r="AT355" s="307"/>
      <c r="AU355" s="307"/>
      <c r="AV355" s="307"/>
      <c r="AW355" s="307"/>
      <c r="AX355" s="307"/>
      <c r="AY355" s="307"/>
      <c r="AZ355" s="307"/>
      <c r="BA355" s="307"/>
      <c r="BB355" s="307"/>
      <c r="BC355" s="307"/>
      <c r="BD355" s="307"/>
      <c r="BE355" s="307"/>
      <c r="BF355" s="307"/>
      <c r="BG355" s="1060"/>
      <c r="BH355" s="1057"/>
      <c r="BI355" s="264"/>
      <c r="BJ355" s="308"/>
      <c r="BK355" s="308"/>
      <c r="BL355" s="308"/>
      <c r="BM355" s="308"/>
      <c r="BN355" s="308">
        <v>3</v>
      </c>
      <c r="BO355" s="308"/>
      <c r="BP355" s="308"/>
      <c r="BQ355" s="308"/>
      <c r="BR355" s="308"/>
      <c r="BS355" s="309"/>
      <c r="BT355" s="308"/>
      <c r="BU355" s="308"/>
      <c r="BV355" s="308"/>
      <c r="BW355" s="308"/>
      <c r="BX355" s="308"/>
      <c r="BY355" s="308"/>
      <c r="BZ355" s="308"/>
      <c r="CA355" s="308"/>
      <c r="CB355" s="308"/>
      <c r="CC355" s="308"/>
      <c r="CD355" s="308">
        <v>3</v>
      </c>
      <c r="CE355" s="308"/>
      <c r="CF355" s="264"/>
      <c r="CG355" s="308"/>
      <c r="CH355" s="308">
        <v>1</v>
      </c>
      <c r="CI355" s="308">
        <v>2</v>
      </c>
      <c r="CJ355" s="1058"/>
      <c r="CK355" s="153"/>
    </row>
    <row r="356" spans="1:89" s="148" customFormat="1" ht="37.25" customHeight="1">
      <c r="A356" s="265"/>
      <c r="B356" s="311" t="s">
        <v>1015</v>
      </c>
      <c r="C356" s="312" t="s">
        <v>1016</v>
      </c>
      <c r="D356" s="850">
        <v>3</v>
      </c>
      <c r="E356" s="1223">
        <v>125</v>
      </c>
      <c r="F356" s="315"/>
      <c r="G356" s="316"/>
      <c r="H356" s="314"/>
      <c r="I356" s="313"/>
      <c r="J356" s="318"/>
      <c r="K356" s="320"/>
      <c r="L356" s="319"/>
      <c r="M356" s="329"/>
      <c r="N356" s="321"/>
      <c r="O356" s="324"/>
      <c r="P356" s="326"/>
      <c r="Q356" s="323"/>
      <c r="R356" s="322"/>
      <c r="S356" s="325"/>
      <c r="T356" s="327">
        <f t="shared" si="30"/>
        <v>0</v>
      </c>
      <c r="U356" s="327">
        <f t="shared" si="27"/>
        <v>0</v>
      </c>
      <c r="V356" s="273" t="str">
        <f t="shared" si="29"/>
        <v>-</v>
      </c>
      <c r="W356" s="328" t="s">
        <v>1078</v>
      </c>
      <c r="X356" s="303">
        <v>1.5</v>
      </c>
      <c r="Y356" s="304">
        <f t="shared" si="28"/>
        <v>0</v>
      </c>
      <c r="Z356" s="304"/>
      <c r="AA356" s="305" t="s">
        <v>1512</v>
      </c>
      <c r="AB356" s="306" t="s">
        <v>1516</v>
      </c>
      <c r="AC356" s="307"/>
      <c r="AD356" s="307"/>
      <c r="AE356" s="307"/>
      <c r="AF356" s="307"/>
      <c r="AG356" s="307"/>
      <c r="AH356" s="307"/>
      <c r="AI356" s="307"/>
      <c r="AJ356" s="307"/>
      <c r="AK356" s="307"/>
      <c r="AL356" s="307"/>
      <c r="AM356" s="307"/>
      <c r="AN356" s="307"/>
      <c r="AO356" s="307"/>
      <c r="AP356" s="307"/>
      <c r="AQ356" s="307"/>
      <c r="AR356" s="307"/>
      <c r="AS356" s="307"/>
      <c r="AT356" s="307"/>
      <c r="AU356" s="307"/>
      <c r="AV356" s="307"/>
      <c r="AW356" s="307"/>
      <c r="AX356" s="307"/>
      <c r="AY356" s="307"/>
      <c r="AZ356" s="307"/>
      <c r="BA356" s="307"/>
      <c r="BB356" s="307"/>
      <c r="BC356" s="307"/>
      <c r="BD356" s="307"/>
      <c r="BE356" s="307"/>
      <c r="BF356" s="307"/>
      <c r="BG356" s="1060"/>
      <c r="BH356" s="1057"/>
      <c r="BI356" s="264"/>
      <c r="BJ356" s="308"/>
      <c r="BK356" s="308"/>
      <c r="BL356" s="308"/>
      <c r="BM356" s="308"/>
      <c r="BN356" s="308"/>
      <c r="BO356" s="308">
        <v>3</v>
      </c>
      <c r="BP356" s="308"/>
      <c r="BQ356" s="308"/>
      <c r="BR356" s="308"/>
      <c r="BS356" s="309"/>
      <c r="BT356" s="308"/>
      <c r="BU356" s="308"/>
      <c r="BV356" s="308"/>
      <c r="BW356" s="308"/>
      <c r="BX356" s="308"/>
      <c r="BY356" s="308"/>
      <c r="BZ356" s="308"/>
      <c r="CA356" s="308"/>
      <c r="CB356" s="308"/>
      <c r="CC356" s="308">
        <v>3</v>
      </c>
      <c r="CD356" s="308"/>
      <c r="CE356" s="308"/>
      <c r="CF356" s="264"/>
      <c r="CG356" s="308">
        <v>1</v>
      </c>
      <c r="CH356" s="308">
        <v>2</v>
      </c>
      <c r="CI356" s="308"/>
      <c r="CJ356" s="1058"/>
      <c r="CK356" s="153"/>
    </row>
    <row r="357" spans="1:89" s="148" customFormat="1" ht="37.25" customHeight="1">
      <c r="A357" s="265"/>
      <c r="B357" s="311" t="s">
        <v>1017</v>
      </c>
      <c r="C357" s="312" t="s">
        <v>1018</v>
      </c>
      <c r="D357" s="850">
        <v>5</v>
      </c>
      <c r="E357" s="1223">
        <v>66</v>
      </c>
      <c r="F357" s="315"/>
      <c r="G357" s="316"/>
      <c r="H357" s="314"/>
      <c r="I357" s="313"/>
      <c r="J357" s="318"/>
      <c r="K357" s="320"/>
      <c r="L357" s="319"/>
      <c r="M357" s="329"/>
      <c r="N357" s="321"/>
      <c r="O357" s="324"/>
      <c r="P357" s="326"/>
      <c r="Q357" s="323"/>
      <c r="R357" s="322"/>
      <c r="S357" s="325"/>
      <c r="T357" s="327">
        <f t="shared" si="30"/>
        <v>0</v>
      </c>
      <c r="U357" s="327">
        <f t="shared" si="27"/>
        <v>0</v>
      </c>
      <c r="V357" s="273" t="str">
        <f t="shared" si="29"/>
        <v>-</v>
      </c>
      <c r="W357" s="328" t="s">
        <v>232</v>
      </c>
      <c r="X357" s="303">
        <v>0.96</v>
      </c>
      <c r="Y357" s="304">
        <f t="shared" si="28"/>
        <v>0</v>
      </c>
      <c r="Z357" s="304"/>
      <c r="AA357" s="305" t="s">
        <v>1511</v>
      </c>
      <c r="AB357" s="306" t="s">
        <v>1516</v>
      </c>
      <c r="AC357" s="307"/>
      <c r="AD357" s="307"/>
      <c r="AE357" s="307"/>
      <c r="AF357" s="307"/>
      <c r="AG357" s="307"/>
      <c r="AH357" s="307"/>
      <c r="AI357" s="307"/>
      <c r="AJ357" s="307"/>
      <c r="AK357" s="307"/>
      <c r="AL357" s="307"/>
      <c r="AM357" s="307"/>
      <c r="AN357" s="307"/>
      <c r="AO357" s="307"/>
      <c r="AP357" s="307"/>
      <c r="AQ357" s="307"/>
      <c r="AR357" s="307"/>
      <c r="AS357" s="307"/>
      <c r="AT357" s="307"/>
      <c r="AU357" s="307"/>
      <c r="AV357" s="307"/>
      <c r="AW357" s="307"/>
      <c r="AX357" s="307"/>
      <c r="AY357" s="307"/>
      <c r="AZ357" s="307"/>
      <c r="BA357" s="307"/>
      <c r="BB357" s="307"/>
      <c r="BC357" s="307"/>
      <c r="BD357" s="307"/>
      <c r="BE357" s="307"/>
      <c r="BF357" s="307"/>
      <c r="BG357" s="1060"/>
      <c r="BH357" s="1057"/>
      <c r="BI357" s="264"/>
      <c r="BJ357" s="308"/>
      <c r="BK357" s="308"/>
      <c r="BL357" s="308"/>
      <c r="BM357" s="308"/>
      <c r="BN357" s="308"/>
      <c r="BO357" s="308">
        <v>5</v>
      </c>
      <c r="BP357" s="308"/>
      <c r="BQ357" s="308"/>
      <c r="BR357" s="308"/>
      <c r="BS357" s="309"/>
      <c r="BT357" s="308"/>
      <c r="BU357" s="308"/>
      <c r="BV357" s="308"/>
      <c r="BW357" s="308"/>
      <c r="BX357" s="308"/>
      <c r="BY357" s="308"/>
      <c r="BZ357" s="308"/>
      <c r="CA357" s="308"/>
      <c r="CB357" s="308"/>
      <c r="CC357" s="308"/>
      <c r="CD357" s="308">
        <v>5</v>
      </c>
      <c r="CE357" s="308"/>
      <c r="CF357" s="264"/>
      <c r="CG357" s="308"/>
      <c r="CH357" s="308">
        <v>2</v>
      </c>
      <c r="CI357" s="308">
        <v>3</v>
      </c>
      <c r="CJ357" s="1058"/>
      <c r="CK357" s="153"/>
    </row>
    <row r="358" spans="1:89" s="148" customFormat="1" ht="37.25" customHeight="1">
      <c r="A358" s="265"/>
      <c r="B358" s="311" t="s">
        <v>1019</v>
      </c>
      <c r="C358" s="312" t="s">
        <v>1020</v>
      </c>
      <c r="D358" s="850">
        <v>4</v>
      </c>
      <c r="E358" s="1223">
        <v>137</v>
      </c>
      <c r="F358" s="315"/>
      <c r="G358" s="316"/>
      <c r="H358" s="314"/>
      <c r="I358" s="313"/>
      <c r="J358" s="318"/>
      <c r="K358" s="320"/>
      <c r="L358" s="319"/>
      <c r="M358" s="329"/>
      <c r="N358" s="321"/>
      <c r="O358" s="324"/>
      <c r="P358" s="326"/>
      <c r="Q358" s="323"/>
      <c r="R358" s="322"/>
      <c r="S358" s="325"/>
      <c r="T358" s="327">
        <f t="shared" si="30"/>
        <v>0</v>
      </c>
      <c r="U358" s="327">
        <f t="shared" si="27"/>
        <v>0</v>
      </c>
      <c r="V358" s="273" t="str">
        <f t="shared" si="29"/>
        <v>-</v>
      </c>
      <c r="W358" s="328" t="s">
        <v>1069</v>
      </c>
      <c r="X358" s="303">
        <v>1.46</v>
      </c>
      <c r="Y358" s="304">
        <f t="shared" si="28"/>
        <v>0</v>
      </c>
      <c r="Z358" s="304"/>
      <c r="AA358" s="305" t="s">
        <v>1511</v>
      </c>
      <c r="AB358" s="306" t="s">
        <v>1516</v>
      </c>
      <c r="AC358" s="307"/>
      <c r="AD358" s="307"/>
      <c r="AE358" s="307"/>
      <c r="AF358" s="307"/>
      <c r="AG358" s="307"/>
      <c r="AH358" s="307"/>
      <c r="AI358" s="307"/>
      <c r="AJ358" s="307"/>
      <c r="AK358" s="307"/>
      <c r="AL358" s="307"/>
      <c r="AM358" s="307"/>
      <c r="AN358" s="307"/>
      <c r="AO358" s="307"/>
      <c r="AP358" s="307"/>
      <c r="AQ358" s="307"/>
      <c r="AR358" s="307"/>
      <c r="AS358" s="307"/>
      <c r="AT358" s="307"/>
      <c r="AU358" s="307"/>
      <c r="AV358" s="307"/>
      <c r="AW358" s="307"/>
      <c r="AX358" s="307"/>
      <c r="AY358" s="307"/>
      <c r="AZ358" s="307"/>
      <c r="BA358" s="307"/>
      <c r="BB358" s="307"/>
      <c r="BC358" s="307"/>
      <c r="BD358" s="307"/>
      <c r="BE358" s="307"/>
      <c r="BF358" s="307"/>
      <c r="BG358" s="1060"/>
      <c r="BH358" s="1057"/>
      <c r="BI358" s="264"/>
      <c r="BJ358" s="308"/>
      <c r="BK358" s="308"/>
      <c r="BL358" s="308"/>
      <c r="BM358" s="308"/>
      <c r="BN358" s="308"/>
      <c r="BO358" s="308">
        <v>4</v>
      </c>
      <c r="BP358" s="308"/>
      <c r="BQ358" s="308"/>
      <c r="BR358" s="308"/>
      <c r="BS358" s="309"/>
      <c r="BT358" s="308"/>
      <c r="BU358" s="308"/>
      <c r="BV358" s="308"/>
      <c r="BW358" s="308"/>
      <c r="BX358" s="308"/>
      <c r="BY358" s="308"/>
      <c r="BZ358" s="308"/>
      <c r="CA358" s="308"/>
      <c r="CB358" s="308"/>
      <c r="CC358" s="308">
        <v>4</v>
      </c>
      <c r="CD358" s="308"/>
      <c r="CE358" s="308"/>
      <c r="CF358" s="264"/>
      <c r="CG358" s="308"/>
      <c r="CH358" s="308"/>
      <c r="CI358" s="308">
        <v>4</v>
      </c>
      <c r="CJ358" s="1058"/>
      <c r="CK358" s="153"/>
    </row>
    <row r="359" spans="1:89" s="148" customFormat="1" ht="37.25" customHeight="1">
      <c r="A359" s="265"/>
      <c r="B359" s="311" t="s">
        <v>1021</v>
      </c>
      <c r="C359" s="312" t="s">
        <v>1022</v>
      </c>
      <c r="D359" s="850">
        <v>5</v>
      </c>
      <c r="E359" s="1223">
        <v>97</v>
      </c>
      <c r="F359" s="315"/>
      <c r="G359" s="316"/>
      <c r="H359" s="314"/>
      <c r="I359" s="313"/>
      <c r="J359" s="318"/>
      <c r="K359" s="320"/>
      <c r="L359" s="319"/>
      <c r="M359" s="329"/>
      <c r="N359" s="321"/>
      <c r="O359" s="324"/>
      <c r="P359" s="326"/>
      <c r="Q359" s="323"/>
      <c r="R359" s="322"/>
      <c r="S359" s="325"/>
      <c r="T359" s="327">
        <f t="shared" si="30"/>
        <v>0</v>
      </c>
      <c r="U359" s="327">
        <f t="shared" si="27"/>
        <v>0</v>
      </c>
      <c r="V359" s="273" t="str">
        <f t="shared" si="29"/>
        <v>-</v>
      </c>
      <c r="W359" s="328" t="s">
        <v>453</v>
      </c>
      <c r="X359" s="303">
        <v>1.61</v>
      </c>
      <c r="Y359" s="304">
        <f t="shared" si="28"/>
        <v>0</v>
      </c>
      <c r="Z359" s="304"/>
      <c r="AA359" s="305" t="s">
        <v>1511</v>
      </c>
      <c r="AB359" s="306" t="s">
        <v>1516</v>
      </c>
      <c r="AC359" s="307"/>
      <c r="AD359" s="307"/>
      <c r="AE359" s="307"/>
      <c r="AF359" s="307"/>
      <c r="AG359" s="307"/>
      <c r="AH359" s="307"/>
      <c r="AI359" s="307"/>
      <c r="AJ359" s="307"/>
      <c r="AK359" s="307"/>
      <c r="AL359" s="307"/>
      <c r="AM359" s="307"/>
      <c r="AN359" s="307"/>
      <c r="AO359" s="307"/>
      <c r="AP359" s="307"/>
      <c r="AQ359" s="307"/>
      <c r="AR359" s="307"/>
      <c r="AS359" s="307"/>
      <c r="AT359" s="307"/>
      <c r="AU359" s="307"/>
      <c r="AV359" s="307"/>
      <c r="AW359" s="307"/>
      <c r="AX359" s="307"/>
      <c r="AY359" s="307"/>
      <c r="AZ359" s="307"/>
      <c r="BA359" s="307"/>
      <c r="BB359" s="307"/>
      <c r="BC359" s="307"/>
      <c r="BD359" s="307"/>
      <c r="BE359" s="307"/>
      <c r="BF359" s="307"/>
      <c r="BG359" s="1060"/>
      <c r="BH359" s="1057"/>
      <c r="BI359" s="264"/>
      <c r="BJ359" s="308"/>
      <c r="BK359" s="308"/>
      <c r="BL359" s="308"/>
      <c r="BM359" s="308"/>
      <c r="BN359" s="308"/>
      <c r="BO359" s="308">
        <v>5</v>
      </c>
      <c r="BP359" s="308"/>
      <c r="BQ359" s="308"/>
      <c r="BR359" s="308"/>
      <c r="BS359" s="309"/>
      <c r="BT359" s="308"/>
      <c r="BU359" s="308"/>
      <c r="BV359" s="308"/>
      <c r="BW359" s="308"/>
      <c r="BX359" s="308"/>
      <c r="BY359" s="308"/>
      <c r="BZ359" s="308"/>
      <c r="CA359" s="308"/>
      <c r="CB359" s="308"/>
      <c r="CC359" s="308">
        <v>5</v>
      </c>
      <c r="CD359" s="308"/>
      <c r="CE359" s="308"/>
      <c r="CF359" s="264"/>
      <c r="CG359" s="308"/>
      <c r="CH359" s="308"/>
      <c r="CI359" s="308">
        <v>5</v>
      </c>
      <c r="CJ359" s="1058"/>
      <c r="CK359" s="153"/>
    </row>
    <row r="360" spans="1:89" s="148" customFormat="1" ht="37.25" customHeight="1">
      <c r="A360" s="265"/>
      <c r="B360" s="311" t="s">
        <v>1023</v>
      </c>
      <c r="C360" s="312" t="s">
        <v>1024</v>
      </c>
      <c r="D360" s="850">
        <v>3</v>
      </c>
      <c r="E360" s="1223">
        <v>200</v>
      </c>
      <c r="F360" s="315"/>
      <c r="G360" s="316"/>
      <c r="H360" s="314"/>
      <c r="I360" s="313"/>
      <c r="J360" s="318"/>
      <c r="K360" s="320"/>
      <c r="L360" s="319"/>
      <c r="M360" s="329"/>
      <c r="N360" s="321"/>
      <c r="O360" s="324"/>
      <c r="P360" s="326"/>
      <c r="Q360" s="323"/>
      <c r="R360" s="322"/>
      <c r="S360" s="325"/>
      <c r="T360" s="327">
        <f t="shared" si="30"/>
        <v>0</v>
      </c>
      <c r="U360" s="327">
        <f t="shared" si="27"/>
        <v>0</v>
      </c>
      <c r="V360" s="273" t="str">
        <f t="shared" si="29"/>
        <v>-</v>
      </c>
      <c r="W360" s="328" t="s">
        <v>1070</v>
      </c>
      <c r="X360" s="303">
        <v>2.8</v>
      </c>
      <c r="Y360" s="304">
        <f t="shared" si="28"/>
        <v>0</v>
      </c>
      <c r="Z360" s="304"/>
      <c r="AA360" s="305" t="s">
        <v>1513</v>
      </c>
      <c r="AB360" s="306" t="s">
        <v>1517</v>
      </c>
      <c r="AC360" s="307"/>
      <c r="AD360" s="307"/>
      <c r="AE360" s="307"/>
      <c r="AF360" s="307"/>
      <c r="AG360" s="307"/>
      <c r="AH360" s="307"/>
      <c r="AI360" s="307"/>
      <c r="AJ360" s="307"/>
      <c r="AK360" s="307"/>
      <c r="AL360" s="307"/>
      <c r="AM360" s="307"/>
      <c r="AN360" s="307"/>
      <c r="AO360" s="307"/>
      <c r="AP360" s="307"/>
      <c r="AQ360" s="307"/>
      <c r="AR360" s="307"/>
      <c r="AS360" s="307"/>
      <c r="AT360" s="307"/>
      <c r="AU360" s="307"/>
      <c r="AV360" s="307"/>
      <c r="AW360" s="307"/>
      <c r="AX360" s="307"/>
      <c r="AY360" s="307"/>
      <c r="AZ360" s="307"/>
      <c r="BA360" s="307"/>
      <c r="BB360" s="307"/>
      <c r="BC360" s="307"/>
      <c r="BD360" s="307"/>
      <c r="BE360" s="307"/>
      <c r="BF360" s="307"/>
      <c r="BG360" s="1060"/>
      <c r="BH360" s="1057"/>
      <c r="BI360" s="264"/>
      <c r="BJ360" s="308"/>
      <c r="BK360" s="308"/>
      <c r="BL360" s="308"/>
      <c r="BM360" s="308"/>
      <c r="BN360" s="308"/>
      <c r="BO360" s="308"/>
      <c r="BP360" s="308">
        <v>3</v>
      </c>
      <c r="BQ360" s="308"/>
      <c r="BR360" s="308"/>
      <c r="BS360" s="309"/>
      <c r="BT360" s="308"/>
      <c r="BU360" s="308"/>
      <c r="BV360" s="308"/>
      <c r="BW360" s="308"/>
      <c r="BX360" s="308"/>
      <c r="BY360" s="308"/>
      <c r="BZ360" s="308"/>
      <c r="CA360" s="308">
        <v>3</v>
      </c>
      <c r="CB360" s="308"/>
      <c r="CC360" s="308"/>
      <c r="CD360" s="308"/>
      <c r="CE360" s="308"/>
      <c r="CF360" s="264"/>
      <c r="CG360" s="308">
        <v>3</v>
      </c>
      <c r="CH360" s="308"/>
      <c r="CI360" s="308"/>
      <c r="CJ360" s="1058"/>
      <c r="CK360" s="153"/>
    </row>
    <row r="361" spans="1:89" s="148" customFormat="1" ht="37.25" customHeight="1">
      <c r="A361" s="265"/>
      <c r="B361" s="311" t="s">
        <v>1025</v>
      </c>
      <c r="C361" s="312" t="s">
        <v>1026</v>
      </c>
      <c r="D361" s="850">
        <v>3</v>
      </c>
      <c r="E361" s="1223">
        <v>158</v>
      </c>
      <c r="F361" s="315"/>
      <c r="G361" s="316"/>
      <c r="H361" s="314"/>
      <c r="I361" s="313"/>
      <c r="J361" s="318"/>
      <c r="K361" s="320"/>
      <c r="L361" s="319"/>
      <c r="M361" s="329"/>
      <c r="N361" s="321"/>
      <c r="O361" s="324"/>
      <c r="P361" s="326"/>
      <c r="Q361" s="323"/>
      <c r="R361" s="322"/>
      <c r="S361" s="325"/>
      <c r="T361" s="327">
        <f t="shared" si="30"/>
        <v>0</v>
      </c>
      <c r="U361" s="327">
        <f t="shared" si="27"/>
        <v>0</v>
      </c>
      <c r="V361" s="273" t="str">
        <f t="shared" si="29"/>
        <v>-</v>
      </c>
      <c r="W361" s="328" t="s">
        <v>1072</v>
      </c>
      <c r="X361" s="303">
        <v>2.06</v>
      </c>
      <c r="Y361" s="304">
        <f t="shared" si="28"/>
        <v>0</v>
      </c>
      <c r="Z361" s="304"/>
      <c r="AA361" s="305" t="s">
        <v>1513</v>
      </c>
      <c r="AB361" s="306" t="s">
        <v>1517</v>
      </c>
      <c r="AC361" s="307"/>
      <c r="AD361" s="307"/>
      <c r="AE361" s="307"/>
      <c r="AF361" s="307"/>
      <c r="AG361" s="307"/>
      <c r="AH361" s="307"/>
      <c r="AI361" s="307"/>
      <c r="AJ361" s="307"/>
      <c r="AK361" s="307"/>
      <c r="AL361" s="307"/>
      <c r="AM361" s="307"/>
      <c r="AN361" s="307"/>
      <c r="AO361" s="307"/>
      <c r="AP361" s="307"/>
      <c r="AQ361" s="307"/>
      <c r="AR361" s="307"/>
      <c r="AS361" s="307"/>
      <c r="AT361" s="307"/>
      <c r="AU361" s="307"/>
      <c r="AV361" s="307"/>
      <c r="AW361" s="307"/>
      <c r="AX361" s="307"/>
      <c r="AY361" s="307"/>
      <c r="AZ361" s="307"/>
      <c r="BA361" s="307"/>
      <c r="BB361" s="307"/>
      <c r="BC361" s="307"/>
      <c r="BD361" s="307"/>
      <c r="BE361" s="307"/>
      <c r="BF361" s="307"/>
      <c r="BG361" s="1060"/>
      <c r="BH361" s="1057"/>
      <c r="BI361" s="264"/>
      <c r="BJ361" s="308"/>
      <c r="BK361" s="308"/>
      <c r="BL361" s="308"/>
      <c r="BM361" s="308"/>
      <c r="BN361" s="308"/>
      <c r="BO361" s="308"/>
      <c r="BP361" s="308">
        <v>3</v>
      </c>
      <c r="BQ361" s="308"/>
      <c r="BR361" s="308"/>
      <c r="BS361" s="309"/>
      <c r="BT361" s="308"/>
      <c r="BU361" s="308"/>
      <c r="BV361" s="308"/>
      <c r="BW361" s="308"/>
      <c r="BX361" s="308"/>
      <c r="BY361" s="308"/>
      <c r="BZ361" s="308"/>
      <c r="CA361" s="308">
        <v>3</v>
      </c>
      <c r="CB361" s="308"/>
      <c r="CC361" s="308"/>
      <c r="CD361" s="308"/>
      <c r="CE361" s="308"/>
      <c r="CF361" s="264"/>
      <c r="CG361" s="308">
        <v>3</v>
      </c>
      <c r="CH361" s="308"/>
      <c r="CI361" s="308"/>
      <c r="CJ361" s="1058"/>
      <c r="CK361" s="153"/>
    </row>
    <row r="362" spans="1:89" s="148" customFormat="1" ht="37.25" customHeight="1">
      <c r="A362" s="265"/>
      <c r="B362" s="311" t="s">
        <v>1027</v>
      </c>
      <c r="C362" s="312" t="s">
        <v>1028</v>
      </c>
      <c r="D362" s="850">
        <v>4</v>
      </c>
      <c r="E362" s="1223">
        <v>142</v>
      </c>
      <c r="F362" s="315"/>
      <c r="G362" s="316"/>
      <c r="H362" s="314"/>
      <c r="I362" s="313"/>
      <c r="J362" s="318"/>
      <c r="K362" s="320"/>
      <c r="L362" s="319"/>
      <c r="M362" s="329"/>
      <c r="N362" s="321"/>
      <c r="O362" s="324"/>
      <c r="P362" s="326"/>
      <c r="Q362" s="323"/>
      <c r="R362" s="322"/>
      <c r="S362" s="325"/>
      <c r="T362" s="327">
        <f t="shared" si="30"/>
        <v>0</v>
      </c>
      <c r="U362" s="327">
        <f t="shared" si="27"/>
        <v>0</v>
      </c>
      <c r="V362" s="273" t="str">
        <f t="shared" si="29"/>
        <v>-</v>
      </c>
      <c r="W362" s="328" t="s">
        <v>1121</v>
      </c>
      <c r="X362" s="303">
        <v>1.97</v>
      </c>
      <c r="Y362" s="304">
        <f t="shared" si="28"/>
        <v>0</v>
      </c>
      <c r="Z362" s="304"/>
      <c r="AA362" s="305" t="s">
        <v>1513</v>
      </c>
      <c r="AB362" s="306" t="s">
        <v>1517</v>
      </c>
      <c r="AC362" s="307"/>
      <c r="AD362" s="307"/>
      <c r="AE362" s="307"/>
      <c r="AF362" s="307"/>
      <c r="AG362" s="307"/>
      <c r="AH362" s="307"/>
      <c r="AI362" s="307"/>
      <c r="AJ362" s="307"/>
      <c r="AK362" s="307"/>
      <c r="AL362" s="307"/>
      <c r="AM362" s="307"/>
      <c r="AN362" s="307"/>
      <c r="AO362" s="307"/>
      <c r="AP362" s="307"/>
      <c r="AQ362" s="307"/>
      <c r="AR362" s="307"/>
      <c r="AS362" s="307"/>
      <c r="AT362" s="307"/>
      <c r="AU362" s="307"/>
      <c r="AV362" s="307"/>
      <c r="AW362" s="307"/>
      <c r="AX362" s="307"/>
      <c r="AY362" s="307"/>
      <c r="AZ362" s="307"/>
      <c r="BA362" s="307"/>
      <c r="BB362" s="307"/>
      <c r="BC362" s="307"/>
      <c r="BD362" s="307"/>
      <c r="BE362" s="307"/>
      <c r="BF362" s="307"/>
      <c r="BG362" s="1060"/>
      <c r="BH362" s="1057"/>
      <c r="BI362" s="264"/>
      <c r="BJ362" s="308"/>
      <c r="BK362" s="308"/>
      <c r="BL362" s="308"/>
      <c r="BM362" s="308"/>
      <c r="BN362" s="308"/>
      <c r="BO362" s="308"/>
      <c r="BP362" s="308">
        <v>4</v>
      </c>
      <c r="BQ362" s="308"/>
      <c r="BR362" s="308"/>
      <c r="BS362" s="309"/>
      <c r="BT362" s="308"/>
      <c r="BU362" s="308"/>
      <c r="BV362" s="308"/>
      <c r="BW362" s="308"/>
      <c r="BX362" s="308"/>
      <c r="BY362" s="308"/>
      <c r="BZ362" s="308"/>
      <c r="CA362" s="308">
        <v>3</v>
      </c>
      <c r="CB362" s="308"/>
      <c r="CC362" s="308">
        <v>1</v>
      </c>
      <c r="CD362" s="308"/>
      <c r="CE362" s="308"/>
      <c r="CF362" s="264"/>
      <c r="CG362" s="308">
        <v>3</v>
      </c>
      <c r="CH362" s="308">
        <v>1</v>
      </c>
      <c r="CI362" s="308"/>
      <c r="CJ362" s="1058"/>
      <c r="CK362" s="153"/>
    </row>
    <row r="363" spans="1:89" s="148" customFormat="1" ht="37.25" customHeight="1">
      <c r="A363" s="265"/>
      <c r="B363" s="311" t="s">
        <v>1029</v>
      </c>
      <c r="C363" s="312" t="s">
        <v>1030</v>
      </c>
      <c r="D363" s="850">
        <v>1</v>
      </c>
      <c r="E363" s="1223">
        <v>60</v>
      </c>
      <c r="F363" s="315"/>
      <c r="G363" s="316"/>
      <c r="H363" s="314"/>
      <c r="I363" s="313"/>
      <c r="J363" s="318"/>
      <c r="K363" s="320"/>
      <c r="L363" s="319"/>
      <c r="M363" s="329"/>
      <c r="N363" s="321"/>
      <c r="O363" s="324"/>
      <c r="P363" s="326"/>
      <c r="Q363" s="323"/>
      <c r="R363" s="322"/>
      <c r="S363" s="325"/>
      <c r="T363" s="327">
        <f t="shared" si="30"/>
        <v>0</v>
      </c>
      <c r="U363" s="327">
        <f t="shared" si="27"/>
        <v>0</v>
      </c>
      <c r="V363" s="273" t="str">
        <f t="shared" si="29"/>
        <v>-</v>
      </c>
      <c r="W363" s="328" t="s">
        <v>408</v>
      </c>
      <c r="X363" s="303">
        <v>0.78</v>
      </c>
      <c r="Y363" s="304">
        <f t="shared" si="28"/>
        <v>0</v>
      </c>
      <c r="Z363" s="304"/>
      <c r="AA363" s="305" t="s">
        <v>1512</v>
      </c>
      <c r="AB363" s="306" t="s">
        <v>1517</v>
      </c>
      <c r="AC363" s="307"/>
      <c r="AD363" s="307"/>
      <c r="AE363" s="307"/>
      <c r="AF363" s="307"/>
      <c r="AG363" s="307"/>
      <c r="AH363" s="307"/>
      <c r="AI363" s="307"/>
      <c r="AJ363" s="307"/>
      <c r="AK363" s="307"/>
      <c r="AL363" s="307"/>
      <c r="AM363" s="307"/>
      <c r="AN363" s="307"/>
      <c r="AO363" s="307"/>
      <c r="AP363" s="307"/>
      <c r="AQ363" s="307"/>
      <c r="AR363" s="307"/>
      <c r="AS363" s="307"/>
      <c r="AT363" s="307"/>
      <c r="AU363" s="307"/>
      <c r="AV363" s="307"/>
      <c r="AW363" s="307"/>
      <c r="AX363" s="307"/>
      <c r="AY363" s="307"/>
      <c r="AZ363" s="307"/>
      <c r="BA363" s="307"/>
      <c r="BB363" s="307"/>
      <c r="BC363" s="307"/>
      <c r="BD363" s="307"/>
      <c r="BE363" s="307"/>
      <c r="BF363" s="307"/>
      <c r="BG363" s="1060"/>
      <c r="BH363" s="1057"/>
      <c r="BI363" s="264"/>
      <c r="BJ363" s="308"/>
      <c r="BK363" s="308"/>
      <c r="BL363" s="308"/>
      <c r="BM363" s="308"/>
      <c r="BN363" s="308"/>
      <c r="BO363" s="308"/>
      <c r="BP363" s="308">
        <v>1</v>
      </c>
      <c r="BQ363" s="308"/>
      <c r="BR363" s="308"/>
      <c r="BS363" s="309"/>
      <c r="BT363" s="308"/>
      <c r="BU363" s="308"/>
      <c r="BV363" s="308"/>
      <c r="BW363" s="308"/>
      <c r="BX363" s="308"/>
      <c r="BY363" s="308"/>
      <c r="BZ363" s="308"/>
      <c r="CA363" s="308"/>
      <c r="CB363" s="308"/>
      <c r="CC363" s="308">
        <v>1</v>
      </c>
      <c r="CD363" s="308"/>
      <c r="CE363" s="308"/>
      <c r="CF363" s="264"/>
      <c r="CG363" s="308"/>
      <c r="CH363" s="308">
        <v>1</v>
      </c>
      <c r="CI363" s="308"/>
      <c r="CJ363" s="1058"/>
      <c r="CK363" s="153"/>
    </row>
    <row r="364" spans="1:89" s="148" customFormat="1" ht="37.25" customHeight="1">
      <c r="A364" s="265"/>
      <c r="B364" s="311" t="s">
        <v>1031</v>
      </c>
      <c r="C364" s="312" t="s">
        <v>1032</v>
      </c>
      <c r="D364" s="850">
        <v>3</v>
      </c>
      <c r="E364" s="1223">
        <v>99</v>
      </c>
      <c r="F364" s="315"/>
      <c r="G364" s="316"/>
      <c r="H364" s="314"/>
      <c r="I364" s="313"/>
      <c r="J364" s="318"/>
      <c r="K364" s="320"/>
      <c r="L364" s="319"/>
      <c r="M364" s="329"/>
      <c r="N364" s="321"/>
      <c r="O364" s="324"/>
      <c r="P364" s="326"/>
      <c r="Q364" s="323"/>
      <c r="R364" s="322"/>
      <c r="S364" s="325"/>
      <c r="T364" s="327">
        <f t="shared" si="30"/>
        <v>0</v>
      </c>
      <c r="U364" s="327">
        <f t="shared" si="27"/>
        <v>0</v>
      </c>
      <c r="V364" s="273" t="str">
        <f t="shared" si="29"/>
        <v>-</v>
      </c>
      <c r="W364" s="328" t="s">
        <v>521</v>
      </c>
      <c r="X364" s="303">
        <v>1.04</v>
      </c>
      <c r="Y364" s="304">
        <f t="shared" si="28"/>
        <v>0</v>
      </c>
      <c r="Z364" s="304"/>
      <c r="AA364" s="305" t="s">
        <v>1512</v>
      </c>
      <c r="AB364" s="306" t="s">
        <v>1517</v>
      </c>
      <c r="AC364" s="307"/>
      <c r="AD364" s="307"/>
      <c r="AE364" s="307"/>
      <c r="AF364" s="307"/>
      <c r="AG364" s="307"/>
      <c r="AH364" s="307"/>
      <c r="AI364" s="307"/>
      <c r="AJ364" s="307"/>
      <c r="AK364" s="307"/>
      <c r="AL364" s="307"/>
      <c r="AM364" s="307"/>
      <c r="AN364" s="307"/>
      <c r="AO364" s="307"/>
      <c r="AP364" s="307"/>
      <c r="AQ364" s="307"/>
      <c r="AR364" s="307"/>
      <c r="AS364" s="307"/>
      <c r="AT364" s="307"/>
      <c r="AU364" s="307"/>
      <c r="AV364" s="307"/>
      <c r="AW364" s="307"/>
      <c r="AX364" s="307"/>
      <c r="AY364" s="307"/>
      <c r="AZ364" s="307"/>
      <c r="BA364" s="307"/>
      <c r="BB364" s="307"/>
      <c r="BC364" s="307"/>
      <c r="BD364" s="307"/>
      <c r="BE364" s="307"/>
      <c r="BF364" s="307"/>
      <c r="BG364" s="1060"/>
      <c r="BH364" s="1057"/>
      <c r="BI364" s="264"/>
      <c r="BJ364" s="308"/>
      <c r="BK364" s="308"/>
      <c r="BL364" s="308"/>
      <c r="BM364" s="308"/>
      <c r="BN364" s="308"/>
      <c r="BO364" s="308"/>
      <c r="BP364" s="308">
        <v>3</v>
      </c>
      <c r="BQ364" s="308"/>
      <c r="BR364" s="308"/>
      <c r="BS364" s="309"/>
      <c r="BT364" s="308"/>
      <c r="BU364" s="308"/>
      <c r="BV364" s="308"/>
      <c r="BW364" s="308"/>
      <c r="BX364" s="308"/>
      <c r="BY364" s="308"/>
      <c r="BZ364" s="308"/>
      <c r="CA364" s="308"/>
      <c r="CB364" s="308"/>
      <c r="CC364" s="308"/>
      <c r="CD364" s="308">
        <v>3</v>
      </c>
      <c r="CE364" s="308"/>
      <c r="CF364" s="264"/>
      <c r="CG364" s="308"/>
      <c r="CH364" s="308">
        <v>3</v>
      </c>
      <c r="CI364" s="308"/>
      <c r="CJ364" s="1058"/>
      <c r="CK364" s="153"/>
    </row>
    <row r="365" spans="1:89" s="148" customFormat="1" ht="37.25" customHeight="1">
      <c r="A365" s="265"/>
      <c r="B365" s="311" t="s">
        <v>1033</v>
      </c>
      <c r="C365" s="312" t="s">
        <v>1034</v>
      </c>
      <c r="D365" s="850">
        <v>3</v>
      </c>
      <c r="E365" s="1223">
        <v>96</v>
      </c>
      <c r="F365" s="315"/>
      <c r="G365" s="316"/>
      <c r="H365" s="314"/>
      <c r="I365" s="313"/>
      <c r="J365" s="318"/>
      <c r="K365" s="320"/>
      <c r="L365" s="319"/>
      <c r="M365" s="329"/>
      <c r="N365" s="321"/>
      <c r="O365" s="324"/>
      <c r="P365" s="326"/>
      <c r="Q365" s="323"/>
      <c r="R365" s="322"/>
      <c r="S365" s="325"/>
      <c r="T365" s="327">
        <f t="shared" si="30"/>
        <v>0</v>
      </c>
      <c r="U365" s="327">
        <f t="shared" si="27"/>
        <v>0</v>
      </c>
      <c r="V365" s="273" t="str">
        <f t="shared" si="29"/>
        <v>-</v>
      </c>
      <c r="W365" s="328" t="s">
        <v>507</v>
      </c>
      <c r="X365" s="303">
        <v>0.95</v>
      </c>
      <c r="Y365" s="304">
        <f t="shared" si="28"/>
        <v>0</v>
      </c>
      <c r="Z365" s="304"/>
      <c r="AA365" s="305" t="s">
        <v>1512</v>
      </c>
      <c r="AB365" s="306" t="s">
        <v>1517</v>
      </c>
      <c r="AC365" s="307"/>
      <c r="AD365" s="307"/>
      <c r="AE365" s="307"/>
      <c r="AF365" s="307"/>
      <c r="AG365" s="307"/>
      <c r="AH365" s="307"/>
      <c r="AI365" s="307"/>
      <c r="AJ365" s="307"/>
      <c r="AK365" s="307"/>
      <c r="AL365" s="307"/>
      <c r="AM365" s="307"/>
      <c r="AN365" s="307"/>
      <c r="AO365" s="307"/>
      <c r="AP365" s="307"/>
      <c r="AQ365" s="307"/>
      <c r="AR365" s="307"/>
      <c r="AS365" s="307"/>
      <c r="AT365" s="307"/>
      <c r="AU365" s="307"/>
      <c r="AV365" s="307"/>
      <c r="AW365" s="307"/>
      <c r="AX365" s="307"/>
      <c r="AY365" s="307"/>
      <c r="AZ365" s="307"/>
      <c r="BA365" s="307"/>
      <c r="BB365" s="307"/>
      <c r="BC365" s="307"/>
      <c r="BD365" s="307"/>
      <c r="BE365" s="307"/>
      <c r="BF365" s="307"/>
      <c r="BG365" s="1060"/>
      <c r="BH365" s="1057"/>
      <c r="BI365" s="264"/>
      <c r="BJ365" s="308"/>
      <c r="BK365" s="308"/>
      <c r="BL365" s="308"/>
      <c r="BM365" s="308"/>
      <c r="BN365" s="308"/>
      <c r="BO365" s="308"/>
      <c r="BP365" s="308">
        <v>3</v>
      </c>
      <c r="BQ365" s="308"/>
      <c r="BR365" s="308"/>
      <c r="BS365" s="309"/>
      <c r="BT365" s="308"/>
      <c r="BU365" s="308"/>
      <c r="BV365" s="308"/>
      <c r="BW365" s="308"/>
      <c r="BX365" s="308"/>
      <c r="BY365" s="308"/>
      <c r="BZ365" s="308"/>
      <c r="CA365" s="308"/>
      <c r="CB365" s="308"/>
      <c r="CC365" s="308"/>
      <c r="CD365" s="308">
        <v>3</v>
      </c>
      <c r="CE365" s="308"/>
      <c r="CF365" s="264"/>
      <c r="CG365" s="308"/>
      <c r="CH365" s="308">
        <v>3</v>
      </c>
      <c r="CI365" s="308"/>
      <c r="CJ365" s="1058"/>
      <c r="CK365" s="153"/>
    </row>
    <row r="366" spans="1:89" s="148" customFormat="1" ht="37.25" customHeight="1">
      <c r="A366" s="265"/>
      <c r="B366" s="311" t="s">
        <v>933</v>
      </c>
      <c r="C366" s="312" t="s">
        <v>934</v>
      </c>
      <c r="D366" s="850">
        <v>1</v>
      </c>
      <c r="E366" s="1223">
        <v>116</v>
      </c>
      <c r="F366" s="315"/>
      <c r="G366" s="316"/>
      <c r="H366" s="314"/>
      <c r="I366" s="313"/>
      <c r="J366" s="318"/>
      <c r="K366" s="320"/>
      <c r="L366" s="319"/>
      <c r="M366" s="329"/>
      <c r="N366" s="321"/>
      <c r="O366" s="324"/>
      <c r="P366" s="326"/>
      <c r="Q366" s="323"/>
      <c r="R366" s="322"/>
      <c r="S366" s="325"/>
      <c r="T366" s="327">
        <f t="shared" si="30"/>
        <v>0</v>
      </c>
      <c r="U366" s="327">
        <f t="shared" si="27"/>
        <v>0</v>
      </c>
      <c r="V366" s="273" t="str">
        <f t="shared" si="29"/>
        <v>-</v>
      </c>
      <c r="W366" s="328" t="s">
        <v>79</v>
      </c>
      <c r="X366" s="303">
        <v>1.76</v>
      </c>
      <c r="Y366" s="304">
        <f t="shared" si="28"/>
        <v>0</v>
      </c>
      <c r="Z366" s="304"/>
      <c r="AA366" s="305" t="s">
        <v>1511</v>
      </c>
      <c r="AB366" s="306" t="s">
        <v>1518</v>
      </c>
      <c r="AC366" s="307"/>
      <c r="AD366" s="307"/>
      <c r="AE366" s="307"/>
      <c r="AF366" s="307"/>
      <c r="AG366" s="307"/>
      <c r="AH366" s="307"/>
      <c r="AI366" s="307"/>
      <c r="AJ366" s="307"/>
      <c r="AK366" s="307"/>
      <c r="AL366" s="307"/>
      <c r="AM366" s="307"/>
      <c r="AN366" s="307"/>
      <c r="AO366" s="307"/>
      <c r="AP366" s="307"/>
      <c r="AQ366" s="307"/>
      <c r="AR366" s="307"/>
      <c r="AS366" s="307"/>
      <c r="AT366" s="307"/>
      <c r="AU366" s="307"/>
      <c r="AV366" s="307"/>
      <c r="AW366" s="307"/>
      <c r="AX366" s="307"/>
      <c r="AY366" s="307"/>
      <c r="AZ366" s="307"/>
      <c r="BA366" s="307"/>
      <c r="BB366" s="307"/>
      <c r="BC366" s="307"/>
      <c r="BD366" s="307"/>
      <c r="BE366" s="307"/>
      <c r="BF366" s="307"/>
      <c r="BG366" s="1060"/>
      <c r="BH366" s="1057"/>
      <c r="BI366" s="264"/>
      <c r="BJ366" s="308"/>
      <c r="BK366" s="308"/>
      <c r="BL366" s="308"/>
      <c r="BM366" s="308"/>
      <c r="BN366" s="308"/>
      <c r="BO366" s="308"/>
      <c r="BP366" s="308"/>
      <c r="BQ366" s="308"/>
      <c r="BR366" s="308">
        <v>1</v>
      </c>
      <c r="BS366" s="309"/>
      <c r="BT366" s="308"/>
      <c r="BU366" s="308"/>
      <c r="BV366" s="308"/>
      <c r="BW366" s="308"/>
      <c r="BX366" s="308"/>
      <c r="BY366" s="308"/>
      <c r="BZ366" s="308"/>
      <c r="CA366" s="308"/>
      <c r="CB366" s="308"/>
      <c r="CC366" s="308">
        <v>1</v>
      </c>
      <c r="CD366" s="308"/>
      <c r="CE366" s="308"/>
      <c r="CF366" s="264"/>
      <c r="CG366" s="308"/>
      <c r="CH366" s="308"/>
      <c r="CI366" s="308">
        <v>1</v>
      </c>
      <c r="CJ366" s="1058"/>
      <c r="CK366" s="153"/>
    </row>
    <row r="367" spans="1:89" s="148" customFormat="1" ht="37.25" customHeight="1">
      <c r="A367" s="265"/>
      <c r="B367" s="333" t="s">
        <v>935</v>
      </c>
      <c r="C367" s="280" t="s">
        <v>936</v>
      </c>
      <c r="D367" s="856">
        <v>1</v>
      </c>
      <c r="E367" s="1224">
        <v>96</v>
      </c>
      <c r="F367" s="337"/>
      <c r="G367" s="338"/>
      <c r="H367" s="336"/>
      <c r="I367" s="335"/>
      <c r="J367" s="340"/>
      <c r="K367" s="342"/>
      <c r="L367" s="341"/>
      <c r="M367" s="339"/>
      <c r="N367" s="343"/>
      <c r="O367" s="346"/>
      <c r="P367" s="348"/>
      <c r="Q367" s="345"/>
      <c r="R367" s="344"/>
      <c r="S367" s="347"/>
      <c r="T367" s="349">
        <f t="shared" si="30"/>
        <v>0</v>
      </c>
      <c r="U367" s="349">
        <f t="shared" si="27"/>
        <v>0</v>
      </c>
      <c r="V367" s="281" t="str">
        <f t="shared" si="29"/>
        <v>-</v>
      </c>
      <c r="W367" s="350" t="s">
        <v>63</v>
      </c>
      <c r="X367" s="303">
        <v>1.42</v>
      </c>
      <c r="Y367" s="304">
        <f t="shared" si="28"/>
        <v>0</v>
      </c>
      <c r="Z367" s="304"/>
      <c r="AA367" s="334" t="s">
        <v>1512</v>
      </c>
      <c r="AB367" s="334" t="s">
        <v>1518</v>
      </c>
      <c r="AC367" s="307"/>
      <c r="AD367" s="307"/>
      <c r="AE367" s="307"/>
      <c r="AF367" s="307"/>
      <c r="AG367" s="307"/>
      <c r="AH367" s="307"/>
      <c r="AI367" s="307"/>
      <c r="AJ367" s="307"/>
      <c r="AK367" s="307"/>
      <c r="AL367" s="307"/>
      <c r="AM367" s="307"/>
      <c r="AN367" s="307"/>
      <c r="AO367" s="307"/>
      <c r="AP367" s="307"/>
      <c r="AQ367" s="307"/>
      <c r="AR367" s="307"/>
      <c r="AS367" s="307"/>
      <c r="AT367" s="307"/>
      <c r="AU367" s="307"/>
      <c r="AV367" s="307"/>
      <c r="AW367" s="307"/>
      <c r="AX367" s="307"/>
      <c r="AY367" s="307"/>
      <c r="AZ367" s="307"/>
      <c r="BA367" s="307"/>
      <c r="BB367" s="307"/>
      <c r="BC367" s="307"/>
      <c r="BD367" s="307"/>
      <c r="BE367" s="307"/>
      <c r="BF367" s="307"/>
      <c r="BG367" s="1060"/>
      <c r="BH367" s="1057"/>
      <c r="BI367" s="264"/>
      <c r="BJ367" s="308"/>
      <c r="BK367" s="308"/>
      <c r="BL367" s="308"/>
      <c r="BM367" s="308"/>
      <c r="BN367" s="308"/>
      <c r="BO367" s="308"/>
      <c r="BP367" s="308"/>
      <c r="BQ367" s="308"/>
      <c r="BR367" s="308">
        <v>1</v>
      </c>
      <c r="BS367" s="309"/>
      <c r="BT367" s="308"/>
      <c r="BU367" s="308"/>
      <c r="BV367" s="308"/>
      <c r="BW367" s="308"/>
      <c r="BX367" s="308"/>
      <c r="BY367" s="308"/>
      <c r="BZ367" s="308"/>
      <c r="CA367" s="308"/>
      <c r="CB367" s="308"/>
      <c r="CC367" s="308">
        <v>1</v>
      </c>
      <c r="CD367" s="308"/>
      <c r="CE367" s="308"/>
      <c r="CF367" s="264"/>
      <c r="CG367" s="308"/>
      <c r="CH367" s="308">
        <v>1</v>
      </c>
      <c r="CI367" s="308"/>
      <c r="CJ367" s="1058"/>
      <c r="CK367" s="153"/>
    </row>
    <row r="368" spans="1:89" s="148" customFormat="1" ht="37.25" customHeight="1">
      <c r="A368" s="375"/>
      <c r="B368" s="285" t="s">
        <v>1987</v>
      </c>
      <c r="C368" s="270" t="s">
        <v>938</v>
      </c>
      <c r="D368" s="845">
        <v>5</v>
      </c>
      <c r="E368" s="1225">
        <v>128</v>
      </c>
      <c r="F368" s="288"/>
      <c r="G368" s="289"/>
      <c r="H368" s="287"/>
      <c r="I368" s="286"/>
      <c r="J368" s="291"/>
      <c r="K368" s="293"/>
      <c r="L368" s="292"/>
      <c r="M368" s="290"/>
      <c r="N368" s="294"/>
      <c r="O368" s="297"/>
      <c r="P368" s="299"/>
      <c r="Q368" s="296"/>
      <c r="R368" s="295"/>
      <c r="S368" s="298"/>
      <c r="T368" s="300">
        <f t="shared" si="30"/>
        <v>0</v>
      </c>
      <c r="U368" s="300">
        <f t="shared" si="27"/>
        <v>0</v>
      </c>
      <c r="V368" s="301" t="str">
        <f t="shared" si="29"/>
        <v>-</v>
      </c>
      <c r="W368" s="302" t="s">
        <v>960</v>
      </c>
      <c r="X368" s="303">
        <v>2.4</v>
      </c>
      <c r="Y368" s="304">
        <f t="shared" si="28"/>
        <v>0</v>
      </c>
      <c r="Z368" s="304"/>
      <c r="AA368" s="305" t="s">
        <v>1513</v>
      </c>
      <c r="AB368" s="306" t="s">
        <v>1520</v>
      </c>
      <c r="AC368" s="307"/>
      <c r="AD368" s="307"/>
      <c r="AE368" s="307"/>
      <c r="AF368" s="307"/>
      <c r="AG368" s="307"/>
      <c r="AH368" s="307"/>
      <c r="AI368" s="307"/>
      <c r="AJ368" s="307"/>
      <c r="AK368" s="307"/>
      <c r="AL368" s="307"/>
      <c r="AM368" s="307"/>
      <c r="AN368" s="307"/>
      <c r="AO368" s="307"/>
      <c r="AP368" s="307"/>
      <c r="AQ368" s="307"/>
      <c r="AR368" s="307"/>
      <c r="AS368" s="307"/>
      <c r="AT368" s="307"/>
      <c r="AU368" s="307"/>
      <c r="AV368" s="307"/>
      <c r="AW368" s="307"/>
      <c r="AX368" s="307"/>
      <c r="AY368" s="307"/>
      <c r="AZ368" s="307"/>
      <c r="BA368" s="307"/>
      <c r="BB368" s="307"/>
      <c r="BC368" s="307"/>
      <c r="BD368" s="307"/>
      <c r="BE368" s="307"/>
      <c r="BF368" s="307"/>
      <c r="BG368" s="1060"/>
      <c r="BH368" s="1057"/>
      <c r="BI368" s="264"/>
      <c r="BJ368" s="308"/>
      <c r="BK368" s="308"/>
      <c r="BL368" s="308"/>
      <c r="BM368" s="308"/>
      <c r="BN368" s="308">
        <v>5</v>
      </c>
      <c r="BO368" s="308"/>
      <c r="BP368" s="308"/>
      <c r="BQ368" s="308"/>
      <c r="BR368" s="308"/>
      <c r="BS368" s="309"/>
      <c r="BT368" s="308"/>
      <c r="BU368" s="308"/>
      <c r="BV368" s="308"/>
      <c r="BW368" s="308"/>
      <c r="BX368" s="308"/>
      <c r="BY368" s="308"/>
      <c r="BZ368" s="308"/>
      <c r="CA368" s="308">
        <v>5</v>
      </c>
      <c r="CB368" s="308"/>
      <c r="CC368" s="308"/>
      <c r="CD368" s="308"/>
      <c r="CE368" s="308"/>
      <c r="CF368" s="264"/>
      <c r="CG368" s="308">
        <v>5</v>
      </c>
      <c r="CH368" s="308"/>
      <c r="CI368" s="308"/>
      <c r="CJ368" s="1058"/>
      <c r="CK368" s="153"/>
    </row>
    <row r="369" spans="1:89" s="148" customFormat="1" ht="37.25" customHeight="1">
      <c r="A369" s="265"/>
      <c r="B369" s="311" t="s">
        <v>939</v>
      </c>
      <c r="C369" s="312" t="s">
        <v>940</v>
      </c>
      <c r="D369" s="850">
        <v>5</v>
      </c>
      <c r="E369" s="1223">
        <v>152</v>
      </c>
      <c r="F369" s="315"/>
      <c r="G369" s="316"/>
      <c r="H369" s="314"/>
      <c r="I369" s="313"/>
      <c r="J369" s="318"/>
      <c r="K369" s="320"/>
      <c r="L369" s="319"/>
      <c r="M369" s="329"/>
      <c r="N369" s="321"/>
      <c r="O369" s="324"/>
      <c r="P369" s="326"/>
      <c r="Q369" s="323"/>
      <c r="R369" s="322"/>
      <c r="S369" s="325"/>
      <c r="T369" s="327">
        <f t="shared" si="30"/>
        <v>0</v>
      </c>
      <c r="U369" s="327">
        <f t="shared" si="27"/>
        <v>0</v>
      </c>
      <c r="V369" s="273" t="str">
        <f t="shared" si="29"/>
        <v>-</v>
      </c>
      <c r="W369" s="328" t="s">
        <v>961</v>
      </c>
      <c r="X369" s="303">
        <v>2.9</v>
      </c>
      <c r="Y369" s="304">
        <f t="shared" si="28"/>
        <v>0</v>
      </c>
      <c r="Z369" s="304"/>
      <c r="AA369" s="305" t="s">
        <v>1512</v>
      </c>
      <c r="AB369" s="306" t="s">
        <v>1520</v>
      </c>
      <c r="AC369" s="307"/>
      <c r="AD369" s="307"/>
      <c r="AE369" s="307"/>
      <c r="AF369" s="307"/>
      <c r="AG369" s="307"/>
      <c r="AH369" s="307"/>
      <c r="AI369" s="307"/>
      <c r="AJ369" s="307"/>
      <c r="AK369" s="307"/>
      <c r="AL369" s="307"/>
      <c r="AM369" s="307"/>
      <c r="AN369" s="307"/>
      <c r="AO369" s="307"/>
      <c r="AP369" s="307"/>
      <c r="AQ369" s="307"/>
      <c r="AR369" s="307"/>
      <c r="AS369" s="307"/>
      <c r="AT369" s="307"/>
      <c r="AU369" s="307"/>
      <c r="AV369" s="307"/>
      <c r="AW369" s="307"/>
      <c r="AX369" s="307"/>
      <c r="AY369" s="307"/>
      <c r="AZ369" s="307"/>
      <c r="BA369" s="307"/>
      <c r="BB369" s="307"/>
      <c r="BC369" s="307"/>
      <c r="BD369" s="307"/>
      <c r="BE369" s="307"/>
      <c r="BF369" s="307"/>
      <c r="BG369" s="1060"/>
      <c r="BH369" s="1057"/>
      <c r="BI369" s="264"/>
      <c r="BJ369" s="308"/>
      <c r="BK369" s="308"/>
      <c r="BL369" s="308"/>
      <c r="BM369" s="308"/>
      <c r="BN369" s="308">
        <v>5</v>
      </c>
      <c r="BO369" s="308"/>
      <c r="BP369" s="308"/>
      <c r="BQ369" s="308"/>
      <c r="BR369" s="308"/>
      <c r="BS369" s="309"/>
      <c r="BT369" s="308"/>
      <c r="BU369" s="308"/>
      <c r="BV369" s="308"/>
      <c r="BW369" s="308"/>
      <c r="BX369" s="308"/>
      <c r="BY369" s="308"/>
      <c r="BZ369" s="308"/>
      <c r="CA369" s="308">
        <v>5</v>
      </c>
      <c r="CB369" s="308"/>
      <c r="CC369" s="308"/>
      <c r="CD369" s="308"/>
      <c r="CE369" s="308"/>
      <c r="CF369" s="264"/>
      <c r="CG369" s="308"/>
      <c r="CH369" s="308">
        <v>5</v>
      </c>
      <c r="CI369" s="308"/>
      <c r="CJ369" s="1058"/>
      <c r="CK369" s="153"/>
    </row>
    <row r="370" spans="1:89" s="148" customFormat="1" ht="37.25" customHeight="1">
      <c r="A370" s="330" t="s">
        <v>937</v>
      </c>
      <c r="B370" s="311" t="s">
        <v>941</v>
      </c>
      <c r="C370" s="312" t="s">
        <v>942</v>
      </c>
      <c r="D370" s="850">
        <v>5</v>
      </c>
      <c r="E370" s="1223">
        <v>222</v>
      </c>
      <c r="F370" s="315"/>
      <c r="G370" s="316"/>
      <c r="H370" s="314"/>
      <c r="I370" s="313"/>
      <c r="J370" s="318"/>
      <c r="K370" s="320"/>
      <c r="L370" s="319"/>
      <c r="M370" s="329"/>
      <c r="N370" s="321"/>
      <c r="O370" s="324"/>
      <c r="P370" s="326"/>
      <c r="Q370" s="323"/>
      <c r="R370" s="322"/>
      <c r="S370" s="325"/>
      <c r="T370" s="327">
        <f t="shared" si="30"/>
        <v>0</v>
      </c>
      <c r="U370" s="327">
        <f t="shared" si="27"/>
        <v>0</v>
      </c>
      <c r="V370" s="273" t="str">
        <f t="shared" si="29"/>
        <v>-</v>
      </c>
      <c r="W370" s="328" t="s">
        <v>962</v>
      </c>
      <c r="X370" s="303">
        <v>3</v>
      </c>
      <c r="Y370" s="304">
        <f t="shared" si="28"/>
        <v>0</v>
      </c>
      <c r="Z370" s="304"/>
      <c r="AA370" s="305" t="s">
        <v>1513</v>
      </c>
      <c r="AB370" s="306" t="s">
        <v>1516</v>
      </c>
      <c r="AC370" s="307"/>
      <c r="AD370" s="307"/>
      <c r="AE370" s="307"/>
      <c r="AF370" s="307"/>
      <c r="AG370" s="307"/>
      <c r="AH370" s="307"/>
      <c r="AI370" s="307"/>
      <c r="AJ370" s="307"/>
      <c r="AK370" s="307"/>
      <c r="AL370" s="307"/>
      <c r="AM370" s="307"/>
      <c r="AN370" s="307"/>
      <c r="AO370" s="307"/>
      <c r="AP370" s="307"/>
      <c r="AQ370" s="307"/>
      <c r="AR370" s="307"/>
      <c r="AS370" s="307"/>
      <c r="AT370" s="307"/>
      <c r="AU370" s="307"/>
      <c r="AV370" s="307"/>
      <c r="AW370" s="307"/>
      <c r="AX370" s="307"/>
      <c r="AY370" s="307"/>
      <c r="AZ370" s="307"/>
      <c r="BA370" s="307"/>
      <c r="BB370" s="307"/>
      <c r="BC370" s="307"/>
      <c r="BD370" s="307"/>
      <c r="BE370" s="307"/>
      <c r="BF370" s="307"/>
      <c r="BG370" s="1060"/>
      <c r="BH370" s="1057"/>
      <c r="BI370" s="264"/>
      <c r="BJ370" s="308"/>
      <c r="BK370" s="308"/>
      <c r="BL370" s="308"/>
      <c r="BM370" s="308"/>
      <c r="BN370" s="308"/>
      <c r="BO370" s="308">
        <v>5</v>
      </c>
      <c r="BP370" s="308"/>
      <c r="BQ370" s="308"/>
      <c r="BR370" s="308"/>
      <c r="BS370" s="309"/>
      <c r="BT370" s="308"/>
      <c r="BU370" s="308"/>
      <c r="BV370" s="308"/>
      <c r="BW370" s="308"/>
      <c r="BX370" s="308"/>
      <c r="BY370" s="308"/>
      <c r="BZ370" s="308"/>
      <c r="CA370" s="308">
        <v>5</v>
      </c>
      <c r="CB370" s="308"/>
      <c r="CC370" s="308"/>
      <c r="CD370" s="308"/>
      <c r="CE370" s="308"/>
      <c r="CF370" s="264"/>
      <c r="CG370" s="308">
        <v>5</v>
      </c>
      <c r="CH370" s="308"/>
      <c r="CI370" s="308"/>
      <c r="CJ370" s="1058"/>
      <c r="CK370" s="153"/>
    </row>
    <row r="371" spans="1:89" s="148" customFormat="1" ht="37.25" customHeight="1">
      <c r="A371" s="265"/>
      <c r="B371" s="311" t="s">
        <v>943</v>
      </c>
      <c r="C371" s="312" t="s">
        <v>944</v>
      </c>
      <c r="D371" s="850">
        <v>3</v>
      </c>
      <c r="E371" s="1223">
        <v>135</v>
      </c>
      <c r="F371" s="315"/>
      <c r="G371" s="316"/>
      <c r="H371" s="314"/>
      <c r="I371" s="313"/>
      <c r="J371" s="318"/>
      <c r="K371" s="320"/>
      <c r="L371" s="319"/>
      <c r="M371" s="329"/>
      <c r="N371" s="321"/>
      <c r="O371" s="324"/>
      <c r="P371" s="326"/>
      <c r="Q371" s="323"/>
      <c r="R371" s="322"/>
      <c r="S371" s="325"/>
      <c r="T371" s="327">
        <f t="shared" si="30"/>
        <v>0</v>
      </c>
      <c r="U371" s="327">
        <f t="shared" si="27"/>
        <v>0</v>
      </c>
      <c r="V371" s="273" t="str">
        <f t="shared" si="29"/>
        <v>-</v>
      </c>
      <c r="W371" s="328" t="s">
        <v>529</v>
      </c>
      <c r="X371" s="303">
        <v>1.7</v>
      </c>
      <c r="Y371" s="304">
        <f t="shared" si="28"/>
        <v>0</v>
      </c>
      <c r="Z371" s="304"/>
      <c r="AA371" s="305" t="s">
        <v>1513</v>
      </c>
      <c r="AB371" s="306" t="s">
        <v>1516</v>
      </c>
      <c r="AC371" s="307"/>
      <c r="AD371" s="307"/>
      <c r="AE371" s="307"/>
      <c r="AF371" s="307"/>
      <c r="AG371" s="307"/>
      <c r="AH371" s="307"/>
      <c r="AI371" s="307"/>
      <c r="AJ371" s="307"/>
      <c r="AK371" s="307"/>
      <c r="AL371" s="307"/>
      <c r="AM371" s="307"/>
      <c r="AN371" s="307"/>
      <c r="AO371" s="307"/>
      <c r="AP371" s="307"/>
      <c r="AQ371" s="307"/>
      <c r="AR371" s="307"/>
      <c r="AS371" s="307"/>
      <c r="AT371" s="307"/>
      <c r="AU371" s="307"/>
      <c r="AV371" s="307"/>
      <c r="AW371" s="307"/>
      <c r="AX371" s="307"/>
      <c r="AY371" s="307"/>
      <c r="AZ371" s="307"/>
      <c r="BA371" s="307"/>
      <c r="BB371" s="307"/>
      <c r="BC371" s="307"/>
      <c r="BD371" s="307"/>
      <c r="BE371" s="307"/>
      <c r="BF371" s="307"/>
      <c r="BG371" s="1060"/>
      <c r="BH371" s="1057"/>
      <c r="BI371" s="264"/>
      <c r="BJ371" s="308"/>
      <c r="BK371" s="308"/>
      <c r="BL371" s="308"/>
      <c r="BM371" s="308"/>
      <c r="BN371" s="308"/>
      <c r="BO371" s="308">
        <v>3</v>
      </c>
      <c r="BP371" s="308"/>
      <c r="BQ371" s="308"/>
      <c r="BR371" s="308"/>
      <c r="BS371" s="309"/>
      <c r="BT371" s="308"/>
      <c r="BU371" s="308"/>
      <c r="BV371" s="308"/>
      <c r="BW371" s="308"/>
      <c r="BX371" s="308"/>
      <c r="BY371" s="308"/>
      <c r="BZ371" s="308"/>
      <c r="CA371" s="308">
        <v>3</v>
      </c>
      <c r="CB371" s="308"/>
      <c r="CC371" s="308"/>
      <c r="CD371" s="308"/>
      <c r="CE371" s="308"/>
      <c r="CF371" s="264"/>
      <c r="CG371" s="308">
        <v>3</v>
      </c>
      <c r="CH371" s="308"/>
      <c r="CI371" s="308"/>
      <c r="CJ371" s="1058"/>
      <c r="CK371" s="153"/>
    </row>
    <row r="372" spans="1:89" s="148" customFormat="1" ht="37.25" customHeight="1">
      <c r="A372" s="265"/>
      <c r="B372" s="311" t="s">
        <v>945</v>
      </c>
      <c r="C372" s="312" t="s">
        <v>946</v>
      </c>
      <c r="D372" s="850">
        <v>3</v>
      </c>
      <c r="E372" s="1223">
        <v>164</v>
      </c>
      <c r="F372" s="315"/>
      <c r="G372" s="316"/>
      <c r="H372" s="314"/>
      <c r="I372" s="313"/>
      <c r="J372" s="318"/>
      <c r="K372" s="320"/>
      <c r="L372" s="319"/>
      <c r="M372" s="329"/>
      <c r="N372" s="321"/>
      <c r="O372" s="324"/>
      <c r="P372" s="326"/>
      <c r="Q372" s="323"/>
      <c r="R372" s="322"/>
      <c r="S372" s="325"/>
      <c r="T372" s="327">
        <f t="shared" si="30"/>
        <v>0</v>
      </c>
      <c r="U372" s="327">
        <f t="shared" si="27"/>
        <v>0</v>
      </c>
      <c r="V372" s="273" t="str">
        <f t="shared" si="29"/>
        <v>-</v>
      </c>
      <c r="W372" s="328" t="s">
        <v>963</v>
      </c>
      <c r="X372" s="303">
        <v>2.8</v>
      </c>
      <c r="Y372" s="304">
        <f t="shared" si="28"/>
        <v>0</v>
      </c>
      <c r="Z372" s="304"/>
      <c r="AA372" s="305" t="s">
        <v>1513</v>
      </c>
      <c r="AB372" s="306" t="s">
        <v>1516</v>
      </c>
      <c r="AC372" s="307"/>
      <c r="AD372" s="307"/>
      <c r="AE372" s="307"/>
      <c r="AF372" s="307"/>
      <c r="AG372" s="307"/>
      <c r="AH372" s="307"/>
      <c r="AI372" s="307"/>
      <c r="AJ372" s="307"/>
      <c r="AK372" s="307"/>
      <c r="AL372" s="307"/>
      <c r="AM372" s="307"/>
      <c r="AN372" s="307"/>
      <c r="AO372" s="307"/>
      <c r="AP372" s="307"/>
      <c r="AQ372" s="307"/>
      <c r="AR372" s="307"/>
      <c r="AS372" s="307"/>
      <c r="AT372" s="307"/>
      <c r="AU372" s="307"/>
      <c r="AV372" s="307"/>
      <c r="AW372" s="307"/>
      <c r="AX372" s="307"/>
      <c r="AY372" s="307"/>
      <c r="AZ372" s="307"/>
      <c r="BA372" s="307"/>
      <c r="BB372" s="307"/>
      <c r="BC372" s="307"/>
      <c r="BD372" s="307"/>
      <c r="BE372" s="307"/>
      <c r="BF372" s="307"/>
      <c r="BG372" s="1060"/>
      <c r="BH372" s="1057"/>
      <c r="BI372" s="264"/>
      <c r="BJ372" s="308"/>
      <c r="BK372" s="308"/>
      <c r="BL372" s="308"/>
      <c r="BM372" s="308"/>
      <c r="BN372" s="308"/>
      <c r="BO372" s="308">
        <v>3</v>
      </c>
      <c r="BP372" s="308"/>
      <c r="BQ372" s="308"/>
      <c r="BR372" s="308"/>
      <c r="BS372" s="309"/>
      <c r="BT372" s="308"/>
      <c r="BU372" s="308"/>
      <c r="BV372" s="308"/>
      <c r="BW372" s="308"/>
      <c r="BX372" s="308"/>
      <c r="BY372" s="308"/>
      <c r="BZ372" s="308"/>
      <c r="CA372" s="308">
        <v>3</v>
      </c>
      <c r="CB372" s="308"/>
      <c r="CC372" s="308"/>
      <c r="CD372" s="308"/>
      <c r="CE372" s="308"/>
      <c r="CF372" s="264"/>
      <c r="CG372" s="308">
        <v>3</v>
      </c>
      <c r="CH372" s="308"/>
      <c r="CI372" s="308"/>
      <c r="CJ372" s="1058"/>
      <c r="CK372" s="153"/>
    </row>
    <row r="373" spans="1:89" s="148" customFormat="1" ht="37.25" customHeight="1">
      <c r="A373" s="376"/>
      <c r="B373" s="377" t="s">
        <v>947</v>
      </c>
      <c r="C373" s="378" t="s">
        <v>948</v>
      </c>
      <c r="D373" s="379">
        <v>1</v>
      </c>
      <c r="E373" s="1224">
        <v>108</v>
      </c>
      <c r="F373" s="382"/>
      <c r="G373" s="383"/>
      <c r="H373" s="381"/>
      <c r="I373" s="380"/>
      <c r="J373" s="385"/>
      <c r="K373" s="387"/>
      <c r="L373" s="386"/>
      <c r="M373" s="384"/>
      <c r="N373" s="388"/>
      <c r="O373" s="391"/>
      <c r="P373" s="393"/>
      <c r="Q373" s="390"/>
      <c r="R373" s="389"/>
      <c r="S373" s="392"/>
      <c r="T373" s="394">
        <f t="shared" si="30"/>
        <v>0</v>
      </c>
      <c r="U373" s="394">
        <f t="shared" si="27"/>
        <v>0</v>
      </c>
      <c r="V373" s="395" t="str">
        <f t="shared" si="29"/>
        <v>-</v>
      </c>
      <c r="W373" s="396" t="s">
        <v>571</v>
      </c>
      <c r="X373" s="303">
        <v>1.7</v>
      </c>
      <c r="Y373" s="304">
        <f t="shared" si="28"/>
        <v>0</v>
      </c>
      <c r="Z373" s="304"/>
      <c r="AA373" s="334" t="s">
        <v>1513</v>
      </c>
      <c r="AB373" s="334" t="s">
        <v>1517</v>
      </c>
      <c r="AC373" s="307"/>
      <c r="AD373" s="307"/>
      <c r="AE373" s="307"/>
      <c r="AF373" s="307"/>
      <c r="AG373" s="307"/>
      <c r="AH373" s="307"/>
      <c r="AI373" s="307"/>
      <c r="AJ373" s="307"/>
      <c r="AK373" s="307"/>
      <c r="AL373" s="307"/>
      <c r="AM373" s="307"/>
      <c r="AN373" s="307"/>
      <c r="AO373" s="307"/>
      <c r="AP373" s="307"/>
      <c r="AQ373" s="307"/>
      <c r="AR373" s="307"/>
      <c r="AS373" s="307"/>
      <c r="AT373" s="307"/>
      <c r="AU373" s="307"/>
      <c r="AV373" s="307"/>
      <c r="AW373" s="307"/>
      <c r="AX373" s="307"/>
      <c r="AY373" s="307"/>
      <c r="AZ373" s="307"/>
      <c r="BA373" s="307"/>
      <c r="BB373" s="307"/>
      <c r="BC373" s="307"/>
      <c r="BD373" s="307"/>
      <c r="BE373" s="307"/>
      <c r="BF373" s="307"/>
      <c r="BG373" s="1060"/>
      <c r="BH373" s="1057"/>
      <c r="BI373" s="264"/>
      <c r="BJ373" s="308"/>
      <c r="BK373" s="308"/>
      <c r="BL373" s="308"/>
      <c r="BM373" s="308"/>
      <c r="BN373" s="308"/>
      <c r="BO373" s="308"/>
      <c r="BP373" s="308">
        <v>1</v>
      </c>
      <c r="BQ373" s="308"/>
      <c r="BR373" s="308"/>
      <c r="BS373" s="309"/>
      <c r="BT373" s="308"/>
      <c r="BU373" s="308"/>
      <c r="BV373" s="308"/>
      <c r="BW373" s="308"/>
      <c r="BX373" s="308"/>
      <c r="BY373" s="308"/>
      <c r="BZ373" s="308"/>
      <c r="CA373" s="308">
        <v>1</v>
      </c>
      <c r="CB373" s="308"/>
      <c r="CC373" s="308"/>
      <c r="CD373" s="308"/>
      <c r="CE373" s="308"/>
      <c r="CF373" s="264"/>
      <c r="CG373" s="308">
        <v>1</v>
      </c>
      <c r="CH373" s="308"/>
      <c r="CI373" s="308"/>
      <c r="CJ373" s="1058"/>
      <c r="CK373" s="153"/>
    </row>
    <row r="374" spans="1:89" s="148" customFormat="1" ht="37.25" customHeight="1">
      <c r="A374" s="375"/>
      <c r="B374" s="397" t="s">
        <v>1035</v>
      </c>
      <c r="C374" s="398" t="s">
        <v>1036</v>
      </c>
      <c r="D374" s="399">
        <v>15</v>
      </c>
      <c r="E374" s="1225">
        <v>87</v>
      </c>
      <c r="F374" s="402"/>
      <c r="G374" s="403"/>
      <c r="H374" s="401"/>
      <c r="I374" s="400"/>
      <c r="J374" s="405"/>
      <c r="K374" s="407"/>
      <c r="L374" s="406"/>
      <c r="M374" s="404"/>
      <c r="N374" s="408"/>
      <c r="O374" s="411"/>
      <c r="P374" s="413"/>
      <c r="Q374" s="410"/>
      <c r="R374" s="409"/>
      <c r="S374" s="412"/>
      <c r="T374" s="414">
        <f t="shared" si="30"/>
        <v>0</v>
      </c>
      <c r="U374" s="414">
        <f t="shared" si="27"/>
        <v>0</v>
      </c>
      <c r="V374" s="415" t="str">
        <f t="shared" si="29"/>
        <v>-</v>
      </c>
      <c r="W374" s="302" t="s">
        <v>1071</v>
      </c>
      <c r="X374" s="303">
        <v>0.79500000000000004</v>
      </c>
      <c r="Y374" s="304">
        <f t="shared" si="28"/>
        <v>0</v>
      </c>
      <c r="Z374" s="304"/>
      <c r="AA374" s="305" t="s">
        <v>1511</v>
      </c>
      <c r="AB374" s="306" t="s">
        <v>1521</v>
      </c>
      <c r="AC374" s="307"/>
      <c r="AD374" s="307"/>
      <c r="AE374" s="307"/>
      <c r="AF374" s="307"/>
      <c r="AG374" s="307"/>
      <c r="AH374" s="307"/>
      <c r="AI374" s="307"/>
      <c r="AJ374" s="307"/>
      <c r="AK374" s="307"/>
      <c r="AL374" s="307"/>
      <c r="AM374" s="307"/>
      <c r="AN374" s="307"/>
      <c r="AO374" s="307"/>
      <c r="AP374" s="307"/>
      <c r="AQ374" s="307"/>
      <c r="AR374" s="307"/>
      <c r="AS374" s="307"/>
      <c r="AT374" s="307"/>
      <c r="AU374" s="307"/>
      <c r="AV374" s="307"/>
      <c r="AW374" s="307"/>
      <c r="AX374" s="307"/>
      <c r="AY374" s="307"/>
      <c r="AZ374" s="307"/>
      <c r="BA374" s="307"/>
      <c r="BB374" s="307"/>
      <c r="BC374" s="307"/>
      <c r="BD374" s="307"/>
      <c r="BE374" s="307"/>
      <c r="BF374" s="307"/>
      <c r="BG374" s="1060"/>
      <c r="BH374" s="1057"/>
      <c r="BI374" s="264"/>
      <c r="BJ374" s="308"/>
      <c r="BK374" s="308"/>
      <c r="BL374" s="308">
        <v>15</v>
      </c>
      <c r="BM374" s="308"/>
      <c r="BN374" s="308"/>
      <c r="BO374" s="308"/>
      <c r="BP374" s="308"/>
      <c r="BQ374" s="308"/>
      <c r="BR374" s="308"/>
      <c r="BS374" s="309"/>
      <c r="BT374" s="308">
        <v>15</v>
      </c>
      <c r="BU374" s="308"/>
      <c r="BV374" s="308"/>
      <c r="BW374" s="308"/>
      <c r="BX374" s="308">
        <v>15</v>
      </c>
      <c r="BY374" s="308"/>
      <c r="BZ374" s="308"/>
      <c r="CA374" s="308"/>
      <c r="CB374" s="308"/>
      <c r="CC374" s="308"/>
      <c r="CD374" s="308"/>
      <c r="CE374" s="308"/>
      <c r="CF374" s="264"/>
      <c r="CG374" s="308"/>
      <c r="CH374" s="308"/>
      <c r="CI374" s="308"/>
      <c r="CJ374" s="1058"/>
      <c r="CK374" s="153"/>
    </row>
    <row r="375" spans="1:89" s="148" customFormat="1" ht="37.25" customHeight="1">
      <c r="A375" s="265"/>
      <c r="B375" s="285" t="s">
        <v>1037</v>
      </c>
      <c r="C375" s="270" t="s">
        <v>1038</v>
      </c>
      <c r="D375" s="845">
        <v>10</v>
      </c>
      <c r="E375" s="1223">
        <v>77</v>
      </c>
      <c r="F375" s="288"/>
      <c r="G375" s="289"/>
      <c r="H375" s="287"/>
      <c r="I375" s="286"/>
      <c r="J375" s="291"/>
      <c r="K375" s="293"/>
      <c r="L375" s="292"/>
      <c r="M375" s="290"/>
      <c r="N375" s="294"/>
      <c r="O375" s="297"/>
      <c r="P375" s="299"/>
      <c r="Q375" s="296"/>
      <c r="R375" s="295"/>
      <c r="S375" s="298"/>
      <c r="T375" s="300">
        <f t="shared" si="30"/>
        <v>0</v>
      </c>
      <c r="U375" s="300">
        <f t="shared" si="27"/>
        <v>0</v>
      </c>
      <c r="V375" s="301" t="str">
        <f t="shared" si="29"/>
        <v>-</v>
      </c>
      <c r="W375" s="302"/>
      <c r="X375" s="303">
        <v>0.98</v>
      </c>
      <c r="Y375" s="304">
        <f t="shared" si="28"/>
        <v>0</v>
      </c>
      <c r="Z375" s="304"/>
      <c r="AA375" s="305" t="s">
        <v>1511</v>
      </c>
      <c r="AB375" s="306" t="s">
        <v>1519</v>
      </c>
      <c r="AC375" s="307"/>
      <c r="AD375" s="307"/>
      <c r="AE375" s="307"/>
      <c r="AF375" s="307"/>
      <c r="AG375" s="307"/>
      <c r="AH375" s="307"/>
      <c r="AI375" s="307"/>
      <c r="AJ375" s="307"/>
      <c r="AK375" s="307"/>
      <c r="AL375" s="307"/>
      <c r="AM375" s="307"/>
      <c r="AN375" s="307"/>
      <c r="AO375" s="307"/>
      <c r="AP375" s="307"/>
      <c r="AQ375" s="307"/>
      <c r="AR375" s="307"/>
      <c r="AS375" s="307"/>
      <c r="AT375" s="307"/>
      <c r="AU375" s="307"/>
      <c r="AV375" s="307"/>
      <c r="AW375" s="307"/>
      <c r="AX375" s="307"/>
      <c r="AY375" s="307"/>
      <c r="AZ375" s="307"/>
      <c r="BA375" s="307"/>
      <c r="BB375" s="307"/>
      <c r="BC375" s="307"/>
      <c r="BD375" s="307"/>
      <c r="BE375" s="307"/>
      <c r="BF375" s="307"/>
      <c r="BG375" s="1060"/>
      <c r="BH375" s="1057"/>
      <c r="BI375" s="264"/>
      <c r="BJ375" s="308"/>
      <c r="BK375" s="308"/>
      <c r="BL375" s="308"/>
      <c r="BM375" s="308">
        <v>10</v>
      </c>
      <c r="BN375" s="308"/>
      <c r="BO375" s="308"/>
      <c r="BP375" s="308"/>
      <c r="BQ375" s="308"/>
      <c r="BR375" s="308"/>
      <c r="BS375" s="309"/>
      <c r="BT375" s="308"/>
      <c r="BU375" s="308"/>
      <c r="BV375" s="308"/>
      <c r="BW375" s="308"/>
      <c r="BX375" s="308"/>
      <c r="BY375" s="308"/>
      <c r="BZ375" s="308"/>
      <c r="CA375" s="308"/>
      <c r="CB375" s="308"/>
      <c r="CC375" s="308"/>
      <c r="CD375" s="308">
        <v>10</v>
      </c>
      <c r="CE375" s="308"/>
      <c r="CF375" s="264"/>
      <c r="CG375" s="308"/>
      <c r="CH375" s="308">
        <v>3</v>
      </c>
      <c r="CI375" s="308">
        <v>7</v>
      </c>
      <c r="CJ375" s="1058"/>
      <c r="CK375" s="153"/>
    </row>
    <row r="376" spans="1:89" s="148" customFormat="1" ht="37.25" customHeight="1">
      <c r="A376" s="265"/>
      <c r="B376" s="311" t="s">
        <v>1039</v>
      </c>
      <c r="C376" s="312" t="s">
        <v>1040</v>
      </c>
      <c r="D376" s="850">
        <v>5</v>
      </c>
      <c r="E376" s="1223">
        <v>68</v>
      </c>
      <c r="F376" s="315"/>
      <c r="G376" s="316"/>
      <c r="H376" s="314"/>
      <c r="I376" s="313"/>
      <c r="J376" s="318"/>
      <c r="K376" s="320"/>
      <c r="L376" s="319"/>
      <c r="M376" s="329"/>
      <c r="N376" s="321"/>
      <c r="O376" s="324"/>
      <c r="P376" s="326"/>
      <c r="Q376" s="323"/>
      <c r="R376" s="322"/>
      <c r="S376" s="325"/>
      <c r="T376" s="327">
        <f t="shared" si="30"/>
        <v>0</v>
      </c>
      <c r="U376" s="327">
        <f t="shared" si="27"/>
        <v>0</v>
      </c>
      <c r="V376" s="273" t="str">
        <f t="shared" si="29"/>
        <v>-</v>
      </c>
      <c r="W376" s="328" t="s">
        <v>1122</v>
      </c>
      <c r="X376" s="303">
        <v>1.08</v>
      </c>
      <c r="Y376" s="304">
        <f t="shared" si="28"/>
        <v>0</v>
      </c>
      <c r="Z376" s="304"/>
      <c r="AA376" s="305" t="s">
        <v>1511</v>
      </c>
      <c r="AB376" s="306" t="s">
        <v>1519</v>
      </c>
      <c r="AC376" s="307"/>
      <c r="AD376" s="307"/>
      <c r="AE376" s="307"/>
      <c r="AF376" s="307"/>
      <c r="AG376" s="307"/>
      <c r="AH376" s="307"/>
      <c r="AI376" s="307"/>
      <c r="AJ376" s="307"/>
      <c r="AK376" s="307"/>
      <c r="AL376" s="307"/>
      <c r="AM376" s="307"/>
      <c r="AN376" s="307"/>
      <c r="AO376" s="307"/>
      <c r="AP376" s="307"/>
      <c r="AQ376" s="307"/>
      <c r="AR376" s="307"/>
      <c r="AS376" s="307"/>
      <c r="AT376" s="307"/>
      <c r="AU376" s="307"/>
      <c r="AV376" s="307"/>
      <c r="AW376" s="307"/>
      <c r="AX376" s="307"/>
      <c r="AY376" s="307"/>
      <c r="AZ376" s="307"/>
      <c r="BA376" s="307"/>
      <c r="BB376" s="307"/>
      <c r="BC376" s="307"/>
      <c r="BD376" s="307"/>
      <c r="BE376" s="307"/>
      <c r="BF376" s="307"/>
      <c r="BG376" s="1060"/>
      <c r="BH376" s="1057"/>
      <c r="BI376" s="264"/>
      <c r="BJ376" s="308"/>
      <c r="BK376" s="308"/>
      <c r="BL376" s="308"/>
      <c r="BM376" s="308">
        <v>5</v>
      </c>
      <c r="BN376" s="308"/>
      <c r="BO376" s="308"/>
      <c r="BP376" s="308"/>
      <c r="BQ376" s="308"/>
      <c r="BR376" s="308"/>
      <c r="BS376" s="309"/>
      <c r="BT376" s="308"/>
      <c r="BU376" s="308"/>
      <c r="BV376" s="308"/>
      <c r="BW376" s="308"/>
      <c r="BX376" s="308"/>
      <c r="BY376" s="308"/>
      <c r="BZ376" s="308"/>
      <c r="CA376" s="308"/>
      <c r="CB376" s="308"/>
      <c r="CC376" s="308"/>
      <c r="CD376" s="308"/>
      <c r="CE376" s="308">
        <v>5</v>
      </c>
      <c r="CF376" s="264"/>
      <c r="CG376" s="308"/>
      <c r="CH376" s="308">
        <v>1</v>
      </c>
      <c r="CI376" s="308">
        <v>4</v>
      </c>
      <c r="CJ376" s="1058"/>
      <c r="CK376" s="153"/>
    </row>
    <row r="377" spans="1:89" s="148" customFormat="1" ht="37.25" customHeight="1">
      <c r="A377" s="265"/>
      <c r="B377" s="311" t="s">
        <v>1041</v>
      </c>
      <c r="C377" s="312" t="s">
        <v>1042</v>
      </c>
      <c r="D377" s="850">
        <v>4</v>
      </c>
      <c r="E377" s="1223">
        <v>107</v>
      </c>
      <c r="F377" s="315"/>
      <c r="G377" s="316"/>
      <c r="H377" s="314"/>
      <c r="I377" s="313"/>
      <c r="J377" s="318"/>
      <c r="K377" s="320"/>
      <c r="L377" s="319"/>
      <c r="M377" s="329"/>
      <c r="N377" s="321"/>
      <c r="O377" s="324"/>
      <c r="P377" s="326"/>
      <c r="Q377" s="323"/>
      <c r="R377" s="322"/>
      <c r="S377" s="325"/>
      <c r="T377" s="327">
        <f t="shared" si="30"/>
        <v>0</v>
      </c>
      <c r="U377" s="327">
        <f t="shared" si="27"/>
        <v>0</v>
      </c>
      <c r="V377" s="273" t="str">
        <f t="shared" si="29"/>
        <v>-</v>
      </c>
      <c r="W377" s="328" t="s">
        <v>1123</v>
      </c>
      <c r="X377" s="303">
        <v>1.93</v>
      </c>
      <c r="Y377" s="304">
        <f t="shared" si="28"/>
        <v>0</v>
      </c>
      <c r="Z377" s="304"/>
      <c r="AA377" s="305" t="s">
        <v>1512</v>
      </c>
      <c r="AB377" s="306" t="s">
        <v>1520</v>
      </c>
      <c r="AC377" s="307"/>
      <c r="AD377" s="307"/>
      <c r="AE377" s="307"/>
      <c r="AF377" s="307"/>
      <c r="AG377" s="307"/>
      <c r="AH377" s="307"/>
      <c r="AI377" s="307"/>
      <c r="AJ377" s="307"/>
      <c r="AK377" s="307"/>
      <c r="AL377" s="307"/>
      <c r="AM377" s="307"/>
      <c r="AN377" s="307"/>
      <c r="AO377" s="307"/>
      <c r="AP377" s="307"/>
      <c r="AQ377" s="307"/>
      <c r="AR377" s="307"/>
      <c r="AS377" s="307"/>
      <c r="AT377" s="307"/>
      <c r="AU377" s="307"/>
      <c r="AV377" s="307"/>
      <c r="AW377" s="307"/>
      <c r="AX377" s="307"/>
      <c r="AY377" s="307"/>
      <c r="AZ377" s="307"/>
      <c r="BA377" s="307"/>
      <c r="BB377" s="307"/>
      <c r="BC377" s="307"/>
      <c r="BD377" s="307"/>
      <c r="BE377" s="307"/>
      <c r="BF377" s="307"/>
      <c r="BG377" s="1060"/>
      <c r="BH377" s="1057"/>
      <c r="BI377" s="264"/>
      <c r="BJ377" s="308"/>
      <c r="BK377" s="308"/>
      <c r="BL377" s="308"/>
      <c r="BM377" s="308"/>
      <c r="BN377" s="308">
        <v>4</v>
      </c>
      <c r="BO377" s="308"/>
      <c r="BP377" s="308"/>
      <c r="BQ377" s="308"/>
      <c r="BR377" s="308"/>
      <c r="BS377" s="309"/>
      <c r="BT377" s="308"/>
      <c r="BU377" s="308"/>
      <c r="BV377" s="308"/>
      <c r="BW377" s="308"/>
      <c r="BX377" s="308"/>
      <c r="BY377" s="308"/>
      <c r="BZ377" s="308"/>
      <c r="CA377" s="308"/>
      <c r="CB377" s="308"/>
      <c r="CC377" s="308"/>
      <c r="CD377" s="308"/>
      <c r="CE377" s="308">
        <v>4</v>
      </c>
      <c r="CF377" s="264"/>
      <c r="CG377" s="308">
        <v>2</v>
      </c>
      <c r="CH377" s="308">
        <v>2</v>
      </c>
      <c r="CI377" s="308"/>
      <c r="CJ377" s="1058"/>
      <c r="CK377" s="153"/>
    </row>
    <row r="378" spans="1:89" s="148" customFormat="1" ht="37.25" customHeight="1">
      <c r="A378" s="265"/>
      <c r="B378" s="311" t="s">
        <v>1043</v>
      </c>
      <c r="C378" s="312" t="s">
        <v>1044</v>
      </c>
      <c r="D378" s="850">
        <v>3</v>
      </c>
      <c r="E378" s="1223">
        <v>108</v>
      </c>
      <c r="F378" s="315"/>
      <c r="G378" s="316"/>
      <c r="H378" s="314"/>
      <c r="I378" s="313"/>
      <c r="J378" s="318"/>
      <c r="K378" s="320"/>
      <c r="L378" s="319"/>
      <c r="M378" s="329"/>
      <c r="N378" s="321"/>
      <c r="O378" s="324"/>
      <c r="P378" s="326"/>
      <c r="Q378" s="323"/>
      <c r="R378" s="322"/>
      <c r="S378" s="325"/>
      <c r="T378" s="327">
        <f t="shared" si="30"/>
        <v>0</v>
      </c>
      <c r="U378" s="327">
        <f t="shared" si="27"/>
        <v>0</v>
      </c>
      <c r="V378" s="273" t="str">
        <f t="shared" si="29"/>
        <v>-</v>
      </c>
      <c r="W378" s="328" t="s">
        <v>1072</v>
      </c>
      <c r="X378" s="303">
        <v>1.23</v>
      </c>
      <c r="Y378" s="304">
        <f t="shared" si="28"/>
        <v>0</v>
      </c>
      <c r="Z378" s="304"/>
      <c r="AA378" s="305" t="s">
        <v>1511</v>
      </c>
      <c r="AB378" s="306" t="s">
        <v>1516</v>
      </c>
      <c r="AC378" s="307"/>
      <c r="AD378" s="307"/>
      <c r="AE378" s="307"/>
      <c r="AF378" s="307"/>
      <c r="AG378" s="307"/>
      <c r="AH378" s="307"/>
      <c r="AI378" s="307"/>
      <c r="AJ378" s="307"/>
      <c r="AK378" s="307"/>
      <c r="AL378" s="307"/>
      <c r="AM378" s="307"/>
      <c r="AN378" s="307"/>
      <c r="AO378" s="307"/>
      <c r="AP378" s="307"/>
      <c r="AQ378" s="307"/>
      <c r="AR378" s="307"/>
      <c r="AS378" s="307"/>
      <c r="AT378" s="307"/>
      <c r="AU378" s="307"/>
      <c r="AV378" s="307"/>
      <c r="AW378" s="307"/>
      <c r="AX378" s="307"/>
      <c r="AY378" s="307"/>
      <c r="AZ378" s="307"/>
      <c r="BA378" s="307"/>
      <c r="BB378" s="307"/>
      <c r="BC378" s="307"/>
      <c r="BD378" s="307"/>
      <c r="BE378" s="307"/>
      <c r="BF378" s="307"/>
      <c r="BG378" s="1060"/>
      <c r="BH378" s="1057"/>
      <c r="BI378" s="264"/>
      <c r="BJ378" s="308"/>
      <c r="BK378" s="308"/>
      <c r="BL378" s="308"/>
      <c r="BM378" s="308"/>
      <c r="BN378" s="308"/>
      <c r="BO378" s="308">
        <v>3</v>
      </c>
      <c r="BP378" s="308"/>
      <c r="BQ378" s="308"/>
      <c r="BR378" s="308"/>
      <c r="BS378" s="309"/>
      <c r="BT378" s="308"/>
      <c r="BU378" s="308"/>
      <c r="BV378" s="308"/>
      <c r="BW378" s="308"/>
      <c r="BX378" s="308"/>
      <c r="BY378" s="308"/>
      <c r="BZ378" s="308"/>
      <c r="CA378" s="308"/>
      <c r="CB378" s="308"/>
      <c r="CC378" s="308"/>
      <c r="CD378" s="308"/>
      <c r="CE378" s="308">
        <v>3</v>
      </c>
      <c r="CF378" s="264"/>
      <c r="CG378" s="308"/>
      <c r="CH378" s="308"/>
      <c r="CI378" s="308">
        <v>3</v>
      </c>
      <c r="CJ378" s="1058"/>
      <c r="CK378" s="153"/>
    </row>
    <row r="379" spans="1:89" s="148" customFormat="1" ht="37.25" customHeight="1">
      <c r="A379" s="265"/>
      <c r="B379" s="311" t="s">
        <v>1045</v>
      </c>
      <c r="C379" s="312" t="s">
        <v>1046</v>
      </c>
      <c r="D379" s="850">
        <v>3</v>
      </c>
      <c r="E379" s="1223">
        <v>120</v>
      </c>
      <c r="F379" s="315"/>
      <c r="G379" s="316"/>
      <c r="H379" s="314"/>
      <c r="I379" s="313"/>
      <c r="J379" s="318"/>
      <c r="K379" s="320"/>
      <c r="L379" s="319"/>
      <c r="M379" s="329"/>
      <c r="N379" s="321"/>
      <c r="O379" s="324"/>
      <c r="P379" s="326"/>
      <c r="Q379" s="323"/>
      <c r="R379" s="322"/>
      <c r="S379" s="325"/>
      <c r="T379" s="327">
        <f t="shared" si="30"/>
        <v>0</v>
      </c>
      <c r="U379" s="327">
        <f t="shared" si="27"/>
        <v>0</v>
      </c>
      <c r="V379" s="273" t="str">
        <f t="shared" si="29"/>
        <v>-</v>
      </c>
      <c r="W379" s="328" t="s">
        <v>1073</v>
      </c>
      <c r="X379" s="303">
        <v>1.43</v>
      </c>
      <c r="Y379" s="304">
        <f t="shared" si="28"/>
        <v>0</v>
      </c>
      <c r="Z379" s="304"/>
      <c r="AA379" s="305" t="s">
        <v>1512</v>
      </c>
      <c r="AB379" s="306" t="s">
        <v>1516</v>
      </c>
      <c r="AC379" s="307"/>
      <c r="AD379" s="307"/>
      <c r="AE379" s="307"/>
      <c r="AF379" s="307"/>
      <c r="AG379" s="307"/>
      <c r="AH379" s="307"/>
      <c r="AI379" s="307"/>
      <c r="AJ379" s="307"/>
      <c r="AK379" s="307"/>
      <c r="AL379" s="307"/>
      <c r="AM379" s="307"/>
      <c r="AN379" s="307"/>
      <c r="AO379" s="307"/>
      <c r="AP379" s="307"/>
      <c r="AQ379" s="307"/>
      <c r="AR379" s="307"/>
      <c r="AS379" s="307"/>
      <c r="AT379" s="307"/>
      <c r="AU379" s="307"/>
      <c r="AV379" s="307"/>
      <c r="AW379" s="307"/>
      <c r="AX379" s="307"/>
      <c r="AY379" s="307"/>
      <c r="AZ379" s="307"/>
      <c r="BA379" s="307"/>
      <c r="BB379" s="307"/>
      <c r="BC379" s="307"/>
      <c r="BD379" s="307"/>
      <c r="BE379" s="307"/>
      <c r="BF379" s="307"/>
      <c r="BG379" s="1060"/>
      <c r="BH379" s="1057"/>
      <c r="BI379" s="264"/>
      <c r="BJ379" s="308"/>
      <c r="BK379" s="308"/>
      <c r="BL379" s="308"/>
      <c r="BM379" s="308"/>
      <c r="BN379" s="308"/>
      <c r="BO379" s="308">
        <v>3</v>
      </c>
      <c r="BP379" s="308"/>
      <c r="BQ379" s="308"/>
      <c r="BR379" s="308"/>
      <c r="BS379" s="309"/>
      <c r="BT379" s="308"/>
      <c r="BU379" s="308"/>
      <c r="BV379" s="308"/>
      <c r="BW379" s="308"/>
      <c r="BX379" s="308"/>
      <c r="BY379" s="308"/>
      <c r="BZ379" s="308"/>
      <c r="CA379" s="308"/>
      <c r="CB379" s="308"/>
      <c r="CC379" s="308"/>
      <c r="CD379" s="308"/>
      <c r="CE379" s="308">
        <v>3</v>
      </c>
      <c r="CF379" s="264"/>
      <c r="CG379" s="308">
        <v>1</v>
      </c>
      <c r="CH379" s="308">
        <v>2</v>
      </c>
      <c r="CI379" s="308"/>
      <c r="CJ379" s="1058"/>
      <c r="CK379" s="153"/>
    </row>
    <row r="380" spans="1:89" s="148" customFormat="1" ht="37.25" customHeight="1">
      <c r="A380" s="265"/>
      <c r="B380" s="311" t="s">
        <v>1047</v>
      </c>
      <c r="C380" s="312" t="s">
        <v>1048</v>
      </c>
      <c r="D380" s="850">
        <v>2</v>
      </c>
      <c r="E380" s="1223">
        <v>115</v>
      </c>
      <c r="F380" s="315"/>
      <c r="G380" s="316"/>
      <c r="H380" s="314"/>
      <c r="I380" s="313"/>
      <c r="J380" s="318"/>
      <c r="K380" s="320"/>
      <c r="L380" s="319"/>
      <c r="M380" s="329"/>
      <c r="N380" s="321"/>
      <c r="O380" s="324"/>
      <c r="P380" s="326"/>
      <c r="Q380" s="323"/>
      <c r="R380" s="322"/>
      <c r="S380" s="325"/>
      <c r="T380" s="327">
        <f t="shared" si="30"/>
        <v>0</v>
      </c>
      <c r="U380" s="327">
        <f t="shared" si="27"/>
        <v>0</v>
      </c>
      <c r="V380" s="273" t="str">
        <f t="shared" si="29"/>
        <v>-</v>
      </c>
      <c r="W380" s="328" t="s">
        <v>958</v>
      </c>
      <c r="X380" s="303">
        <v>1.59</v>
      </c>
      <c r="Y380" s="304">
        <f t="shared" si="28"/>
        <v>0</v>
      </c>
      <c r="Z380" s="304"/>
      <c r="AA380" s="305" t="s">
        <v>1512</v>
      </c>
      <c r="AB380" s="306" t="s">
        <v>1517</v>
      </c>
      <c r="AC380" s="307"/>
      <c r="AD380" s="307"/>
      <c r="AE380" s="307"/>
      <c r="AF380" s="307"/>
      <c r="AG380" s="307"/>
      <c r="AH380" s="307"/>
      <c r="AI380" s="307"/>
      <c r="AJ380" s="307"/>
      <c r="AK380" s="307"/>
      <c r="AL380" s="307"/>
      <c r="AM380" s="307"/>
      <c r="AN380" s="307"/>
      <c r="AO380" s="307"/>
      <c r="AP380" s="307"/>
      <c r="AQ380" s="307"/>
      <c r="AR380" s="307"/>
      <c r="AS380" s="307"/>
      <c r="AT380" s="307"/>
      <c r="AU380" s="307"/>
      <c r="AV380" s="307"/>
      <c r="AW380" s="307"/>
      <c r="AX380" s="307"/>
      <c r="AY380" s="307"/>
      <c r="AZ380" s="307"/>
      <c r="BA380" s="307"/>
      <c r="BB380" s="307"/>
      <c r="BC380" s="307"/>
      <c r="BD380" s="307"/>
      <c r="BE380" s="307"/>
      <c r="BF380" s="307"/>
      <c r="BG380" s="1060"/>
      <c r="BH380" s="1057"/>
      <c r="BI380" s="264"/>
      <c r="BJ380" s="308"/>
      <c r="BK380" s="308"/>
      <c r="BL380" s="308"/>
      <c r="BM380" s="308"/>
      <c r="BN380" s="308"/>
      <c r="BO380" s="308"/>
      <c r="BP380" s="308">
        <v>2</v>
      </c>
      <c r="BQ380" s="308"/>
      <c r="BR380" s="308"/>
      <c r="BS380" s="309"/>
      <c r="BT380" s="308"/>
      <c r="BU380" s="308"/>
      <c r="BV380" s="308"/>
      <c r="BW380" s="308"/>
      <c r="BX380" s="308"/>
      <c r="BY380" s="308"/>
      <c r="BZ380" s="308"/>
      <c r="CA380" s="308"/>
      <c r="CB380" s="308"/>
      <c r="CC380" s="308"/>
      <c r="CD380" s="308"/>
      <c r="CE380" s="308">
        <v>2</v>
      </c>
      <c r="CF380" s="264"/>
      <c r="CG380" s="308"/>
      <c r="CH380" s="308">
        <v>2</v>
      </c>
      <c r="CI380" s="308"/>
      <c r="CJ380" s="1058"/>
      <c r="CK380" s="153"/>
    </row>
    <row r="381" spans="1:89" s="148" customFormat="1" ht="37.25" customHeight="1">
      <c r="A381" s="265"/>
      <c r="B381" s="311" t="s">
        <v>1049</v>
      </c>
      <c r="C381" s="312" t="s">
        <v>1050</v>
      </c>
      <c r="D381" s="850">
        <v>2</v>
      </c>
      <c r="E381" s="1223">
        <v>118</v>
      </c>
      <c r="F381" s="315"/>
      <c r="G381" s="316"/>
      <c r="H381" s="314"/>
      <c r="I381" s="313"/>
      <c r="J381" s="318"/>
      <c r="K381" s="320"/>
      <c r="L381" s="319"/>
      <c r="M381" s="329"/>
      <c r="N381" s="321"/>
      <c r="O381" s="324"/>
      <c r="P381" s="326"/>
      <c r="Q381" s="323"/>
      <c r="R381" s="322"/>
      <c r="S381" s="325"/>
      <c r="T381" s="327">
        <f t="shared" si="30"/>
        <v>0</v>
      </c>
      <c r="U381" s="327">
        <f t="shared" si="27"/>
        <v>0</v>
      </c>
      <c r="V381" s="273" t="str">
        <f t="shared" si="29"/>
        <v>-</v>
      </c>
      <c r="W381" s="328" t="s">
        <v>611</v>
      </c>
      <c r="X381" s="303">
        <v>1.45</v>
      </c>
      <c r="Y381" s="304">
        <f t="shared" si="28"/>
        <v>0</v>
      </c>
      <c r="Z381" s="304"/>
      <c r="AA381" s="305" t="s">
        <v>1511</v>
      </c>
      <c r="AB381" s="306" t="s">
        <v>1517</v>
      </c>
      <c r="AC381" s="307"/>
      <c r="AD381" s="307"/>
      <c r="AE381" s="307"/>
      <c r="AF381" s="307"/>
      <c r="AG381" s="307"/>
      <c r="AH381" s="307"/>
      <c r="AI381" s="307"/>
      <c r="AJ381" s="307"/>
      <c r="AK381" s="307"/>
      <c r="AL381" s="307"/>
      <c r="AM381" s="307"/>
      <c r="AN381" s="307"/>
      <c r="AO381" s="307"/>
      <c r="AP381" s="307"/>
      <c r="AQ381" s="307"/>
      <c r="AR381" s="307"/>
      <c r="AS381" s="307"/>
      <c r="AT381" s="307"/>
      <c r="AU381" s="307"/>
      <c r="AV381" s="307"/>
      <c r="AW381" s="307"/>
      <c r="AX381" s="307"/>
      <c r="AY381" s="307"/>
      <c r="AZ381" s="307"/>
      <c r="BA381" s="307"/>
      <c r="BB381" s="307"/>
      <c r="BC381" s="307"/>
      <c r="BD381" s="307"/>
      <c r="BE381" s="307"/>
      <c r="BF381" s="307"/>
      <c r="BG381" s="1060"/>
      <c r="BH381" s="1057"/>
      <c r="BI381" s="264"/>
      <c r="BJ381" s="308"/>
      <c r="BK381" s="308"/>
      <c r="BL381" s="308"/>
      <c r="BM381" s="308"/>
      <c r="BN381" s="308"/>
      <c r="BO381" s="308"/>
      <c r="BP381" s="308">
        <v>2</v>
      </c>
      <c r="BQ381" s="308"/>
      <c r="BR381" s="308"/>
      <c r="BS381" s="309"/>
      <c r="BT381" s="308"/>
      <c r="BU381" s="308"/>
      <c r="BV381" s="308"/>
      <c r="BW381" s="308"/>
      <c r="BX381" s="308"/>
      <c r="BY381" s="308"/>
      <c r="BZ381" s="308"/>
      <c r="CA381" s="308"/>
      <c r="CB381" s="308"/>
      <c r="CC381" s="308"/>
      <c r="CD381" s="308"/>
      <c r="CE381" s="308">
        <v>2</v>
      </c>
      <c r="CF381" s="264"/>
      <c r="CG381" s="308"/>
      <c r="CH381" s="308"/>
      <c r="CI381" s="308">
        <v>2</v>
      </c>
      <c r="CJ381" s="1058"/>
      <c r="CK381" s="153"/>
    </row>
    <row r="382" spans="1:89" s="148" customFormat="1" ht="37.25" customHeight="1">
      <c r="A382" s="265"/>
      <c r="B382" s="311" t="s">
        <v>1051</v>
      </c>
      <c r="C382" s="312" t="s">
        <v>1125</v>
      </c>
      <c r="D382" s="850">
        <v>2</v>
      </c>
      <c r="E382" s="1223">
        <v>160</v>
      </c>
      <c r="F382" s="315"/>
      <c r="G382" s="316"/>
      <c r="H382" s="314"/>
      <c r="I382" s="313"/>
      <c r="J382" s="318"/>
      <c r="K382" s="320"/>
      <c r="L382" s="319"/>
      <c r="M382" s="329"/>
      <c r="N382" s="321"/>
      <c r="O382" s="324"/>
      <c r="P382" s="326"/>
      <c r="Q382" s="323"/>
      <c r="R382" s="322"/>
      <c r="S382" s="325"/>
      <c r="T382" s="327">
        <f t="shared" si="30"/>
        <v>0</v>
      </c>
      <c r="U382" s="327">
        <f t="shared" si="27"/>
        <v>0</v>
      </c>
      <c r="V382" s="273" t="str">
        <f t="shared" si="29"/>
        <v>-</v>
      </c>
      <c r="W382" s="328" t="s">
        <v>611</v>
      </c>
      <c r="X382" s="303">
        <v>2.1800000000000002</v>
      </c>
      <c r="Y382" s="304">
        <f t="shared" si="28"/>
        <v>0</v>
      </c>
      <c r="Z382" s="304"/>
      <c r="AA382" s="305" t="s">
        <v>1512</v>
      </c>
      <c r="AB382" s="306" t="s">
        <v>1518</v>
      </c>
      <c r="AC382" s="307"/>
      <c r="AD382" s="307"/>
      <c r="AE382" s="307"/>
      <c r="AF382" s="307"/>
      <c r="AG382" s="307"/>
      <c r="AH382" s="307"/>
      <c r="AI382" s="307"/>
      <c r="AJ382" s="307"/>
      <c r="AK382" s="307"/>
      <c r="AL382" s="307"/>
      <c r="AM382" s="307"/>
      <c r="AN382" s="307"/>
      <c r="AO382" s="307"/>
      <c r="AP382" s="307"/>
      <c r="AQ382" s="307"/>
      <c r="AR382" s="307"/>
      <c r="AS382" s="307"/>
      <c r="AT382" s="307"/>
      <c r="AU382" s="307"/>
      <c r="AV382" s="307"/>
      <c r="AW382" s="307"/>
      <c r="AX382" s="307"/>
      <c r="AY382" s="307"/>
      <c r="AZ382" s="307"/>
      <c r="BA382" s="307"/>
      <c r="BB382" s="307"/>
      <c r="BC382" s="307"/>
      <c r="BD382" s="307"/>
      <c r="BE382" s="307"/>
      <c r="BF382" s="307"/>
      <c r="BG382" s="1060"/>
      <c r="BH382" s="1057"/>
      <c r="BI382" s="264"/>
      <c r="BJ382" s="308"/>
      <c r="BK382" s="308"/>
      <c r="BL382" s="308"/>
      <c r="BM382" s="308"/>
      <c r="BN382" s="308"/>
      <c r="BO382" s="308"/>
      <c r="BP382" s="308"/>
      <c r="BQ382" s="308"/>
      <c r="BR382" s="308">
        <v>2</v>
      </c>
      <c r="BS382" s="309"/>
      <c r="BT382" s="308"/>
      <c r="BU382" s="308"/>
      <c r="BV382" s="308"/>
      <c r="BW382" s="308"/>
      <c r="BX382" s="308"/>
      <c r="BY382" s="308"/>
      <c r="BZ382" s="308"/>
      <c r="CA382" s="308"/>
      <c r="CB382" s="308"/>
      <c r="CC382" s="308"/>
      <c r="CD382" s="308"/>
      <c r="CE382" s="308">
        <v>2</v>
      </c>
      <c r="CF382" s="264"/>
      <c r="CG382" s="308">
        <v>1</v>
      </c>
      <c r="CH382" s="308">
        <v>1</v>
      </c>
      <c r="CI382" s="308"/>
      <c r="CJ382" s="1058"/>
      <c r="CK382" s="153"/>
    </row>
    <row r="383" spans="1:89" s="148" customFormat="1" ht="37.25" customHeight="1">
      <c r="A383" s="265"/>
      <c r="B383" s="311" t="s">
        <v>1084</v>
      </c>
      <c r="C383" s="312" t="s">
        <v>1087</v>
      </c>
      <c r="D383" s="850">
        <v>3</v>
      </c>
      <c r="E383" s="1223">
        <v>108</v>
      </c>
      <c r="F383" s="315"/>
      <c r="G383" s="316"/>
      <c r="H383" s="314"/>
      <c r="I383" s="313"/>
      <c r="J383" s="318"/>
      <c r="K383" s="320"/>
      <c r="L383" s="319"/>
      <c r="M383" s="329"/>
      <c r="N383" s="321"/>
      <c r="O383" s="324"/>
      <c r="P383" s="326"/>
      <c r="Q383" s="323"/>
      <c r="R383" s="322"/>
      <c r="S383" s="325"/>
      <c r="T383" s="327">
        <f t="shared" si="30"/>
        <v>0</v>
      </c>
      <c r="U383" s="327">
        <f t="shared" si="27"/>
        <v>0</v>
      </c>
      <c r="V383" s="273" t="str">
        <f t="shared" si="29"/>
        <v>-</v>
      </c>
      <c r="W383" s="328" t="s">
        <v>240</v>
      </c>
      <c r="X383" s="304">
        <v>2</v>
      </c>
      <c r="Y383" s="304">
        <f t="shared" si="28"/>
        <v>0</v>
      </c>
      <c r="Z383" s="304"/>
      <c r="AA383" s="305" t="s">
        <v>1512</v>
      </c>
      <c r="AB383" s="306" t="s">
        <v>1518</v>
      </c>
      <c r="AC383" s="307"/>
      <c r="AD383" s="307"/>
      <c r="AE383" s="307"/>
      <c r="AF383" s="307"/>
      <c r="AG383" s="307"/>
      <c r="AH383" s="307"/>
      <c r="AI383" s="307"/>
      <c r="AJ383" s="307"/>
      <c r="AK383" s="307"/>
      <c r="AL383" s="307"/>
      <c r="AM383" s="307"/>
      <c r="AN383" s="307"/>
      <c r="AO383" s="307"/>
      <c r="AP383" s="307"/>
      <c r="AQ383" s="307"/>
      <c r="AR383" s="307"/>
      <c r="AS383" s="307"/>
      <c r="AT383" s="307"/>
      <c r="AU383" s="307"/>
      <c r="AV383" s="307"/>
      <c r="AW383" s="307"/>
      <c r="AX383" s="307"/>
      <c r="AY383" s="307"/>
      <c r="AZ383" s="307"/>
      <c r="BA383" s="307"/>
      <c r="BB383" s="307"/>
      <c r="BC383" s="307"/>
      <c r="BD383" s="307"/>
      <c r="BE383" s="307"/>
      <c r="BF383" s="307"/>
      <c r="BG383" s="1060"/>
      <c r="BH383" s="1057"/>
      <c r="BI383" s="264"/>
      <c r="BJ383" s="308"/>
      <c r="BK383" s="308"/>
      <c r="BL383" s="308"/>
      <c r="BM383" s="308"/>
      <c r="BN383" s="308"/>
      <c r="BO383" s="308"/>
      <c r="BP383" s="308"/>
      <c r="BQ383" s="308"/>
      <c r="BR383" s="308">
        <v>3</v>
      </c>
      <c r="BS383" s="309"/>
      <c r="BT383" s="308"/>
      <c r="BU383" s="308"/>
      <c r="BV383" s="308"/>
      <c r="BW383" s="308"/>
      <c r="BX383" s="308"/>
      <c r="BY383" s="308"/>
      <c r="BZ383" s="308"/>
      <c r="CA383" s="308"/>
      <c r="CB383" s="308"/>
      <c r="CC383" s="308"/>
      <c r="CD383" s="308"/>
      <c r="CE383" s="308">
        <v>3</v>
      </c>
      <c r="CF383" s="264"/>
      <c r="CG383" s="308">
        <v>1</v>
      </c>
      <c r="CH383" s="308">
        <v>2</v>
      </c>
      <c r="CI383" s="308"/>
      <c r="CJ383" s="1058"/>
      <c r="CK383" s="153"/>
    </row>
    <row r="384" spans="1:89" s="148" customFormat="1" ht="37" customHeight="1">
      <c r="A384" s="330" t="s">
        <v>949</v>
      </c>
      <c r="B384" s="311" t="s">
        <v>1085</v>
      </c>
      <c r="C384" s="312" t="s">
        <v>1101</v>
      </c>
      <c r="D384" s="850">
        <v>3</v>
      </c>
      <c r="E384" s="1223">
        <v>97</v>
      </c>
      <c r="F384" s="315"/>
      <c r="G384" s="316"/>
      <c r="H384" s="314"/>
      <c r="I384" s="313"/>
      <c r="J384" s="318"/>
      <c r="K384" s="320"/>
      <c r="L384" s="319"/>
      <c r="M384" s="329"/>
      <c r="N384" s="321"/>
      <c r="O384" s="324"/>
      <c r="P384" s="326"/>
      <c r="Q384" s="323"/>
      <c r="R384" s="322"/>
      <c r="S384" s="325"/>
      <c r="T384" s="327">
        <f t="shared" si="30"/>
        <v>0</v>
      </c>
      <c r="U384" s="327">
        <f t="shared" si="27"/>
        <v>0</v>
      </c>
      <c r="V384" s="273" t="str">
        <f t="shared" si="29"/>
        <v>-</v>
      </c>
      <c r="W384" s="328" t="s">
        <v>304</v>
      </c>
      <c r="X384" s="304">
        <v>1.8</v>
      </c>
      <c r="Y384" s="304">
        <f t="shared" si="28"/>
        <v>0</v>
      </c>
      <c r="Z384" s="304"/>
      <c r="AA384" s="305" t="s">
        <v>1512</v>
      </c>
      <c r="AB384" s="306" t="s">
        <v>1518</v>
      </c>
      <c r="AC384" s="307"/>
      <c r="AD384" s="307"/>
      <c r="AE384" s="307"/>
      <c r="AF384" s="307"/>
      <c r="AG384" s="307"/>
      <c r="AH384" s="307"/>
      <c r="AI384" s="307"/>
      <c r="AJ384" s="307"/>
      <c r="AK384" s="307"/>
      <c r="AL384" s="307"/>
      <c r="AM384" s="307"/>
      <c r="AN384" s="307"/>
      <c r="AO384" s="307"/>
      <c r="AP384" s="307"/>
      <c r="AQ384" s="307"/>
      <c r="AR384" s="307"/>
      <c r="AS384" s="307"/>
      <c r="AT384" s="307"/>
      <c r="AU384" s="307"/>
      <c r="AV384" s="307"/>
      <c r="AW384" s="307"/>
      <c r="AX384" s="307"/>
      <c r="AY384" s="307"/>
      <c r="AZ384" s="307"/>
      <c r="BA384" s="307"/>
      <c r="BB384" s="307"/>
      <c r="BC384" s="307"/>
      <c r="BD384" s="307"/>
      <c r="BE384" s="307"/>
      <c r="BF384" s="307"/>
      <c r="BG384" s="1060"/>
      <c r="BH384" s="1057"/>
      <c r="BI384" s="264"/>
      <c r="BJ384" s="308"/>
      <c r="BK384" s="308"/>
      <c r="BL384" s="308"/>
      <c r="BM384" s="308"/>
      <c r="BN384" s="308"/>
      <c r="BO384" s="308"/>
      <c r="BP384" s="308"/>
      <c r="BQ384" s="308"/>
      <c r="BR384" s="308">
        <v>3</v>
      </c>
      <c r="BS384" s="309"/>
      <c r="BT384" s="308"/>
      <c r="BU384" s="308"/>
      <c r="BV384" s="308"/>
      <c r="BW384" s="308"/>
      <c r="BX384" s="308"/>
      <c r="BY384" s="308"/>
      <c r="BZ384" s="308"/>
      <c r="CA384" s="308"/>
      <c r="CB384" s="308"/>
      <c r="CC384" s="308"/>
      <c r="CD384" s="308"/>
      <c r="CE384" s="308">
        <v>3</v>
      </c>
      <c r="CF384" s="264"/>
      <c r="CG384" s="308"/>
      <c r="CH384" s="308">
        <v>3</v>
      </c>
      <c r="CI384" s="308"/>
      <c r="CJ384" s="1058"/>
      <c r="CK384" s="153"/>
    </row>
    <row r="385" spans="1:89" s="148" customFormat="1" ht="37" customHeight="1">
      <c r="A385" s="265"/>
      <c r="B385" s="311" t="s">
        <v>1089</v>
      </c>
      <c r="C385" s="312" t="s">
        <v>1094</v>
      </c>
      <c r="D385" s="850">
        <v>2</v>
      </c>
      <c r="E385" s="1223">
        <v>168</v>
      </c>
      <c r="F385" s="315"/>
      <c r="G385" s="316"/>
      <c r="H385" s="314"/>
      <c r="I385" s="313"/>
      <c r="J385" s="318"/>
      <c r="K385" s="320"/>
      <c r="L385" s="319"/>
      <c r="M385" s="329"/>
      <c r="N385" s="321"/>
      <c r="O385" s="324"/>
      <c r="P385" s="326"/>
      <c r="Q385" s="323"/>
      <c r="R385" s="322"/>
      <c r="S385" s="325"/>
      <c r="T385" s="327">
        <f t="shared" si="30"/>
        <v>0</v>
      </c>
      <c r="U385" s="327">
        <f t="shared" si="27"/>
        <v>0</v>
      </c>
      <c r="V385" s="273" t="str">
        <f t="shared" si="29"/>
        <v>-</v>
      </c>
      <c r="W385" s="328" t="s">
        <v>351</v>
      </c>
      <c r="X385" s="304">
        <v>2.4500000000000002</v>
      </c>
      <c r="Y385" s="304">
        <f t="shared" si="28"/>
        <v>0</v>
      </c>
      <c r="Z385" s="304"/>
      <c r="AA385" s="305" t="s">
        <v>1513</v>
      </c>
      <c r="AB385" s="306" t="s">
        <v>1518</v>
      </c>
      <c r="AC385" s="307"/>
      <c r="AD385" s="307"/>
      <c r="AE385" s="307"/>
      <c r="AF385" s="307"/>
      <c r="AG385" s="307"/>
      <c r="AH385" s="307"/>
      <c r="AI385" s="307"/>
      <c r="AJ385" s="307"/>
      <c r="AK385" s="307"/>
      <c r="AL385" s="307"/>
      <c r="AM385" s="307"/>
      <c r="AN385" s="307"/>
      <c r="AO385" s="307"/>
      <c r="AP385" s="307"/>
      <c r="AQ385" s="307"/>
      <c r="AR385" s="307"/>
      <c r="AS385" s="307"/>
      <c r="AT385" s="307"/>
      <c r="AU385" s="307"/>
      <c r="AV385" s="307"/>
      <c r="AW385" s="307"/>
      <c r="AX385" s="307"/>
      <c r="AY385" s="307"/>
      <c r="AZ385" s="307"/>
      <c r="BA385" s="307"/>
      <c r="BB385" s="307"/>
      <c r="BC385" s="307"/>
      <c r="BD385" s="307"/>
      <c r="BE385" s="307"/>
      <c r="BF385" s="307"/>
      <c r="BG385" s="1060"/>
      <c r="BH385" s="1057"/>
      <c r="BI385" s="264"/>
      <c r="BJ385" s="308"/>
      <c r="BK385" s="308"/>
      <c r="BL385" s="308"/>
      <c r="BM385" s="308"/>
      <c r="BN385" s="308"/>
      <c r="BO385" s="308"/>
      <c r="BP385" s="308"/>
      <c r="BQ385" s="308"/>
      <c r="BR385" s="308">
        <v>2</v>
      </c>
      <c r="BS385" s="309"/>
      <c r="BT385" s="308"/>
      <c r="BU385" s="308"/>
      <c r="BV385" s="308"/>
      <c r="BW385" s="308"/>
      <c r="BX385" s="308"/>
      <c r="BY385" s="308"/>
      <c r="BZ385" s="308"/>
      <c r="CA385" s="308"/>
      <c r="CB385" s="308"/>
      <c r="CC385" s="308"/>
      <c r="CD385" s="308"/>
      <c r="CE385" s="308">
        <v>2</v>
      </c>
      <c r="CF385" s="264"/>
      <c r="CG385" s="308">
        <v>2</v>
      </c>
      <c r="CH385" s="308"/>
      <c r="CI385" s="308"/>
      <c r="CJ385" s="1058"/>
      <c r="CK385" s="153"/>
    </row>
    <row r="386" spans="1:89" s="148" customFormat="1" ht="37" customHeight="1">
      <c r="A386" s="265"/>
      <c r="B386" s="311" t="s">
        <v>1090</v>
      </c>
      <c r="C386" s="312" t="s">
        <v>1095</v>
      </c>
      <c r="D386" s="850">
        <v>1</v>
      </c>
      <c r="E386" s="1223">
        <v>134</v>
      </c>
      <c r="F386" s="315"/>
      <c r="G386" s="316"/>
      <c r="H386" s="314"/>
      <c r="I386" s="313"/>
      <c r="J386" s="318"/>
      <c r="K386" s="320"/>
      <c r="L386" s="319"/>
      <c r="M386" s="329"/>
      <c r="N386" s="321"/>
      <c r="O386" s="324"/>
      <c r="P386" s="326"/>
      <c r="Q386" s="323"/>
      <c r="R386" s="322"/>
      <c r="S386" s="325"/>
      <c r="T386" s="327">
        <f t="shared" si="30"/>
        <v>0</v>
      </c>
      <c r="U386" s="327">
        <f t="shared" si="27"/>
        <v>0</v>
      </c>
      <c r="V386" s="273" t="str">
        <f t="shared" si="29"/>
        <v>-</v>
      </c>
      <c r="W386" s="328" t="s">
        <v>405</v>
      </c>
      <c r="X386" s="304">
        <v>2.64</v>
      </c>
      <c r="Y386" s="304">
        <f t="shared" si="28"/>
        <v>0</v>
      </c>
      <c r="Z386" s="304"/>
      <c r="AA386" s="305" t="s">
        <v>1513</v>
      </c>
      <c r="AB386" s="306" t="s">
        <v>1518</v>
      </c>
      <c r="AC386" s="307"/>
      <c r="AD386" s="307"/>
      <c r="AE386" s="307"/>
      <c r="AF386" s="307"/>
      <c r="AG386" s="307"/>
      <c r="AH386" s="307"/>
      <c r="AI386" s="307"/>
      <c r="AJ386" s="307"/>
      <c r="AK386" s="307"/>
      <c r="AL386" s="307"/>
      <c r="AM386" s="307"/>
      <c r="AN386" s="307"/>
      <c r="AO386" s="307"/>
      <c r="AP386" s="307"/>
      <c r="AQ386" s="307"/>
      <c r="AR386" s="307"/>
      <c r="AS386" s="307"/>
      <c r="AT386" s="307"/>
      <c r="AU386" s="307"/>
      <c r="AV386" s="307"/>
      <c r="AW386" s="307"/>
      <c r="AX386" s="307"/>
      <c r="AY386" s="307"/>
      <c r="AZ386" s="307"/>
      <c r="BA386" s="307"/>
      <c r="BB386" s="307"/>
      <c r="BC386" s="307"/>
      <c r="BD386" s="307"/>
      <c r="BE386" s="307"/>
      <c r="BF386" s="307"/>
      <c r="BG386" s="1060"/>
      <c r="BH386" s="1057"/>
      <c r="BI386" s="264"/>
      <c r="BJ386" s="308"/>
      <c r="BK386" s="308"/>
      <c r="BL386" s="308"/>
      <c r="BM386" s="308"/>
      <c r="BN386" s="308"/>
      <c r="BO386" s="308"/>
      <c r="BP386" s="308"/>
      <c r="BQ386" s="308"/>
      <c r="BR386" s="308">
        <v>1</v>
      </c>
      <c r="BS386" s="309"/>
      <c r="BT386" s="308"/>
      <c r="BU386" s="308"/>
      <c r="BV386" s="308"/>
      <c r="BW386" s="308"/>
      <c r="BX386" s="308"/>
      <c r="BY386" s="308"/>
      <c r="BZ386" s="308"/>
      <c r="CA386" s="308"/>
      <c r="CB386" s="308"/>
      <c r="CC386" s="308"/>
      <c r="CD386" s="308"/>
      <c r="CE386" s="308">
        <v>1</v>
      </c>
      <c r="CF386" s="264"/>
      <c r="CG386" s="308">
        <v>1</v>
      </c>
      <c r="CH386" s="308"/>
      <c r="CI386" s="308"/>
      <c r="CJ386" s="1058"/>
      <c r="CK386" s="153"/>
    </row>
    <row r="387" spans="1:89" s="148" customFormat="1" ht="37" customHeight="1">
      <c r="A387" s="265"/>
      <c r="B387" s="311" t="s">
        <v>1091</v>
      </c>
      <c r="C387" s="312" t="s">
        <v>1096</v>
      </c>
      <c r="D387" s="850">
        <v>1</v>
      </c>
      <c r="E387" s="1223">
        <v>94</v>
      </c>
      <c r="F387" s="315"/>
      <c r="G387" s="316"/>
      <c r="H387" s="314"/>
      <c r="I387" s="313"/>
      <c r="J387" s="318"/>
      <c r="K387" s="320"/>
      <c r="L387" s="319"/>
      <c r="M387" s="329"/>
      <c r="N387" s="321"/>
      <c r="O387" s="324"/>
      <c r="P387" s="326"/>
      <c r="Q387" s="323"/>
      <c r="R387" s="322"/>
      <c r="S387" s="325"/>
      <c r="T387" s="327">
        <f t="shared" si="30"/>
        <v>0</v>
      </c>
      <c r="U387" s="327">
        <f t="shared" si="27"/>
        <v>0</v>
      </c>
      <c r="V387" s="273" t="str">
        <f t="shared" si="29"/>
        <v>-</v>
      </c>
      <c r="W387" s="328" t="s">
        <v>381</v>
      </c>
      <c r="X387" s="304">
        <v>1.43</v>
      </c>
      <c r="Y387" s="304">
        <f t="shared" si="28"/>
        <v>0</v>
      </c>
      <c r="Z387" s="304"/>
      <c r="AA387" s="305" t="s">
        <v>1513</v>
      </c>
      <c r="AB387" s="306" t="s">
        <v>1518</v>
      </c>
      <c r="AC387" s="307"/>
      <c r="AD387" s="307"/>
      <c r="AE387" s="307"/>
      <c r="AF387" s="307"/>
      <c r="AG387" s="307"/>
      <c r="AH387" s="307"/>
      <c r="AI387" s="307"/>
      <c r="AJ387" s="307"/>
      <c r="AK387" s="307"/>
      <c r="AL387" s="307"/>
      <c r="AM387" s="307"/>
      <c r="AN387" s="307"/>
      <c r="AO387" s="307"/>
      <c r="AP387" s="307"/>
      <c r="AQ387" s="307"/>
      <c r="AR387" s="307"/>
      <c r="AS387" s="307"/>
      <c r="AT387" s="307"/>
      <c r="AU387" s="307"/>
      <c r="AV387" s="307"/>
      <c r="AW387" s="307"/>
      <c r="AX387" s="307"/>
      <c r="AY387" s="307"/>
      <c r="AZ387" s="307"/>
      <c r="BA387" s="307"/>
      <c r="BB387" s="307"/>
      <c r="BC387" s="307"/>
      <c r="BD387" s="307"/>
      <c r="BE387" s="307"/>
      <c r="BF387" s="307"/>
      <c r="BG387" s="1060"/>
      <c r="BH387" s="1057"/>
      <c r="BI387" s="264"/>
      <c r="BJ387" s="308"/>
      <c r="BK387" s="308"/>
      <c r="BL387" s="308"/>
      <c r="BM387" s="308"/>
      <c r="BN387" s="308"/>
      <c r="BO387" s="308"/>
      <c r="BP387" s="308"/>
      <c r="BQ387" s="308"/>
      <c r="BR387" s="308">
        <v>1</v>
      </c>
      <c r="BS387" s="309"/>
      <c r="BT387" s="308"/>
      <c r="BU387" s="308"/>
      <c r="BV387" s="308"/>
      <c r="BW387" s="308"/>
      <c r="BX387" s="308"/>
      <c r="BY387" s="308"/>
      <c r="BZ387" s="308"/>
      <c r="CA387" s="308"/>
      <c r="CB387" s="308"/>
      <c r="CC387" s="308"/>
      <c r="CD387" s="308"/>
      <c r="CE387" s="308">
        <v>1</v>
      </c>
      <c r="CF387" s="264"/>
      <c r="CG387" s="308">
        <v>1</v>
      </c>
      <c r="CH387" s="308"/>
      <c r="CI387" s="308"/>
      <c r="CJ387" s="1058"/>
      <c r="CK387" s="153"/>
    </row>
    <row r="388" spans="1:89" s="148" customFormat="1" ht="37" customHeight="1">
      <c r="A388" s="265"/>
      <c r="B388" s="311" t="s">
        <v>1092</v>
      </c>
      <c r="C388" s="312" t="s">
        <v>1097</v>
      </c>
      <c r="D388" s="850">
        <v>1</v>
      </c>
      <c r="E388" s="1223">
        <v>82</v>
      </c>
      <c r="F388" s="315"/>
      <c r="G388" s="316"/>
      <c r="H388" s="314"/>
      <c r="I388" s="313"/>
      <c r="J388" s="318"/>
      <c r="K388" s="320"/>
      <c r="L388" s="319"/>
      <c r="M388" s="329"/>
      <c r="N388" s="321"/>
      <c r="O388" s="324"/>
      <c r="P388" s="326"/>
      <c r="Q388" s="323"/>
      <c r="R388" s="322"/>
      <c r="S388" s="325"/>
      <c r="T388" s="327">
        <f t="shared" si="30"/>
        <v>0</v>
      </c>
      <c r="U388" s="327">
        <f t="shared" ref="U388:U434" si="31">T388*D388</f>
        <v>0</v>
      </c>
      <c r="V388" s="273" t="str">
        <f t="shared" si="29"/>
        <v>-</v>
      </c>
      <c r="W388" s="328" t="s">
        <v>381</v>
      </c>
      <c r="X388" s="304">
        <v>0.99</v>
      </c>
      <c r="Y388" s="304">
        <f t="shared" ref="Y388:Y433" si="32">X388*T388</f>
        <v>0</v>
      </c>
      <c r="Z388" s="304"/>
      <c r="AA388" s="305" t="s">
        <v>1513</v>
      </c>
      <c r="AB388" s="306" t="s">
        <v>1518</v>
      </c>
      <c r="AC388" s="307"/>
      <c r="AD388" s="307"/>
      <c r="AE388" s="307"/>
      <c r="AF388" s="307"/>
      <c r="AG388" s="307"/>
      <c r="AH388" s="307"/>
      <c r="AI388" s="307"/>
      <c r="AJ388" s="307"/>
      <c r="AK388" s="307"/>
      <c r="AL388" s="307"/>
      <c r="AM388" s="307"/>
      <c r="AN388" s="307"/>
      <c r="AO388" s="307"/>
      <c r="AP388" s="307"/>
      <c r="AQ388" s="307"/>
      <c r="AR388" s="307"/>
      <c r="AS388" s="307"/>
      <c r="AT388" s="307"/>
      <c r="AU388" s="307"/>
      <c r="AV388" s="307"/>
      <c r="AW388" s="307"/>
      <c r="AX388" s="307"/>
      <c r="AY388" s="307"/>
      <c r="AZ388" s="307"/>
      <c r="BA388" s="307"/>
      <c r="BB388" s="307"/>
      <c r="BC388" s="307"/>
      <c r="BD388" s="307"/>
      <c r="BE388" s="307"/>
      <c r="BF388" s="307"/>
      <c r="BG388" s="1060"/>
      <c r="BH388" s="1057"/>
      <c r="BI388" s="264"/>
      <c r="BJ388" s="308"/>
      <c r="BK388" s="308"/>
      <c r="BL388" s="308"/>
      <c r="BM388" s="308"/>
      <c r="BN388" s="308"/>
      <c r="BO388" s="308"/>
      <c r="BP388" s="308"/>
      <c r="BQ388" s="308"/>
      <c r="BR388" s="308">
        <v>1</v>
      </c>
      <c r="BS388" s="309"/>
      <c r="BT388" s="308"/>
      <c r="BU388" s="308"/>
      <c r="BV388" s="308"/>
      <c r="BW388" s="308"/>
      <c r="BX388" s="308"/>
      <c r="BY388" s="308"/>
      <c r="BZ388" s="308"/>
      <c r="CA388" s="308"/>
      <c r="CB388" s="308"/>
      <c r="CC388" s="308"/>
      <c r="CD388" s="308"/>
      <c r="CE388" s="308">
        <v>1</v>
      </c>
      <c r="CF388" s="264"/>
      <c r="CG388" s="308">
        <v>1</v>
      </c>
      <c r="CH388" s="308"/>
      <c r="CI388" s="308"/>
      <c r="CJ388" s="1058"/>
      <c r="CK388" s="153"/>
    </row>
    <row r="389" spans="1:89" s="148" customFormat="1" ht="37" customHeight="1">
      <c r="A389" s="265"/>
      <c r="B389" s="311" t="s">
        <v>1093</v>
      </c>
      <c r="C389" s="312" t="s">
        <v>1098</v>
      </c>
      <c r="D389" s="850">
        <v>1</v>
      </c>
      <c r="E389" s="1223">
        <v>112</v>
      </c>
      <c r="F389" s="315"/>
      <c r="G389" s="316"/>
      <c r="H389" s="314"/>
      <c r="I389" s="313"/>
      <c r="J389" s="318"/>
      <c r="K389" s="320"/>
      <c r="L389" s="319"/>
      <c r="M389" s="329"/>
      <c r="N389" s="321"/>
      <c r="O389" s="324"/>
      <c r="P389" s="326"/>
      <c r="Q389" s="323"/>
      <c r="R389" s="322"/>
      <c r="S389" s="325"/>
      <c r="T389" s="327">
        <f t="shared" si="30"/>
        <v>0</v>
      </c>
      <c r="U389" s="327">
        <f t="shared" si="31"/>
        <v>0</v>
      </c>
      <c r="V389" s="273" t="str">
        <f t="shared" si="29"/>
        <v>-</v>
      </c>
      <c r="W389" s="328" t="s">
        <v>210</v>
      </c>
      <c r="X389" s="304">
        <v>1.68</v>
      </c>
      <c r="Y389" s="304">
        <f t="shared" si="32"/>
        <v>0</v>
      </c>
      <c r="Z389" s="304"/>
      <c r="AA389" s="305" t="s">
        <v>1513</v>
      </c>
      <c r="AB389" s="306" t="s">
        <v>1518</v>
      </c>
      <c r="AC389" s="307"/>
      <c r="AD389" s="307"/>
      <c r="AE389" s="307"/>
      <c r="AF389" s="307"/>
      <c r="AG389" s="307"/>
      <c r="AH389" s="307"/>
      <c r="AI389" s="307"/>
      <c r="AJ389" s="307"/>
      <c r="AK389" s="307"/>
      <c r="AL389" s="307"/>
      <c r="AM389" s="307"/>
      <c r="AN389" s="307"/>
      <c r="AO389" s="307"/>
      <c r="AP389" s="307"/>
      <c r="AQ389" s="307"/>
      <c r="AR389" s="307"/>
      <c r="AS389" s="307"/>
      <c r="AT389" s="307"/>
      <c r="AU389" s="307"/>
      <c r="AV389" s="307"/>
      <c r="AW389" s="307"/>
      <c r="AX389" s="307"/>
      <c r="AY389" s="307"/>
      <c r="AZ389" s="307"/>
      <c r="BA389" s="307"/>
      <c r="BB389" s="307"/>
      <c r="BC389" s="307"/>
      <c r="BD389" s="307"/>
      <c r="BE389" s="307"/>
      <c r="BF389" s="307"/>
      <c r="BG389" s="1060"/>
      <c r="BH389" s="1057"/>
      <c r="BI389" s="264"/>
      <c r="BJ389" s="308"/>
      <c r="BK389" s="308"/>
      <c r="BL389" s="308"/>
      <c r="BM389" s="308"/>
      <c r="BN389" s="308"/>
      <c r="BO389" s="308"/>
      <c r="BP389" s="308"/>
      <c r="BQ389" s="308"/>
      <c r="BR389" s="308">
        <v>1</v>
      </c>
      <c r="BS389" s="309"/>
      <c r="BT389" s="308"/>
      <c r="BU389" s="308"/>
      <c r="BV389" s="308"/>
      <c r="BW389" s="308"/>
      <c r="BX389" s="308"/>
      <c r="BY389" s="308"/>
      <c r="BZ389" s="308"/>
      <c r="CA389" s="308"/>
      <c r="CB389" s="308"/>
      <c r="CC389" s="308"/>
      <c r="CD389" s="308"/>
      <c r="CE389" s="308">
        <v>1</v>
      </c>
      <c r="CF389" s="264"/>
      <c r="CG389" s="308">
        <v>1</v>
      </c>
      <c r="CH389" s="308"/>
      <c r="CI389" s="308"/>
      <c r="CJ389" s="1058"/>
      <c r="CK389" s="153"/>
    </row>
    <row r="390" spans="1:89" s="148" customFormat="1" ht="37.25" customHeight="1">
      <c r="A390" s="265"/>
      <c r="B390" s="311" t="s">
        <v>1086</v>
      </c>
      <c r="C390" s="312" t="s">
        <v>1088</v>
      </c>
      <c r="D390" s="850">
        <v>2</v>
      </c>
      <c r="E390" s="1223">
        <v>120</v>
      </c>
      <c r="F390" s="315"/>
      <c r="G390" s="316"/>
      <c r="H390" s="314"/>
      <c r="I390" s="313"/>
      <c r="J390" s="318"/>
      <c r="K390" s="320"/>
      <c r="L390" s="319"/>
      <c r="M390" s="329"/>
      <c r="N390" s="321"/>
      <c r="O390" s="324"/>
      <c r="P390" s="326"/>
      <c r="Q390" s="323"/>
      <c r="R390" s="322"/>
      <c r="S390" s="325"/>
      <c r="T390" s="327">
        <f t="shared" si="30"/>
        <v>0</v>
      </c>
      <c r="U390" s="327">
        <f t="shared" si="31"/>
        <v>0</v>
      </c>
      <c r="V390" s="273" t="str">
        <f t="shared" si="29"/>
        <v>-</v>
      </c>
      <c r="W390" s="328" t="s">
        <v>304</v>
      </c>
      <c r="X390" s="304">
        <v>2.2400000000000002</v>
      </c>
      <c r="Y390" s="304">
        <f t="shared" si="32"/>
        <v>0</v>
      </c>
      <c r="Z390" s="304"/>
      <c r="AA390" s="305" t="s">
        <v>1512</v>
      </c>
      <c r="AB390" s="306" t="s">
        <v>1518</v>
      </c>
      <c r="AC390" s="307"/>
      <c r="AD390" s="307"/>
      <c r="AE390" s="307"/>
      <c r="AF390" s="307"/>
      <c r="AG390" s="307"/>
      <c r="AH390" s="307"/>
      <c r="AI390" s="307"/>
      <c r="AJ390" s="307"/>
      <c r="AK390" s="307"/>
      <c r="AL390" s="307"/>
      <c r="AM390" s="307"/>
      <c r="AN390" s="307"/>
      <c r="AO390" s="307"/>
      <c r="AP390" s="307"/>
      <c r="AQ390" s="307"/>
      <c r="AR390" s="307"/>
      <c r="AS390" s="307"/>
      <c r="AT390" s="307"/>
      <c r="AU390" s="307"/>
      <c r="AV390" s="307"/>
      <c r="AW390" s="307"/>
      <c r="AX390" s="307"/>
      <c r="AY390" s="307"/>
      <c r="AZ390" s="307"/>
      <c r="BA390" s="307"/>
      <c r="BB390" s="307"/>
      <c r="BC390" s="307"/>
      <c r="BD390" s="307"/>
      <c r="BE390" s="307"/>
      <c r="BF390" s="307"/>
      <c r="BG390" s="1060"/>
      <c r="BH390" s="1057"/>
      <c r="BI390" s="264"/>
      <c r="BJ390" s="308"/>
      <c r="BK390" s="308"/>
      <c r="BL390" s="308"/>
      <c r="BM390" s="308"/>
      <c r="BN390" s="308"/>
      <c r="BO390" s="308"/>
      <c r="BP390" s="308"/>
      <c r="BQ390" s="308"/>
      <c r="BR390" s="308">
        <v>2</v>
      </c>
      <c r="BS390" s="309"/>
      <c r="BT390" s="308"/>
      <c r="BU390" s="308"/>
      <c r="BV390" s="308"/>
      <c r="BW390" s="308"/>
      <c r="BX390" s="308"/>
      <c r="BY390" s="308"/>
      <c r="BZ390" s="308"/>
      <c r="CA390" s="308"/>
      <c r="CB390" s="308"/>
      <c r="CC390" s="308"/>
      <c r="CD390" s="308"/>
      <c r="CE390" s="308">
        <v>2</v>
      </c>
      <c r="CF390" s="264"/>
      <c r="CG390" s="308"/>
      <c r="CH390" s="308">
        <v>2</v>
      </c>
      <c r="CI390" s="308"/>
      <c r="CJ390" s="1058"/>
      <c r="CK390" s="153"/>
    </row>
    <row r="391" spans="1:89" s="148" customFormat="1" ht="37.25" customHeight="1">
      <c r="A391" s="265"/>
      <c r="B391" s="311" t="s">
        <v>950</v>
      </c>
      <c r="C391" s="312" t="s">
        <v>951</v>
      </c>
      <c r="D391" s="850">
        <v>1</v>
      </c>
      <c r="E391" s="1223">
        <v>101</v>
      </c>
      <c r="F391" s="315"/>
      <c r="G391" s="316"/>
      <c r="H391" s="314"/>
      <c r="I391" s="313"/>
      <c r="J391" s="318"/>
      <c r="K391" s="320"/>
      <c r="L391" s="319"/>
      <c r="M391" s="329"/>
      <c r="N391" s="321"/>
      <c r="O391" s="324"/>
      <c r="P391" s="326"/>
      <c r="Q391" s="323"/>
      <c r="R391" s="322"/>
      <c r="S391" s="325"/>
      <c r="T391" s="327">
        <f t="shared" si="30"/>
        <v>0</v>
      </c>
      <c r="U391" s="327">
        <f t="shared" si="31"/>
        <v>0</v>
      </c>
      <c r="V391" s="273" t="str">
        <f t="shared" si="29"/>
        <v>-</v>
      </c>
      <c r="W391" s="328" t="s">
        <v>381</v>
      </c>
      <c r="X391" s="303">
        <v>1.6</v>
      </c>
      <c r="Y391" s="304">
        <f t="shared" si="32"/>
        <v>0</v>
      </c>
      <c r="Z391" s="304"/>
      <c r="AA391" s="305" t="s">
        <v>1512</v>
      </c>
      <c r="AB391" s="306" t="s">
        <v>1517</v>
      </c>
      <c r="AC391" s="307"/>
      <c r="AD391" s="307"/>
      <c r="AE391" s="307"/>
      <c r="AF391" s="307"/>
      <c r="AG391" s="307"/>
      <c r="AH391" s="307"/>
      <c r="AI391" s="307"/>
      <c r="AJ391" s="307"/>
      <c r="AK391" s="307"/>
      <c r="AL391" s="307"/>
      <c r="AM391" s="307"/>
      <c r="AN391" s="307"/>
      <c r="AO391" s="307"/>
      <c r="AP391" s="307"/>
      <c r="AQ391" s="307"/>
      <c r="AR391" s="307"/>
      <c r="AS391" s="307"/>
      <c r="AT391" s="307"/>
      <c r="AU391" s="307"/>
      <c r="AV391" s="307"/>
      <c r="AW391" s="307"/>
      <c r="AX391" s="307"/>
      <c r="AY391" s="307"/>
      <c r="AZ391" s="307"/>
      <c r="BA391" s="307"/>
      <c r="BB391" s="307"/>
      <c r="BC391" s="307"/>
      <c r="BD391" s="307"/>
      <c r="BE391" s="307"/>
      <c r="BF391" s="307"/>
      <c r="BG391" s="1060"/>
      <c r="BH391" s="1057"/>
      <c r="BI391" s="264"/>
      <c r="BJ391" s="308"/>
      <c r="BK391" s="308"/>
      <c r="BL391" s="308"/>
      <c r="BM391" s="308"/>
      <c r="BN391" s="308"/>
      <c r="BO391" s="308"/>
      <c r="BP391" s="308">
        <v>1</v>
      </c>
      <c r="BQ391" s="308"/>
      <c r="BR391" s="308"/>
      <c r="BS391" s="309"/>
      <c r="BT391" s="308"/>
      <c r="BU391" s="308"/>
      <c r="BV391" s="308"/>
      <c r="BW391" s="308"/>
      <c r="BX391" s="308"/>
      <c r="BY391" s="308"/>
      <c r="BZ391" s="308"/>
      <c r="CA391" s="308"/>
      <c r="CB391" s="308"/>
      <c r="CC391" s="308"/>
      <c r="CD391" s="308"/>
      <c r="CE391" s="308">
        <v>1</v>
      </c>
      <c r="CF391" s="264"/>
      <c r="CG391" s="308"/>
      <c r="CH391" s="308">
        <v>1</v>
      </c>
      <c r="CI391" s="308"/>
      <c r="CJ391" s="1058"/>
      <c r="CK391" s="153"/>
    </row>
    <row r="392" spans="1:89" s="148" customFormat="1" ht="37.25" customHeight="1">
      <c r="A392" s="265"/>
      <c r="B392" s="311" t="s">
        <v>952</v>
      </c>
      <c r="C392" s="312" t="s">
        <v>953</v>
      </c>
      <c r="D392" s="850">
        <v>1</v>
      </c>
      <c r="E392" s="1223">
        <v>80</v>
      </c>
      <c r="F392" s="315"/>
      <c r="G392" s="316"/>
      <c r="H392" s="314"/>
      <c r="I392" s="313"/>
      <c r="J392" s="318"/>
      <c r="K392" s="320"/>
      <c r="L392" s="319"/>
      <c r="M392" s="329"/>
      <c r="N392" s="321"/>
      <c r="O392" s="324"/>
      <c r="P392" s="326"/>
      <c r="Q392" s="323"/>
      <c r="R392" s="322"/>
      <c r="S392" s="325"/>
      <c r="T392" s="327">
        <f t="shared" si="30"/>
        <v>0</v>
      </c>
      <c r="U392" s="327">
        <f t="shared" si="31"/>
        <v>0</v>
      </c>
      <c r="V392" s="273" t="str">
        <f t="shared" si="29"/>
        <v>-</v>
      </c>
      <c r="W392" s="328" t="s">
        <v>333</v>
      </c>
      <c r="X392" s="303">
        <v>1.2</v>
      </c>
      <c r="Y392" s="304">
        <f t="shared" si="32"/>
        <v>0</v>
      </c>
      <c r="Z392" s="304"/>
      <c r="AA392" s="305" t="s">
        <v>1513</v>
      </c>
      <c r="AB392" s="306" t="s">
        <v>1517</v>
      </c>
      <c r="AC392" s="307"/>
      <c r="AD392" s="307"/>
      <c r="AE392" s="307"/>
      <c r="AF392" s="307"/>
      <c r="AG392" s="307"/>
      <c r="AH392" s="307"/>
      <c r="AI392" s="307"/>
      <c r="AJ392" s="307"/>
      <c r="AK392" s="307"/>
      <c r="AL392" s="307"/>
      <c r="AM392" s="307"/>
      <c r="AN392" s="307"/>
      <c r="AO392" s="307"/>
      <c r="AP392" s="307"/>
      <c r="AQ392" s="307"/>
      <c r="AR392" s="307"/>
      <c r="AS392" s="307"/>
      <c r="AT392" s="307"/>
      <c r="AU392" s="307"/>
      <c r="AV392" s="307"/>
      <c r="AW392" s="307"/>
      <c r="AX392" s="307"/>
      <c r="AY392" s="307"/>
      <c r="AZ392" s="307"/>
      <c r="BA392" s="307"/>
      <c r="BB392" s="307"/>
      <c r="BC392" s="307"/>
      <c r="BD392" s="307"/>
      <c r="BE392" s="307"/>
      <c r="BF392" s="307"/>
      <c r="BG392" s="1060"/>
      <c r="BH392" s="1057"/>
      <c r="BI392" s="264"/>
      <c r="BJ392" s="308"/>
      <c r="BK392" s="308"/>
      <c r="BL392" s="308"/>
      <c r="BM392" s="308"/>
      <c r="BN392" s="308"/>
      <c r="BO392" s="308"/>
      <c r="BP392" s="308">
        <v>1</v>
      </c>
      <c r="BQ392" s="308"/>
      <c r="BR392" s="308"/>
      <c r="BS392" s="309"/>
      <c r="BT392" s="308"/>
      <c r="BU392" s="308"/>
      <c r="BV392" s="308"/>
      <c r="BW392" s="308"/>
      <c r="BX392" s="308"/>
      <c r="BY392" s="308"/>
      <c r="BZ392" s="308"/>
      <c r="CA392" s="308"/>
      <c r="CB392" s="308"/>
      <c r="CC392" s="308"/>
      <c r="CD392" s="308"/>
      <c r="CE392" s="308">
        <v>1</v>
      </c>
      <c r="CF392" s="264"/>
      <c r="CG392" s="308">
        <v>1</v>
      </c>
      <c r="CH392" s="308"/>
      <c r="CI392" s="308"/>
      <c r="CJ392" s="1058"/>
      <c r="CK392" s="153"/>
    </row>
    <row r="393" spans="1:89" s="148" customFormat="1" ht="37.25" customHeight="1">
      <c r="A393" s="265"/>
      <c r="B393" s="311" t="s">
        <v>954</v>
      </c>
      <c r="C393" s="312" t="s">
        <v>955</v>
      </c>
      <c r="D393" s="850">
        <v>1</v>
      </c>
      <c r="E393" s="1223">
        <v>88</v>
      </c>
      <c r="F393" s="315"/>
      <c r="G393" s="316"/>
      <c r="H393" s="314"/>
      <c r="I393" s="313"/>
      <c r="J393" s="318"/>
      <c r="K393" s="320"/>
      <c r="L393" s="319"/>
      <c r="M393" s="329"/>
      <c r="N393" s="321"/>
      <c r="O393" s="324"/>
      <c r="P393" s="326"/>
      <c r="Q393" s="323"/>
      <c r="R393" s="322"/>
      <c r="S393" s="325"/>
      <c r="T393" s="327">
        <f t="shared" si="30"/>
        <v>0</v>
      </c>
      <c r="U393" s="327">
        <f t="shared" si="31"/>
        <v>0</v>
      </c>
      <c r="V393" s="273" t="str">
        <f t="shared" si="29"/>
        <v>-</v>
      </c>
      <c r="W393" s="416" t="s">
        <v>571</v>
      </c>
      <c r="X393" s="303">
        <v>1.3</v>
      </c>
      <c r="Y393" s="304">
        <f t="shared" si="32"/>
        <v>0</v>
      </c>
      <c r="Z393" s="304"/>
      <c r="AA393" s="305" t="s">
        <v>1511</v>
      </c>
      <c r="AB393" s="306" t="s">
        <v>1517</v>
      </c>
      <c r="AC393" s="307"/>
      <c r="AD393" s="307"/>
      <c r="AE393" s="307"/>
      <c r="AF393" s="307"/>
      <c r="AG393" s="307"/>
      <c r="AH393" s="307"/>
      <c r="AI393" s="307"/>
      <c r="AJ393" s="307"/>
      <c r="AK393" s="307"/>
      <c r="AL393" s="307"/>
      <c r="AM393" s="307"/>
      <c r="AN393" s="307"/>
      <c r="AO393" s="307"/>
      <c r="AP393" s="307"/>
      <c r="AQ393" s="307"/>
      <c r="AR393" s="307"/>
      <c r="AS393" s="307"/>
      <c r="AT393" s="307"/>
      <c r="AU393" s="307"/>
      <c r="AV393" s="307"/>
      <c r="AW393" s="307"/>
      <c r="AX393" s="307"/>
      <c r="AY393" s="307"/>
      <c r="AZ393" s="307"/>
      <c r="BA393" s="307"/>
      <c r="BB393" s="307"/>
      <c r="BC393" s="307"/>
      <c r="BD393" s="307"/>
      <c r="BE393" s="307"/>
      <c r="BF393" s="307"/>
      <c r="BG393" s="1060"/>
      <c r="BH393" s="1057"/>
      <c r="BI393" s="264"/>
      <c r="BJ393" s="308"/>
      <c r="BK393" s="308"/>
      <c r="BL393" s="308"/>
      <c r="BM393" s="308"/>
      <c r="BN393" s="308"/>
      <c r="BO393" s="308"/>
      <c r="BP393" s="308">
        <v>1</v>
      </c>
      <c r="BQ393" s="308"/>
      <c r="BR393" s="308"/>
      <c r="BS393" s="309"/>
      <c r="BT393" s="308"/>
      <c r="BU393" s="308"/>
      <c r="BV393" s="308"/>
      <c r="BW393" s="308"/>
      <c r="BX393" s="308"/>
      <c r="BY393" s="308"/>
      <c r="BZ393" s="308"/>
      <c r="CA393" s="308"/>
      <c r="CB393" s="308"/>
      <c r="CC393" s="308">
        <v>1</v>
      </c>
      <c r="CD393" s="308"/>
      <c r="CE393" s="308"/>
      <c r="CF393" s="264"/>
      <c r="CG393" s="308"/>
      <c r="CH393" s="308"/>
      <c r="CI393" s="308">
        <v>1</v>
      </c>
      <c r="CJ393" s="1058"/>
      <c r="CK393" s="153"/>
    </row>
    <row r="394" spans="1:89" s="148" customFormat="1" ht="37.25" customHeight="1">
      <c r="A394" s="332"/>
      <c r="B394" s="333" t="s">
        <v>1988</v>
      </c>
      <c r="C394" s="280" t="s">
        <v>956</v>
      </c>
      <c r="D394" s="856">
        <v>1</v>
      </c>
      <c r="E394" s="1224">
        <v>192</v>
      </c>
      <c r="F394" s="337"/>
      <c r="G394" s="338"/>
      <c r="H394" s="336"/>
      <c r="I394" s="335"/>
      <c r="J394" s="340"/>
      <c r="K394" s="342"/>
      <c r="L394" s="341"/>
      <c r="M394" s="339"/>
      <c r="N394" s="343"/>
      <c r="O394" s="346"/>
      <c r="P394" s="348"/>
      <c r="Q394" s="345"/>
      <c r="R394" s="344"/>
      <c r="S394" s="347"/>
      <c r="T394" s="349">
        <f t="shared" si="30"/>
        <v>0</v>
      </c>
      <c r="U394" s="349">
        <f t="shared" si="31"/>
        <v>0</v>
      </c>
      <c r="V394" s="281" t="str">
        <f t="shared" si="29"/>
        <v>-</v>
      </c>
      <c r="W394" s="350" t="s">
        <v>571</v>
      </c>
      <c r="X394" s="303">
        <v>3.2</v>
      </c>
      <c r="Y394" s="304">
        <f t="shared" si="32"/>
        <v>0</v>
      </c>
      <c r="Z394" s="304"/>
      <c r="AA394" s="334" t="s">
        <v>1511</v>
      </c>
      <c r="AB394" s="334" t="s">
        <v>1518</v>
      </c>
      <c r="AC394" s="307"/>
      <c r="AD394" s="307"/>
      <c r="AE394" s="307"/>
      <c r="AF394" s="307"/>
      <c r="AG394" s="307"/>
      <c r="AH394" s="307"/>
      <c r="AI394" s="307"/>
      <c r="AJ394" s="307"/>
      <c r="AK394" s="307"/>
      <c r="AL394" s="307"/>
      <c r="AM394" s="307"/>
      <c r="AN394" s="307"/>
      <c r="AO394" s="307"/>
      <c r="AP394" s="307"/>
      <c r="AQ394" s="307"/>
      <c r="AR394" s="307"/>
      <c r="AS394" s="307"/>
      <c r="AT394" s="307"/>
      <c r="AU394" s="307"/>
      <c r="AV394" s="307"/>
      <c r="AW394" s="307"/>
      <c r="AX394" s="307"/>
      <c r="AY394" s="307"/>
      <c r="AZ394" s="307"/>
      <c r="BA394" s="307"/>
      <c r="BB394" s="307"/>
      <c r="BC394" s="307"/>
      <c r="BD394" s="307"/>
      <c r="BE394" s="307"/>
      <c r="BF394" s="307"/>
      <c r="BG394" s="1060"/>
      <c r="BH394" s="1057"/>
      <c r="BI394" s="264"/>
      <c r="BJ394" s="308"/>
      <c r="BK394" s="308"/>
      <c r="BL394" s="308"/>
      <c r="BM394" s="308"/>
      <c r="BN394" s="308"/>
      <c r="BO394" s="308"/>
      <c r="BP394" s="308"/>
      <c r="BQ394" s="308"/>
      <c r="BR394" s="308">
        <v>1</v>
      </c>
      <c r="BS394" s="309"/>
      <c r="BT394" s="308"/>
      <c r="BU394" s="308"/>
      <c r="BV394" s="308"/>
      <c r="BW394" s="308"/>
      <c r="BX394" s="308"/>
      <c r="BY394" s="308"/>
      <c r="BZ394" s="308"/>
      <c r="CA394" s="308"/>
      <c r="CB394" s="308"/>
      <c r="CC394" s="308">
        <v>1</v>
      </c>
      <c r="CD394" s="308"/>
      <c r="CE394" s="308"/>
      <c r="CF394" s="264"/>
      <c r="CG394" s="308"/>
      <c r="CH394" s="308"/>
      <c r="CI394" s="308">
        <v>1</v>
      </c>
      <c r="CJ394" s="1058"/>
      <c r="CK394" s="153"/>
    </row>
    <row r="395" spans="1:89" s="148" customFormat="1" ht="37.25" customHeight="1">
      <c r="A395" s="284"/>
      <c r="B395" s="285" t="s">
        <v>1080</v>
      </c>
      <c r="C395" s="270" t="s">
        <v>1082</v>
      </c>
      <c r="D395" s="845">
        <v>2</v>
      </c>
      <c r="E395" s="1225">
        <v>84</v>
      </c>
      <c r="F395" s="288"/>
      <c r="G395" s="289"/>
      <c r="H395" s="287"/>
      <c r="I395" s="286"/>
      <c r="J395" s="291"/>
      <c r="K395" s="293"/>
      <c r="L395" s="292"/>
      <c r="M395" s="290"/>
      <c r="N395" s="294"/>
      <c r="O395" s="297"/>
      <c r="P395" s="299"/>
      <c r="Q395" s="296"/>
      <c r="R395" s="295"/>
      <c r="S395" s="298"/>
      <c r="T395" s="300">
        <f t="shared" si="30"/>
        <v>0</v>
      </c>
      <c r="U395" s="300">
        <f t="shared" si="31"/>
        <v>0</v>
      </c>
      <c r="V395" s="301" t="str">
        <f t="shared" si="29"/>
        <v>-</v>
      </c>
      <c r="W395" s="417" t="s">
        <v>626</v>
      </c>
      <c r="X395" s="303">
        <v>1</v>
      </c>
      <c r="Y395" s="304">
        <f t="shared" si="32"/>
        <v>0</v>
      </c>
      <c r="Z395" s="304"/>
      <c r="AA395" s="305" t="s">
        <v>1511</v>
      </c>
      <c r="AB395" s="306" t="s">
        <v>1522</v>
      </c>
      <c r="AC395" s="307"/>
      <c r="AD395" s="307"/>
      <c r="AE395" s="307"/>
      <c r="AF395" s="307"/>
      <c r="AG395" s="307"/>
      <c r="AH395" s="307"/>
      <c r="AI395" s="307"/>
      <c r="AJ395" s="307"/>
      <c r="AK395" s="307"/>
      <c r="AL395" s="307"/>
      <c r="AM395" s="307"/>
      <c r="AN395" s="307"/>
      <c r="AO395" s="307"/>
      <c r="AP395" s="307"/>
      <c r="AQ395" s="307"/>
      <c r="AR395" s="307"/>
      <c r="AS395" s="307"/>
      <c r="AT395" s="307"/>
      <c r="AU395" s="307"/>
      <c r="AV395" s="307"/>
      <c r="AW395" s="307"/>
      <c r="AX395" s="307"/>
      <c r="AY395" s="307"/>
      <c r="AZ395" s="307"/>
      <c r="BA395" s="307"/>
      <c r="BB395" s="307"/>
      <c r="BC395" s="307"/>
      <c r="BD395" s="307"/>
      <c r="BE395" s="307"/>
      <c r="BF395" s="307"/>
      <c r="BG395" s="1060"/>
      <c r="BH395" s="1057"/>
      <c r="BI395" s="264"/>
      <c r="BJ395" s="308"/>
      <c r="BK395" s="308">
        <v>2</v>
      </c>
      <c r="BL395" s="308"/>
      <c r="BM395" s="308"/>
      <c r="BN395" s="308"/>
      <c r="BO395" s="308"/>
      <c r="BP395" s="308"/>
      <c r="BQ395" s="308"/>
      <c r="BR395" s="308"/>
      <c r="BS395" s="309"/>
      <c r="BT395" s="308"/>
      <c r="BU395" s="308"/>
      <c r="BV395" s="308"/>
      <c r="BW395" s="308"/>
      <c r="BX395" s="308"/>
      <c r="BY395" s="308"/>
      <c r="BZ395" s="308"/>
      <c r="CA395" s="308"/>
      <c r="CB395" s="308"/>
      <c r="CC395" s="308">
        <v>2</v>
      </c>
      <c r="CD395" s="308"/>
      <c r="CE395" s="308"/>
      <c r="CF395" s="264"/>
      <c r="CG395" s="308"/>
      <c r="CH395" s="308"/>
      <c r="CI395" s="308">
        <v>2</v>
      </c>
      <c r="CJ395" s="1058"/>
      <c r="CK395" s="153"/>
    </row>
    <row r="396" spans="1:89" s="148" customFormat="1" ht="37.25" customHeight="1">
      <c r="A396" s="330" t="s">
        <v>957</v>
      </c>
      <c r="B396" s="311" t="s">
        <v>790</v>
      </c>
      <c r="C396" s="312" t="s">
        <v>1081</v>
      </c>
      <c r="D396" s="850">
        <v>1</v>
      </c>
      <c r="E396" s="1223">
        <v>122</v>
      </c>
      <c r="F396" s="315"/>
      <c r="G396" s="316"/>
      <c r="H396" s="314"/>
      <c r="I396" s="313"/>
      <c r="J396" s="318"/>
      <c r="K396" s="320"/>
      <c r="L396" s="319"/>
      <c r="M396" s="329"/>
      <c r="N396" s="321"/>
      <c r="O396" s="324"/>
      <c r="P396" s="326"/>
      <c r="Q396" s="323"/>
      <c r="R396" s="322"/>
      <c r="S396" s="325"/>
      <c r="T396" s="327">
        <f t="shared" si="30"/>
        <v>0</v>
      </c>
      <c r="U396" s="327">
        <f t="shared" si="31"/>
        <v>0</v>
      </c>
      <c r="V396" s="273" t="str">
        <f t="shared" si="29"/>
        <v>-</v>
      </c>
      <c r="W396" s="328" t="s">
        <v>381</v>
      </c>
      <c r="X396" s="303">
        <v>2</v>
      </c>
      <c r="Y396" s="304">
        <f t="shared" si="32"/>
        <v>0</v>
      </c>
      <c r="Z396" s="304"/>
      <c r="AA396" s="305" t="s">
        <v>1511</v>
      </c>
      <c r="AB396" s="306" t="s">
        <v>1521</v>
      </c>
      <c r="AC396" s="307"/>
      <c r="AD396" s="307"/>
      <c r="AE396" s="307"/>
      <c r="AF396" s="307"/>
      <c r="AG396" s="307"/>
      <c r="AH396" s="307"/>
      <c r="AI396" s="307"/>
      <c r="AJ396" s="307"/>
      <c r="AK396" s="307"/>
      <c r="AL396" s="307"/>
      <c r="AM396" s="307"/>
      <c r="AN396" s="307"/>
      <c r="AO396" s="307"/>
      <c r="AP396" s="307"/>
      <c r="AQ396" s="307"/>
      <c r="AR396" s="307"/>
      <c r="AS396" s="307"/>
      <c r="AT396" s="307"/>
      <c r="AU396" s="307"/>
      <c r="AV396" s="307"/>
      <c r="AW396" s="307"/>
      <c r="AX396" s="307"/>
      <c r="AY396" s="307"/>
      <c r="AZ396" s="307"/>
      <c r="BA396" s="307"/>
      <c r="BB396" s="307"/>
      <c r="BC396" s="307"/>
      <c r="BD396" s="307"/>
      <c r="BE396" s="307"/>
      <c r="BF396" s="307"/>
      <c r="BG396" s="1060"/>
      <c r="BH396" s="1057"/>
      <c r="BI396" s="264"/>
      <c r="BJ396" s="308"/>
      <c r="BK396" s="308"/>
      <c r="BL396" s="308">
        <v>1</v>
      </c>
      <c r="BM396" s="308"/>
      <c r="BN396" s="308"/>
      <c r="BO396" s="308"/>
      <c r="BP396" s="308"/>
      <c r="BQ396" s="308"/>
      <c r="BR396" s="308"/>
      <c r="BS396" s="309"/>
      <c r="BT396" s="308"/>
      <c r="BU396" s="308"/>
      <c r="BV396" s="308"/>
      <c r="BW396" s="308"/>
      <c r="BX396" s="308"/>
      <c r="BY396" s="308"/>
      <c r="BZ396" s="308"/>
      <c r="CA396" s="308"/>
      <c r="CB396" s="308"/>
      <c r="CC396" s="308">
        <v>1</v>
      </c>
      <c r="CD396" s="308"/>
      <c r="CE396" s="308"/>
      <c r="CF396" s="264"/>
      <c r="CG396" s="308"/>
      <c r="CH396" s="308"/>
      <c r="CI396" s="308">
        <v>1</v>
      </c>
      <c r="CJ396" s="1058"/>
      <c r="CK396" s="153"/>
    </row>
    <row r="397" spans="1:89" s="148" customFormat="1" ht="37.25" customHeight="1">
      <c r="A397" s="332"/>
      <c r="B397" s="333" t="s">
        <v>792</v>
      </c>
      <c r="C397" s="280" t="s">
        <v>1083</v>
      </c>
      <c r="D397" s="856">
        <v>1</v>
      </c>
      <c r="E397" s="1224">
        <v>69</v>
      </c>
      <c r="F397" s="337"/>
      <c r="G397" s="338"/>
      <c r="H397" s="336"/>
      <c r="I397" s="335"/>
      <c r="J397" s="340"/>
      <c r="K397" s="342"/>
      <c r="L397" s="341"/>
      <c r="M397" s="339"/>
      <c r="N397" s="343"/>
      <c r="O397" s="346"/>
      <c r="P397" s="348"/>
      <c r="Q397" s="345"/>
      <c r="R397" s="344"/>
      <c r="S397" s="347"/>
      <c r="T397" s="349">
        <f t="shared" si="30"/>
        <v>0</v>
      </c>
      <c r="U397" s="349">
        <f t="shared" si="31"/>
        <v>0</v>
      </c>
      <c r="V397" s="281" t="str">
        <f t="shared" si="29"/>
        <v>-</v>
      </c>
      <c r="W397" s="350" t="s">
        <v>408</v>
      </c>
      <c r="X397" s="303">
        <v>2.13</v>
      </c>
      <c r="Y397" s="304">
        <f t="shared" si="32"/>
        <v>0</v>
      </c>
      <c r="Z397" s="304"/>
      <c r="AA397" s="334" t="s">
        <v>1511</v>
      </c>
      <c r="AB397" s="334" t="s">
        <v>1521</v>
      </c>
      <c r="AC397" s="307"/>
      <c r="AD397" s="307"/>
      <c r="AE397" s="307"/>
      <c r="AF397" s="307"/>
      <c r="AG397" s="307"/>
      <c r="AH397" s="307"/>
      <c r="AI397" s="307"/>
      <c r="AJ397" s="307"/>
      <c r="AK397" s="307"/>
      <c r="AL397" s="307"/>
      <c r="AM397" s="307"/>
      <c r="AN397" s="307"/>
      <c r="AO397" s="307"/>
      <c r="AP397" s="307"/>
      <c r="AQ397" s="307"/>
      <c r="AR397" s="307"/>
      <c r="AS397" s="307"/>
      <c r="AT397" s="307"/>
      <c r="AU397" s="307"/>
      <c r="AV397" s="307"/>
      <c r="AW397" s="307"/>
      <c r="AX397" s="307"/>
      <c r="AY397" s="307"/>
      <c r="AZ397" s="307"/>
      <c r="BA397" s="307"/>
      <c r="BB397" s="307"/>
      <c r="BC397" s="307"/>
      <c r="BD397" s="307"/>
      <c r="BE397" s="307"/>
      <c r="BF397" s="307"/>
      <c r="BG397" s="1060"/>
      <c r="BH397" s="1057"/>
      <c r="BI397" s="264"/>
      <c r="BJ397" s="308"/>
      <c r="BK397" s="308"/>
      <c r="BL397" s="308">
        <v>1</v>
      </c>
      <c r="BM397" s="308"/>
      <c r="BN397" s="308"/>
      <c r="BO397" s="308"/>
      <c r="BP397" s="308"/>
      <c r="BQ397" s="308"/>
      <c r="BR397" s="308"/>
      <c r="BS397" s="309"/>
      <c r="BT397" s="308"/>
      <c r="BU397" s="308"/>
      <c r="BV397" s="308"/>
      <c r="BW397" s="308"/>
      <c r="BX397" s="308"/>
      <c r="BY397" s="308"/>
      <c r="BZ397" s="308"/>
      <c r="CA397" s="308"/>
      <c r="CB397" s="308"/>
      <c r="CC397" s="308">
        <v>1</v>
      </c>
      <c r="CD397" s="308"/>
      <c r="CE397" s="308"/>
      <c r="CF397" s="264"/>
      <c r="CG397" s="308"/>
      <c r="CH397" s="308"/>
      <c r="CI397" s="308">
        <v>1</v>
      </c>
      <c r="CJ397" s="1058"/>
      <c r="CK397" s="153"/>
    </row>
    <row r="398" spans="1:89" s="148" customFormat="1" ht="37.25" customHeight="1">
      <c r="A398" s="418"/>
      <c r="B398" s="285" t="s">
        <v>580</v>
      </c>
      <c r="C398" s="270" t="s">
        <v>581</v>
      </c>
      <c r="D398" s="845">
        <v>26</v>
      </c>
      <c r="E398" s="1225">
        <v>87</v>
      </c>
      <c r="F398" s="288"/>
      <c r="G398" s="289"/>
      <c r="H398" s="287"/>
      <c r="I398" s="286"/>
      <c r="J398" s="291"/>
      <c r="K398" s="293"/>
      <c r="L398" s="292"/>
      <c r="M398" s="290"/>
      <c r="N398" s="294"/>
      <c r="O398" s="297"/>
      <c r="P398" s="299"/>
      <c r="Q398" s="296"/>
      <c r="R398" s="295"/>
      <c r="S398" s="298"/>
      <c r="T398" s="300">
        <f t="shared" si="30"/>
        <v>0</v>
      </c>
      <c r="U398" s="300">
        <f t="shared" si="31"/>
        <v>0</v>
      </c>
      <c r="V398" s="301" t="str">
        <f t="shared" si="29"/>
        <v>-</v>
      </c>
      <c r="W398" s="360" t="s">
        <v>304</v>
      </c>
      <c r="X398" s="303">
        <v>0.36</v>
      </c>
      <c r="Y398" s="304">
        <f t="shared" si="32"/>
        <v>0</v>
      </c>
      <c r="Z398" s="304"/>
      <c r="AA398" s="305" t="s">
        <v>1511</v>
      </c>
      <c r="AB398" s="306" t="s">
        <v>1522</v>
      </c>
      <c r="AC398" s="307"/>
      <c r="AD398" s="307"/>
      <c r="AE398" s="307"/>
      <c r="AF398" s="307"/>
      <c r="AG398" s="307"/>
      <c r="AH398" s="307"/>
      <c r="AI398" s="307"/>
      <c r="AJ398" s="307"/>
      <c r="AK398" s="307"/>
      <c r="AL398" s="307"/>
      <c r="AM398" s="307"/>
      <c r="AN398" s="307"/>
      <c r="AO398" s="307"/>
      <c r="AP398" s="307"/>
      <c r="AQ398" s="307"/>
      <c r="AR398" s="307"/>
      <c r="AS398" s="307"/>
      <c r="AT398" s="307"/>
      <c r="AU398" s="307"/>
      <c r="AV398" s="307"/>
      <c r="AW398" s="307"/>
      <c r="AX398" s="307"/>
      <c r="AY398" s="307"/>
      <c r="AZ398" s="307"/>
      <c r="BA398" s="307"/>
      <c r="BB398" s="307"/>
      <c r="BC398" s="307"/>
      <c r="BD398" s="307"/>
      <c r="BE398" s="307"/>
      <c r="BF398" s="307"/>
      <c r="BG398" s="1060"/>
      <c r="BH398" s="1057"/>
      <c r="BI398" s="264"/>
      <c r="BJ398" s="308"/>
      <c r="BK398" s="308">
        <v>26</v>
      </c>
      <c r="BL398" s="308"/>
      <c r="BM398" s="308"/>
      <c r="BN398" s="308"/>
      <c r="BO398" s="308"/>
      <c r="BP398" s="308"/>
      <c r="BQ398" s="308"/>
      <c r="BR398" s="308"/>
      <c r="BS398" s="309"/>
      <c r="BT398" s="308"/>
      <c r="BU398" s="308"/>
      <c r="BV398" s="308"/>
      <c r="BW398" s="308"/>
      <c r="BX398" s="308"/>
      <c r="BY398" s="308"/>
      <c r="BZ398" s="308">
        <v>26</v>
      </c>
      <c r="CA398" s="308"/>
      <c r="CB398" s="308"/>
      <c r="CC398" s="308"/>
      <c r="CD398" s="308"/>
      <c r="CE398" s="308"/>
      <c r="CF398" s="264"/>
      <c r="CG398" s="308"/>
      <c r="CH398" s="308"/>
      <c r="CI398" s="308">
        <v>26</v>
      </c>
      <c r="CJ398" s="1058"/>
      <c r="CK398" s="153"/>
    </row>
    <row r="399" spans="1:89" s="148" customFormat="1" ht="37.25" customHeight="1">
      <c r="A399" s="419"/>
      <c r="B399" s="311" t="s">
        <v>582</v>
      </c>
      <c r="C399" s="312" t="s">
        <v>583</v>
      </c>
      <c r="D399" s="850">
        <v>10</v>
      </c>
      <c r="E399" s="1223">
        <v>82</v>
      </c>
      <c r="F399" s="315"/>
      <c r="G399" s="316"/>
      <c r="H399" s="314"/>
      <c r="I399" s="313"/>
      <c r="J399" s="318"/>
      <c r="K399" s="320"/>
      <c r="L399" s="319"/>
      <c r="M399" s="329"/>
      <c r="N399" s="321"/>
      <c r="O399" s="324"/>
      <c r="P399" s="326"/>
      <c r="Q399" s="323"/>
      <c r="R399" s="322"/>
      <c r="S399" s="325"/>
      <c r="T399" s="327">
        <f t="shared" si="30"/>
        <v>0</v>
      </c>
      <c r="U399" s="327">
        <f t="shared" si="31"/>
        <v>0</v>
      </c>
      <c r="V399" s="273" t="str">
        <f t="shared" si="29"/>
        <v>-</v>
      </c>
      <c r="W399" s="328" t="s">
        <v>584</v>
      </c>
      <c r="X399" s="303">
        <v>1.1200000000000001</v>
      </c>
      <c r="Y399" s="304">
        <f t="shared" si="32"/>
        <v>0</v>
      </c>
      <c r="Z399" s="304"/>
      <c r="AA399" s="305" t="s">
        <v>1511</v>
      </c>
      <c r="AB399" s="306" t="s">
        <v>1521</v>
      </c>
      <c r="AC399" s="307"/>
      <c r="AD399" s="307"/>
      <c r="AE399" s="307"/>
      <c r="AF399" s="307"/>
      <c r="AG399" s="307"/>
      <c r="AH399" s="307"/>
      <c r="AI399" s="307"/>
      <c r="AJ399" s="307"/>
      <c r="AK399" s="307"/>
      <c r="AL399" s="307"/>
      <c r="AM399" s="307"/>
      <c r="AN399" s="307"/>
      <c r="AO399" s="307"/>
      <c r="AP399" s="307"/>
      <c r="AQ399" s="307"/>
      <c r="AR399" s="307"/>
      <c r="AS399" s="307"/>
      <c r="AT399" s="307"/>
      <c r="AU399" s="307"/>
      <c r="AV399" s="307"/>
      <c r="AW399" s="307"/>
      <c r="AX399" s="307"/>
      <c r="AY399" s="307"/>
      <c r="AZ399" s="307"/>
      <c r="BA399" s="307"/>
      <c r="BB399" s="307"/>
      <c r="BC399" s="307"/>
      <c r="BD399" s="307"/>
      <c r="BE399" s="307"/>
      <c r="BF399" s="307"/>
      <c r="BG399" s="1060"/>
      <c r="BH399" s="1057"/>
      <c r="BI399" s="264"/>
      <c r="BJ399" s="308"/>
      <c r="BK399" s="308"/>
      <c r="BL399" s="308">
        <v>10</v>
      </c>
      <c r="BM399" s="308"/>
      <c r="BN399" s="308"/>
      <c r="BO399" s="308"/>
      <c r="BP399" s="308"/>
      <c r="BQ399" s="308"/>
      <c r="BR399" s="308"/>
      <c r="BS399" s="309"/>
      <c r="BT399" s="308"/>
      <c r="BU399" s="308"/>
      <c r="BV399" s="308"/>
      <c r="BW399" s="308"/>
      <c r="BX399" s="308"/>
      <c r="BY399" s="308"/>
      <c r="BZ399" s="308">
        <v>10</v>
      </c>
      <c r="CA399" s="308"/>
      <c r="CB399" s="308"/>
      <c r="CC399" s="308"/>
      <c r="CD399" s="308"/>
      <c r="CE399" s="308"/>
      <c r="CF399" s="264"/>
      <c r="CG399" s="308"/>
      <c r="CH399" s="308"/>
      <c r="CI399" s="308">
        <v>10</v>
      </c>
      <c r="CJ399" s="1058"/>
      <c r="CK399" s="153"/>
    </row>
    <row r="400" spans="1:89" s="148" customFormat="1" ht="37.25" customHeight="1">
      <c r="A400" s="419"/>
      <c r="B400" s="311" t="s">
        <v>585</v>
      </c>
      <c r="C400" s="312" t="s">
        <v>586</v>
      </c>
      <c r="D400" s="850">
        <v>13</v>
      </c>
      <c r="E400" s="1223">
        <v>97</v>
      </c>
      <c r="F400" s="315"/>
      <c r="G400" s="316"/>
      <c r="H400" s="314"/>
      <c r="I400" s="313"/>
      <c r="J400" s="318"/>
      <c r="K400" s="320"/>
      <c r="L400" s="319"/>
      <c r="M400" s="329"/>
      <c r="N400" s="321"/>
      <c r="O400" s="324"/>
      <c r="P400" s="326"/>
      <c r="Q400" s="323"/>
      <c r="R400" s="322"/>
      <c r="S400" s="325"/>
      <c r="T400" s="327">
        <f t="shared" si="30"/>
        <v>0</v>
      </c>
      <c r="U400" s="327">
        <f t="shared" si="31"/>
        <v>0</v>
      </c>
      <c r="V400" s="273" t="str">
        <f t="shared" si="29"/>
        <v>-</v>
      </c>
      <c r="W400" s="361" t="s">
        <v>304</v>
      </c>
      <c r="X400" s="303">
        <v>1.3</v>
      </c>
      <c r="Y400" s="304">
        <f t="shared" si="32"/>
        <v>0</v>
      </c>
      <c r="Z400" s="304"/>
      <c r="AA400" s="305" t="s">
        <v>1512</v>
      </c>
      <c r="AB400" s="306" t="s">
        <v>1521</v>
      </c>
      <c r="AC400" s="307"/>
      <c r="AD400" s="307"/>
      <c r="AE400" s="307"/>
      <c r="AF400" s="307"/>
      <c r="AG400" s="307"/>
      <c r="AH400" s="307"/>
      <c r="AI400" s="307"/>
      <c r="AJ400" s="307"/>
      <c r="AK400" s="307"/>
      <c r="AL400" s="307"/>
      <c r="AM400" s="307"/>
      <c r="AN400" s="307"/>
      <c r="AO400" s="307"/>
      <c r="AP400" s="307"/>
      <c r="AQ400" s="307"/>
      <c r="AR400" s="307"/>
      <c r="AS400" s="307"/>
      <c r="AT400" s="307"/>
      <c r="AU400" s="307"/>
      <c r="AV400" s="307"/>
      <c r="AW400" s="307"/>
      <c r="AX400" s="307"/>
      <c r="AY400" s="307"/>
      <c r="AZ400" s="307"/>
      <c r="BA400" s="307"/>
      <c r="BB400" s="307"/>
      <c r="BC400" s="307"/>
      <c r="BD400" s="307"/>
      <c r="BE400" s="307"/>
      <c r="BF400" s="307"/>
      <c r="BG400" s="1060"/>
      <c r="BH400" s="1057"/>
      <c r="BI400" s="264"/>
      <c r="BJ400" s="308"/>
      <c r="BK400" s="308"/>
      <c r="BL400" s="308">
        <v>13</v>
      </c>
      <c r="BM400" s="308"/>
      <c r="BN400" s="308"/>
      <c r="BO400" s="308"/>
      <c r="BP400" s="308"/>
      <c r="BQ400" s="308"/>
      <c r="BR400" s="308"/>
      <c r="BS400" s="309"/>
      <c r="BT400" s="310"/>
      <c r="BU400" s="308"/>
      <c r="BV400" s="310"/>
      <c r="BW400" s="310"/>
      <c r="BX400" s="310"/>
      <c r="BY400" s="308"/>
      <c r="BZ400" s="308"/>
      <c r="CA400" s="308"/>
      <c r="CB400" s="308"/>
      <c r="CC400" s="308"/>
      <c r="CD400" s="308">
        <v>13</v>
      </c>
      <c r="CE400" s="308"/>
      <c r="CF400" s="264"/>
      <c r="CG400" s="308"/>
      <c r="CH400" s="308">
        <v>5</v>
      </c>
      <c r="CI400" s="308">
        <v>8</v>
      </c>
      <c r="CJ400" s="1058"/>
      <c r="CK400" s="153"/>
    </row>
    <row r="401" spans="1:89" s="148" customFormat="1" ht="37.25" customHeight="1">
      <c r="A401" s="419"/>
      <c r="B401" s="311" t="s">
        <v>587</v>
      </c>
      <c r="C401" s="312" t="s">
        <v>588</v>
      </c>
      <c r="D401" s="850">
        <v>10</v>
      </c>
      <c r="E401" s="1223">
        <v>77</v>
      </c>
      <c r="F401" s="315"/>
      <c r="G401" s="316"/>
      <c r="H401" s="314"/>
      <c r="I401" s="313"/>
      <c r="J401" s="318"/>
      <c r="K401" s="320"/>
      <c r="L401" s="319"/>
      <c r="M401" s="329"/>
      <c r="N401" s="321"/>
      <c r="O401" s="324"/>
      <c r="P401" s="326"/>
      <c r="Q401" s="323"/>
      <c r="R401" s="322"/>
      <c r="S401" s="325"/>
      <c r="T401" s="327">
        <f t="shared" si="30"/>
        <v>0</v>
      </c>
      <c r="U401" s="327">
        <f t="shared" si="31"/>
        <v>0</v>
      </c>
      <c r="V401" s="273" t="str">
        <f t="shared" si="29"/>
        <v>-</v>
      </c>
      <c r="W401" s="420" t="s">
        <v>1074</v>
      </c>
      <c r="X401" s="303">
        <v>0.98</v>
      </c>
      <c r="Y401" s="304">
        <f t="shared" si="32"/>
        <v>0</v>
      </c>
      <c r="Z401" s="304"/>
      <c r="AA401" s="305" t="s">
        <v>1511</v>
      </c>
      <c r="AB401" s="306" t="s">
        <v>1521</v>
      </c>
      <c r="AC401" s="307"/>
      <c r="AD401" s="307"/>
      <c r="AE401" s="307"/>
      <c r="AF401" s="307"/>
      <c r="AG401" s="307"/>
      <c r="AH401" s="307"/>
      <c r="AI401" s="307"/>
      <c r="AJ401" s="307"/>
      <c r="AK401" s="307"/>
      <c r="AL401" s="307"/>
      <c r="AM401" s="307"/>
      <c r="AN401" s="307"/>
      <c r="AO401" s="307"/>
      <c r="AP401" s="307"/>
      <c r="AQ401" s="307"/>
      <c r="AR401" s="307"/>
      <c r="AS401" s="307"/>
      <c r="AT401" s="307"/>
      <c r="AU401" s="307"/>
      <c r="AV401" s="307"/>
      <c r="AW401" s="307"/>
      <c r="AX401" s="307"/>
      <c r="AY401" s="307"/>
      <c r="AZ401" s="307"/>
      <c r="BA401" s="307"/>
      <c r="BB401" s="307"/>
      <c r="BC401" s="307"/>
      <c r="BD401" s="307"/>
      <c r="BE401" s="307"/>
      <c r="BF401" s="307"/>
      <c r="BG401" s="1060"/>
      <c r="BH401" s="1057"/>
      <c r="BI401" s="264"/>
      <c r="BJ401" s="308"/>
      <c r="BK401" s="308"/>
      <c r="BL401" s="308">
        <v>10</v>
      </c>
      <c r="BM401" s="308"/>
      <c r="BN401" s="308"/>
      <c r="BO401" s="308"/>
      <c r="BP401" s="308"/>
      <c r="BQ401" s="308"/>
      <c r="BR401" s="308"/>
      <c r="BS401" s="309"/>
      <c r="BT401" s="310">
        <v>10</v>
      </c>
      <c r="BU401" s="308"/>
      <c r="BV401" s="310"/>
      <c r="BW401" s="310"/>
      <c r="BX401" s="310">
        <v>10</v>
      </c>
      <c r="BY401" s="308"/>
      <c r="BZ401" s="308"/>
      <c r="CA401" s="308"/>
      <c r="CB401" s="308"/>
      <c r="CC401" s="308"/>
      <c r="CD401" s="308"/>
      <c r="CE401" s="308"/>
      <c r="CF401" s="264"/>
      <c r="CG401" s="308"/>
      <c r="CH401" s="308"/>
      <c r="CI401" s="308"/>
      <c r="CJ401" s="1058"/>
      <c r="CK401" s="153"/>
    </row>
    <row r="402" spans="1:89" s="148" customFormat="1" ht="37.25" customHeight="1">
      <c r="A402" s="419"/>
      <c r="B402" s="311" t="s">
        <v>589</v>
      </c>
      <c r="C402" s="312" t="s">
        <v>590</v>
      </c>
      <c r="D402" s="850">
        <v>5</v>
      </c>
      <c r="E402" s="1223">
        <v>97</v>
      </c>
      <c r="F402" s="315"/>
      <c r="G402" s="316"/>
      <c r="H402" s="314"/>
      <c r="I402" s="313"/>
      <c r="J402" s="318"/>
      <c r="K402" s="320"/>
      <c r="L402" s="319"/>
      <c r="M402" s="329"/>
      <c r="N402" s="321"/>
      <c r="O402" s="324"/>
      <c r="P402" s="326"/>
      <c r="Q402" s="323"/>
      <c r="R402" s="322"/>
      <c r="S402" s="325"/>
      <c r="T402" s="327">
        <f t="shared" si="30"/>
        <v>0</v>
      </c>
      <c r="U402" s="327">
        <f t="shared" si="31"/>
        <v>0</v>
      </c>
      <c r="V402" s="273" t="str">
        <f t="shared" ref="V402:V434" si="33">IF(T402&gt;0,T402*E402,"-")</f>
        <v>-</v>
      </c>
      <c r="W402" s="421" t="s">
        <v>591</v>
      </c>
      <c r="X402" s="303">
        <v>1.74</v>
      </c>
      <c r="Y402" s="304">
        <f t="shared" si="32"/>
        <v>0</v>
      </c>
      <c r="Z402" s="304"/>
      <c r="AA402" s="305" t="s">
        <v>1512</v>
      </c>
      <c r="AB402" s="306" t="s">
        <v>1519</v>
      </c>
      <c r="AC402" s="307"/>
      <c r="AD402" s="307"/>
      <c r="AE402" s="307"/>
      <c r="AF402" s="307"/>
      <c r="AG402" s="307"/>
      <c r="AH402" s="307"/>
      <c r="AI402" s="307"/>
      <c r="AJ402" s="307"/>
      <c r="AK402" s="307"/>
      <c r="AL402" s="307"/>
      <c r="AM402" s="307"/>
      <c r="AN402" s="307"/>
      <c r="AO402" s="307"/>
      <c r="AP402" s="307"/>
      <c r="AQ402" s="307"/>
      <c r="AR402" s="307"/>
      <c r="AS402" s="307"/>
      <c r="AT402" s="307"/>
      <c r="AU402" s="307"/>
      <c r="AV402" s="307"/>
      <c r="AW402" s="307"/>
      <c r="AX402" s="307"/>
      <c r="AY402" s="307"/>
      <c r="AZ402" s="307"/>
      <c r="BA402" s="307"/>
      <c r="BB402" s="307"/>
      <c r="BC402" s="307"/>
      <c r="BD402" s="307"/>
      <c r="BE402" s="307"/>
      <c r="BF402" s="307"/>
      <c r="BG402" s="1060"/>
      <c r="BH402" s="1057"/>
      <c r="BI402" s="264"/>
      <c r="BJ402" s="308"/>
      <c r="BK402" s="308"/>
      <c r="BL402" s="308"/>
      <c r="BM402" s="308">
        <v>5</v>
      </c>
      <c r="BN402" s="308"/>
      <c r="BO402" s="308"/>
      <c r="BP402" s="308"/>
      <c r="BQ402" s="308"/>
      <c r="BR402" s="308"/>
      <c r="BS402" s="309"/>
      <c r="BT402" s="310"/>
      <c r="BU402" s="308"/>
      <c r="BV402" s="310"/>
      <c r="BW402" s="310"/>
      <c r="BX402" s="310"/>
      <c r="BY402" s="308"/>
      <c r="BZ402" s="308"/>
      <c r="CA402" s="308"/>
      <c r="CB402" s="308"/>
      <c r="CC402" s="308"/>
      <c r="CD402" s="308">
        <v>5</v>
      </c>
      <c r="CE402" s="308"/>
      <c r="CF402" s="264"/>
      <c r="CG402" s="308"/>
      <c r="CH402" s="308">
        <v>3</v>
      </c>
      <c r="CI402" s="308">
        <v>2</v>
      </c>
      <c r="CJ402" s="1058"/>
      <c r="CK402" s="153"/>
    </row>
    <row r="403" spans="1:89" s="148" customFormat="1" ht="37.25" customHeight="1">
      <c r="A403" s="419"/>
      <c r="B403" s="311" t="s">
        <v>592</v>
      </c>
      <c r="C403" s="312" t="s">
        <v>593</v>
      </c>
      <c r="D403" s="850">
        <v>10</v>
      </c>
      <c r="E403" s="1223">
        <v>134</v>
      </c>
      <c r="F403" s="315"/>
      <c r="G403" s="316"/>
      <c r="H403" s="314"/>
      <c r="I403" s="313"/>
      <c r="J403" s="318"/>
      <c r="K403" s="320"/>
      <c r="L403" s="319"/>
      <c r="M403" s="329"/>
      <c r="N403" s="321"/>
      <c r="O403" s="324"/>
      <c r="P403" s="326"/>
      <c r="Q403" s="323"/>
      <c r="R403" s="322"/>
      <c r="S403" s="325"/>
      <c r="T403" s="327">
        <f t="shared" ref="T403:T434" si="34">F403+G403+H403+I403+J403+K403+L403+M403+N403+O403+P403+Q403+R403+S403</f>
        <v>0</v>
      </c>
      <c r="U403" s="327">
        <f t="shared" si="31"/>
        <v>0</v>
      </c>
      <c r="V403" s="273" t="str">
        <f t="shared" si="33"/>
        <v>-</v>
      </c>
      <c r="W403" s="369" t="s">
        <v>584</v>
      </c>
      <c r="X403" s="303">
        <v>2.2200000000000002</v>
      </c>
      <c r="Y403" s="304">
        <f t="shared" si="32"/>
        <v>0</v>
      </c>
      <c r="Z403" s="304"/>
      <c r="AA403" s="305" t="s">
        <v>1512</v>
      </c>
      <c r="AB403" s="306" t="s">
        <v>1519</v>
      </c>
      <c r="AC403" s="307"/>
      <c r="AD403" s="307"/>
      <c r="AE403" s="307"/>
      <c r="AF403" s="307"/>
      <c r="AG403" s="307"/>
      <c r="AH403" s="307"/>
      <c r="AI403" s="307"/>
      <c r="AJ403" s="307"/>
      <c r="AK403" s="307"/>
      <c r="AL403" s="307"/>
      <c r="AM403" s="307"/>
      <c r="AN403" s="307"/>
      <c r="AO403" s="307"/>
      <c r="AP403" s="307"/>
      <c r="AQ403" s="307"/>
      <c r="AR403" s="307"/>
      <c r="AS403" s="307"/>
      <c r="AT403" s="307"/>
      <c r="AU403" s="307"/>
      <c r="AV403" s="307"/>
      <c r="AW403" s="307"/>
      <c r="AX403" s="307"/>
      <c r="AY403" s="307"/>
      <c r="AZ403" s="307"/>
      <c r="BA403" s="307"/>
      <c r="BB403" s="307"/>
      <c r="BC403" s="307"/>
      <c r="BD403" s="307"/>
      <c r="BE403" s="307"/>
      <c r="BF403" s="307"/>
      <c r="BG403" s="1060"/>
      <c r="BH403" s="1057"/>
      <c r="BI403" s="264"/>
      <c r="BJ403" s="308"/>
      <c r="BK403" s="308"/>
      <c r="BL403" s="308"/>
      <c r="BM403" s="308">
        <v>10</v>
      </c>
      <c r="BN403" s="308"/>
      <c r="BO403" s="308"/>
      <c r="BP403" s="308"/>
      <c r="BQ403" s="308"/>
      <c r="BR403" s="308"/>
      <c r="BS403" s="309"/>
      <c r="BT403" s="308"/>
      <c r="BU403" s="308"/>
      <c r="BV403" s="308"/>
      <c r="BW403" s="308"/>
      <c r="BX403" s="308"/>
      <c r="BY403" s="308"/>
      <c r="BZ403" s="308"/>
      <c r="CA403" s="308"/>
      <c r="CB403" s="308"/>
      <c r="CC403" s="308"/>
      <c r="CD403" s="308">
        <v>10</v>
      </c>
      <c r="CE403" s="308"/>
      <c r="CF403" s="264"/>
      <c r="CG403" s="308"/>
      <c r="CH403" s="308">
        <v>5</v>
      </c>
      <c r="CI403" s="308">
        <v>5</v>
      </c>
      <c r="CJ403" s="1058"/>
      <c r="CK403" s="153"/>
    </row>
    <row r="404" spans="1:89" s="148" customFormat="1" ht="37.25" customHeight="1">
      <c r="A404" s="419"/>
      <c r="B404" s="311" t="s">
        <v>594</v>
      </c>
      <c r="C404" s="312" t="s">
        <v>595</v>
      </c>
      <c r="D404" s="850">
        <v>3</v>
      </c>
      <c r="E404" s="1223">
        <v>110</v>
      </c>
      <c r="F404" s="315"/>
      <c r="G404" s="316"/>
      <c r="H404" s="314"/>
      <c r="I404" s="313"/>
      <c r="J404" s="318"/>
      <c r="K404" s="320"/>
      <c r="L404" s="319"/>
      <c r="M404" s="329"/>
      <c r="N404" s="321"/>
      <c r="O404" s="324"/>
      <c r="P404" s="326"/>
      <c r="Q404" s="323"/>
      <c r="R404" s="322"/>
      <c r="S404" s="325"/>
      <c r="T404" s="327">
        <f t="shared" si="34"/>
        <v>0</v>
      </c>
      <c r="U404" s="327">
        <f t="shared" si="31"/>
        <v>0</v>
      </c>
      <c r="V404" s="273" t="str">
        <f t="shared" si="33"/>
        <v>-</v>
      </c>
      <c r="W404" s="369" t="s">
        <v>596</v>
      </c>
      <c r="X404" s="303">
        <v>1.34</v>
      </c>
      <c r="Y404" s="304">
        <f t="shared" si="32"/>
        <v>0</v>
      </c>
      <c r="Z404" s="304"/>
      <c r="AA404" s="305" t="s">
        <v>1512</v>
      </c>
      <c r="AB404" s="306" t="s">
        <v>1520</v>
      </c>
      <c r="AC404" s="307"/>
      <c r="AD404" s="307"/>
      <c r="AE404" s="307"/>
      <c r="AF404" s="307"/>
      <c r="AG404" s="307"/>
      <c r="AH404" s="307"/>
      <c r="AI404" s="307"/>
      <c r="AJ404" s="307"/>
      <c r="AK404" s="307"/>
      <c r="AL404" s="307"/>
      <c r="AM404" s="307"/>
      <c r="AN404" s="307"/>
      <c r="AO404" s="307"/>
      <c r="AP404" s="307"/>
      <c r="AQ404" s="307"/>
      <c r="AR404" s="307"/>
      <c r="AS404" s="307"/>
      <c r="AT404" s="307"/>
      <c r="AU404" s="307"/>
      <c r="AV404" s="307"/>
      <c r="AW404" s="307"/>
      <c r="AX404" s="307"/>
      <c r="AY404" s="307"/>
      <c r="AZ404" s="307"/>
      <c r="BA404" s="307"/>
      <c r="BB404" s="307"/>
      <c r="BC404" s="307"/>
      <c r="BD404" s="307"/>
      <c r="BE404" s="307"/>
      <c r="BF404" s="307"/>
      <c r="BG404" s="1060"/>
      <c r="BH404" s="1057"/>
      <c r="BI404" s="264"/>
      <c r="BJ404" s="308"/>
      <c r="BK404" s="308"/>
      <c r="BL404" s="308"/>
      <c r="BM404" s="308"/>
      <c r="BN404" s="308">
        <v>3</v>
      </c>
      <c r="BO404" s="308"/>
      <c r="BP404" s="308"/>
      <c r="BQ404" s="308"/>
      <c r="BR404" s="308"/>
      <c r="BS404" s="309"/>
      <c r="BT404" s="308"/>
      <c r="BU404" s="308"/>
      <c r="BV404" s="308"/>
      <c r="BW404" s="308"/>
      <c r="BX404" s="308"/>
      <c r="BY404" s="308"/>
      <c r="BZ404" s="308"/>
      <c r="CA404" s="308"/>
      <c r="CB404" s="308"/>
      <c r="CC404" s="308"/>
      <c r="CD404" s="308"/>
      <c r="CE404" s="308">
        <v>3</v>
      </c>
      <c r="CF404" s="264"/>
      <c r="CG404" s="308"/>
      <c r="CH404" s="308">
        <v>3</v>
      </c>
      <c r="CI404" s="308"/>
      <c r="CJ404" s="1058"/>
      <c r="CK404" s="153"/>
    </row>
    <row r="405" spans="1:89" s="148" customFormat="1" ht="37.25" customHeight="1">
      <c r="A405" s="419"/>
      <c r="B405" s="311" t="s">
        <v>597</v>
      </c>
      <c r="C405" s="312" t="s">
        <v>598</v>
      </c>
      <c r="D405" s="850">
        <v>3</v>
      </c>
      <c r="E405" s="1223">
        <v>107</v>
      </c>
      <c r="F405" s="315"/>
      <c r="G405" s="316"/>
      <c r="H405" s="314"/>
      <c r="I405" s="313"/>
      <c r="J405" s="318"/>
      <c r="K405" s="320"/>
      <c r="L405" s="319"/>
      <c r="M405" s="329"/>
      <c r="N405" s="321"/>
      <c r="O405" s="324"/>
      <c r="P405" s="326"/>
      <c r="Q405" s="323"/>
      <c r="R405" s="322"/>
      <c r="S405" s="325"/>
      <c r="T405" s="327">
        <f t="shared" si="34"/>
        <v>0</v>
      </c>
      <c r="U405" s="327">
        <f t="shared" si="31"/>
        <v>0</v>
      </c>
      <c r="V405" s="273" t="str">
        <f t="shared" si="33"/>
        <v>-</v>
      </c>
      <c r="W405" s="369" t="s">
        <v>599</v>
      </c>
      <c r="X405" s="303">
        <v>1.31</v>
      </c>
      <c r="Y405" s="304">
        <f t="shared" si="32"/>
        <v>0</v>
      </c>
      <c r="Z405" s="304"/>
      <c r="AA405" s="305" t="s">
        <v>1511</v>
      </c>
      <c r="AB405" s="306" t="s">
        <v>1520</v>
      </c>
      <c r="AC405" s="307"/>
      <c r="AD405" s="307"/>
      <c r="AE405" s="307"/>
      <c r="AF405" s="307"/>
      <c r="AG405" s="307"/>
      <c r="AH405" s="307"/>
      <c r="AI405" s="307"/>
      <c r="AJ405" s="307"/>
      <c r="AK405" s="307"/>
      <c r="AL405" s="307"/>
      <c r="AM405" s="307"/>
      <c r="AN405" s="307"/>
      <c r="AO405" s="307"/>
      <c r="AP405" s="307"/>
      <c r="AQ405" s="307"/>
      <c r="AR405" s="307"/>
      <c r="AS405" s="307"/>
      <c r="AT405" s="307"/>
      <c r="AU405" s="307"/>
      <c r="AV405" s="307"/>
      <c r="AW405" s="307"/>
      <c r="AX405" s="307"/>
      <c r="AY405" s="307"/>
      <c r="AZ405" s="307"/>
      <c r="BA405" s="307"/>
      <c r="BB405" s="307"/>
      <c r="BC405" s="307"/>
      <c r="BD405" s="307"/>
      <c r="BE405" s="307"/>
      <c r="BF405" s="307"/>
      <c r="BG405" s="1060"/>
      <c r="BH405" s="1057"/>
      <c r="BI405" s="264"/>
      <c r="BJ405" s="308"/>
      <c r="BK405" s="308"/>
      <c r="BL405" s="308"/>
      <c r="BM405" s="308"/>
      <c r="BN405" s="308">
        <v>3</v>
      </c>
      <c r="BO405" s="308"/>
      <c r="BP405" s="308"/>
      <c r="BQ405" s="308"/>
      <c r="BR405" s="308"/>
      <c r="BS405" s="309"/>
      <c r="BT405" s="308"/>
      <c r="BU405" s="308"/>
      <c r="BV405" s="308"/>
      <c r="BW405" s="308"/>
      <c r="BX405" s="308"/>
      <c r="BY405" s="308"/>
      <c r="BZ405" s="308"/>
      <c r="CA405" s="308"/>
      <c r="CB405" s="308"/>
      <c r="CC405" s="308">
        <v>3</v>
      </c>
      <c r="CD405" s="308"/>
      <c r="CE405" s="308"/>
      <c r="CF405" s="264"/>
      <c r="CG405" s="308"/>
      <c r="CH405" s="308"/>
      <c r="CI405" s="308">
        <v>3</v>
      </c>
      <c r="CJ405" s="1058"/>
      <c r="CK405" s="153"/>
    </row>
    <row r="406" spans="1:89" s="148" customFormat="1" ht="37.25" customHeight="1">
      <c r="A406" s="419"/>
      <c r="B406" s="311" t="s">
        <v>600</v>
      </c>
      <c r="C406" s="312" t="s">
        <v>601</v>
      </c>
      <c r="D406" s="850">
        <v>5</v>
      </c>
      <c r="E406" s="1223">
        <v>116</v>
      </c>
      <c r="F406" s="315"/>
      <c r="G406" s="316"/>
      <c r="H406" s="314"/>
      <c r="I406" s="313"/>
      <c r="J406" s="318"/>
      <c r="K406" s="320"/>
      <c r="L406" s="319"/>
      <c r="M406" s="329"/>
      <c r="N406" s="321"/>
      <c r="O406" s="324"/>
      <c r="P406" s="326"/>
      <c r="Q406" s="323"/>
      <c r="R406" s="322"/>
      <c r="S406" s="325"/>
      <c r="T406" s="327">
        <f t="shared" si="34"/>
        <v>0</v>
      </c>
      <c r="U406" s="327">
        <f t="shared" si="31"/>
        <v>0</v>
      </c>
      <c r="V406" s="273" t="str">
        <f t="shared" si="33"/>
        <v>-</v>
      </c>
      <c r="W406" s="369" t="s">
        <v>602</v>
      </c>
      <c r="X406" s="303">
        <v>2.15</v>
      </c>
      <c r="Y406" s="304">
        <f t="shared" si="32"/>
        <v>0</v>
      </c>
      <c r="Z406" s="304"/>
      <c r="AA406" s="305" t="s">
        <v>1512</v>
      </c>
      <c r="AB406" s="306" t="s">
        <v>1520</v>
      </c>
      <c r="AC406" s="307"/>
      <c r="AD406" s="307"/>
      <c r="AE406" s="307"/>
      <c r="AF406" s="307"/>
      <c r="AG406" s="307"/>
      <c r="AH406" s="307"/>
      <c r="AI406" s="307"/>
      <c r="AJ406" s="307"/>
      <c r="AK406" s="307"/>
      <c r="AL406" s="307"/>
      <c r="AM406" s="307"/>
      <c r="AN406" s="307"/>
      <c r="AO406" s="307"/>
      <c r="AP406" s="307"/>
      <c r="AQ406" s="307"/>
      <c r="AR406" s="307"/>
      <c r="AS406" s="307"/>
      <c r="AT406" s="307"/>
      <c r="AU406" s="307"/>
      <c r="AV406" s="307"/>
      <c r="AW406" s="307"/>
      <c r="AX406" s="307"/>
      <c r="AY406" s="307"/>
      <c r="AZ406" s="307"/>
      <c r="BA406" s="307"/>
      <c r="BB406" s="307"/>
      <c r="BC406" s="307"/>
      <c r="BD406" s="307"/>
      <c r="BE406" s="307"/>
      <c r="BF406" s="307"/>
      <c r="BG406" s="1060"/>
      <c r="BH406" s="1057"/>
      <c r="BI406" s="264"/>
      <c r="BJ406" s="308"/>
      <c r="BK406" s="308"/>
      <c r="BL406" s="308"/>
      <c r="BM406" s="308"/>
      <c r="BN406" s="308">
        <v>5</v>
      </c>
      <c r="BO406" s="308"/>
      <c r="BP406" s="308"/>
      <c r="BQ406" s="308"/>
      <c r="BR406" s="308"/>
      <c r="BS406" s="309"/>
      <c r="BT406" s="308"/>
      <c r="BU406" s="308"/>
      <c r="BV406" s="308"/>
      <c r="BW406" s="308"/>
      <c r="BX406" s="308"/>
      <c r="BY406" s="308"/>
      <c r="BZ406" s="308"/>
      <c r="CA406" s="308"/>
      <c r="CB406" s="308"/>
      <c r="CC406" s="308"/>
      <c r="CD406" s="308">
        <v>5</v>
      </c>
      <c r="CE406" s="308"/>
      <c r="CF406" s="264"/>
      <c r="CG406" s="308"/>
      <c r="CH406" s="308">
        <v>3</v>
      </c>
      <c r="CI406" s="308">
        <v>2</v>
      </c>
      <c r="CJ406" s="1058"/>
      <c r="CK406" s="153"/>
    </row>
    <row r="407" spans="1:89" s="148" customFormat="1" ht="37.25" customHeight="1">
      <c r="A407" s="419"/>
      <c r="B407" s="311" t="s">
        <v>603</v>
      </c>
      <c r="C407" s="312" t="s">
        <v>604</v>
      </c>
      <c r="D407" s="850">
        <v>5</v>
      </c>
      <c r="E407" s="1223">
        <v>120</v>
      </c>
      <c r="F407" s="315"/>
      <c r="G407" s="316"/>
      <c r="H407" s="314"/>
      <c r="I407" s="313"/>
      <c r="J407" s="318"/>
      <c r="K407" s="320"/>
      <c r="L407" s="319"/>
      <c r="M407" s="329"/>
      <c r="N407" s="321"/>
      <c r="O407" s="324"/>
      <c r="P407" s="326"/>
      <c r="Q407" s="323"/>
      <c r="R407" s="322"/>
      <c r="S407" s="325"/>
      <c r="T407" s="327">
        <f t="shared" si="34"/>
        <v>0</v>
      </c>
      <c r="U407" s="327">
        <f t="shared" si="31"/>
        <v>0</v>
      </c>
      <c r="V407" s="273" t="str">
        <f t="shared" si="33"/>
        <v>-</v>
      </c>
      <c r="W407" s="369" t="s">
        <v>605</v>
      </c>
      <c r="X407" s="303">
        <v>2.2200000000000002</v>
      </c>
      <c r="Y407" s="304">
        <f t="shared" si="32"/>
        <v>0</v>
      </c>
      <c r="Z407" s="304"/>
      <c r="AA407" s="305" t="s">
        <v>1512</v>
      </c>
      <c r="AB407" s="306" t="s">
        <v>1520</v>
      </c>
      <c r="AC407" s="307"/>
      <c r="AD407" s="307"/>
      <c r="AE407" s="307"/>
      <c r="AF407" s="307"/>
      <c r="AG407" s="307"/>
      <c r="AH407" s="307"/>
      <c r="AI407" s="307"/>
      <c r="AJ407" s="307"/>
      <c r="AK407" s="307"/>
      <c r="AL407" s="307"/>
      <c r="AM407" s="307"/>
      <c r="AN407" s="307"/>
      <c r="AO407" s="307"/>
      <c r="AP407" s="307"/>
      <c r="AQ407" s="307"/>
      <c r="AR407" s="307"/>
      <c r="AS407" s="307"/>
      <c r="AT407" s="307"/>
      <c r="AU407" s="307"/>
      <c r="AV407" s="307"/>
      <c r="AW407" s="307"/>
      <c r="AX407" s="307"/>
      <c r="AY407" s="307"/>
      <c r="AZ407" s="307"/>
      <c r="BA407" s="307"/>
      <c r="BB407" s="307"/>
      <c r="BC407" s="307"/>
      <c r="BD407" s="307"/>
      <c r="BE407" s="307"/>
      <c r="BF407" s="307"/>
      <c r="BG407" s="1060"/>
      <c r="BH407" s="1057"/>
      <c r="BI407" s="264"/>
      <c r="BJ407" s="308"/>
      <c r="BK407" s="308"/>
      <c r="BL407" s="308"/>
      <c r="BM407" s="308"/>
      <c r="BN407" s="308">
        <v>5</v>
      </c>
      <c r="BO407" s="308"/>
      <c r="BP407" s="308"/>
      <c r="BQ407" s="308"/>
      <c r="BR407" s="308"/>
      <c r="BS407" s="309"/>
      <c r="BT407" s="308"/>
      <c r="BU407" s="308"/>
      <c r="BV407" s="308"/>
      <c r="BW407" s="308"/>
      <c r="BX407" s="308"/>
      <c r="BY407" s="308"/>
      <c r="BZ407" s="308"/>
      <c r="CA407" s="308"/>
      <c r="CB407" s="308"/>
      <c r="CC407" s="308"/>
      <c r="CD407" s="308">
        <v>5</v>
      </c>
      <c r="CE407" s="308"/>
      <c r="CF407" s="264"/>
      <c r="CG407" s="308"/>
      <c r="CH407" s="308">
        <v>3</v>
      </c>
      <c r="CI407" s="308">
        <v>2</v>
      </c>
      <c r="CJ407" s="1058"/>
      <c r="CK407" s="153"/>
    </row>
    <row r="408" spans="1:89" s="148" customFormat="1" ht="37.25" customHeight="1">
      <c r="A408" s="419"/>
      <c r="B408" s="311" t="s">
        <v>606</v>
      </c>
      <c r="C408" s="312" t="s">
        <v>607</v>
      </c>
      <c r="D408" s="850">
        <v>2</v>
      </c>
      <c r="E408" s="1223">
        <v>137</v>
      </c>
      <c r="F408" s="315"/>
      <c r="G408" s="316"/>
      <c r="H408" s="314"/>
      <c r="I408" s="313"/>
      <c r="J408" s="318"/>
      <c r="K408" s="320"/>
      <c r="L408" s="319"/>
      <c r="M408" s="329"/>
      <c r="N408" s="321"/>
      <c r="O408" s="324"/>
      <c r="P408" s="326"/>
      <c r="Q408" s="323"/>
      <c r="R408" s="322"/>
      <c r="S408" s="325"/>
      <c r="T408" s="327">
        <f t="shared" si="34"/>
        <v>0</v>
      </c>
      <c r="U408" s="327">
        <f t="shared" si="31"/>
        <v>0</v>
      </c>
      <c r="V408" s="273" t="str">
        <f t="shared" si="33"/>
        <v>-</v>
      </c>
      <c r="W408" s="369" t="s">
        <v>608</v>
      </c>
      <c r="X408" s="303">
        <v>2.09</v>
      </c>
      <c r="Y408" s="304">
        <f t="shared" si="32"/>
        <v>0</v>
      </c>
      <c r="Z408" s="304"/>
      <c r="AA408" s="305" t="s">
        <v>1512</v>
      </c>
      <c r="AB408" s="306" t="s">
        <v>1516</v>
      </c>
      <c r="AC408" s="307"/>
      <c r="AD408" s="307"/>
      <c r="AE408" s="307"/>
      <c r="AF408" s="307"/>
      <c r="AG408" s="307"/>
      <c r="AH408" s="307"/>
      <c r="AI408" s="307"/>
      <c r="AJ408" s="307"/>
      <c r="AK408" s="307"/>
      <c r="AL408" s="307"/>
      <c r="AM408" s="307"/>
      <c r="AN408" s="307"/>
      <c r="AO408" s="307"/>
      <c r="AP408" s="307"/>
      <c r="AQ408" s="307"/>
      <c r="AR408" s="307"/>
      <c r="AS408" s="307"/>
      <c r="AT408" s="307"/>
      <c r="AU408" s="307"/>
      <c r="AV408" s="307"/>
      <c r="AW408" s="307"/>
      <c r="AX408" s="307"/>
      <c r="AY408" s="307"/>
      <c r="AZ408" s="307"/>
      <c r="BA408" s="307"/>
      <c r="BB408" s="307"/>
      <c r="BC408" s="307"/>
      <c r="BD408" s="307"/>
      <c r="BE408" s="307"/>
      <c r="BF408" s="307"/>
      <c r="BG408" s="1060"/>
      <c r="BH408" s="1057"/>
      <c r="BI408" s="264"/>
      <c r="BJ408" s="308"/>
      <c r="BK408" s="308"/>
      <c r="BL408" s="308"/>
      <c r="BM408" s="308"/>
      <c r="BN408" s="308"/>
      <c r="BO408" s="308">
        <v>2</v>
      </c>
      <c r="BP408" s="308"/>
      <c r="BQ408" s="308"/>
      <c r="BR408" s="308"/>
      <c r="BS408" s="309"/>
      <c r="BT408" s="308"/>
      <c r="BU408" s="308"/>
      <c r="BV408" s="308"/>
      <c r="BW408" s="308"/>
      <c r="BX408" s="308"/>
      <c r="BY408" s="308"/>
      <c r="BZ408" s="308"/>
      <c r="CA408" s="308"/>
      <c r="CB408" s="308"/>
      <c r="CC408" s="308"/>
      <c r="CD408" s="308">
        <v>2</v>
      </c>
      <c r="CE408" s="308"/>
      <c r="CF408" s="264"/>
      <c r="CG408" s="308">
        <v>1</v>
      </c>
      <c r="CH408" s="308">
        <v>1</v>
      </c>
      <c r="CI408" s="308"/>
      <c r="CJ408" s="1058"/>
      <c r="CK408" s="153"/>
    </row>
    <row r="409" spans="1:89" s="148" customFormat="1" ht="37.25" customHeight="1">
      <c r="A409" s="419"/>
      <c r="B409" s="311" t="s">
        <v>609</v>
      </c>
      <c r="C409" s="312" t="s">
        <v>610</v>
      </c>
      <c r="D409" s="850">
        <v>2</v>
      </c>
      <c r="E409" s="1223">
        <v>147</v>
      </c>
      <c r="F409" s="315"/>
      <c r="G409" s="316"/>
      <c r="H409" s="314"/>
      <c r="I409" s="313"/>
      <c r="J409" s="318"/>
      <c r="K409" s="320"/>
      <c r="L409" s="319"/>
      <c r="M409" s="329"/>
      <c r="N409" s="321"/>
      <c r="O409" s="324"/>
      <c r="P409" s="326"/>
      <c r="Q409" s="323"/>
      <c r="R409" s="322"/>
      <c r="S409" s="325"/>
      <c r="T409" s="327">
        <f t="shared" si="34"/>
        <v>0</v>
      </c>
      <c r="U409" s="327">
        <f t="shared" si="31"/>
        <v>0</v>
      </c>
      <c r="V409" s="273" t="str">
        <f t="shared" si="33"/>
        <v>-</v>
      </c>
      <c r="W409" s="369" t="s">
        <v>611</v>
      </c>
      <c r="X409" s="303">
        <v>2.2400000000000002</v>
      </c>
      <c r="Y409" s="304">
        <f t="shared" si="32"/>
        <v>0</v>
      </c>
      <c r="Z409" s="304"/>
      <c r="AA409" s="305" t="s">
        <v>1512</v>
      </c>
      <c r="AB409" s="306" t="s">
        <v>1516</v>
      </c>
      <c r="AC409" s="307"/>
      <c r="AD409" s="307"/>
      <c r="AE409" s="307"/>
      <c r="AF409" s="307"/>
      <c r="AG409" s="307"/>
      <c r="AH409" s="307"/>
      <c r="AI409" s="307"/>
      <c r="AJ409" s="307"/>
      <c r="AK409" s="307"/>
      <c r="AL409" s="307"/>
      <c r="AM409" s="307"/>
      <c r="AN409" s="307"/>
      <c r="AO409" s="307"/>
      <c r="AP409" s="307"/>
      <c r="AQ409" s="307"/>
      <c r="AR409" s="307"/>
      <c r="AS409" s="307"/>
      <c r="AT409" s="307"/>
      <c r="AU409" s="307"/>
      <c r="AV409" s="307"/>
      <c r="AW409" s="307"/>
      <c r="AX409" s="307"/>
      <c r="AY409" s="307"/>
      <c r="AZ409" s="307"/>
      <c r="BA409" s="307"/>
      <c r="BB409" s="307"/>
      <c r="BC409" s="307"/>
      <c r="BD409" s="307"/>
      <c r="BE409" s="307"/>
      <c r="BF409" s="307"/>
      <c r="BG409" s="1060"/>
      <c r="BH409" s="1057"/>
      <c r="BI409" s="264"/>
      <c r="BJ409" s="308"/>
      <c r="BK409" s="308"/>
      <c r="BL409" s="308"/>
      <c r="BM409" s="308"/>
      <c r="BN409" s="308"/>
      <c r="BO409" s="308">
        <v>2</v>
      </c>
      <c r="BP409" s="308"/>
      <c r="BQ409" s="308"/>
      <c r="BR409" s="308"/>
      <c r="BS409" s="309"/>
      <c r="BT409" s="308"/>
      <c r="BU409" s="308"/>
      <c r="BV409" s="308"/>
      <c r="BW409" s="308"/>
      <c r="BX409" s="308"/>
      <c r="BY409" s="308"/>
      <c r="BZ409" s="308"/>
      <c r="CA409" s="308"/>
      <c r="CB409" s="308"/>
      <c r="CC409" s="308">
        <v>2</v>
      </c>
      <c r="CD409" s="308"/>
      <c r="CE409" s="308"/>
      <c r="CF409" s="264"/>
      <c r="CG409" s="308">
        <v>1</v>
      </c>
      <c r="CH409" s="308">
        <v>1</v>
      </c>
      <c r="CI409" s="308"/>
      <c r="CJ409" s="1058"/>
      <c r="CK409" s="153"/>
    </row>
    <row r="410" spans="1:89" s="148" customFormat="1" ht="37.25" customHeight="1">
      <c r="A410" s="419"/>
      <c r="B410" s="311" t="s">
        <v>612</v>
      </c>
      <c r="C410" s="312" t="s">
        <v>613</v>
      </c>
      <c r="D410" s="850">
        <v>3</v>
      </c>
      <c r="E410" s="1223">
        <v>158</v>
      </c>
      <c r="F410" s="315"/>
      <c r="G410" s="316"/>
      <c r="H410" s="314"/>
      <c r="I410" s="313"/>
      <c r="J410" s="318"/>
      <c r="K410" s="320"/>
      <c r="L410" s="319"/>
      <c r="M410" s="329"/>
      <c r="N410" s="321"/>
      <c r="O410" s="324"/>
      <c r="P410" s="326"/>
      <c r="Q410" s="323"/>
      <c r="R410" s="322"/>
      <c r="S410" s="325"/>
      <c r="T410" s="327">
        <f t="shared" si="34"/>
        <v>0</v>
      </c>
      <c r="U410" s="327">
        <f t="shared" si="31"/>
        <v>0</v>
      </c>
      <c r="V410" s="273" t="str">
        <f t="shared" si="33"/>
        <v>-</v>
      </c>
      <c r="W410" s="369" t="s">
        <v>605</v>
      </c>
      <c r="X410" s="303">
        <v>2.2400000000000002</v>
      </c>
      <c r="Y410" s="304">
        <f t="shared" si="32"/>
        <v>0</v>
      </c>
      <c r="Z410" s="304"/>
      <c r="AA410" s="305" t="s">
        <v>1511</v>
      </c>
      <c r="AB410" s="306" t="s">
        <v>1516</v>
      </c>
      <c r="AC410" s="307"/>
      <c r="AD410" s="307"/>
      <c r="AE410" s="307"/>
      <c r="AF410" s="307"/>
      <c r="AG410" s="307"/>
      <c r="AH410" s="307"/>
      <c r="AI410" s="307"/>
      <c r="AJ410" s="307"/>
      <c r="AK410" s="307"/>
      <c r="AL410" s="307"/>
      <c r="AM410" s="307"/>
      <c r="AN410" s="307"/>
      <c r="AO410" s="307"/>
      <c r="AP410" s="307"/>
      <c r="AQ410" s="307"/>
      <c r="AR410" s="307"/>
      <c r="AS410" s="307"/>
      <c r="AT410" s="307"/>
      <c r="AU410" s="307"/>
      <c r="AV410" s="307"/>
      <c r="AW410" s="307"/>
      <c r="AX410" s="307"/>
      <c r="AY410" s="307"/>
      <c r="AZ410" s="307"/>
      <c r="BA410" s="307"/>
      <c r="BB410" s="307"/>
      <c r="BC410" s="307"/>
      <c r="BD410" s="307"/>
      <c r="BE410" s="307"/>
      <c r="BF410" s="307"/>
      <c r="BG410" s="1060"/>
      <c r="BH410" s="1057"/>
      <c r="BI410" s="264"/>
      <c r="BJ410" s="308"/>
      <c r="BK410" s="308"/>
      <c r="BL410" s="308"/>
      <c r="BM410" s="308"/>
      <c r="BN410" s="308"/>
      <c r="BO410" s="308">
        <v>3</v>
      </c>
      <c r="BP410" s="308"/>
      <c r="BQ410" s="308"/>
      <c r="BR410" s="308"/>
      <c r="BS410" s="309"/>
      <c r="BT410" s="308"/>
      <c r="BU410" s="308"/>
      <c r="BV410" s="308"/>
      <c r="BW410" s="308"/>
      <c r="BX410" s="308"/>
      <c r="BY410" s="308"/>
      <c r="BZ410" s="308"/>
      <c r="CA410" s="308"/>
      <c r="CB410" s="308"/>
      <c r="CC410" s="308">
        <v>3</v>
      </c>
      <c r="CD410" s="308"/>
      <c r="CE410" s="308"/>
      <c r="CF410" s="264"/>
      <c r="CG410" s="308"/>
      <c r="CH410" s="308"/>
      <c r="CI410" s="308">
        <v>3</v>
      </c>
      <c r="CJ410" s="1058"/>
      <c r="CK410" s="153"/>
    </row>
    <row r="411" spans="1:89" s="148" customFormat="1" ht="37.25" customHeight="1">
      <c r="A411" s="419"/>
      <c r="B411" s="311" t="s">
        <v>614</v>
      </c>
      <c r="C411" s="312" t="s">
        <v>615</v>
      </c>
      <c r="D411" s="850">
        <v>3</v>
      </c>
      <c r="E411" s="1223">
        <v>141</v>
      </c>
      <c r="F411" s="315"/>
      <c r="G411" s="316"/>
      <c r="H411" s="314"/>
      <c r="I411" s="313"/>
      <c r="J411" s="318"/>
      <c r="K411" s="320"/>
      <c r="L411" s="319"/>
      <c r="M411" s="329"/>
      <c r="N411" s="321"/>
      <c r="O411" s="324"/>
      <c r="P411" s="326"/>
      <c r="Q411" s="323"/>
      <c r="R411" s="322"/>
      <c r="S411" s="325"/>
      <c r="T411" s="327">
        <f t="shared" si="34"/>
        <v>0</v>
      </c>
      <c r="U411" s="327">
        <f t="shared" si="31"/>
        <v>0</v>
      </c>
      <c r="V411" s="273" t="str">
        <f t="shared" si="33"/>
        <v>-</v>
      </c>
      <c r="W411" s="369" t="s">
        <v>616</v>
      </c>
      <c r="X411" s="303">
        <v>1.95</v>
      </c>
      <c r="Y411" s="304">
        <f t="shared" si="32"/>
        <v>0</v>
      </c>
      <c r="Z411" s="304"/>
      <c r="AA411" s="305" t="s">
        <v>1512</v>
      </c>
      <c r="AB411" s="306" t="s">
        <v>1516</v>
      </c>
      <c r="AC411" s="307"/>
      <c r="AD411" s="307"/>
      <c r="AE411" s="307"/>
      <c r="AF411" s="307"/>
      <c r="AG411" s="307"/>
      <c r="AH411" s="307"/>
      <c r="AI411" s="307"/>
      <c r="AJ411" s="307"/>
      <c r="AK411" s="307"/>
      <c r="AL411" s="307"/>
      <c r="AM411" s="307"/>
      <c r="AN411" s="307"/>
      <c r="AO411" s="307"/>
      <c r="AP411" s="307"/>
      <c r="AQ411" s="307"/>
      <c r="AR411" s="307"/>
      <c r="AS411" s="307"/>
      <c r="AT411" s="307"/>
      <c r="AU411" s="307"/>
      <c r="AV411" s="307"/>
      <c r="AW411" s="307"/>
      <c r="AX411" s="307"/>
      <c r="AY411" s="307"/>
      <c r="AZ411" s="307"/>
      <c r="BA411" s="307"/>
      <c r="BB411" s="307"/>
      <c r="BC411" s="307"/>
      <c r="BD411" s="307"/>
      <c r="BE411" s="307"/>
      <c r="BF411" s="307"/>
      <c r="BG411" s="1060"/>
      <c r="BH411" s="1057"/>
      <c r="BI411" s="264"/>
      <c r="BJ411" s="308"/>
      <c r="BK411" s="308"/>
      <c r="BL411" s="308"/>
      <c r="BM411" s="308"/>
      <c r="BN411" s="308"/>
      <c r="BO411" s="308">
        <v>3</v>
      </c>
      <c r="BP411" s="308"/>
      <c r="BQ411" s="308"/>
      <c r="BR411" s="308"/>
      <c r="BS411" s="309"/>
      <c r="BT411" s="308"/>
      <c r="BU411" s="308"/>
      <c r="BV411" s="308"/>
      <c r="BW411" s="308"/>
      <c r="BX411" s="308"/>
      <c r="BY411" s="308"/>
      <c r="BZ411" s="308"/>
      <c r="CA411" s="308"/>
      <c r="CB411" s="308"/>
      <c r="CC411" s="308"/>
      <c r="CD411" s="308"/>
      <c r="CE411" s="308">
        <v>3</v>
      </c>
      <c r="CF411" s="264"/>
      <c r="CG411" s="308">
        <v>1</v>
      </c>
      <c r="CH411" s="308">
        <v>2</v>
      </c>
      <c r="CI411" s="308"/>
      <c r="CJ411" s="1058"/>
      <c r="CK411" s="153"/>
    </row>
    <row r="412" spans="1:89" s="148" customFormat="1" ht="37.25" customHeight="1">
      <c r="A412" s="419"/>
      <c r="B412" s="311" t="s">
        <v>617</v>
      </c>
      <c r="C412" s="312" t="s">
        <v>618</v>
      </c>
      <c r="D412" s="850">
        <v>2</v>
      </c>
      <c r="E412" s="1223">
        <v>82</v>
      </c>
      <c r="F412" s="315"/>
      <c r="G412" s="316"/>
      <c r="H412" s="314"/>
      <c r="I412" s="313"/>
      <c r="J412" s="318"/>
      <c r="K412" s="320"/>
      <c r="L412" s="319"/>
      <c r="M412" s="329"/>
      <c r="N412" s="321"/>
      <c r="O412" s="324"/>
      <c r="P412" s="326"/>
      <c r="Q412" s="323"/>
      <c r="R412" s="322"/>
      <c r="S412" s="325"/>
      <c r="T412" s="327">
        <f t="shared" si="34"/>
        <v>0</v>
      </c>
      <c r="U412" s="327">
        <f t="shared" si="31"/>
        <v>0</v>
      </c>
      <c r="V412" s="273" t="str">
        <f t="shared" si="33"/>
        <v>-</v>
      </c>
      <c r="W412" s="369" t="s">
        <v>351</v>
      </c>
      <c r="X412" s="303">
        <v>1.32</v>
      </c>
      <c r="Y412" s="304">
        <f t="shared" si="32"/>
        <v>0</v>
      </c>
      <c r="Z412" s="304"/>
      <c r="AA412" s="305" t="s">
        <v>1512</v>
      </c>
      <c r="AB412" s="306" t="s">
        <v>1516</v>
      </c>
      <c r="AC412" s="307"/>
      <c r="AD412" s="307"/>
      <c r="AE412" s="307"/>
      <c r="AF412" s="307"/>
      <c r="AG412" s="307"/>
      <c r="AH412" s="307"/>
      <c r="AI412" s="307"/>
      <c r="AJ412" s="307"/>
      <c r="AK412" s="307"/>
      <c r="AL412" s="307"/>
      <c r="AM412" s="307"/>
      <c r="AN412" s="307"/>
      <c r="AO412" s="307"/>
      <c r="AP412" s="307"/>
      <c r="AQ412" s="307"/>
      <c r="AR412" s="307"/>
      <c r="AS412" s="307"/>
      <c r="AT412" s="307"/>
      <c r="AU412" s="307"/>
      <c r="AV412" s="307"/>
      <c r="AW412" s="307"/>
      <c r="AX412" s="307"/>
      <c r="AY412" s="307"/>
      <c r="AZ412" s="307"/>
      <c r="BA412" s="307"/>
      <c r="BB412" s="307"/>
      <c r="BC412" s="307"/>
      <c r="BD412" s="307"/>
      <c r="BE412" s="307"/>
      <c r="BF412" s="307"/>
      <c r="BG412" s="1060"/>
      <c r="BH412" s="1057"/>
      <c r="BI412" s="264"/>
      <c r="BJ412" s="308"/>
      <c r="BK412" s="308"/>
      <c r="BL412" s="308"/>
      <c r="BM412" s="308"/>
      <c r="BN412" s="308"/>
      <c r="BO412" s="308">
        <v>2</v>
      </c>
      <c r="BP412" s="308"/>
      <c r="BQ412" s="308"/>
      <c r="BR412" s="308"/>
      <c r="BS412" s="309"/>
      <c r="BT412" s="308"/>
      <c r="BU412" s="308"/>
      <c r="BV412" s="308"/>
      <c r="BW412" s="308"/>
      <c r="BX412" s="308"/>
      <c r="BY412" s="308"/>
      <c r="BZ412" s="308"/>
      <c r="CA412" s="308"/>
      <c r="CB412" s="308"/>
      <c r="CC412" s="308"/>
      <c r="CD412" s="308">
        <v>2</v>
      </c>
      <c r="CE412" s="308"/>
      <c r="CF412" s="264"/>
      <c r="CG412" s="308"/>
      <c r="CH412" s="308">
        <v>2</v>
      </c>
      <c r="CI412" s="308"/>
      <c r="CJ412" s="1058"/>
      <c r="CK412" s="153"/>
    </row>
    <row r="413" spans="1:89" s="148" customFormat="1" ht="37.25" customHeight="1">
      <c r="A413" s="419"/>
      <c r="B413" s="311" t="s">
        <v>619</v>
      </c>
      <c r="C413" s="312" t="s">
        <v>620</v>
      </c>
      <c r="D413" s="850">
        <v>3</v>
      </c>
      <c r="E413" s="1223">
        <v>120</v>
      </c>
      <c r="F413" s="315"/>
      <c r="G413" s="316"/>
      <c r="H413" s="314"/>
      <c r="I413" s="313"/>
      <c r="J413" s="318"/>
      <c r="K413" s="320"/>
      <c r="L413" s="319"/>
      <c r="M413" s="329"/>
      <c r="N413" s="321"/>
      <c r="O413" s="324"/>
      <c r="P413" s="326"/>
      <c r="Q413" s="323"/>
      <c r="R413" s="322"/>
      <c r="S413" s="325"/>
      <c r="T413" s="327">
        <f t="shared" si="34"/>
        <v>0</v>
      </c>
      <c r="U413" s="327">
        <f t="shared" si="31"/>
        <v>0</v>
      </c>
      <c r="V413" s="273" t="str">
        <f t="shared" si="33"/>
        <v>-</v>
      </c>
      <c r="W413" s="369" t="s">
        <v>621</v>
      </c>
      <c r="X413" s="303">
        <v>1.51</v>
      </c>
      <c r="Y413" s="304">
        <f t="shared" si="32"/>
        <v>0</v>
      </c>
      <c r="Z413" s="304"/>
      <c r="AA413" s="305" t="s">
        <v>1512</v>
      </c>
      <c r="AB413" s="306" t="s">
        <v>1516</v>
      </c>
      <c r="AC413" s="307"/>
      <c r="AD413" s="307"/>
      <c r="AE413" s="307"/>
      <c r="AF413" s="307"/>
      <c r="AG413" s="307"/>
      <c r="AH413" s="307"/>
      <c r="AI413" s="307"/>
      <c r="AJ413" s="307"/>
      <c r="AK413" s="307"/>
      <c r="AL413" s="307"/>
      <c r="AM413" s="307"/>
      <c r="AN413" s="307"/>
      <c r="AO413" s="307"/>
      <c r="AP413" s="307"/>
      <c r="AQ413" s="307"/>
      <c r="AR413" s="307"/>
      <c r="AS413" s="307"/>
      <c r="AT413" s="307"/>
      <c r="AU413" s="307"/>
      <c r="AV413" s="307"/>
      <c r="AW413" s="307"/>
      <c r="AX413" s="307"/>
      <c r="AY413" s="307"/>
      <c r="AZ413" s="307"/>
      <c r="BA413" s="307"/>
      <c r="BB413" s="307"/>
      <c r="BC413" s="307"/>
      <c r="BD413" s="307"/>
      <c r="BE413" s="307"/>
      <c r="BF413" s="307"/>
      <c r="BG413" s="1060"/>
      <c r="BH413" s="1057"/>
      <c r="BI413" s="264"/>
      <c r="BJ413" s="308"/>
      <c r="BK413" s="308"/>
      <c r="BL413" s="308"/>
      <c r="BM413" s="308"/>
      <c r="BN413" s="308"/>
      <c r="BO413" s="308">
        <v>3</v>
      </c>
      <c r="BP413" s="308"/>
      <c r="BQ413" s="308"/>
      <c r="BR413" s="308"/>
      <c r="BS413" s="309"/>
      <c r="BT413" s="308"/>
      <c r="BU413" s="308"/>
      <c r="BV413" s="308"/>
      <c r="BW413" s="308"/>
      <c r="BX413" s="308"/>
      <c r="BY413" s="308"/>
      <c r="BZ413" s="308"/>
      <c r="CA413" s="308"/>
      <c r="CB413" s="308"/>
      <c r="CC413" s="308">
        <v>3</v>
      </c>
      <c r="CD413" s="308"/>
      <c r="CE413" s="308"/>
      <c r="CF413" s="264"/>
      <c r="CG413" s="308">
        <v>2</v>
      </c>
      <c r="CH413" s="308">
        <v>1</v>
      </c>
      <c r="CI413" s="308"/>
      <c r="CJ413" s="1058"/>
      <c r="CK413" s="153"/>
    </row>
    <row r="414" spans="1:89" s="148" customFormat="1" ht="37.25" customHeight="1">
      <c r="A414" s="419"/>
      <c r="B414" s="311" t="s">
        <v>622</v>
      </c>
      <c r="C414" s="312" t="s">
        <v>623</v>
      </c>
      <c r="D414" s="850">
        <v>2</v>
      </c>
      <c r="E414" s="1223">
        <v>122</v>
      </c>
      <c r="F414" s="315"/>
      <c r="G414" s="316"/>
      <c r="H414" s="314"/>
      <c r="I414" s="313"/>
      <c r="J414" s="318"/>
      <c r="K414" s="320"/>
      <c r="L414" s="319"/>
      <c r="M414" s="329"/>
      <c r="N414" s="321"/>
      <c r="O414" s="324"/>
      <c r="P414" s="326"/>
      <c r="Q414" s="323"/>
      <c r="R414" s="322"/>
      <c r="S414" s="325"/>
      <c r="T414" s="327">
        <f t="shared" si="34"/>
        <v>0</v>
      </c>
      <c r="U414" s="327">
        <f t="shared" si="31"/>
        <v>0</v>
      </c>
      <c r="V414" s="273" t="str">
        <f t="shared" si="33"/>
        <v>-</v>
      </c>
      <c r="W414" s="369" t="s">
        <v>611</v>
      </c>
      <c r="X414" s="303">
        <v>1.81</v>
      </c>
      <c r="Y414" s="304">
        <f t="shared" si="32"/>
        <v>0</v>
      </c>
      <c r="Z414" s="304"/>
      <c r="AA414" s="305" t="s">
        <v>1512</v>
      </c>
      <c r="AB414" s="306" t="s">
        <v>1516</v>
      </c>
      <c r="AC414" s="307"/>
      <c r="AD414" s="307"/>
      <c r="AE414" s="307"/>
      <c r="AF414" s="307"/>
      <c r="AG414" s="307"/>
      <c r="AH414" s="307"/>
      <c r="AI414" s="307"/>
      <c r="AJ414" s="307"/>
      <c r="AK414" s="307"/>
      <c r="AL414" s="307"/>
      <c r="AM414" s="307"/>
      <c r="AN414" s="307"/>
      <c r="AO414" s="307"/>
      <c r="AP414" s="307"/>
      <c r="AQ414" s="307"/>
      <c r="AR414" s="307"/>
      <c r="AS414" s="307"/>
      <c r="AT414" s="307"/>
      <c r="AU414" s="307"/>
      <c r="AV414" s="307"/>
      <c r="AW414" s="307"/>
      <c r="AX414" s="307"/>
      <c r="AY414" s="307"/>
      <c r="AZ414" s="307"/>
      <c r="BA414" s="307"/>
      <c r="BB414" s="307"/>
      <c r="BC414" s="307"/>
      <c r="BD414" s="307"/>
      <c r="BE414" s="307"/>
      <c r="BF414" s="307"/>
      <c r="BG414" s="1060"/>
      <c r="BH414" s="1057"/>
      <c r="BI414" s="264"/>
      <c r="BJ414" s="308"/>
      <c r="BK414" s="308"/>
      <c r="BL414" s="308"/>
      <c r="BM414" s="308"/>
      <c r="BN414" s="308"/>
      <c r="BO414" s="308">
        <v>2</v>
      </c>
      <c r="BP414" s="308"/>
      <c r="BQ414" s="308"/>
      <c r="BR414" s="308"/>
      <c r="BS414" s="309"/>
      <c r="BT414" s="308"/>
      <c r="BU414" s="308"/>
      <c r="BV414" s="308"/>
      <c r="BW414" s="308"/>
      <c r="BX414" s="308"/>
      <c r="BY414" s="308"/>
      <c r="BZ414" s="308"/>
      <c r="CA414" s="308"/>
      <c r="CB414" s="308"/>
      <c r="CC414" s="308"/>
      <c r="CD414" s="308"/>
      <c r="CE414" s="308">
        <v>2</v>
      </c>
      <c r="CF414" s="264"/>
      <c r="CG414" s="308"/>
      <c r="CH414" s="308">
        <v>2</v>
      </c>
      <c r="CI414" s="308"/>
      <c r="CJ414" s="1058"/>
      <c r="CK414" s="153"/>
    </row>
    <row r="415" spans="1:89" s="148" customFormat="1" ht="37.25" customHeight="1">
      <c r="A415" s="422">
        <v>2018</v>
      </c>
      <c r="B415" s="311" t="s">
        <v>624</v>
      </c>
      <c r="C415" s="312" t="s">
        <v>625</v>
      </c>
      <c r="D415" s="850">
        <v>2</v>
      </c>
      <c r="E415" s="1223">
        <v>101</v>
      </c>
      <c r="F415" s="315"/>
      <c r="G415" s="316"/>
      <c r="H415" s="314"/>
      <c r="I415" s="313"/>
      <c r="J415" s="318"/>
      <c r="K415" s="320"/>
      <c r="L415" s="319"/>
      <c r="M415" s="329"/>
      <c r="N415" s="321"/>
      <c r="O415" s="324"/>
      <c r="P415" s="326"/>
      <c r="Q415" s="323"/>
      <c r="R415" s="322"/>
      <c r="S415" s="325"/>
      <c r="T415" s="327">
        <f t="shared" si="34"/>
        <v>0</v>
      </c>
      <c r="U415" s="327">
        <f t="shared" si="31"/>
        <v>0</v>
      </c>
      <c r="V415" s="273" t="str">
        <f t="shared" si="33"/>
        <v>-</v>
      </c>
      <c r="W415" s="369" t="s">
        <v>626</v>
      </c>
      <c r="X415" s="303">
        <v>1.41</v>
      </c>
      <c r="Y415" s="304">
        <f t="shared" si="32"/>
        <v>0</v>
      </c>
      <c r="Z415" s="304"/>
      <c r="AA415" s="305" t="s">
        <v>1511</v>
      </c>
      <c r="AB415" s="306" t="s">
        <v>1516</v>
      </c>
      <c r="AC415" s="307"/>
      <c r="AD415" s="307"/>
      <c r="AE415" s="307"/>
      <c r="AF415" s="307"/>
      <c r="AG415" s="307"/>
      <c r="AH415" s="307"/>
      <c r="AI415" s="307"/>
      <c r="AJ415" s="307"/>
      <c r="AK415" s="307"/>
      <c r="AL415" s="307"/>
      <c r="AM415" s="307"/>
      <c r="AN415" s="307"/>
      <c r="AO415" s="307"/>
      <c r="AP415" s="307"/>
      <c r="AQ415" s="307"/>
      <c r="AR415" s="307"/>
      <c r="AS415" s="307"/>
      <c r="AT415" s="307"/>
      <c r="AU415" s="307"/>
      <c r="AV415" s="307"/>
      <c r="AW415" s="307"/>
      <c r="AX415" s="307"/>
      <c r="AY415" s="307"/>
      <c r="AZ415" s="307"/>
      <c r="BA415" s="307"/>
      <c r="BB415" s="307"/>
      <c r="BC415" s="307"/>
      <c r="BD415" s="307"/>
      <c r="BE415" s="307"/>
      <c r="BF415" s="307"/>
      <c r="BG415" s="1060"/>
      <c r="BH415" s="1057"/>
      <c r="BI415" s="264"/>
      <c r="BJ415" s="308"/>
      <c r="BK415" s="308"/>
      <c r="BL415" s="308"/>
      <c r="BM415" s="308"/>
      <c r="BN415" s="308"/>
      <c r="BO415" s="308">
        <v>2</v>
      </c>
      <c r="BP415" s="308"/>
      <c r="BQ415" s="308"/>
      <c r="BR415" s="308"/>
      <c r="BS415" s="309"/>
      <c r="BT415" s="308"/>
      <c r="BU415" s="308"/>
      <c r="BV415" s="308"/>
      <c r="BW415" s="308"/>
      <c r="BX415" s="308"/>
      <c r="BY415" s="308"/>
      <c r="BZ415" s="308"/>
      <c r="CA415" s="308"/>
      <c r="CB415" s="308"/>
      <c r="CC415" s="308"/>
      <c r="CD415" s="308"/>
      <c r="CE415" s="308">
        <v>2</v>
      </c>
      <c r="CF415" s="264"/>
      <c r="CG415" s="308"/>
      <c r="CH415" s="308"/>
      <c r="CI415" s="308">
        <v>2</v>
      </c>
      <c r="CJ415" s="1058"/>
      <c r="CK415" s="153"/>
    </row>
    <row r="416" spans="1:89" s="148" customFormat="1" ht="37.25" customHeight="1">
      <c r="A416" s="419"/>
      <c r="B416" s="311" t="s">
        <v>627</v>
      </c>
      <c r="C416" s="312" t="s">
        <v>628</v>
      </c>
      <c r="D416" s="850">
        <v>1</v>
      </c>
      <c r="E416" s="1223">
        <v>104</v>
      </c>
      <c r="F416" s="315"/>
      <c r="G416" s="316"/>
      <c r="H416" s="314"/>
      <c r="I416" s="313"/>
      <c r="J416" s="318"/>
      <c r="K416" s="320"/>
      <c r="L416" s="319"/>
      <c r="M416" s="329"/>
      <c r="N416" s="321"/>
      <c r="O416" s="324"/>
      <c r="P416" s="326"/>
      <c r="Q416" s="323"/>
      <c r="R416" s="322"/>
      <c r="S416" s="325"/>
      <c r="T416" s="327">
        <f t="shared" si="34"/>
        <v>0</v>
      </c>
      <c r="U416" s="327">
        <f t="shared" si="31"/>
        <v>0</v>
      </c>
      <c r="V416" s="273" t="str">
        <f t="shared" si="33"/>
        <v>-</v>
      </c>
      <c r="W416" s="369" t="s">
        <v>79</v>
      </c>
      <c r="X416" s="303">
        <v>1.67</v>
      </c>
      <c r="Y416" s="304">
        <f t="shared" si="32"/>
        <v>0</v>
      </c>
      <c r="Z416" s="304"/>
      <c r="AA416" s="305" t="s">
        <v>1512</v>
      </c>
      <c r="AB416" s="306" t="s">
        <v>1517</v>
      </c>
      <c r="AC416" s="307"/>
      <c r="AD416" s="307"/>
      <c r="AE416" s="307"/>
      <c r="AF416" s="307"/>
      <c r="AG416" s="307"/>
      <c r="AH416" s="307"/>
      <c r="AI416" s="307"/>
      <c r="AJ416" s="307"/>
      <c r="AK416" s="307"/>
      <c r="AL416" s="307"/>
      <c r="AM416" s="307"/>
      <c r="AN416" s="307"/>
      <c r="AO416" s="307"/>
      <c r="AP416" s="307"/>
      <c r="AQ416" s="307"/>
      <c r="AR416" s="307"/>
      <c r="AS416" s="307"/>
      <c r="AT416" s="307"/>
      <c r="AU416" s="307"/>
      <c r="AV416" s="307"/>
      <c r="AW416" s="307"/>
      <c r="AX416" s="307"/>
      <c r="AY416" s="307"/>
      <c r="AZ416" s="307"/>
      <c r="BA416" s="307"/>
      <c r="BB416" s="307"/>
      <c r="BC416" s="307"/>
      <c r="BD416" s="307"/>
      <c r="BE416" s="307"/>
      <c r="BF416" s="307"/>
      <c r="BG416" s="1060"/>
      <c r="BH416" s="1057"/>
      <c r="BI416" s="264"/>
      <c r="BJ416" s="308"/>
      <c r="BK416" s="308"/>
      <c r="BL416" s="308"/>
      <c r="BM416" s="308"/>
      <c r="BN416" s="308"/>
      <c r="BO416" s="308"/>
      <c r="BP416" s="308">
        <v>1</v>
      </c>
      <c r="BQ416" s="308"/>
      <c r="BR416" s="308"/>
      <c r="BS416" s="309"/>
      <c r="BT416" s="308"/>
      <c r="BU416" s="308"/>
      <c r="BV416" s="308"/>
      <c r="BW416" s="308"/>
      <c r="BX416" s="308"/>
      <c r="BY416" s="308"/>
      <c r="BZ416" s="308"/>
      <c r="CA416" s="308"/>
      <c r="CB416" s="308"/>
      <c r="CC416" s="308">
        <v>1</v>
      </c>
      <c r="CD416" s="308"/>
      <c r="CE416" s="308"/>
      <c r="CF416" s="264"/>
      <c r="CG416" s="308"/>
      <c r="CH416" s="308">
        <v>1</v>
      </c>
      <c r="CI416" s="308"/>
      <c r="CJ416" s="1058"/>
      <c r="CK416" s="153"/>
    </row>
    <row r="417" spans="1:89" s="148" customFormat="1" ht="37.25" customHeight="1">
      <c r="A417" s="419"/>
      <c r="B417" s="311" t="s">
        <v>629</v>
      </c>
      <c r="C417" s="312" t="s">
        <v>630</v>
      </c>
      <c r="D417" s="850">
        <v>1</v>
      </c>
      <c r="E417" s="1223">
        <v>102</v>
      </c>
      <c r="F417" s="315"/>
      <c r="G417" s="316"/>
      <c r="H417" s="314"/>
      <c r="I417" s="313"/>
      <c r="J417" s="318"/>
      <c r="K417" s="320"/>
      <c r="L417" s="319"/>
      <c r="M417" s="329"/>
      <c r="N417" s="321"/>
      <c r="O417" s="324"/>
      <c r="P417" s="326"/>
      <c r="Q417" s="323"/>
      <c r="R417" s="322"/>
      <c r="S417" s="325"/>
      <c r="T417" s="327">
        <f t="shared" si="34"/>
        <v>0</v>
      </c>
      <c r="U417" s="327">
        <f t="shared" si="31"/>
        <v>0</v>
      </c>
      <c r="V417" s="273" t="str">
        <f t="shared" si="33"/>
        <v>-</v>
      </c>
      <c r="W417" s="369" t="s">
        <v>79</v>
      </c>
      <c r="X417" s="303">
        <v>1.67</v>
      </c>
      <c r="Y417" s="304">
        <f t="shared" si="32"/>
        <v>0</v>
      </c>
      <c r="Z417" s="304"/>
      <c r="AA417" s="305" t="s">
        <v>1513</v>
      </c>
      <c r="AB417" s="306" t="s">
        <v>1517</v>
      </c>
      <c r="AC417" s="307"/>
      <c r="AD417" s="307"/>
      <c r="AE417" s="307"/>
      <c r="AF417" s="307"/>
      <c r="AG417" s="307"/>
      <c r="AH417" s="307"/>
      <c r="AI417" s="307"/>
      <c r="AJ417" s="307"/>
      <c r="AK417" s="307"/>
      <c r="AL417" s="307"/>
      <c r="AM417" s="307"/>
      <c r="AN417" s="307"/>
      <c r="AO417" s="307"/>
      <c r="AP417" s="307"/>
      <c r="AQ417" s="307"/>
      <c r="AR417" s="307"/>
      <c r="AS417" s="307"/>
      <c r="AT417" s="307"/>
      <c r="AU417" s="307"/>
      <c r="AV417" s="307"/>
      <c r="AW417" s="307"/>
      <c r="AX417" s="307"/>
      <c r="AY417" s="307"/>
      <c r="AZ417" s="307"/>
      <c r="BA417" s="307"/>
      <c r="BB417" s="307"/>
      <c r="BC417" s="307"/>
      <c r="BD417" s="307"/>
      <c r="BE417" s="307"/>
      <c r="BF417" s="307"/>
      <c r="BG417" s="1060"/>
      <c r="BH417" s="1057"/>
      <c r="BI417" s="264"/>
      <c r="BJ417" s="308"/>
      <c r="BK417" s="308"/>
      <c r="BL417" s="308"/>
      <c r="BM417" s="308"/>
      <c r="BN417" s="308"/>
      <c r="BO417" s="308"/>
      <c r="BP417" s="308">
        <v>1</v>
      </c>
      <c r="BQ417" s="308"/>
      <c r="BR417" s="308"/>
      <c r="BS417" s="309"/>
      <c r="BT417" s="308"/>
      <c r="BU417" s="308"/>
      <c r="BV417" s="308"/>
      <c r="BW417" s="308"/>
      <c r="BX417" s="308"/>
      <c r="BY417" s="308"/>
      <c r="BZ417" s="308"/>
      <c r="CA417" s="308"/>
      <c r="CB417" s="308"/>
      <c r="CC417" s="308">
        <v>1</v>
      </c>
      <c r="CD417" s="308"/>
      <c r="CE417" s="308"/>
      <c r="CF417" s="264"/>
      <c r="CG417" s="308">
        <v>1</v>
      </c>
      <c r="CH417" s="308"/>
      <c r="CI417" s="308"/>
      <c r="CJ417" s="1058"/>
      <c r="CK417" s="153"/>
    </row>
    <row r="418" spans="1:89" s="148" customFormat="1" ht="37.25" customHeight="1">
      <c r="A418" s="419"/>
      <c r="B418" s="311" t="s">
        <v>631</v>
      </c>
      <c r="C418" s="312" t="s">
        <v>632</v>
      </c>
      <c r="D418" s="850">
        <v>1</v>
      </c>
      <c r="E418" s="1223">
        <v>101</v>
      </c>
      <c r="F418" s="315"/>
      <c r="G418" s="316"/>
      <c r="H418" s="314"/>
      <c r="I418" s="313"/>
      <c r="J418" s="318"/>
      <c r="K418" s="320"/>
      <c r="L418" s="319"/>
      <c r="M418" s="329"/>
      <c r="N418" s="321"/>
      <c r="O418" s="324"/>
      <c r="P418" s="326"/>
      <c r="Q418" s="323"/>
      <c r="R418" s="322"/>
      <c r="S418" s="325"/>
      <c r="T418" s="327">
        <f t="shared" si="34"/>
        <v>0</v>
      </c>
      <c r="U418" s="327">
        <f t="shared" si="31"/>
        <v>0</v>
      </c>
      <c r="V418" s="273" t="str">
        <f t="shared" si="33"/>
        <v>-</v>
      </c>
      <c r="W418" s="369" t="s">
        <v>378</v>
      </c>
      <c r="X418" s="303">
        <v>1.63</v>
      </c>
      <c r="Y418" s="304">
        <f t="shared" si="32"/>
        <v>0</v>
      </c>
      <c r="Z418" s="304"/>
      <c r="AA418" s="305" t="s">
        <v>1512</v>
      </c>
      <c r="AB418" s="306" t="s">
        <v>1517</v>
      </c>
      <c r="AC418" s="307"/>
      <c r="AD418" s="307"/>
      <c r="AE418" s="307"/>
      <c r="AF418" s="307"/>
      <c r="AG418" s="307"/>
      <c r="AH418" s="307"/>
      <c r="AI418" s="307"/>
      <c r="AJ418" s="307"/>
      <c r="AK418" s="307"/>
      <c r="AL418" s="307"/>
      <c r="AM418" s="307"/>
      <c r="AN418" s="307"/>
      <c r="AO418" s="307"/>
      <c r="AP418" s="307"/>
      <c r="AQ418" s="307"/>
      <c r="AR418" s="307"/>
      <c r="AS418" s="307"/>
      <c r="AT418" s="307"/>
      <c r="AU418" s="307"/>
      <c r="AV418" s="307"/>
      <c r="AW418" s="307"/>
      <c r="AX418" s="307"/>
      <c r="AY418" s="307"/>
      <c r="AZ418" s="307"/>
      <c r="BA418" s="307"/>
      <c r="BB418" s="307"/>
      <c r="BC418" s="307"/>
      <c r="BD418" s="307"/>
      <c r="BE418" s="307"/>
      <c r="BF418" s="307"/>
      <c r="BG418" s="1060"/>
      <c r="BH418" s="1057"/>
      <c r="BI418" s="264"/>
      <c r="BJ418" s="308"/>
      <c r="BK418" s="308"/>
      <c r="BL418" s="308"/>
      <c r="BM418" s="308"/>
      <c r="BN418" s="308"/>
      <c r="BO418" s="308"/>
      <c r="BP418" s="308">
        <v>1</v>
      </c>
      <c r="BQ418" s="308"/>
      <c r="BR418" s="308"/>
      <c r="BS418" s="309"/>
      <c r="BT418" s="308"/>
      <c r="BU418" s="308"/>
      <c r="BV418" s="308"/>
      <c r="BW418" s="308"/>
      <c r="BX418" s="308"/>
      <c r="BY418" s="308"/>
      <c r="BZ418" s="308"/>
      <c r="CA418" s="308"/>
      <c r="CB418" s="308"/>
      <c r="CC418" s="308">
        <v>1</v>
      </c>
      <c r="CD418" s="308"/>
      <c r="CE418" s="308"/>
      <c r="CF418" s="264"/>
      <c r="CG418" s="308"/>
      <c r="CH418" s="308">
        <v>1</v>
      </c>
      <c r="CI418" s="308"/>
      <c r="CJ418" s="1058"/>
      <c r="CK418" s="153"/>
    </row>
    <row r="419" spans="1:89" s="148" customFormat="1" ht="37.25" customHeight="1">
      <c r="A419" s="419"/>
      <c r="B419" s="311" t="s">
        <v>633</v>
      </c>
      <c r="C419" s="312" t="s">
        <v>634</v>
      </c>
      <c r="D419" s="850">
        <v>1</v>
      </c>
      <c r="E419" s="1223">
        <v>106</v>
      </c>
      <c r="F419" s="315"/>
      <c r="G419" s="316"/>
      <c r="H419" s="314"/>
      <c r="I419" s="313"/>
      <c r="J419" s="318"/>
      <c r="K419" s="320"/>
      <c r="L419" s="319"/>
      <c r="M419" s="329"/>
      <c r="N419" s="321"/>
      <c r="O419" s="324"/>
      <c r="P419" s="326"/>
      <c r="Q419" s="323"/>
      <c r="R419" s="322"/>
      <c r="S419" s="325"/>
      <c r="T419" s="327">
        <f t="shared" si="34"/>
        <v>0</v>
      </c>
      <c r="U419" s="327">
        <f t="shared" si="31"/>
        <v>0</v>
      </c>
      <c r="V419" s="273" t="str">
        <f t="shared" si="33"/>
        <v>-</v>
      </c>
      <c r="W419" s="369" t="s">
        <v>405</v>
      </c>
      <c r="X419" s="303">
        <v>1.72</v>
      </c>
      <c r="Y419" s="304">
        <f t="shared" si="32"/>
        <v>0</v>
      </c>
      <c r="Z419" s="304"/>
      <c r="AA419" s="305" t="s">
        <v>1512</v>
      </c>
      <c r="AB419" s="306" t="s">
        <v>1517</v>
      </c>
      <c r="AC419" s="307"/>
      <c r="AD419" s="307"/>
      <c r="AE419" s="307"/>
      <c r="AF419" s="307"/>
      <c r="AG419" s="307"/>
      <c r="AH419" s="307"/>
      <c r="AI419" s="307"/>
      <c r="AJ419" s="307"/>
      <c r="AK419" s="307"/>
      <c r="AL419" s="307"/>
      <c r="AM419" s="307"/>
      <c r="AN419" s="307"/>
      <c r="AO419" s="307"/>
      <c r="AP419" s="307"/>
      <c r="AQ419" s="307"/>
      <c r="AR419" s="307"/>
      <c r="AS419" s="307"/>
      <c r="AT419" s="307"/>
      <c r="AU419" s="307"/>
      <c r="AV419" s="307"/>
      <c r="AW419" s="307"/>
      <c r="AX419" s="307"/>
      <c r="AY419" s="307"/>
      <c r="AZ419" s="307"/>
      <c r="BA419" s="307"/>
      <c r="BB419" s="307"/>
      <c r="BC419" s="307"/>
      <c r="BD419" s="307"/>
      <c r="BE419" s="307"/>
      <c r="BF419" s="307"/>
      <c r="BG419" s="1060"/>
      <c r="BH419" s="1057"/>
      <c r="BI419" s="264"/>
      <c r="BJ419" s="308"/>
      <c r="BK419" s="308"/>
      <c r="BL419" s="308"/>
      <c r="BM419" s="308"/>
      <c r="BN419" s="308"/>
      <c r="BO419" s="308"/>
      <c r="BP419" s="308">
        <v>1</v>
      </c>
      <c r="BQ419" s="308"/>
      <c r="BR419" s="308"/>
      <c r="BS419" s="309"/>
      <c r="BT419" s="308"/>
      <c r="BU419" s="308"/>
      <c r="BV419" s="308"/>
      <c r="BW419" s="308"/>
      <c r="BX419" s="308"/>
      <c r="BY419" s="308"/>
      <c r="BZ419" s="308"/>
      <c r="CA419" s="308"/>
      <c r="CB419" s="308"/>
      <c r="CC419" s="308"/>
      <c r="CD419" s="308">
        <v>1</v>
      </c>
      <c r="CE419" s="308"/>
      <c r="CF419" s="264"/>
      <c r="CG419" s="308"/>
      <c r="CH419" s="308">
        <v>1</v>
      </c>
      <c r="CI419" s="308"/>
      <c r="CJ419" s="1058"/>
      <c r="CK419" s="153"/>
    </row>
    <row r="420" spans="1:89" s="148" customFormat="1" ht="37.25" customHeight="1">
      <c r="A420" s="419"/>
      <c r="B420" s="311" t="s">
        <v>635</v>
      </c>
      <c r="C420" s="312" t="s">
        <v>636</v>
      </c>
      <c r="D420" s="850">
        <v>1</v>
      </c>
      <c r="E420" s="1223">
        <v>104</v>
      </c>
      <c r="F420" s="315"/>
      <c r="G420" s="316"/>
      <c r="H420" s="314"/>
      <c r="I420" s="313"/>
      <c r="J420" s="318"/>
      <c r="K420" s="320"/>
      <c r="L420" s="319"/>
      <c r="M420" s="329"/>
      <c r="N420" s="321"/>
      <c r="O420" s="324"/>
      <c r="P420" s="326"/>
      <c r="Q420" s="323"/>
      <c r="R420" s="322"/>
      <c r="S420" s="325"/>
      <c r="T420" s="327">
        <f t="shared" si="34"/>
        <v>0</v>
      </c>
      <c r="U420" s="327">
        <f t="shared" si="31"/>
        <v>0</v>
      </c>
      <c r="V420" s="273" t="str">
        <f t="shared" si="33"/>
        <v>-</v>
      </c>
      <c r="W420" s="369" t="s">
        <v>408</v>
      </c>
      <c r="X420" s="303">
        <v>1.69</v>
      </c>
      <c r="Y420" s="304">
        <f t="shared" si="32"/>
        <v>0</v>
      </c>
      <c r="Z420" s="304"/>
      <c r="AA420" s="305" t="s">
        <v>1512</v>
      </c>
      <c r="AB420" s="306" t="s">
        <v>1517</v>
      </c>
      <c r="AC420" s="307"/>
      <c r="AD420" s="307"/>
      <c r="AE420" s="307"/>
      <c r="AF420" s="307"/>
      <c r="AG420" s="307"/>
      <c r="AH420" s="307"/>
      <c r="AI420" s="307"/>
      <c r="AJ420" s="307"/>
      <c r="AK420" s="307"/>
      <c r="AL420" s="307"/>
      <c r="AM420" s="307"/>
      <c r="AN420" s="307"/>
      <c r="AO420" s="307"/>
      <c r="AP420" s="307"/>
      <c r="AQ420" s="307"/>
      <c r="AR420" s="307"/>
      <c r="AS420" s="307"/>
      <c r="AT420" s="307"/>
      <c r="AU420" s="307"/>
      <c r="AV420" s="307"/>
      <c r="AW420" s="307"/>
      <c r="AX420" s="307"/>
      <c r="AY420" s="307"/>
      <c r="AZ420" s="307"/>
      <c r="BA420" s="307"/>
      <c r="BB420" s="307"/>
      <c r="BC420" s="307"/>
      <c r="BD420" s="307"/>
      <c r="BE420" s="307"/>
      <c r="BF420" s="307"/>
      <c r="BG420" s="1060"/>
      <c r="BH420" s="1057"/>
      <c r="BI420" s="264"/>
      <c r="BJ420" s="308"/>
      <c r="BK420" s="308"/>
      <c r="BL420" s="308"/>
      <c r="BM420" s="308"/>
      <c r="BN420" s="308"/>
      <c r="BO420" s="308"/>
      <c r="BP420" s="308">
        <v>1</v>
      </c>
      <c r="BQ420" s="308"/>
      <c r="BR420" s="308"/>
      <c r="BS420" s="309"/>
      <c r="BT420" s="308"/>
      <c r="BU420" s="308"/>
      <c r="BV420" s="308"/>
      <c r="BW420" s="308"/>
      <c r="BX420" s="308"/>
      <c r="BY420" s="308"/>
      <c r="BZ420" s="308"/>
      <c r="CA420" s="308"/>
      <c r="CB420" s="308"/>
      <c r="CC420" s="308">
        <v>1</v>
      </c>
      <c r="CD420" s="308"/>
      <c r="CE420" s="308"/>
      <c r="CF420" s="264"/>
      <c r="CG420" s="308"/>
      <c r="CH420" s="308">
        <v>1</v>
      </c>
      <c r="CI420" s="308"/>
      <c r="CJ420" s="1058"/>
      <c r="CK420" s="153"/>
    </row>
    <row r="421" spans="1:89" s="148" customFormat="1" ht="37.25" customHeight="1">
      <c r="A421" s="419"/>
      <c r="B421" s="311" t="s">
        <v>637</v>
      </c>
      <c r="C421" s="312" t="s">
        <v>638</v>
      </c>
      <c r="D421" s="850">
        <v>1</v>
      </c>
      <c r="E421" s="1223">
        <v>84</v>
      </c>
      <c r="F421" s="315"/>
      <c r="G421" s="316"/>
      <c r="H421" s="314"/>
      <c r="I421" s="313"/>
      <c r="J421" s="318"/>
      <c r="K421" s="320"/>
      <c r="L421" s="319"/>
      <c r="M421" s="329"/>
      <c r="N421" s="321"/>
      <c r="O421" s="324"/>
      <c r="P421" s="326"/>
      <c r="Q421" s="323"/>
      <c r="R421" s="322"/>
      <c r="S421" s="325"/>
      <c r="T421" s="327">
        <f t="shared" si="34"/>
        <v>0</v>
      </c>
      <c r="U421" s="327">
        <f t="shared" si="31"/>
        <v>0</v>
      </c>
      <c r="V421" s="273" t="str">
        <f t="shared" si="33"/>
        <v>-</v>
      </c>
      <c r="W421" s="369" t="s">
        <v>639</v>
      </c>
      <c r="X421" s="303">
        <v>1.3</v>
      </c>
      <c r="Y421" s="304">
        <f t="shared" si="32"/>
        <v>0</v>
      </c>
      <c r="Z421" s="304"/>
      <c r="AA421" s="305" t="s">
        <v>1512</v>
      </c>
      <c r="AB421" s="306" t="s">
        <v>1517</v>
      </c>
      <c r="AC421" s="307"/>
      <c r="AD421" s="307"/>
      <c r="AE421" s="307"/>
      <c r="AF421" s="307"/>
      <c r="AG421" s="307"/>
      <c r="AH421" s="307"/>
      <c r="AI421" s="307"/>
      <c r="AJ421" s="307"/>
      <c r="AK421" s="307"/>
      <c r="AL421" s="307"/>
      <c r="AM421" s="307"/>
      <c r="AN421" s="307"/>
      <c r="AO421" s="307"/>
      <c r="AP421" s="307"/>
      <c r="AQ421" s="307"/>
      <c r="AR421" s="307"/>
      <c r="AS421" s="307"/>
      <c r="AT421" s="307"/>
      <c r="AU421" s="307"/>
      <c r="AV421" s="307"/>
      <c r="AW421" s="307"/>
      <c r="AX421" s="307"/>
      <c r="AY421" s="307"/>
      <c r="AZ421" s="307"/>
      <c r="BA421" s="307"/>
      <c r="BB421" s="307"/>
      <c r="BC421" s="307"/>
      <c r="BD421" s="307"/>
      <c r="BE421" s="307"/>
      <c r="BF421" s="307"/>
      <c r="BG421" s="1060"/>
      <c r="BH421" s="1057"/>
      <c r="BI421" s="264"/>
      <c r="BJ421" s="308"/>
      <c r="BK421" s="308"/>
      <c r="BL421" s="308"/>
      <c r="BM421" s="308"/>
      <c r="BN421" s="308"/>
      <c r="BO421" s="308"/>
      <c r="BP421" s="308">
        <v>1</v>
      </c>
      <c r="BQ421" s="308"/>
      <c r="BR421" s="308"/>
      <c r="BS421" s="309"/>
      <c r="BT421" s="308"/>
      <c r="BU421" s="308"/>
      <c r="BV421" s="308"/>
      <c r="BW421" s="308"/>
      <c r="BX421" s="308"/>
      <c r="BY421" s="308"/>
      <c r="BZ421" s="308"/>
      <c r="CA421" s="308"/>
      <c r="CB421" s="308"/>
      <c r="CC421" s="308"/>
      <c r="CD421" s="308"/>
      <c r="CE421" s="308">
        <v>1</v>
      </c>
      <c r="CF421" s="264"/>
      <c r="CG421" s="308"/>
      <c r="CH421" s="308">
        <v>1</v>
      </c>
      <c r="CI421" s="308"/>
      <c r="CJ421" s="1058"/>
      <c r="CK421" s="153"/>
    </row>
    <row r="422" spans="1:89" s="148" customFormat="1" ht="37.25" customHeight="1">
      <c r="A422" s="419"/>
      <c r="B422" s="311" t="s">
        <v>640</v>
      </c>
      <c r="C422" s="312" t="s">
        <v>641</v>
      </c>
      <c r="D422" s="850">
        <v>1</v>
      </c>
      <c r="E422" s="1223">
        <v>82</v>
      </c>
      <c r="F422" s="315"/>
      <c r="G422" s="316"/>
      <c r="H422" s="314"/>
      <c r="I422" s="313"/>
      <c r="J422" s="318"/>
      <c r="K422" s="320"/>
      <c r="L422" s="319"/>
      <c r="M422" s="329"/>
      <c r="N422" s="321"/>
      <c r="O422" s="324"/>
      <c r="P422" s="326"/>
      <c r="Q422" s="323"/>
      <c r="R422" s="322"/>
      <c r="S422" s="325"/>
      <c r="T422" s="327">
        <f t="shared" si="34"/>
        <v>0</v>
      </c>
      <c r="U422" s="327">
        <f t="shared" si="31"/>
        <v>0</v>
      </c>
      <c r="V422" s="273" t="str">
        <f t="shared" si="33"/>
        <v>-</v>
      </c>
      <c r="W422" s="369" t="s">
        <v>79</v>
      </c>
      <c r="X422" s="303">
        <v>1.25</v>
      </c>
      <c r="Y422" s="304">
        <f t="shared" si="32"/>
        <v>0</v>
      </c>
      <c r="Z422" s="304"/>
      <c r="AA422" s="305" t="s">
        <v>1511</v>
      </c>
      <c r="AB422" s="306" t="s">
        <v>1517</v>
      </c>
      <c r="AC422" s="307"/>
      <c r="AD422" s="307"/>
      <c r="AE422" s="307"/>
      <c r="AF422" s="307"/>
      <c r="AG422" s="307"/>
      <c r="AH422" s="307"/>
      <c r="AI422" s="307"/>
      <c r="AJ422" s="307"/>
      <c r="AK422" s="307"/>
      <c r="AL422" s="307"/>
      <c r="AM422" s="307"/>
      <c r="AN422" s="307"/>
      <c r="AO422" s="307"/>
      <c r="AP422" s="307"/>
      <c r="AQ422" s="307"/>
      <c r="AR422" s="307"/>
      <c r="AS422" s="307"/>
      <c r="AT422" s="307"/>
      <c r="AU422" s="307"/>
      <c r="AV422" s="307"/>
      <c r="AW422" s="307"/>
      <c r="AX422" s="307"/>
      <c r="AY422" s="307"/>
      <c r="AZ422" s="307"/>
      <c r="BA422" s="307"/>
      <c r="BB422" s="307"/>
      <c r="BC422" s="307"/>
      <c r="BD422" s="307"/>
      <c r="BE422" s="307"/>
      <c r="BF422" s="307"/>
      <c r="BG422" s="1060"/>
      <c r="BH422" s="1057"/>
      <c r="BI422" s="264"/>
      <c r="BJ422" s="308"/>
      <c r="BK422" s="308"/>
      <c r="BL422" s="308"/>
      <c r="BM422" s="308"/>
      <c r="BN422" s="308"/>
      <c r="BO422" s="308"/>
      <c r="BP422" s="308">
        <v>1</v>
      </c>
      <c r="BQ422" s="308"/>
      <c r="BR422" s="308"/>
      <c r="BS422" s="309"/>
      <c r="BT422" s="308"/>
      <c r="BU422" s="308"/>
      <c r="BV422" s="308"/>
      <c r="BW422" s="308"/>
      <c r="BX422" s="308"/>
      <c r="BY422" s="308"/>
      <c r="BZ422" s="308"/>
      <c r="CA422" s="308"/>
      <c r="CB422" s="308"/>
      <c r="CC422" s="308"/>
      <c r="CD422" s="308"/>
      <c r="CE422" s="308">
        <v>1</v>
      </c>
      <c r="CF422" s="264"/>
      <c r="CG422" s="308"/>
      <c r="CH422" s="308"/>
      <c r="CI422" s="308">
        <v>1</v>
      </c>
      <c r="CJ422" s="1058"/>
      <c r="CK422" s="153"/>
    </row>
    <row r="423" spans="1:89" s="148" customFormat="1" ht="37.25" customHeight="1">
      <c r="A423" s="419"/>
      <c r="B423" s="311" t="s">
        <v>642</v>
      </c>
      <c r="C423" s="312" t="s">
        <v>914</v>
      </c>
      <c r="D423" s="850">
        <v>1</v>
      </c>
      <c r="E423" s="1223">
        <v>82</v>
      </c>
      <c r="F423" s="315"/>
      <c r="G423" s="316"/>
      <c r="H423" s="314"/>
      <c r="I423" s="313"/>
      <c r="J423" s="318"/>
      <c r="K423" s="320"/>
      <c r="L423" s="319"/>
      <c r="M423" s="329"/>
      <c r="N423" s="321"/>
      <c r="O423" s="324"/>
      <c r="P423" s="326"/>
      <c r="Q423" s="323"/>
      <c r="R423" s="322"/>
      <c r="S423" s="325"/>
      <c r="T423" s="327">
        <f t="shared" si="34"/>
        <v>0</v>
      </c>
      <c r="U423" s="327">
        <f t="shared" si="31"/>
        <v>0</v>
      </c>
      <c r="V423" s="273" t="str">
        <f t="shared" si="33"/>
        <v>-</v>
      </c>
      <c r="W423" s="369" t="s">
        <v>63</v>
      </c>
      <c r="X423" s="303">
        <v>1.27</v>
      </c>
      <c r="Y423" s="304">
        <f t="shared" si="32"/>
        <v>0</v>
      </c>
      <c r="Z423" s="304"/>
      <c r="AA423" s="305" t="s">
        <v>1512</v>
      </c>
      <c r="AB423" s="306" t="s">
        <v>1517</v>
      </c>
      <c r="AC423" s="307"/>
      <c r="AD423" s="307"/>
      <c r="AE423" s="307"/>
      <c r="AF423" s="307"/>
      <c r="AG423" s="307"/>
      <c r="AH423" s="307"/>
      <c r="AI423" s="307"/>
      <c r="AJ423" s="307"/>
      <c r="AK423" s="307"/>
      <c r="AL423" s="307"/>
      <c r="AM423" s="307"/>
      <c r="AN423" s="307"/>
      <c r="AO423" s="307"/>
      <c r="AP423" s="307"/>
      <c r="AQ423" s="307"/>
      <c r="AR423" s="307"/>
      <c r="AS423" s="307"/>
      <c r="AT423" s="307"/>
      <c r="AU423" s="307"/>
      <c r="AV423" s="307"/>
      <c r="AW423" s="307"/>
      <c r="AX423" s="307"/>
      <c r="AY423" s="307"/>
      <c r="AZ423" s="307"/>
      <c r="BA423" s="307"/>
      <c r="BB423" s="307"/>
      <c r="BC423" s="307"/>
      <c r="BD423" s="307"/>
      <c r="BE423" s="307"/>
      <c r="BF423" s="307"/>
      <c r="BG423" s="1060"/>
      <c r="BH423" s="1057"/>
      <c r="BI423" s="264"/>
      <c r="BJ423" s="308"/>
      <c r="BK423" s="308"/>
      <c r="BL423" s="308"/>
      <c r="BM423" s="308"/>
      <c r="BN423" s="308"/>
      <c r="BO423" s="308"/>
      <c r="BP423" s="308">
        <v>1</v>
      </c>
      <c r="BQ423" s="308"/>
      <c r="BR423" s="308"/>
      <c r="BS423" s="309"/>
      <c r="BT423" s="308"/>
      <c r="BU423" s="308"/>
      <c r="BV423" s="308"/>
      <c r="BW423" s="308"/>
      <c r="BX423" s="308"/>
      <c r="BY423" s="308"/>
      <c r="BZ423" s="308"/>
      <c r="CA423" s="308"/>
      <c r="CB423" s="308"/>
      <c r="CC423" s="308"/>
      <c r="CD423" s="308"/>
      <c r="CE423" s="308">
        <v>1</v>
      </c>
      <c r="CF423" s="264"/>
      <c r="CG423" s="308"/>
      <c r="CH423" s="308">
        <v>1</v>
      </c>
      <c r="CI423" s="308"/>
      <c r="CJ423" s="1058"/>
      <c r="CK423" s="153"/>
    </row>
    <row r="424" spans="1:89" s="148" customFormat="1" ht="37.25" customHeight="1">
      <c r="A424" s="419"/>
      <c r="B424" s="311" t="s">
        <v>643</v>
      </c>
      <c r="C424" s="312" t="s">
        <v>644</v>
      </c>
      <c r="D424" s="850">
        <v>1</v>
      </c>
      <c r="E424" s="1223">
        <v>220</v>
      </c>
      <c r="F424" s="315"/>
      <c r="G424" s="316"/>
      <c r="H424" s="314"/>
      <c r="I424" s="313"/>
      <c r="J424" s="318"/>
      <c r="K424" s="320"/>
      <c r="L424" s="319"/>
      <c r="M424" s="329"/>
      <c r="N424" s="321"/>
      <c r="O424" s="324"/>
      <c r="P424" s="326"/>
      <c r="Q424" s="323"/>
      <c r="R424" s="322"/>
      <c r="S424" s="325"/>
      <c r="T424" s="327">
        <f t="shared" si="34"/>
        <v>0</v>
      </c>
      <c r="U424" s="327">
        <f t="shared" si="31"/>
        <v>0</v>
      </c>
      <c r="V424" s="273" t="str">
        <f t="shared" si="33"/>
        <v>-</v>
      </c>
      <c r="W424" s="369" t="s">
        <v>436</v>
      </c>
      <c r="X424" s="303">
        <v>3.87</v>
      </c>
      <c r="Y424" s="304">
        <f t="shared" si="32"/>
        <v>0</v>
      </c>
      <c r="Z424" s="304"/>
      <c r="AA424" s="305" t="s">
        <v>1511</v>
      </c>
      <c r="AB424" s="306" t="s">
        <v>1518</v>
      </c>
      <c r="AC424" s="307"/>
      <c r="AD424" s="307"/>
      <c r="AE424" s="307"/>
      <c r="AF424" s="307"/>
      <c r="AG424" s="307"/>
      <c r="AH424" s="307"/>
      <c r="AI424" s="307"/>
      <c r="AJ424" s="307"/>
      <c r="AK424" s="307"/>
      <c r="AL424" s="307"/>
      <c r="AM424" s="307"/>
      <c r="AN424" s="307"/>
      <c r="AO424" s="307"/>
      <c r="AP424" s="307"/>
      <c r="AQ424" s="307"/>
      <c r="AR424" s="307"/>
      <c r="AS424" s="307"/>
      <c r="AT424" s="307"/>
      <c r="AU424" s="307"/>
      <c r="AV424" s="307"/>
      <c r="AW424" s="307"/>
      <c r="AX424" s="307"/>
      <c r="AY424" s="307"/>
      <c r="AZ424" s="307"/>
      <c r="BA424" s="307"/>
      <c r="BB424" s="307"/>
      <c r="BC424" s="307"/>
      <c r="BD424" s="307"/>
      <c r="BE424" s="307"/>
      <c r="BF424" s="307"/>
      <c r="BG424" s="1060"/>
      <c r="BH424" s="1057"/>
      <c r="BI424" s="264"/>
      <c r="BJ424" s="308"/>
      <c r="BK424" s="308"/>
      <c r="BL424" s="308"/>
      <c r="BM424" s="308"/>
      <c r="BN424" s="308"/>
      <c r="BO424" s="308"/>
      <c r="BP424" s="308">
        <v>1</v>
      </c>
      <c r="BQ424" s="308"/>
      <c r="BR424" s="308"/>
      <c r="BS424" s="309"/>
      <c r="BT424" s="308"/>
      <c r="BU424" s="308"/>
      <c r="BV424" s="308"/>
      <c r="BW424" s="308"/>
      <c r="BX424" s="308"/>
      <c r="BY424" s="308"/>
      <c r="BZ424" s="308"/>
      <c r="CA424" s="308"/>
      <c r="CB424" s="308"/>
      <c r="CC424" s="308">
        <v>1</v>
      </c>
      <c r="CD424" s="308"/>
      <c r="CE424" s="308"/>
      <c r="CF424" s="264"/>
      <c r="CG424" s="308"/>
      <c r="CH424" s="308"/>
      <c r="CI424" s="308">
        <v>1</v>
      </c>
      <c r="CJ424" s="1058"/>
      <c r="CK424" s="153"/>
    </row>
    <row r="425" spans="1:89" s="148" customFormat="1" ht="37.25" customHeight="1">
      <c r="A425" s="419"/>
      <c r="B425" s="311" t="s">
        <v>645</v>
      </c>
      <c r="C425" s="312" t="s">
        <v>646</v>
      </c>
      <c r="D425" s="850">
        <v>1</v>
      </c>
      <c r="E425" s="1223">
        <v>124</v>
      </c>
      <c r="F425" s="315"/>
      <c r="G425" s="316"/>
      <c r="H425" s="314"/>
      <c r="I425" s="313"/>
      <c r="J425" s="318"/>
      <c r="K425" s="320"/>
      <c r="L425" s="319"/>
      <c r="M425" s="329"/>
      <c r="N425" s="321"/>
      <c r="O425" s="324"/>
      <c r="P425" s="326"/>
      <c r="Q425" s="323"/>
      <c r="R425" s="322"/>
      <c r="S425" s="325"/>
      <c r="T425" s="327">
        <f t="shared" si="34"/>
        <v>0</v>
      </c>
      <c r="U425" s="327">
        <f t="shared" si="31"/>
        <v>0</v>
      </c>
      <c r="V425" s="273" t="str">
        <f t="shared" si="33"/>
        <v>-</v>
      </c>
      <c r="W425" s="369" t="s">
        <v>436</v>
      </c>
      <c r="X425" s="303">
        <v>2.0699999999999998</v>
      </c>
      <c r="Y425" s="304">
        <f t="shared" si="32"/>
        <v>0</v>
      </c>
      <c r="Z425" s="304"/>
      <c r="AA425" s="305" t="s">
        <v>1511</v>
      </c>
      <c r="AB425" s="306" t="s">
        <v>1518</v>
      </c>
      <c r="AC425" s="307"/>
      <c r="AD425" s="307"/>
      <c r="AE425" s="307"/>
      <c r="AF425" s="307"/>
      <c r="AG425" s="307"/>
      <c r="AH425" s="307"/>
      <c r="AI425" s="307"/>
      <c r="AJ425" s="307"/>
      <c r="AK425" s="307"/>
      <c r="AL425" s="307"/>
      <c r="AM425" s="307"/>
      <c r="AN425" s="307"/>
      <c r="AO425" s="307"/>
      <c r="AP425" s="307"/>
      <c r="AQ425" s="307"/>
      <c r="AR425" s="307"/>
      <c r="AS425" s="307"/>
      <c r="AT425" s="307"/>
      <c r="AU425" s="307"/>
      <c r="AV425" s="307"/>
      <c r="AW425" s="307"/>
      <c r="AX425" s="307"/>
      <c r="AY425" s="307"/>
      <c r="AZ425" s="307"/>
      <c r="BA425" s="307"/>
      <c r="BB425" s="307"/>
      <c r="BC425" s="307"/>
      <c r="BD425" s="307"/>
      <c r="BE425" s="307"/>
      <c r="BF425" s="307"/>
      <c r="BG425" s="1060"/>
      <c r="BH425" s="1057"/>
      <c r="BI425" s="264"/>
      <c r="BJ425" s="308"/>
      <c r="BK425" s="308"/>
      <c r="BL425" s="308"/>
      <c r="BM425" s="308"/>
      <c r="BN425" s="308"/>
      <c r="BO425" s="308"/>
      <c r="BP425" s="308">
        <v>1</v>
      </c>
      <c r="BQ425" s="308"/>
      <c r="BR425" s="308"/>
      <c r="BS425" s="309"/>
      <c r="BT425" s="308"/>
      <c r="BU425" s="308"/>
      <c r="BV425" s="308"/>
      <c r="BW425" s="308"/>
      <c r="BX425" s="308"/>
      <c r="BY425" s="308"/>
      <c r="BZ425" s="308"/>
      <c r="CA425" s="308"/>
      <c r="CB425" s="308"/>
      <c r="CC425" s="308">
        <v>1</v>
      </c>
      <c r="CD425" s="308"/>
      <c r="CE425" s="308"/>
      <c r="CF425" s="264"/>
      <c r="CG425" s="308"/>
      <c r="CH425" s="308"/>
      <c r="CI425" s="308">
        <v>1</v>
      </c>
      <c r="CJ425" s="1058"/>
      <c r="CK425" s="153"/>
    </row>
    <row r="426" spans="1:89" s="148" customFormat="1" ht="37.25" customHeight="1">
      <c r="A426" s="419"/>
      <c r="B426" s="311" t="s">
        <v>647</v>
      </c>
      <c r="C426" s="312" t="s">
        <v>648</v>
      </c>
      <c r="D426" s="850">
        <v>1</v>
      </c>
      <c r="E426" s="1223">
        <v>215</v>
      </c>
      <c r="F426" s="315"/>
      <c r="G426" s="316"/>
      <c r="H426" s="314"/>
      <c r="I426" s="313"/>
      <c r="J426" s="318"/>
      <c r="K426" s="320"/>
      <c r="L426" s="319"/>
      <c r="M426" s="329"/>
      <c r="N426" s="321"/>
      <c r="O426" s="324"/>
      <c r="P426" s="326"/>
      <c r="Q426" s="323"/>
      <c r="R426" s="322"/>
      <c r="S426" s="325"/>
      <c r="T426" s="327">
        <f t="shared" si="34"/>
        <v>0</v>
      </c>
      <c r="U426" s="327">
        <f t="shared" si="31"/>
        <v>0</v>
      </c>
      <c r="V426" s="273" t="str">
        <f t="shared" si="33"/>
        <v>-</v>
      </c>
      <c r="W426" s="369" t="s">
        <v>436</v>
      </c>
      <c r="X426" s="303">
        <v>3.79</v>
      </c>
      <c r="Y426" s="304">
        <f t="shared" si="32"/>
        <v>0</v>
      </c>
      <c r="Z426" s="304"/>
      <c r="AA426" s="305" t="s">
        <v>1512</v>
      </c>
      <c r="AB426" s="306" t="s">
        <v>1518</v>
      </c>
      <c r="AC426" s="307"/>
      <c r="AD426" s="307"/>
      <c r="AE426" s="307"/>
      <c r="AF426" s="307"/>
      <c r="AG426" s="307"/>
      <c r="AH426" s="307"/>
      <c r="AI426" s="307"/>
      <c r="AJ426" s="307"/>
      <c r="AK426" s="307"/>
      <c r="AL426" s="307"/>
      <c r="AM426" s="307"/>
      <c r="AN426" s="307"/>
      <c r="AO426" s="307"/>
      <c r="AP426" s="307"/>
      <c r="AQ426" s="307"/>
      <c r="AR426" s="307"/>
      <c r="AS426" s="307"/>
      <c r="AT426" s="307"/>
      <c r="AU426" s="307"/>
      <c r="AV426" s="307"/>
      <c r="AW426" s="307"/>
      <c r="AX426" s="307"/>
      <c r="AY426" s="307"/>
      <c r="AZ426" s="307"/>
      <c r="BA426" s="307"/>
      <c r="BB426" s="307"/>
      <c r="BC426" s="307"/>
      <c r="BD426" s="307"/>
      <c r="BE426" s="307"/>
      <c r="BF426" s="307"/>
      <c r="BG426" s="1060"/>
      <c r="BH426" s="1057"/>
      <c r="BI426" s="264"/>
      <c r="BJ426" s="308"/>
      <c r="BK426" s="308"/>
      <c r="BL426" s="308"/>
      <c r="BM426" s="308"/>
      <c r="BN426" s="308"/>
      <c r="BO426" s="308"/>
      <c r="BP426" s="308">
        <v>1</v>
      </c>
      <c r="BQ426" s="308"/>
      <c r="BR426" s="308"/>
      <c r="BS426" s="309"/>
      <c r="BT426" s="308"/>
      <c r="BU426" s="308"/>
      <c r="BV426" s="308"/>
      <c r="BW426" s="308"/>
      <c r="BX426" s="308"/>
      <c r="BY426" s="308"/>
      <c r="BZ426" s="308"/>
      <c r="CA426" s="308"/>
      <c r="CB426" s="308"/>
      <c r="CC426" s="308">
        <v>1</v>
      </c>
      <c r="CD426" s="308"/>
      <c r="CE426" s="308"/>
      <c r="CF426" s="264"/>
      <c r="CG426" s="308"/>
      <c r="CH426" s="308">
        <v>1</v>
      </c>
      <c r="CI426" s="308"/>
      <c r="CJ426" s="1058"/>
      <c r="CK426" s="153"/>
    </row>
    <row r="427" spans="1:89" s="148" customFormat="1" ht="37.25" customHeight="1">
      <c r="A427" s="419"/>
      <c r="B427" s="311" t="s">
        <v>649</v>
      </c>
      <c r="C427" s="312" t="s">
        <v>650</v>
      </c>
      <c r="D427" s="850">
        <v>1</v>
      </c>
      <c r="E427" s="1223">
        <v>164</v>
      </c>
      <c r="F427" s="315"/>
      <c r="G427" s="316"/>
      <c r="H427" s="314"/>
      <c r="I427" s="313"/>
      <c r="J427" s="318"/>
      <c r="K427" s="320"/>
      <c r="L427" s="319"/>
      <c r="M427" s="329"/>
      <c r="N427" s="321"/>
      <c r="O427" s="324"/>
      <c r="P427" s="326"/>
      <c r="Q427" s="323"/>
      <c r="R427" s="322"/>
      <c r="S427" s="325"/>
      <c r="T427" s="327">
        <f t="shared" si="34"/>
        <v>0</v>
      </c>
      <c r="U427" s="327">
        <f t="shared" si="31"/>
        <v>0</v>
      </c>
      <c r="V427" s="273" t="str">
        <f t="shared" si="33"/>
        <v>-</v>
      </c>
      <c r="W427" s="369" t="s">
        <v>63</v>
      </c>
      <c r="X427" s="303">
        <v>2.82</v>
      </c>
      <c r="Y427" s="304">
        <f t="shared" si="32"/>
        <v>0</v>
      </c>
      <c r="Z427" s="304"/>
      <c r="AA427" s="305" t="s">
        <v>1512</v>
      </c>
      <c r="AB427" s="306" t="s">
        <v>1518</v>
      </c>
      <c r="AC427" s="307"/>
      <c r="AD427" s="307"/>
      <c r="AE427" s="307"/>
      <c r="AF427" s="307"/>
      <c r="AG427" s="307"/>
      <c r="AH427" s="307"/>
      <c r="AI427" s="307"/>
      <c r="AJ427" s="307"/>
      <c r="AK427" s="307"/>
      <c r="AL427" s="307"/>
      <c r="AM427" s="307"/>
      <c r="AN427" s="307"/>
      <c r="AO427" s="307"/>
      <c r="AP427" s="307"/>
      <c r="AQ427" s="307"/>
      <c r="AR427" s="307"/>
      <c r="AS427" s="307"/>
      <c r="AT427" s="307"/>
      <c r="AU427" s="307"/>
      <c r="AV427" s="307"/>
      <c r="AW427" s="307"/>
      <c r="AX427" s="307"/>
      <c r="AY427" s="307"/>
      <c r="AZ427" s="307"/>
      <c r="BA427" s="307"/>
      <c r="BB427" s="307"/>
      <c r="BC427" s="307"/>
      <c r="BD427" s="307"/>
      <c r="BE427" s="307"/>
      <c r="BF427" s="307"/>
      <c r="BG427" s="1060"/>
      <c r="BH427" s="1057"/>
      <c r="BI427" s="264"/>
      <c r="BJ427" s="308"/>
      <c r="BK427" s="308"/>
      <c r="BL427" s="308"/>
      <c r="BM427" s="308"/>
      <c r="BN427" s="308"/>
      <c r="BO427" s="308"/>
      <c r="BP427" s="308">
        <v>1</v>
      </c>
      <c r="BQ427" s="308"/>
      <c r="BR427" s="308"/>
      <c r="BS427" s="309"/>
      <c r="BT427" s="308"/>
      <c r="BU427" s="308"/>
      <c r="BV427" s="308"/>
      <c r="BW427" s="308"/>
      <c r="BX427" s="308"/>
      <c r="BY427" s="308"/>
      <c r="BZ427" s="308"/>
      <c r="CA427" s="308"/>
      <c r="CB427" s="308"/>
      <c r="CC427" s="308">
        <v>1</v>
      </c>
      <c r="CD427" s="308"/>
      <c r="CE427" s="308"/>
      <c r="CF427" s="264"/>
      <c r="CG427" s="308"/>
      <c r="CH427" s="308">
        <v>1</v>
      </c>
      <c r="CI427" s="308"/>
      <c r="CJ427" s="1058"/>
      <c r="CK427" s="153"/>
    </row>
    <row r="428" spans="1:89" s="148" customFormat="1" ht="37.25" customHeight="1">
      <c r="A428" s="419"/>
      <c r="B428" s="311" t="s">
        <v>651</v>
      </c>
      <c r="C428" s="312" t="s">
        <v>652</v>
      </c>
      <c r="D428" s="850">
        <v>1</v>
      </c>
      <c r="E428" s="1223">
        <v>201</v>
      </c>
      <c r="F428" s="315"/>
      <c r="G428" s="316"/>
      <c r="H428" s="314"/>
      <c r="I428" s="313"/>
      <c r="J428" s="318"/>
      <c r="K428" s="320"/>
      <c r="L428" s="319"/>
      <c r="M428" s="329"/>
      <c r="N428" s="321"/>
      <c r="O428" s="324"/>
      <c r="P428" s="326"/>
      <c r="Q428" s="323"/>
      <c r="R428" s="322"/>
      <c r="S428" s="325"/>
      <c r="T428" s="327">
        <f t="shared" si="34"/>
        <v>0</v>
      </c>
      <c r="U428" s="327">
        <f t="shared" si="31"/>
        <v>0</v>
      </c>
      <c r="V428" s="273" t="str">
        <f t="shared" si="33"/>
        <v>-</v>
      </c>
      <c r="W428" s="369" t="s">
        <v>79</v>
      </c>
      <c r="X428" s="303">
        <v>3.51</v>
      </c>
      <c r="Y428" s="304">
        <f t="shared" si="32"/>
        <v>0</v>
      </c>
      <c r="Z428" s="304"/>
      <c r="AA428" s="305" t="s">
        <v>1511</v>
      </c>
      <c r="AB428" s="306" t="s">
        <v>1518</v>
      </c>
      <c r="AC428" s="307"/>
      <c r="AD428" s="307"/>
      <c r="AE428" s="307"/>
      <c r="AF428" s="307"/>
      <c r="AG428" s="307"/>
      <c r="AH428" s="307"/>
      <c r="AI428" s="307"/>
      <c r="AJ428" s="307"/>
      <c r="AK428" s="307"/>
      <c r="AL428" s="307"/>
      <c r="AM428" s="307"/>
      <c r="AN428" s="307"/>
      <c r="AO428" s="307"/>
      <c r="AP428" s="307"/>
      <c r="AQ428" s="307"/>
      <c r="AR428" s="307"/>
      <c r="AS428" s="307"/>
      <c r="AT428" s="307"/>
      <c r="AU428" s="307"/>
      <c r="AV428" s="307"/>
      <c r="AW428" s="307"/>
      <c r="AX428" s="307"/>
      <c r="AY428" s="307"/>
      <c r="AZ428" s="307"/>
      <c r="BA428" s="307"/>
      <c r="BB428" s="307"/>
      <c r="BC428" s="307"/>
      <c r="BD428" s="307"/>
      <c r="BE428" s="307"/>
      <c r="BF428" s="307"/>
      <c r="BG428" s="1060"/>
      <c r="BH428" s="1057"/>
      <c r="BI428" s="264"/>
      <c r="BJ428" s="308"/>
      <c r="BK428" s="308"/>
      <c r="BL428" s="308"/>
      <c r="BM428" s="308"/>
      <c r="BN428" s="308"/>
      <c r="BO428" s="308"/>
      <c r="BP428" s="308">
        <v>1</v>
      </c>
      <c r="BQ428" s="308"/>
      <c r="BR428" s="308"/>
      <c r="BS428" s="309"/>
      <c r="BT428" s="308"/>
      <c r="BU428" s="308"/>
      <c r="BV428" s="308"/>
      <c r="BW428" s="308"/>
      <c r="BX428" s="308"/>
      <c r="BY428" s="308"/>
      <c r="BZ428" s="308"/>
      <c r="CA428" s="308"/>
      <c r="CB428" s="308"/>
      <c r="CC428" s="308">
        <v>1</v>
      </c>
      <c r="CD428" s="308"/>
      <c r="CE428" s="308"/>
      <c r="CF428" s="264"/>
      <c r="CG428" s="308"/>
      <c r="CH428" s="308"/>
      <c r="CI428" s="308">
        <v>1</v>
      </c>
      <c r="CJ428" s="1058"/>
      <c r="CK428" s="153"/>
    </row>
    <row r="429" spans="1:89" s="148" customFormat="1" ht="37.25" customHeight="1">
      <c r="A429" s="419"/>
      <c r="B429" s="311" t="s">
        <v>653</v>
      </c>
      <c r="C429" s="312" t="s">
        <v>654</v>
      </c>
      <c r="D429" s="850">
        <v>1</v>
      </c>
      <c r="E429" s="1223">
        <v>152</v>
      </c>
      <c r="F429" s="315"/>
      <c r="G429" s="316"/>
      <c r="H429" s="314"/>
      <c r="I429" s="313"/>
      <c r="J429" s="318"/>
      <c r="K429" s="320"/>
      <c r="L429" s="319"/>
      <c r="M429" s="329"/>
      <c r="N429" s="321"/>
      <c r="O429" s="324"/>
      <c r="P429" s="326"/>
      <c r="Q429" s="323"/>
      <c r="R429" s="322"/>
      <c r="S429" s="325"/>
      <c r="T429" s="327">
        <f t="shared" si="34"/>
        <v>0</v>
      </c>
      <c r="U429" s="327">
        <f t="shared" si="31"/>
        <v>0</v>
      </c>
      <c r="V429" s="273" t="str">
        <f t="shared" si="33"/>
        <v>-</v>
      </c>
      <c r="W429" s="369" t="s">
        <v>63</v>
      </c>
      <c r="X429" s="303">
        <v>2.6</v>
      </c>
      <c r="Y429" s="304">
        <f t="shared" si="32"/>
        <v>0</v>
      </c>
      <c r="Z429" s="304"/>
      <c r="AA429" s="305" t="s">
        <v>1513</v>
      </c>
      <c r="AB429" s="306" t="s">
        <v>1518</v>
      </c>
      <c r="AC429" s="307"/>
      <c r="AD429" s="307"/>
      <c r="AE429" s="307"/>
      <c r="AF429" s="307"/>
      <c r="AG429" s="307"/>
      <c r="AH429" s="307"/>
      <c r="AI429" s="307"/>
      <c r="AJ429" s="307"/>
      <c r="AK429" s="307"/>
      <c r="AL429" s="307"/>
      <c r="AM429" s="307"/>
      <c r="AN429" s="307"/>
      <c r="AO429" s="307"/>
      <c r="AP429" s="307"/>
      <c r="AQ429" s="307"/>
      <c r="AR429" s="307"/>
      <c r="AS429" s="307"/>
      <c r="AT429" s="307"/>
      <c r="AU429" s="307"/>
      <c r="AV429" s="307"/>
      <c r="AW429" s="307"/>
      <c r="AX429" s="307"/>
      <c r="AY429" s="307"/>
      <c r="AZ429" s="307"/>
      <c r="BA429" s="307"/>
      <c r="BB429" s="307"/>
      <c r="BC429" s="307"/>
      <c r="BD429" s="307"/>
      <c r="BE429" s="307"/>
      <c r="BF429" s="307"/>
      <c r="BG429" s="1060"/>
      <c r="BH429" s="1057"/>
      <c r="BI429" s="264"/>
      <c r="BJ429" s="308"/>
      <c r="BK429" s="308"/>
      <c r="BL429" s="308"/>
      <c r="BM429" s="308"/>
      <c r="BN429" s="308"/>
      <c r="BO429" s="308"/>
      <c r="BP429" s="308">
        <v>1</v>
      </c>
      <c r="BQ429" s="308"/>
      <c r="BR429" s="308"/>
      <c r="BS429" s="309"/>
      <c r="BT429" s="308"/>
      <c r="BU429" s="308"/>
      <c r="BV429" s="308"/>
      <c r="BW429" s="308"/>
      <c r="BX429" s="308"/>
      <c r="BY429" s="308"/>
      <c r="BZ429" s="308"/>
      <c r="CA429" s="308"/>
      <c r="CB429" s="308"/>
      <c r="CC429" s="308">
        <v>1</v>
      </c>
      <c r="CD429" s="308"/>
      <c r="CE429" s="308"/>
      <c r="CF429" s="264"/>
      <c r="CG429" s="308">
        <v>1</v>
      </c>
      <c r="CH429" s="308"/>
      <c r="CI429" s="308"/>
      <c r="CJ429" s="1058"/>
      <c r="CK429" s="153"/>
    </row>
    <row r="430" spans="1:89" s="148" customFormat="1" ht="37.25" customHeight="1">
      <c r="A430" s="419"/>
      <c r="B430" s="311" t="s">
        <v>655</v>
      </c>
      <c r="C430" s="312" t="s">
        <v>656</v>
      </c>
      <c r="D430" s="850">
        <v>1</v>
      </c>
      <c r="E430" s="1223">
        <v>154</v>
      </c>
      <c r="F430" s="315"/>
      <c r="G430" s="316"/>
      <c r="H430" s="314"/>
      <c r="I430" s="313"/>
      <c r="J430" s="318"/>
      <c r="K430" s="320"/>
      <c r="L430" s="319"/>
      <c r="M430" s="329"/>
      <c r="N430" s="321"/>
      <c r="O430" s="324"/>
      <c r="P430" s="326"/>
      <c r="Q430" s="323"/>
      <c r="R430" s="322"/>
      <c r="S430" s="325"/>
      <c r="T430" s="327">
        <f t="shared" si="34"/>
        <v>0</v>
      </c>
      <c r="U430" s="327">
        <f t="shared" si="31"/>
        <v>0</v>
      </c>
      <c r="V430" s="273" t="str">
        <f t="shared" si="33"/>
        <v>-</v>
      </c>
      <c r="W430" s="369" t="s">
        <v>79</v>
      </c>
      <c r="X430" s="303">
        <v>2.64</v>
      </c>
      <c r="Y430" s="304">
        <f t="shared" si="32"/>
        <v>0</v>
      </c>
      <c r="Z430" s="304"/>
      <c r="AA430" s="305" t="s">
        <v>1511</v>
      </c>
      <c r="AB430" s="306" t="s">
        <v>1518</v>
      </c>
      <c r="AC430" s="307"/>
      <c r="AD430" s="307"/>
      <c r="AE430" s="307"/>
      <c r="AF430" s="307"/>
      <c r="AG430" s="307"/>
      <c r="AH430" s="307"/>
      <c r="AI430" s="307"/>
      <c r="AJ430" s="307"/>
      <c r="AK430" s="307"/>
      <c r="AL430" s="307"/>
      <c r="AM430" s="307"/>
      <c r="AN430" s="307"/>
      <c r="AO430" s="307"/>
      <c r="AP430" s="307"/>
      <c r="AQ430" s="307"/>
      <c r="AR430" s="307"/>
      <c r="AS430" s="307"/>
      <c r="AT430" s="307"/>
      <c r="AU430" s="307"/>
      <c r="AV430" s="307"/>
      <c r="AW430" s="307"/>
      <c r="AX430" s="307"/>
      <c r="AY430" s="307"/>
      <c r="AZ430" s="307"/>
      <c r="BA430" s="307"/>
      <c r="BB430" s="307"/>
      <c r="BC430" s="307"/>
      <c r="BD430" s="307"/>
      <c r="BE430" s="307"/>
      <c r="BF430" s="307"/>
      <c r="BG430" s="1060"/>
      <c r="BH430" s="1057"/>
      <c r="BI430" s="264"/>
      <c r="BJ430" s="308"/>
      <c r="BK430" s="308"/>
      <c r="BL430" s="308"/>
      <c r="BM430" s="308"/>
      <c r="BN430" s="308"/>
      <c r="BO430" s="308"/>
      <c r="BP430" s="308">
        <v>1</v>
      </c>
      <c r="BQ430" s="308"/>
      <c r="BR430" s="308"/>
      <c r="BS430" s="309"/>
      <c r="BT430" s="308"/>
      <c r="BU430" s="308"/>
      <c r="BV430" s="308"/>
      <c r="BW430" s="308"/>
      <c r="BX430" s="308"/>
      <c r="BY430" s="308"/>
      <c r="BZ430" s="308"/>
      <c r="CA430" s="308"/>
      <c r="CB430" s="308"/>
      <c r="CC430" s="308">
        <v>1</v>
      </c>
      <c r="CD430" s="308"/>
      <c r="CE430" s="308"/>
      <c r="CF430" s="264"/>
      <c r="CG430" s="308"/>
      <c r="CH430" s="308"/>
      <c r="CI430" s="308">
        <v>1</v>
      </c>
      <c r="CJ430" s="1058"/>
      <c r="CK430" s="153"/>
    </row>
    <row r="431" spans="1:89" s="148" customFormat="1" ht="37.25" customHeight="1">
      <c r="A431" s="419"/>
      <c r="B431" s="311" t="s">
        <v>657</v>
      </c>
      <c r="C431" s="312" t="s">
        <v>658</v>
      </c>
      <c r="D431" s="850">
        <v>1</v>
      </c>
      <c r="E431" s="1223">
        <v>135</v>
      </c>
      <c r="F431" s="315"/>
      <c r="G431" s="316"/>
      <c r="H431" s="314"/>
      <c r="I431" s="313"/>
      <c r="J431" s="318"/>
      <c r="K431" s="320"/>
      <c r="L431" s="319"/>
      <c r="M431" s="329"/>
      <c r="N431" s="321"/>
      <c r="O431" s="324"/>
      <c r="P431" s="326"/>
      <c r="Q431" s="323"/>
      <c r="R431" s="322"/>
      <c r="S431" s="325"/>
      <c r="T431" s="327">
        <f t="shared" si="34"/>
        <v>0</v>
      </c>
      <c r="U431" s="327">
        <f t="shared" si="31"/>
        <v>0</v>
      </c>
      <c r="V431" s="273" t="str">
        <f t="shared" si="33"/>
        <v>-</v>
      </c>
      <c r="W431" s="369" t="s">
        <v>63</v>
      </c>
      <c r="X431" s="303">
        <v>2.2799999999999998</v>
      </c>
      <c r="Y431" s="304">
        <f t="shared" si="32"/>
        <v>0</v>
      </c>
      <c r="Z431" s="304"/>
      <c r="AA431" s="305" t="s">
        <v>1512</v>
      </c>
      <c r="AB431" s="306" t="s">
        <v>1518</v>
      </c>
      <c r="AC431" s="307"/>
      <c r="AD431" s="307"/>
      <c r="AE431" s="307"/>
      <c r="AF431" s="307"/>
      <c r="AG431" s="307"/>
      <c r="AH431" s="307"/>
      <c r="AI431" s="307"/>
      <c r="AJ431" s="307"/>
      <c r="AK431" s="307"/>
      <c r="AL431" s="307"/>
      <c r="AM431" s="307"/>
      <c r="AN431" s="307"/>
      <c r="AO431" s="307"/>
      <c r="AP431" s="307"/>
      <c r="AQ431" s="307"/>
      <c r="AR431" s="307"/>
      <c r="AS431" s="307"/>
      <c r="AT431" s="307"/>
      <c r="AU431" s="307"/>
      <c r="AV431" s="307"/>
      <c r="AW431" s="307"/>
      <c r="AX431" s="307"/>
      <c r="AY431" s="307"/>
      <c r="AZ431" s="307"/>
      <c r="BA431" s="307"/>
      <c r="BB431" s="307"/>
      <c r="BC431" s="307"/>
      <c r="BD431" s="307"/>
      <c r="BE431" s="307"/>
      <c r="BF431" s="307"/>
      <c r="BG431" s="1060"/>
      <c r="BH431" s="1057"/>
      <c r="BI431" s="264"/>
      <c r="BJ431" s="308"/>
      <c r="BK431" s="308"/>
      <c r="BL431" s="308"/>
      <c r="BM431" s="308"/>
      <c r="BN431" s="308"/>
      <c r="BO431" s="308"/>
      <c r="BP431" s="308">
        <v>1</v>
      </c>
      <c r="BQ431" s="308"/>
      <c r="BR431" s="308"/>
      <c r="BS431" s="309"/>
      <c r="BT431" s="308"/>
      <c r="BU431" s="308"/>
      <c r="BV431" s="308"/>
      <c r="BW431" s="308"/>
      <c r="BX431" s="308"/>
      <c r="BY431" s="308"/>
      <c r="BZ431" s="308"/>
      <c r="CA431" s="308"/>
      <c r="CB431" s="308"/>
      <c r="CC431" s="308"/>
      <c r="CD431" s="308"/>
      <c r="CE431" s="308">
        <v>1</v>
      </c>
      <c r="CF431" s="264"/>
      <c r="CG431" s="308"/>
      <c r="CH431" s="308">
        <v>1</v>
      </c>
      <c r="CI431" s="308"/>
      <c r="CJ431" s="1058"/>
      <c r="CK431" s="153"/>
    </row>
    <row r="432" spans="1:89" s="148" customFormat="1" ht="37" customHeight="1">
      <c r="A432" s="419"/>
      <c r="B432" s="311" t="s">
        <v>659</v>
      </c>
      <c r="C432" s="312" t="s">
        <v>660</v>
      </c>
      <c r="D432" s="850">
        <v>1</v>
      </c>
      <c r="E432" s="1223">
        <v>114</v>
      </c>
      <c r="F432" s="315"/>
      <c r="G432" s="316"/>
      <c r="H432" s="314"/>
      <c r="I432" s="313"/>
      <c r="J432" s="318"/>
      <c r="K432" s="320"/>
      <c r="L432" s="319"/>
      <c r="M432" s="329"/>
      <c r="N432" s="321"/>
      <c r="O432" s="324"/>
      <c r="P432" s="326"/>
      <c r="Q432" s="323"/>
      <c r="R432" s="322"/>
      <c r="S432" s="325"/>
      <c r="T432" s="327">
        <f t="shared" si="34"/>
        <v>0</v>
      </c>
      <c r="U432" s="327">
        <f t="shared" si="31"/>
        <v>0</v>
      </c>
      <c r="V432" s="273" t="str">
        <f t="shared" si="33"/>
        <v>-</v>
      </c>
      <c r="W432" s="369" t="s">
        <v>63</v>
      </c>
      <c r="X432" s="303">
        <v>1.88</v>
      </c>
      <c r="Y432" s="304">
        <f t="shared" si="32"/>
        <v>0</v>
      </c>
      <c r="Z432" s="304"/>
      <c r="AA432" s="305" t="s">
        <v>1512</v>
      </c>
      <c r="AB432" s="306" t="s">
        <v>1518</v>
      </c>
      <c r="AC432" s="307"/>
      <c r="AD432" s="307"/>
      <c r="AE432" s="307"/>
      <c r="AF432" s="307"/>
      <c r="AG432" s="307"/>
      <c r="AH432" s="307"/>
      <c r="AI432" s="307"/>
      <c r="AJ432" s="307"/>
      <c r="AK432" s="307"/>
      <c r="AL432" s="307"/>
      <c r="AM432" s="307"/>
      <c r="AN432" s="307"/>
      <c r="AO432" s="307"/>
      <c r="AP432" s="307"/>
      <c r="AQ432" s="307"/>
      <c r="AR432" s="307"/>
      <c r="AS432" s="307"/>
      <c r="AT432" s="307"/>
      <c r="AU432" s="307"/>
      <c r="AV432" s="307"/>
      <c r="AW432" s="307"/>
      <c r="AX432" s="307"/>
      <c r="AY432" s="307"/>
      <c r="AZ432" s="307"/>
      <c r="BA432" s="307"/>
      <c r="BB432" s="307"/>
      <c r="BC432" s="307"/>
      <c r="BD432" s="307"/>
      <c r="BE432" s="307"/>
      <c r="BF432" s="307"/>
      <c r="BG432" s="1060"/>
      <c r="BH432" s="1057"/>
      <c r="BI432" s="264"/>
      <c r="BJ432" s="308"/>
      <c r="BK432" s="308"/>
      <c r="BL432" s="308"/>
      <c r="BM432" s="308"/>
      <c r="BN432" s="308"/>
      <c r="BO432" s="308"/>
      <c r="BP432" s="308">
        <v>1</v>
      </c>
      <c r="BQ432" s="308"/>
      <c r="BR432" s="308"/>
      <c r="BS432" s="309"/>
      <c r="BT432" s="308"/>
      <c r="BU432" s="308"/>
      <c r="BV432" s="308"/>
      <c r="BW432" s="308"/>
      <c r="BX432" s="308"/>
      <c r="BY432" s="308"/>
      <c r="BZ432" s="308"/>
      <c r="CA432" s="308"/>
      <c r="CB432" s="308"/>
      <c r="CC432" s="308"/>
      <c r="CD432" s="308"/>
      <c r="CE432" s="308">
        <v>1</v>
      </c>
      <c r="CF432" s="264"/>
      <c r="CG432" s="308"/>
      <c r="CH432" s="308">
        <v>1</v>
      </c>
      <c r="CI432" s="308"/>
      <c r="CJ432" s="1058"/>
      <c r="CK432" s="153"/>
    </row>
    <row r="433" spans="1:89" s="148" customFormat="1" ht="37.25" customHeight="1">
      <c r="A433" s="423"/>
      <c r="B433" s="333" t="s">
        <v>661</v>
      </c>
      <c r="C433" s="280" t="s">
        <v>662</v>
      </c>
      <c r="D433" s="856">
        <v>1</v>
      </c>
      <c r="E433" s="1224">
        <v>228</v>
      </c>
      <c r="F433" s="337"/>
      <c r="G433" s="338"/>
      <c r="H433" s="336"/>
      <c r="I433" s="335"/>
      <c r="J433" s="340"/>
      <c r="K433" s="342"/>
      <c r="L433" s="341"/>
      <c r="M433" s="339"/>
      <c r="N433" s="343"/>
      <c r="O433" s="346"/>
      <c r="P433" s="348"/>
      <c r="Q433" s="345"/>
      <c r="R433" s="344"/>
      <c r="S433" s="347"/>
      <c r="T433" s="349">
        <f t="shared" si="34"/>
        <v>0</v>
      </c>
      <c r="U433" s="349">
        <f t="shared" si="31"/>
        <v>0</v>
      </c>
      <c r="V433" s="281" t="str">
        <f t="shared" si="33"/>
        <v>-</v>
      </c>
      <c r="W433" s="424" t="s">
        <v>63</v>
      </c>
      <c r="X433" s="303">
        <v>4.0199999999999996</v>
      </c>
      <c r="Y433" s="304">
        <f t="shared" si="32"/>
        <v>0</v>
      </c>
      <c r="Z433" s="304"/>
      <c r="AA433" s="334" t="s">
        <v>1512</v>
      </c>
      <c r="AB433" s="334" t="s">
        <v>1518</v>
      </c>
      <c r="AC433" s="307"/>
      <c r="AD433" s="307"/>
      <c r="AE433" s="307"/>
      <c r="AF433" s="307"/>
      <c r="AG433" s="307"/>
      <c r="AH433" s="307"/>
      <c r="AI433" s="307"/>
      <c r="AJ433" s="307"/>
      <c r="AK433" s="307"/>
      <c r="AL433" s="307"/>
      <c r="AM433" s="307"/>
      <c r="AN433" s="307"/>
      <c r="AO433" s="307"/>
      <c r="AP433" s="307"/>
      <c r="AQ433" s="307"/>
      <c r="AR433" s="307"/>
      <c r="AS433" s="307"/>
      <c r="AT433" s="307"/>
      <c r="AU433" s="307"/>
      <c r="AV433" s="307"/>
      <c r="AW433" s="307"/>
      <c r="AX433" s="307"/>
      <c r="AY433" s="307"/>
      <c r="AZ433" s="307"/>
      <c r="BA433" s="307"/>
      <c r="BB433" s="307"/>
      <c r="BC433" s="307"/>
      <c r="BD433" s="307"/>
      <c r="BE433" s="307"/>
      <c r="BF433" s="307"/>
      <c r="BG433" s="1060"/>
      <c r="BH433" s="1057"/>
      <c r="BI433" s="264"/>
      <c r="BJ433" s="308"/>
      <c r="BK433" s="308"/>
      <c r="BL433" s="308"/>
      <c r="BM433" s="308"/>
      <c r="BN433" s="308"/>
      <c r="BO433" s="308"/>
      <c r="BP433" s="308">
        <v>1</v>
      </c>
      <c r="BQ433" s="308"/>
      <c r="BR433" s="308"/>
      <c r="BS433" s="309"/>
      <c r="BT433" s="308"/>
      <c r="BU433" s="308"/>
      <c r="BV433" s="308"/>
      <c r="BW433" s="308"/>
      <c r="BX433" s="308"/>
      <c r="BY433" s="308"/>
      <c r="BZ433" s="308"/>
      <c r="CA433" s="308"/>
      <c r="CB433" s="308"/>
      <c r="CC433" s="308"/>
      <c r="CD433" s="308"/>
      <c r="CE433" s="308">
        <v>1</v>
      </c>
      <c r="CF433" s="264"/>
      <c r="CG433" s="308"/>
      <c r="CH433" s="308">
        <v>1</v>
      </c>
      <c r="CI433" s="308"/>
      <c r="CJ433" s="1058"/>
      <c r="CK433" s="153"/>
    </row>
    <row r="434" spans="1:89" s="259" customFormat="1" ht="37.25" customHeight="1">
      <c r="A434" s="425" t="s">
        <v>663</v>
      </c>
      <c r="B434" s="426" t="s">
        <v>663</v>
      </c>
      <c r="C434" s="427" t="s">
        <v>664</v>
      </c>
      <c r="D434" s="428">
        <v>10</v>
      </c>
      <c r="E434" s="1226">
        <v>15</v>
      </c>
      <c r="F434" s="431"/>
      <c r="G434" s="432"/>
      <c r="H434" s="430"/>
      <c r="I434" s="429"/>
      <c r="J434" s="434"/>
      <c r="K434" s="436"/>
      <c r="L434" s="435"/>
      <c r="M434" s="433"/>
      <c r="N434" s="437"/>
      <c r="O434" s="440"/>
      <c r="P434" s="442"/>
      <c r="Q434" s="439"/>
      <c r="R434" s="438"/>
      <c r="S434" s="441"/>
      <c r="T434" s="443">
        <f t="shared" si="34"/>
        <v>0</v>
      </c>
      <c r="U434" s="443">
        <f t="shared" si="31"/>
        <v>0</v>
      </c>
      <c r="V434" s="444" t="str">
        <f t="shared" si="33"/>
        <v>-</v>
      </c>
      <c r="W434" s="445"/>
      <c r="X434" s="304"/>
      <c r="Y434" s="304"/>
      <c r="Z434" s="304"/>
      <c r="AA434" s="334"/>
      <c r="AB434" s="334"/>
      <c r="AC434" s="307"/>
      <c r="AD434" s="307"/>
      <c r="AE434" s="307"/>
      <c r="AF434" s="307"/>
      <c r="AG434" s="307"/>
      <c r="AH434" s="307"/>
      <c r="AI434" s="307"/>
      <c r="AJ434" s="307"/>
      <c r="AK434" s="307"/>
      <c r="AL434" s="307"/>
      <c r="AM434" s="307"/>
      <c r="AN434" s="307"/>
      <c r="AO434" s="307"/>
      <c r="AP434" s="307"/>
      <c r="AQ434" s="307"/>
      <c r="AR434" s="307"/>
      <c r="AS434" s="307"/>
      <c r="AT434" s="307"/>
      <c r="AU434" s="307"/>
      <c r="AV434" s="307"/>
      <c r="AW434" s="307"/>
      <c r="AX434" s="307"/>
      <c r="AY434" s="307"/>
      <c r="AZ434" s="307"/>
      <c r="BA434" s="307"/>
      <c r="BB434" s="307"/>
      <c r="BC434" s="307"/>
      <c r="BD434" s="307"/>
      <c r="BE434" s="307"/>
      <c r="BF434" s="307"/>
      <c r="BG434" s="1060"/>
      <c r="BH434" s="1057"/>
      <c r="BI434" s="264"/>
      <c r="BJ434" s="264"/>
      <c r="BK434" s="264"/>
      <c r="BL434" s="264"/>
      <c r="BM434" s="264"/>
      <c r="BN434" s="264"/>
      <c r="BO434" s="264"/>
      <c r="BP434" s="264"/>
      <c r="BQ434" s="264"/>
      <c r="BR434" s="264"/>
      <c r="BS434" s="264"/>
      <c r="BT434" s="264"/>
      <c r="BU434" s="264"/>
      <c r="BV434" s="264"/>
      <c r="BW434" s="264"/>
      <c r="BX434" s="264"/>
      <c r="BY434" s="264"/>
      <c r="BZ434" s="264"/>
      <c r="CA434" s="264"/>
      <c r="CB434" s="264"/>
      <c r="CC434" s="264"/>
      <c r="CD434" s="264"/>
      <c r="CE434" s="264"/>
      <c r="CF434" s="264"/>
      <c r="CG434" s="264"/>
      <c r="CH434" s="264"/>
      <c r="CI434" s="264"/>
      <c r="CJ434" s="264"/>
      <c r="CK434" s="264"/>
    </row>
    <row r="435" spans="1:89" s="148" customFormat="1" ht="37.25" customHeight="1">
      <c r="A435" s="446" t="s">
        <v>665</v>
      </c>
      <c r="B435" s="419"/>
      <c r="C435" s="266"/>
      <c r="D435" s="267"/>
      <c r="E435" s="268"/>
      <c r="F435" s="448">
        <f>SUMPRODUCT(D4:D433,F4:F433)</f>
        <v>0</v>
      </c>
      <c r="G435" s="449">
        <f>SUMPRODUCT(D4:D433,G4:G433)</f>
        <v>0</v>
      </c>
      <c r="H435" s="447">
        <f>SUMPRODUCT(D4:D433,H4:H433)</f>
        <v>0</v>
      </c>
      <c r="I435" s="128">
        <f>SUMPRODUCT(D4:D433,I4:I433)</f>
        <v>0</v>
      </c>
      <c r="J435" s="451">
        <f>SUMPRODUCT(D4:D433,J4:J433)</f>
        <v>0</v>
      </c>
      <c r="K435" s="453">
        <f>SUMPRODUCT(D4:D433,K4:K433)</f>
        <v>0</v>
      </c>
      <c r="L435" s="452">
        <f>SUMPRODUCT(D4:D433,L4:L433)</f>
        <v>0</v>
      </c>
      <c r="M435" s="450">
        <f>SUMPRODUCT(D4:D433,M4:M433)</f>
        <v>0</v>
      </c>
      <c r="N435" s="137">
        <f>SUMPRODUCT(D4:D433,N4:N433)</f>
        <v>0</v>
      </c>
      <c r="O435" s="456">
        <f>SUMPRODUCT(D4:D433,O4:O433)</f>
        <v>0</v>
      </c>
      <c r="P435" s="458">
        <f>SUMPRODUCT(D4:D433,P4:P433)</f>
        <v>0</v>
      </c>
      <c r="Q435" s="455">
        <f>SUMPRODUCT(D4:D433,Q4:Q433)</f>
        <v>0</v>
      </c>
      <c r="R435" s="454">
        <f>SUMPRODUCT(D4:D433,R4:R433)</f>
        <v>0</v>
      </c>
      <c r="S435" s="457">
        <f>SUMPRODUCT(D4:D433,S4:S433)</f>
        <v>0</v>
      </c>
      <c r="T435" s="459">
        <f>SUM(T4:T434)</f>
        <v>0</v>
      </c>
      <c r="U435" s="459">
        <f t="shared" ref="U435" si="35">SUM(U4:U434)</f>
        <v>0</v>
      </c>
      <c r="V435" s="459"/>
      <c r="W435" s="460"/>
      <c r="X435" s="271"/>
      <c r="Y435" s="304"/>
      <c r="Z435" s="461"/>
      <c r="AA435" s="462"/>
      <c r="AB435" s="462"/>
      <c r="AC435" s="462"/>
      <c r="AD435" s="462"/>
      <c r="AE435" s="462"/>
      <c r="AF435" s="462"/>
      <c r="AG435" s="462"/>
      <c r="AH435" s="462"/>
      <c r="AI435" s="462"/>
      <c r="AJ435" s="462"/>
      <c r="AK435" s="462"/>
      <c r="AL435" s="462"/>
      <c r="AM435" s="462"/>
      <c r="AN435" s="462"/>
      <c r="AO435" s="462"/>
      <c r="AP435" s="462"/>
      <c r="AQ435" s="462"/>
      <c r="AR435" s="462"/>
      <c r="AS435" s="462"/>
      <c r="AT435" s="462"/>
      <c r="AU435" s="462"/>
      <c r="AV435" s="462"/>
      <c r="AW435" s="462"/>
      <c r="AX435" s="462"/>
      <c r="AY435" s="462"/>
      <c r="AZ435" s="462"/>
      <c r="BA435" s="462"/>
      <c r="BB435" s="462"/>
      <c r="BC435" s="462"/>
      <c r="BD435" s="462"/>
      <c r="BE435" s="462"/>
      <c r="BF435" s="462"/>
      <c r="BG435" s="1059"/>
      <c r="BH435" s="1059"/>
      <c r="BI435" s="264"/>
      <c r="BJ435" s="264"/>
      <c r="BK435" s="264"/>
      <c r="BL435" s="264"/>
      <c r="BM435" s="264"/>
      <c r="BN435" s="264"/>
      <c r="BO435" s="264"/>
      <c r="BP435" s="264"/>
      <c r="BQ435" s="264"/>
      <c r="BR435" s="264"/>
      <c r="BS435" s="264"/>
      <c r="BT435" s="264"/>
      <c r="BU435" s="264"/>
      <c r="BV435" s="264"/>
      <c r="BW435" s="264"/>
      <c r="BX435" s="264"/>
      <c r="BY435" s="264"/>
      <c r="BZ435" s="264"/>
      <c r="CA435" s="264"/>
      <c r="CB435" s="264"/>
      <c r="CC435" s="264"/>
      <c r="CD435" s="264"/>
      <c r="CE435" s="264"/>
      <c r="CF435" s="264"/>
      <c r="CG435" s="264"/>
      <c r="CH435" s="264"/>
      <c r="CI435" s="264"/>
      <c r="CJ435" s="153"/>
      <c r="CK435" s="153"/>
    </row>
    <row r="436" spans="1:89" s="148" customFormat="1" ht="25" customHeight="1">
      <c r="A436" s="266"/>
      <c r="B436" s="266"/>
      <c r="C436" s="266"/>
      <c r="D436" s="267"/>
      <c r="E436" s="268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90" t="s">
        <v>1</v>
      </c>
      <c r="U436" s="1290"/>
      <c r="V436" s="463">
        <f>SUM(V4:V434)</f>
        <v>0</v>
      </c>
      <c r="W436" s="464"/>
      <c r="X436" s="304"/>
      <c r="Y436" s="304"/>
      <c r="Z436" s="304"/>
      <c r="AA436" s="462"/>
      <c r="AB436" s="462"/>
      <c r="AC436" s="462"/>
      <c r="AD436" s="462"/>
      <c r="AE436" s="462"/>
      <c r="AF436" s="462"/>
      <c r="AG436" s="462"/>
      <c r="AH436" s="462"/>
      <c r="AI436" s="462"/>
      <c r="AJ436" s="462"/>
      <c r="AK436" s="462"/>
      <c r="AL436" s="462"/>
      <c r="AM436" s="462"/>
      <c r="AN436" s="462"/>
      <c r="AO436" s="462"/>
      <c r="AP436" s="462"/>
      <c r="AQ436" s="462"/>
      <c r="AR436" s="462"/>
      <c r="AS436" s="462"/>
      <c r="AT436" s="462"/>
      <c r="AU436" s="462"/>
      <c r="AV436" s="462"/>
      <c r="AW436" s="462"/>
      <c r="AX436" s="462"/>
      <c r="AY436" s="462"/>
      <c r="AZ436" s="462"/>
      <c r="BA436" s="462"/>
      <c r="BB436" s="462"/>
      <c r="BC436" s="462"/>
      <c r="BD436" s="462"/>
      <c r="BE436" s="462"/>
      <c r="BF436" s="462"/>
      <c r="BG436" s="1059"/>
      <c r="BH436" s="1059"/>
      <c r="BI436" s="264"/>
      <c r="BJ436" s="264"/>
      <c r="BK436" s="264"/>
      <c r="BL436" s="264"/>
      <c r="BM436" s="264"/>
      <c r="BN436" s="264"/>
      <c r="BO436" s="264"/>
      <c r="BP436" s="264"/>
      <c r="BQ436" s="264"/>
      <c r="BR436" s="264"/>
      <c r="BS436" s="264"/>
      <c r="BT436" s="264"/>
      <c r="BU436" s="264"/>
      <c r="BV436" s="264"/>
      <c r="BW436" s="264"/>
      <c r="BX436" s="264"/>
      <c r="BY436" s="264"/>
      <c r="BZ436" s="264"/>
      <c r="CA436" s="264"/>
      <c r="CB436" s="264"/>
      <c r="CC436" s="264"/>
      <c r="CD436" s="264"/>
      <c r="CE436" s="264"/>
      <c r="CF436" s="264"/>
      <c r="CG436" s="264"/>
      <c r="CH436" s="264"/>
      <c r="CI436" s="264"/>
      <c r="CJ436" s="153"/>
      <c r="CK436" s="153"/>
    </row>
    <row r="437" spans="1:89" s="148" customFormat="1" ht="18" customHeight="1">
      <c r="A437" s="462"/>
      <c r="B437" s="462"/>
      <c r="C437" s="462"/>
      <c r="D437" s="462"/>
      <c r="E437" s="462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462"/>
      <c r="U437" s="462"/>
      <c r="V437" s="462"/>
      <c r="W437" s="259"/>
      <c r="X437" s="304"/>
      <c r="Y437" s="304"/>
      <c r="Z437" s="304"/>
      <c r="AA437" s="462"/>
      <c r="AB437" s="462"/>
      <c r="AC437" s="462"/>
      <c r="AD437" s="462"/>
      <c r="AE437" s="462"/>
      <c r="AF437" s="462"/>
      <c r="AG437" s="462"/>
      <c r="AH437" s="462"/>
      <c r="AI437" s="462"/>
      <c r="AJ437" s="462"/>
      <c r="AK437" s="462"/>
      <c r="AL437" s="462"/>
      <c r="AM437" s="462"/>
      <c r="AN437" s="462"/>
      <c r="AO437" s="462"/>
      <c r="AP437" s="462"/>
      <c r="AQ437" s="462"/>
      <c r="AR437" s="462"/>
      <c r="AS437" s="462"/>
      <c r="AT437" s="462"/>
      <c r="AU437" s="462"/>
      <c r="AV437" s="462"/>
      <c r="AW437" s="462"/>
      <c r="AX437" s="462"/>
      <c r="AY437" s="462"/>
      <c r="AZ437" s="462"/>
      <c r="BA437" s="462"/>
      <c r="BB437" s="462"/>
      <c r="BC437" s="462"/>
      <c r="BD437" s="462"/>
      <c r="BE437" s="462"/>
      <c r="BF437" s="462"/>
      <c r="BG437" s="1059"/>
      <c r="BH437" s="1059"/>
      <c r="BI437" s="264"/>
      <c r="BJ437" s="264"/>
      <c r="BK437" s="264"/>
      <c r="BL437" s="264"/>
      <c r="BM437" s="264"/>
      <c r="BN437" s="264"/>
      <c r="BO437" s="264"/>
      <c r="BP437" s="264"/>
      <c r="BQ437" s="264"/>
      <c r="BR437" s="264"/>
      <c r="BS437" s="264"/>
      <c r="BT437" s="264"/>
      <c r="BU437" s="264"/>
      <c r="BV437" s="264"/>
      <c r="BW437" s="264"/>
      <c r="BX437" s="264"/>
      <c r="BY437" s="264"/>
      <c r="BZ437" s="264"/>
      <c r="CA437" s="264"/>
      <c r="CB437" s="264"/>
      <c r="CC437" s="264"/>
      <c r="CD437" s="264"/>
      <c r="CE437" s="264"/>
      <c r="CF437" s="264"/>
      <c r="CG437" s="264"/>
      <c r="CH437" s="264"/>
      <c r="CI437" s="264"/>
      <c r="CJ437" s="153"/>
      <c r="CK437" s="153"/>
    </row>
    <row r="438" spans="1:89" s="148" customFormat="1" ht="18" customHeight="1">
      <c r="A438" s="462"/>
      <c r="B438" s="462"/>
      <c r="C438" s="462"/>
      <c r="D438" s="462"/>
      <c r="E438" s="462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462"/>
      <c r="U438" s="462"/>
      <c r="V438" s="462"/>
      <c r="W438" s="259"/>
      <c r="X438" s="304"/>
      <c r="Y438" s="304"/>
      <c r="Z438" s="304"/>
      <c r="AA438" s="462"/>
      <c r="AB438" s="462"/>
      <c r="AC438" s="462"/>
      <c r="AD438" s="462"/>
      <c r="AE438" s="462"/>
      <c r="AF438" s="462"/>
      <c r="AG438" s="462"/>
      <c r="AH438" s="462"/>
      <c r="AI438" s="462"/>
      <c r="AJ438" s="462"/>
      <c r="AK438" s="462"/>
      <c r="AL438" s="462"/>
      <c r="AM438" s="462"/>
      <c r="AN438" s="462"/>
      <c r="AO438" s="462"/>
      <c r="AP438" s="462"/>
      <c r="AQ438" s="462"/>
      <c r="AR438" s="462"/>
      <c r="AS438" s="462"/>
      <c r="AT438" s="462"/>
      <c r="AU438" s="462"/>
      <c r="AV438" s="462"/>
      <c r="AW438" s="462"/>
      <c r="AX438" s="462"/>
      <c r="AY438" s="462"/>
      <c r="AZ438" s="462"/>
      <c r="BA438" s="462"/>
      <c r="BB438" s="462"/>
      <c r="BC438" s="462"/>
      <c r="BD438" s="462"/>
      <c r="BE438" s="462"/>
      <c r="BF438" s="462"/>
      <c r="BG438" s="1059"/>
      <c r="BH438" s="1059"/>
      <c r="BI438" s="264"/>
      <c r="BJ438" s="264"/>
      <c r="BK438" s="264"/>
      <c r="BL438" s="264"/>
      <c r="BM438" s="264"/>
      <c r="BN438" s="264"/>
      <c r="BO438" s="264"/>
      <c r="BP438" s="264"/>
      <c r="BQ438" s="264"/>
      <c r="BR438" s="264"/>
      <c r="BS438" s="264"/>
      <c r="BT438" s="264"/>
      <c r="BU438" s="264"/>
      <c r="BV438" s="264"/>
      <c r="BW438" s="264"/>
      <c r="BX438" s="264"/>
      <c r="BY438" s="264"/>
      <c r="BZ438" s="264"/>
      <c r="CA438" s="264"/>
      <c r="CB438" s="264"/>
      <c r="CC438" s="264"/>
      <c r="CD438" s="264"/>
      <c r="CE438" s="264"/>
      <c r="CF438" s="264"/>
      <c r="CG438" s="264"/>
      <c r="CH438" s="264"/>
      <c r="CI438" s="264"/>
      <c r="CJ438" s="153"/>
      <c r="CK438" s="153"/>
    </row>
    <row r="439" spans="1:89" s="148" customFormat="1" ht="18" customHeight="1">
      <c r="A439" s="462"/>
      <c r="B439" s="462"/>
      <c r="C439" s="462"/>
      <c r="D439" s="462"/>
      <c r="E439" s="462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462"/>
      <c r="U439" s="462"/>
      <c r="V439" s="462"/>
      <c r="W439" s="259"/>
      <c r="X439" s="304"/>
      <c r="Y439" s="304"/>
      <c r="Z439" s="304"/>
      <c r="AA439" s="462"/>
      <c r="AB439" s="462"/>
      <c r="AC439" s="462"/>
      <c r="AD439" s="462"/>
      <c r="AE439" s="462"/>
      <c r="AF439" s="462"/>
      <c r="AG439" s="462"/>
      <c r="AH439" s="462"/>
      <c r="AI439" s="462"/>
      <c r="AJ439" s="462"/>
      <c r="AK439" s="462"/>
      <c r="AL439" s="462"/>
      <c r="AM439" s="462"/>
      <c r="AN439" s="462"/>
      <c r="AO439" s="462"/>
      <c r="AP439" s="462"/>
      <c r="AQ439" s="462"/>
      <c r="AR439" s="462"/>
      <c r="AS439" s="462"/>
      <c r="AT439" s="462"/>
      <c r="AU439" s="462"/>
      <c r="AV439" s="462"/>
      <c r="AW439" s="462"/>
      <c r="AX439" s="462"/>
      <c r="AY439" s="462"/>
      <c r="AZ439" s="462"/>
      <c r="BA439" s="462"/>
      <c r="BB439" s="462"/>
      <c r="BC439" s="462"/>
      <c r="BD439" s="462"/>
      <c r="BE439" s="462"/>
      <c r="BF439" s="462"/>
      <c r="BG439" s="1059"/>
      <c r="BH439" s="1059"/>
      <c r="BI439" s="264"/>
      <c r="BJ439" s="264"/>
      <c r="BK439" s="264"/>
      <c r="BL439" s="264"/>
      <c r="BM439" s="264"/>
      <c r="BN439" s="264"/>
      <c r="BO439" s="264"/>
      <c r="BP439" s="264"/>
      <c r="BQ439" s="264"/>
      <c r="BR439" s="264"/>
      <c r="BS439" s="264"/>
      <c r="BT439" s="264"/>
      <c r="BU439" s="264"/>
      <c r="BV439" s="264"/>
      <c r="BW439" s="264"/>
      <c r="BX439" s="264"/>
      <c r="BY439" s="264"/>
      <c r="BZ439" s="264"/>
      <c r="CA439" s="264"/>
      <c r="CB439" s="264"/>
      <c r="CC439" s="264"/>
      <c r="CD439" s="264"/>
      <c r="CE439" s="264"/>
      <c r="CF439" s="264"/>
      <c r="CG439" s="264"/>
      <c r="CH439" s="264"/>
      <c r="CI439" s="264"/>
      <c r="CJ439" s="153"/>
      <c r="CK439" s="153"/>
    </row>
    <row r="440" spans="1:89" s="148" customFormat="1" ht="18" customHeight="1">
      <c r="A440" s="462"/>
      <c r="B440" s="462"/>
      <c r="C440" s="462"/>
      <c r="D440" s="462"/>
      <c r="E440" s="462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462"/>
      <c r="U440" s="462"/>
      <c r="V440" s="462"/>
      <c r="W440" s="259"/>
      <c r="X440" s="304"/>
      <c r="Y440" s="304"/>
      <c r="Z440" s="304"/>
      <c r="AA440" s="462"/>
      <c r="AB440" s="462"/>
      <c r="AC440" s="462"/>
      <c r="AD440" s="462"/>
      <c r="AE440" s="462"/>
      <c r="AF440" s="462"/>
      <c r="AG440" s="462"/>
      <c r="AH440" s="462"/>
      <c r="AI440" s="462"/>
      <c r="AJ440" s="462"/>
      <c r="AK440" s="462"/>
      <c r="AL440" s="462"/>
      <c r="AM440" s="462"/>
      <c r="AN440" s="462"/>
      <c r="AO440" s="462"/>
      <c r="AP440" s="462"/>
      <c r="AQ440" s="462"/>
      <c r="AR440" s="462"/>
      <c r="AS440" s="462"/>
      <c r="AT440" s="462"/>
      <c r="AU440" s="462"/>
      <c r="AV440" s="462"/>
      <c r="AW440" s="462"/>
      <c r="AX440" s="462"/>
      <c r="AY440" s="462"/>
      <c r="AZ440" s="462"/>
      <c r="BA440" s="462"/>
      <c r="BB440" s="462"/>
      <c r="BC440" s="462"/>
      <c r="BD440" s="462"/>
      <c r="BE440" s="462"/>
      <c r="BF440" s="462"/>
      <c r="BG440" s="1059"/>
      <c r="BH440" s="1059"/>
      <c r="BI440" s="264"/>
      <c r="BJ440" s="264"/>
      <c r="BK440" s="264"/>
      <c r="BL440" s="264"/>
      <c r="BM440" s="264"/>
      <c r="BN440" s="264"/>
      <c r="BO440" s="264"/>
      <c r="BP440" s="264"/>
      <c r="BQ440" s="264"/>
      <c r="BR440" s="264"/>
      <c r="BS440" s="264"/>
      <c r="BT440" s="264"/>
      <c r="BU440" s="264"/>
      <c r="BV440" s="264"/>
      <c r="BW440" s="264"/>
      <c r="BX440" s="264"/>
      <c r="BY440" s="264"/>
      <c r="BZ440" s="264"/>
      <c r="CA440" s="264"/>
      <c r="CB440" s="264"/>
      <c r="CC440" s="264"/>
      <c r="CD440" s="264"/>
      <c r="CE440" s="264"/>
      <c r="CF440" s="264"/>
      <c r="CG440" s="264"/>
      <c r="CH440" s="264"/>
      <c r="CI440" s="264"/>
      <c r="CJ440" s="153"/>
      <c r="CK440" s="153"/>
    </row>
    <row r="441" spans="1:89" s="148" customFormat="1" ht="18" customHeight="1">
      <c r="A441" s="462"/>
      <c r="B441" s="462"/>
      <c r="C441" s="462"/>
      <c r="D441" s="462"/>
      <c r="E441" s="462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462"/>
      <c r="U441" s="462"/>
      <c r="V441" s="462"/>
      <c r="W441" s="259"/>
      <c r="X441" s="304"/>
      <c r="Y441" s="304"/>
      <c r="Z441" s="304"/>
      <c r="AA441" s="462"/>
      <c r="AB441" s="462"/>
      <c r="AC441" s="462"/>
      <c r="AD441" s="462"/>
      <c r="AE441" s="462"/>
      <c r="AF441" s="462"/>
      <c r="AG441" s="462"/>
      <c r="AH441" s="462"/>
      <c r="AI441" s="462"/>
      <c r="AJ441" s="462"/>
      <c r="AK441" s="462"/>
      <c r="AL441" s="462"/>
      <c r="AM441" s="462"/>
      <c r="AN441" s="462"/>
      <c r="AO441" s="462"/>
      <c r="AP441" s="462"/>
      <c r="AQ441" s="462"/>
      <c r="AR441" s="462"/>
      <c r="AS441" s="462"/>
      <c r="AT441" s="462"/>
      <c r="AU441" s="462"/>
      <c r="AV441" s="462"/>
      <c r="AW441" s="462"/>
      <c r="AX441" s="462"/>
      <c r="AY441" s="462"/>
      <c r="AZ441" s="462"/>
      <c r="BA441" s="462"/>
      <c r="BB441" s="462"/>
      <c r="BC441" s="462"/>
      <c r="BD441" s="462"/>
      <c r="BE441" s="462"/>
      <c r="BF441" s="462"/>
      <c r="BG441" s="1059"/>
      <c r="BH441" s="1059"/>
      <c r="BI441" s="264"/>
      <c r="BJ441" s="264"/>
      <c r="BK441" s="264"/>
      <c r="BL441" s="264"/>
      <c r="BM441" s="264"/>
      <c r="BN441" s="264"/>
      <c r="BO441" s="264"/>
      <c r="BP441" s="264"/>
      <c r="BQ441" s="264"/>
      <c r="BR441" s="264"/>
      <c r="BS441" s="264"/>
      <c r="BT441" s="264"/>
      <c r="BU441" s="264"/>
      <c r="BV441" s="264"/>
      <c r="BW441" s="264"/>
      <c r="BX441" s="264"/>
      <c r="BY441" s="264"/>
      <c r="BZ441" s="264"/>
      <c r="CA441" s="264"/>
      <c r="CB441" s="264"/>
      <c r="CC441" s="264"/>
      <c r="CD441" s="264"/>
      <c r="CE441" s="264"/>
      <c r="CF441" s="264"/>
      <c r="CG441" s="264"/>
      <c r="CH441" s="264"/>
      <c r="CI441" s="264"/>
      <c r="CJ441" s="153"/>
      <c r="CK441" s="153"/>
    </row>
    <row r="442" spans="1:89" s="148" customFormat="1" ht="18" customHeight="1">
      <c r="A442" s="462"/>
      <c r="B442" s="462"/>
      <c r="C442" s="462"/>
      <c r="D442" s="462"/>
      <c r="E442" s="462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462"/>
      <c r="U442" s="462"/>
      <c r="V442" s="462"/>
      <c r="W442" s="259"/>
      <c r="X442" s="304"/>
      <c r="Y442" s="304"/>
      <c r="Z442" s="304"/>
      <c r="AA442" s="462"/>
      <c r="AB442" s="462"/>
      <c r="AC442" s="462"/>
      <c r="AD442" s="462"/>
      <c r="AE442" s="462"/>
      <c r="AF442" s="462"/>
      <c r="AG442" s="462"/>
      <c r="AH442" s="462"/>
      <c r="AI442" s="462"/>
      <c r="AJ442" s="462"/>
      <c r="AK442" s="462"/>
      <c r="AL442" s="462"/>
      <c r="AM442" s="462"/>
      <c r="AN442" s="462"/>
      <c r="AO442" s="462"/>
      <c r="AP442" s="462"/>
      <c r="AQ442" s="462"/>
      <c r="AR442" s="462"/>
      <c r="AS442" s="462"/>
      <c r="AT442" s="462"/>
      <c r="AU442" s="462"/>
      <c r="AV442" s="462"/>
      <c r="AW442" s="462"/>
      <c r="AX442" s="462"/>
      <c r="AY442" s="462"/>
      <c r="AZ442" s="462"/>
      <c r="BA442" s="462"/>
      <c r="BB442" s="462"/>
      <c r="BC442" s="462"/>
      <c r="BD442" s="462"/>
      <c r="BE442" s="462"/>
      <c r="BF442" s="462"/>
      <c r="BG442" s="1059"/>
      <c r="BH442" s="1059"/>
      <c r="BI442" s="264"/>
      <c r="BJ442" s="264"/>
      <c r="BK442" s="264"/>
      <c r="BL442" s="264"/>
      <c r="BM442" s="264"/>
      <c r="BN442" s="264"/>
      <c r="BO442" s="264"/>
      <c r="BP442" s="264"/>
      <c r="BQ442" s="264"/>
      <c r="BR442" s="264"/>
      <c r="BS442" s="264"/>
      <c r="BT442" s="264"/>
      <c r="BU442" s="264"/>
      <c r="BV442" s="264"/>
      <c r="BW442" s="264"/>
      <c r="BX442" s="264"/>
      <c r="BY442" s="264"/>
      <c r="BZ442" s="264"/>
      <c r="CA442" s="264"/>
      <c r="CB442" s="264"/>
      <c r="CC442" s="264"/>
      <c r="CD442" s="264"/>
      <c r="CE442" s="264"/>
      <c r="CF442" s="264"/>
      <c r="CG442" s="264"/>
      <c r="CH442" s="264"/>
      <c r="CI442" s="264"/>
      <c r="CJ442" s="153"/>
      <c r="CK442" s="153"/>
    </row>
    <row r="443" spans="1:89" ht="18" customHeight="1">
      <c r="X443" s="304"/>
      <c r="Y443" s="304"/>
    </row>
    <row r="444" spans="1:89" ht="18" customHeight="1">
      <c r="X444" s="304"/>
      <c r="Y444" s="304"/>
    </row>
    <row r="445" spans="1:89" ht="18" customHeight="1">
      <c r="X445" s="304"/>
      <c r="Y445" s="304"/>
    </row>
    <row r="446" spans="1:89" ht="18" customHeight="1">
      <c r="X446" s="304"/>
      <c r="Y446" s="304"/>
    </row>
    <row r="447" spans="1:89" ht="18" customHeight="1">
      <c r="X447" s="304"/>
      <c r="Y447" s="304"/>
    </row>
    <row r="448" spans="1:89" ht="18" customHeight="1">
      <c r="X448" s="304"/>
      <c r="Y448" s="304"/>
    </row>
  </sheetData>
  <sheetProtection algorithmName="SHA-512" hashValue="rkN5h2nw57Pvto6hQ5sj17lRgl0xe3ss5g+6hN9j8Oke66jQ0moOD1TnhJu83I8ajLiG6enZocjNJoa/xwi1Mw==" saltValue="05CDRtx0gqOwTqqIsKj66A==" spinCount="100000" sheet="1" objects="1" scenarios="1"/>
  <mergeCells count="10">
    <mergeCell ref="T436:U436"/>
    <mergeCell ref="CG1:CI1"/>
    <mergeCell ref="A1:E1"/>
    <mergeCell ref="F1:S1"/>
    <mergeCell ref="D2:E2"/>
    <mergeCell ref="BJ2:BR2"/>
    <mergeCell ref="CG2:CI2"/>
    <mergeCell ref="BZ2:CE2"/>
    <mergeCell ref="BV2:BX2"/>
    <mergeCell ref="T1:W1"/>
  </mergeCells>
  <phoneticPr fontId="14" type="noConversion"/>
  <conditionalFormatting sqref="BS4:BS433 BY4:BY433 CJ4:CJ433">
    <cfRule type="cellIs" dxfId="0" priority="1" operator="notEqual">
      <formula>0</formula>
    </cfRule>
  </conditionalFormatting>
  <pageMargins left="0.5" right="0.5" top="0.75" bottom="0.75" header="0.27777800000000002" footer="0.27777800000000002"/>
  <pageSetup orientation="portrait"/>
  <headerFooter>
    <oddFooter>&amp;L&amp;"Helvetica,Regular"&amp;11&amp;K000000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H37"/>
  <sheetViews>
    <sheetView defaultGridColor="0" colorId="12" zoomScale="50" zoomScaleNormal="50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E1"/>
    </sheetView>
  </sheetViews>
  <sheetFormatPr baseColWidth="10" defaultColWidth="23.33203125" defaultRowHeight="18" customHeight="1"/>
  <cols>
    <col min="1" max="1" width="23.33203125" style="166" customWidth="1"/>
    <col min="2" max="2" width="33" style="166" customWidth="1"/>
    <col min="3" max="5" width="23.33203125" style="166" customWidth="1"/>
    <col min="6" max="21" width="14.6640625" style="166" customWidth="1"/>
    <col min="22" max="22" width="21" style="166" customWidth="1"/>
    <col min="23" max="23" width="14.6640625" style="167" customWidth="1"/>
    <col min="24" max="24" width="14" style="168" hidden="1" customWidth="1"/>
    <col min="25" max="25" width="9.33203125" style="169" hidden="1" customWidth="1"/>
    <col min="26" max="26" width="10.33203125" style="169" customWidth="1"/>
    <col min="27" max="27" width="13.33203125" style="169" customWidth="1"/>
    <col min="28" max="64" width="10.33203125" style="169" customWidth="1"/>
    <col min="65" max="65" width="10.33203125" style="169" hidden="1" customWidth="1"/>
    <col min="66" max="66" width="10.33203125" style="164" hidden="1" customWidth="1"/>
    <col min="67" max="76" width="11.83203125" style="153" hidden="1" customWidth="1"/>
    <col min="77" max="82" width="16" style="153" hidden="1" customWidth="1"/>
    <col min="83" max="83" width="11.83203125" style="153" hidden="1" customWidth="1"/>
    <col min="84" max="84" width="3.1640625" style="153" hidden="1" customWidth="1"/>
    <col min="85" max="85" width="4.5" style="153" hidden="1" customWidth="1"/>
    <col min="86" max="86" width="3.5" style="153" hidden="1" customWidth="1"/>
    <col min="87" max="88" width="23.33203125" style="153" hidden="1" customWidth="1"/>
    <col min="89" max="128" width="23.33203125" style="148" customWidth="1"/>
    <col min="129" max="294" width="23.33203125" style="167" customWidth="1"/>
    <col min="295" max="295" width="23.33203125" style="170" customWidth="1"/>
    <col min="296" max="16384" width="23.33203125" style="170"/>
  </cols>
  <sheetData>
    <row r="1" spans="1:128" s="167" customFormat="1" ht="121" customHeight="1">
      <c r="A1" s="1301" t="s">
        <v>0</v>
      </c>
      <c r="B1" s="1301"/>
      <c r="C1" s="1301"/>
      <c r="D1" s="1301"/>
      <c r="E1" s="1301"/>
      <c r="F1" s="1294" t="s">
        <v>2110</v>
      </c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  <c r="T1" s="1304" t="e" vm="1">
        <v>#VALUE!</v>
      </c>
      <c r="U1" s="1304"/>
      <c r="V1" s="1304"/>
      <c r="W1" s="1304"/>
      <c r="X1" s="467"/>
      <c r="Y1" s="467"/>
      <c r="Z1" s="467"/>
      <c r="AA1" s="262" t="s">
        <v>1801</v>
      </c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  <c r="BL1" s="467"/>
      <c r="BM1" s="467"/>
      <c r="BN1" s="468"/>
      <c r="BO1" s="151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</row>
    <row r="2" spans="1:128" s="154" customFormat="1" ht="32" customHeight="1">
      <c r="A2" s="1193" t="s">
        <v>2105</v>
      </c>
      <c r="B2" s="246"/>
      <c r="C2" s="246"/>
      <c r="D2" s="1302" t="s">
        <v>3</v>
      </c>
      <c r="E2" s="1302"/>
      <c r="F2" s="1061">
        <v>0</v>
      </c>
      <c r="G2" s="1062">
        <v>3020</v>
      </c>
      <c r="H2" s="1063">
        <v>5015</v>
      </c>
      <c r="I2" s="1064">
        <v>9005</v>
      </c>
      <c r="J2" s="1065">
        <v>2005</v>
      </c>
      <c r="K2" s="1066"/>
      <c r="L2" s="1067"/>
      <c r="M2" s="1068">
        <v>4008</v>
      </c>
      <c r="N2" s="1069">
        <v>6027</v>
      </c>
      <c r="O2" s="1070"/>
      <c r="P2" s="1071"/>
      <c r="Q2" s="1072"/>
      <c r="R2" s="192">
        <v>9016</v>
      </c>
      <c r="S2" s="1073"/>
      <c r="T2" s="1303" t="s">
        <v>2</v>
      </c>
      <c r="U2" s="1303"/>
      <c r="V2" s="248">
        <f>SUM(Y4:Y27)</f>
        <v>0</v>
      </c>
      <c r="W2" s="470"/>
      <c r="X2" s="146"/>
      <c r="Y2" s="245"/>
      <c r="Z2" s="245"/>
      <c r="AA2" s="247" t="s">
        <v>1514</v>
      </c>
      <c r="AB2" s="247" t="s">
        <v>1515</v>
      </c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045"/>
      <c r="BN2" s="471"/>
      <c r="BO2" s="1300" t="s">
        <v>1542</v>
      </c>
      <c r="BP2" s="1300"/>
      <c r="BQ2" s="1300"/>
      <c r="BR2" s="1300"/>
      <c r="BS2" s="1300"/>
      <c r="BT2" s="1300"/>
      <c r="BU2" s="1300"/>
      <c r="BV2" s="1300"/>
      <c r="BW2" s="1300"/>
      <c r="BX2" s="153"/>
      <c r="BY2" s="1300" t="s">
        <v>1541</v>
      </c>
      <c r="BZ2" s="1300"/>
      <c r="CA2" s="1300"/>
      <c r="CB2" s="1300"/>
      <c r="CC2" s="1300"/>
      <c r="CD2" s="1300"/>
      <c r="CE2" s="153"/>
      <c r="CF2" s="1300" t="s">
        <v>1540</v>
      </c>
      <c r="CG2" s="1300"/>
      <c r="CH2" s="1300"/>
      <c r="CI2" s="153"/>
      <c r="CJ2" s="153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</row>
    <row r="3" spans="1:128" s="154" customFormat="1" ht="41" customHeight="1">
      <c r="A3" s="251" t="s">
        <v>4</v>
      </c>
      <c r="B3" s="251" t="s">
        <v>5</v>
      </c>
      <c r="C3" s="251" t="s">
        <v>6</v>
      </c>
      <c r="D3" s="252" t="s">
        <v>7</v>
      </c>
      <c r="E3" s="1154" t="s">
        <v>2106</v>
      </c>
      <c r="F3" s="1074" t="s">
        <v>10</v>
      </c>
      <c r="G3" s="1075" t="s">
        <v>11</v>
      </c>
      <c r="H3" s="1076" t="s">
        <v>9</v>
      </c>
      <c r="I3" s="1077" t="s">
        <v>8</v>
      </c>
      <c r="J3" s="551" t="s">
        <v>13</v>
      </c>
      <c r="K3" s="553" t="s">
        <v>15</v>
      </c>
      <c r="L3" s="552" t="s">
        <v>14</v>
      </c>
      <c r="M3" s="1078" t="s">
        <v>12</v>
      </c>
      <c r="N3" s="554" t="s">
        <v>1402</v>
      </c>
      <c r="O3" s="253" t="s">
        <v>18</v>
      </c>
      <c r="P3" s="255" t="s">
        <v>20</v>
      </c>
      <c r="Q3" s="1079" t="s">
        <v>17</v>
      </c>
      <c r="R3" s="258" t="s">
        <v>16</v>
      </c>
      <c r="S3" s="254" t="s">
        <v>19</v>
      </c>
      <c r="T3" s="256" t="s">
        <v>21</v>
      </c>
      <c r="U3" s="256" t="s">
        <v>22</v>
      </c>
      <c r="V3" s="256" t="s">
        <v>23</v>
      </c>
      <c r="W3" s="472" t="s">
        <v>24</v>
      </c>
      <c r="X3" s="218" t="s">
        <v>25</v>
      </c>
      <c r="Y3" s="150" t="s">
        <v>2</v>
      </c>
      <c r="Z3" s="150"/>
      <c r="AA3" s="258"/>
      <c r="AB3" s="258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045"/>
      <c r="BN3" s="151"/>
      <c r="BO3" s="152" t="s">
        <v>1523</v>
      </c>
      <c r="BP3" s="152" t="s">
        <v>1522</v>
      </c>
      <c r="BQ3" s="152" t="s">
        <v>1521</v>
      </c>
      <c r="BR3" s="152" t="s">
        <v>1519</v>
      </c>
      <c r="BS3" s="152" t="s">
        <v>1520</v>
      </c>
      <c r="BT3" s="152" t="s">
        <v>1516</v>
      </c>
      <c r="BU3" s="152" t="s">
        <v>1517</v>
      </c>
      <c r="BV3" s="152" t="s">
        <v>1526</v>
      </c>
      <c r="BW3" s="152" t="s">
        <v>1524</v>
      </c>
      <c r="BX3" s="153"/>
      <c r="BY3" s="1046" t="s">
        <v>85</v>
      </c>
      <c r="BZ3" s="1046" t="s">
        <v>1528</v>
      </c>
      <c r="CA3" s="1046" t="s">
        <v>1529</v>
      </c>
      <c r="CB3" s="1046" t="s">
        <v>1530</v>
      </c>
      <c r="CC3" s="1046" t="s">
        <v>1531</v>
      </c>
      <c r="CD3" s="1046" t="s">
        <v>676</v>
      </c>
      <c r="CE3" s="152"/>
      <c r="CF3" s="152" t="s">
        <v>1513</v>
      </c>
      <c r="CG3" s="152" t="s">
        <v>1512</v>
      </c>
      <c r="CH3" s="152" t="s">
        <v>1511</v>
      </c>
      <c r="CI3" s="153"/>
      <c r="CJ3" s="153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</row>
    <row r="4" spans="1:128" s="154" customFormat="1" ht="37.25" customHeight="1">
      <c r="A4" s="473"/>
      <c r="B4" s="474" t="s">
        <v>1370</v>
      </c>
      <c r="C4" s="469" t="s">
        <v>1371</v>
      </c>
      <c r="D4" s="475">
        <v>10</v>
      </c>
      <c r="E4" s="1197">
        <v>224</v>
      </c>
      <c r="F4" s="315"/>
      <c r="G4" s="316"/>
      <c r="H4" s="314"/>
      <c r="I4" s="313"/>
      <c r="J4" s="318"/>
      <c r="K4" s="320"/>
      <c r="L4" s="319"/>
      <c r="M4" s="329"/>
      <c r="N4" s="321"/>
      <c r="O4" s="324"/>
      <c r="P4" s="326"/>
      <c r="Q4" s="323"/>
      <c r="R4" s="322"/>
      <c r="S4" s="325"/>
      <c r="T4" s="476">
        <f>F4+G4+H4+I4+J4+K4+L4+M4+N4+O4+P4+Q4+R4+S4</f>
        <v>0</v>
      </c>
      <c r="U4" s="476">
        <f t="shared" ref="U4:U27" si="0">T4*D4</f>
        <v>0</v>
      </c>
      <c r="V4" s="477" t="str">
        <f t="shared" ref="V4:V27" si="1">IF(T4&gt;0,T4*E4,"-")</f>
        <v>-</v>
      </c>
      <c r="W4" s="478" t="s">
        <v>1401</v>
      </c>
      <c r="X4" s="173">
        <v>3.2149999999999999</v>
      </c>
      <c r="Y4" s="174">
        <f t="shared" ref="Y4:Y27" si="2">X4*T4</f>
        <v>0</v>
      </c>
      <c r="Z4" s="174"/>
      <c r="AA4" s="232" t="s">
        <v>1512</v>
      </c>
      <c r="AB4" s="232" t="s">
        <v>1519</v>
      </c>
      <c r="AC4" s="479"/>
      <c r="AD4" s="479"/>
      <c r="AE4" s="479"/>
      <c r="AF4" s="479"/>
      <c r="AG4" s="479"/>
      <c r="AH4" s="479"/>
      <c r="AI4" s="479"/>
      <c r="AJ4" s="479"/>
      <c r="AK4" s="479"/>
      <c r="AL4" s="479"/>
      <c r="AM4" s="479"/>
      <c r="AN4" s="479"/>
      <c r="AO4" s="479"/>
      <c r="AP4" s="479"/>
      <c r="AQ4" s="479"/>
      <c r="AR4" s="479"/>
      <c r="AS4" s="479"/>
      <c r="AT4" s="479"/>
      <c r="AU4" s="479"/>
      <c r="AV4" s="479"/>
      <c r="AW4" s="479"/>
      <c r="AX4" s="479"/>
      <c r="AY4" s="479"/>
      <c r="AZ4" s="479"/>
      <c r="BA4" s="479"/>
      <c r="BB4" s="479"/>
      <c r="BC4" s="479"/>
      <c r="BD4" s="479"/>
      <c r="BE4" s="479"/>
      <c r="BF4" s="479"/>
      <c r="BG4" s="479"/>
      <c r="BH4" s="479"/>
      <c r="BI4" s="479"/>
      <c r="BJ4" s="479"/>
      <c r="BK4" s="479"/>
      <c r="BL4" s="479"/>
      <c r="BM4" s="1047"/>
      <c r="BN4" s="162"/>
      <c r="BO4" s="310"/>
      <c r="BP4" s="310"/>
      <c r="BQ4" s="310"/>
      <c r="BR4" s="310">
        <v>10</v>
      </c>
      <c r="BS4" s="310"/>
      <c r="BT4" s="310"/>
      <c r="BU4" s="310"/>
      <c r="BV4" s="310"/>
      <c r="BW4" s="310"/>
      <c r="BX4" s="153"/>
      <c r="BY4" s="310"/>
      <c r="BZ4" s="310">
        <v>10</v>
      </c>
      <c r="CA4" s="310"/>
      <c r="CB4" s="310"/>
      <c r="CC4" s="310"/>
      <c r="CD4" s="310"/>
      <c r="CE4" s="153"/>
      <c r="CF4" s="310"/>
      <c r="CG4" s="310">
        <v>10</v>
      </c>
      <c r="CH4" s="310"/>
      <c r="CI4" s="153"/>
      <c r="CJ4" s="153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</row>
    <row r="5" spans="1:128" s="154" customFormat="1" ht="37.25" customHeight="1">
      <c r="A5" s="183"/>
      <c r="B5" s="480" t="s">
        <v>1372</v>
      </c>
      <c r="C5" s="181" t="s">
        <v>1373</v>
      </c>
      <c r="D5" s="182">
        <v>5</v>
      </c>
      <c r="E5" s="1198">
        <v>99</v>
      </c>
      <c r="F5" s="315"/>
      <c r="G5" s="316"/>
      <c r="H5" s="314"/>
      <c r="I5" s="313"/>
      <c r="J5" s="318"/>
      <c r="K5" s="320"/>
      <c r="L5" s="319"/>
      <c r="M5" s="329"/>
      <c r="N5" s="321"/>
      <c r="O5" s="324"/>
      <c r="P5" s="326"/>
      <c r="Q5" s="323"/>
      <c r="R5" s="322"/>
      <c r="S5" s="325"/>
      <c r="T5" s="171">
        <f t="shared" ref="T5:T27" si="3">F5+G5+H5+I5+J5+K5+L5+M5+N5+O5+P5+Q5+R5+S5</f>
        <v>0</v>
      </c>
      <c r="U5" s="171">
        <f t="shared" si="0"/>
        <v>0</v>
      </c>
      <c r="V5" s="172" t="str">
        <f t="shared" si="1"/>
        <v>-</v>
      </c>
      <c r="W5" s="481" t="s">
        <v>316</v>
      </c>
      <c r="X5" s="173">
        <v>1.18</v>
      </c>
      <c r="Y5" s="174">
        <f t="shared" si="2"/>
        <v>0</v>
      </c>
      <c r="Z5" s="174"/>
      <c r="AA5" s="482" t="s">
        <v>1512</v>
      </c>
      <c r="AB5" s="482" t="s">
        <v>1519</v>
      </c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1047"/>
      <c r="BN5" s="162"/>
      <c r="BO5" s="310"/>
      <c r="BP5" s="310"/>
      <c r="BQ5" s="310"/>
      <c r="BR5" s="310">
        <v>5</v>
      </c>
      <c r="BS5" s="310"/>
      <c r="BT5" s="310"/>
      <c r="BU5" s="310"/>
      <c r="BV5" s="310"/>
      <c r="BW5" s="310"/>
      <c r="BX5" s="153"/>
      <c r="BY5" s="310"/>
      <c r="BZ5" s="310">
        <v>5</v>
      </c>
      <c r="CA5" s="310"/>
      <c r="CB5" s="310"/>
      <c r="CC5" s="310"/>
      <c r="CD5" s="310"/>
      <c r="CE5" s="153"/>
      <c r="CF5" s="310"/>
      <c r="CG5" s="310">
        <v>5</v>
      </c>
      <c r="CH5" s="310"/>
      <c r="CI5" s="153"/>
      <c r="CJ5" s="153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</row>
    <row r="6" spans="1:128" s="154" customFormat="1" ht="37.25" customHeight="1">
      <c r="A6" s="183"/>
      <c r="B6" s="480" t="s">
        <v>1357</v>
      </c>
      <c r="C6" s="181" t="s">
        <v>1358</v>
      </c>
      <c r="D6" s="182">
        <v>5</v>
      </c>
      <c r="E6" s="1198">
        <v>101</v>
      </c>
      <c r="F6" s="315"/>
      <c r="G6" s="316"/>
      <c r="H6" s="314"/>
      <c r="I6" s="313"/>
      <c r="J6" s="318"/>
      <c r="K6" s="320"/>
      <c r="L6" s="319"/>
      <c r="M6" s="329"/>
      <c r="N6" s="321"/>
      <c r="O6" s="324"/>
      <c r="P6" s="326"/>
      <c r="Q6" s="323"/>
      <c r="R6" s="322"/>
      <c r="S6" s="325"/>
      <c r="T6" s="171">
        <f t="shared" si="3"/>
        <v>0</v>
      </c>
      <c r="U6" s="171">
        <f t="shared" si="0"/>
        <v>0</v>
      </c>
      <c r="V6" s="172" t="str">
        <f t="shared" si="1"/>
        <v>-</v>
      </c>
      <c r="W6" s="481" t="s">
        <v>1352</v>
      </c>
      <c r="X6" s="173">
        <v>1.4059999999999999</v>
      </c>
      <c r="Y6" s="174">
        <f t="shared" si="2"/>
        <v>0</v>
      </c>
      <c r="Z6" s="174"/>
      <c r="AA6" s="482" t="s">
        <v>1512</v>
      </c>
      <c r="AB6" s="482" t="s">
        <v>1520</v>
      </c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1047"/>
      <c r="BN6" s="162"/>
      <c r="BO6" s="310"/>
      <c r="BP6" s="310"/>
      <c r="BQ6" s="310"/>
      <c r="BR6" s="310"/>
      <c r="BS6" s="310">
        <v>5</v>
      </c>
      <c r="BT6" s="310"/>
      <c r="BU6" s="310"/>
      <c r="BV6" s="310"/>
      <c r="BW6" s="310"/>
      <c r="BX6" s="153"/>
      <c r="BY6" s="310"/>
      <c r="BZ6" s="310">
        <v>5</v>
      </c>
      <c r="CA6" s="310"/>
      <c r="CB6" s="310"/>
      <c r="CC6" s="310"/>
      <c r="CD6" s="310"/>
      <c r="CE6" s="153"/>
      <c r="CF6" s="310"/>
      <c r="CG6" s="310">
        <v>5</v>
      </c>
      <c r="CH6" s="310"/>
      <c r="CI6" s="153"/>
      <c r="CJ6" s="153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</row>
    <row r="7" spans="1:128" s="154" customFormat="1" ht="37.25" customHeight="1">
      <c r="A7" s="183"/>
      <c r="B7" s="480" t="s">
        <v>1359</v>
      </c>
      <c r="C7" s="181" t="s">
        <v>1360</v>
      </c>
      <c r="D7" s="182">
        <v>5</v>
      </c>
      <c r="E7" s="1198">
        <v>130</v>
      </c>
      <c r="F7" s="315"/>
      <c r="G7" s="316"/>
      <c r="H7" s="314"/>
      <c r="I7" s="313"/>
      <c r="J7" s="318"/>
      <c r="K7" s="320"/>
      <c r="L7" s="319"/>
      <c r="M7" s="329"/>
      <c r="N7" s="321"/>
      <c r="O7" s="324"/>
      <c r="P7" s="326"/>
      <c r="Q7" s="323"/>
      <c r="R7" s="322"/>
      <c r="S7" s="325"/>
      <c r="T7" s="171">
        <f t="shared" si="3"/>
        <v>0</v>
      </c>
      <c r="U7" s="171">
        <f t="shared" si="0"/>
        <v>0</v>
      </c>
      <c r="V7" s="172" t="str">
        <f t="shared" si="1"/>
        <v>-</v>
      </c>
      <c r="W7" s="481" t="s">
        <v>1355</v>
      </c>
      <c r="X7" s="173">
        <v>1.712</v>
      </c>
      <c r="Y7" s="174">
        <f t="shared" si="2"/>
        <v>0</v>
      </c>
      <c r="Z7" s="174"/>
      <c r="AA7" s="482" t="s">
        <v>1513</v>
      </c>
      <c r="AB7" s="482" t="s">
        <v>1520</v>
      </c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1047"/>
      <c r="BN7" s="162"/>
      <c r="BO7" s="310"/>
      <c r="BP7" s="310"/>
      <c r="BQ7" s="310"/>
      <c r="BR7" s="310"/>
      <c r="BS7" s="310">
        <v>5</v>
      </c>
      <c r="BT7" s="310"/>
      <c r="BU7" s="310"/>
      <c r="BV7" s="310"/>
      <c r="BW7" s="310"/>
      <c r="BX7" s="153"/>
      <c r="BY7" s="310"/>
      <c r="BZ7" s="310">
        <v>5</v>
      </c>
      <c r="CA7" s="310"/>
      <c r="CB7" s="310"/>
      <c r="CC7" s="310"/>
      <c r="CD7" s="310"/>
      <c r="CE7" s="153"/>
      <c r="CF7" s="310">
        <v>5</v>
      </c>
      <c r="CG7" s="310"/>
      <c r="CH7" s="310"/>
      <c r="CI7" s="153"/>
      <c r="CJ7" s="153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</row>
    <row r="8" spans="1:128" s="154" customFormat="1" ht="37.25" customHeight="1">
      <c r="A8" s="189" t="s">
        <v>1356</v>
      </c>
      <c r="B8" s="480" t="s">
        <v>1361</v>
      </c>
      <c r="C8" s="181" t="s">
        <v>1362</v>
      </c>
      <c r="D8" s="182">
        <v>5</v>
      </c>
      <c r="E8" s="1198">
        <v>130</v>
      </c>
      <c r="F8" s="315"/>
      <c r="G8" s="316"/>
      <c r="H8" s="314"/>
      <c r="I8" s="313"/>
      <c r="J8" s="318"/>
      <c r="K8" s="320"/>
      <c r="L8" s="319"/>
      <c r="M8" s="329"/>
      <c r="N8" s="321"/>
      <c r="O8" s="324"/>
      <c r="P8" s="326"/>
      <c r="Q8" s="323"/>
      <c r="R8" s="322"/>
      <c r="S8" s="325"/>
      <c r="T8" s="171">
        <f t="shared" si="3"/>
        <v>0</v>
      </c>
      <c r="U8" s="171">
        <f t="shared" si="0"/>
        <v>0</v>
      </c>
      <c r="V8" s="172" t="str">
        <f t="shared" si="1"/>
        <v>-</v>
      </c>
      <c r="W8" s="481" t="s">
        <v>1353</v>
      </c>
      <c r="X8" s="173">
        <v>1.954</v>
      </c>
      <c r="Y8" s="174">
        <f t="shared" si="2"/>
        <v>0</v>
      </c>
      <c r="Z8" s="174"/>
      <c r="AA8" s="482" t="s">
        <v>1512</v>
      </c>
      <c r="AB8" s="482" t="s">
        <v>1520</v>
      </c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9"/>
      <c r="AO8" s="479"/>
      <c r="AP8" s="479"/>
      <c r="AQ8" s="479"/>
      <c r="AR8" s="479"/>
      <c r="AS8" s="479"/>
      <c r="AT8" s="479"/>
      <c r="AU8" s="479"/>
      <c r="AV8" s="479"/>
      <c r="AW8" s="479"/>
      <c r="AX8" s="479"/>
      <c r="AY8" s="479"/>
      <c r="AZ8" s="479"/>
      <c r="BA8" s="479"/>
      <c r="BB8" s="479"/>
      <c r="BC8" s="479"/>
      <c r="BD8" s="479"/>
      <c r="BE8" s="479"/>
      <c r="BF8" s="479"/>
      <c r="BG8" s="479"/>
      <c r="BH8" s="479"/>
      <c r="BI8" s="479"/>
      <c r="BJ8" s="479"/>
      <c r="BK8" s="479"/>
      <c r="BL8" s="479"/>
      <c r="BM8" s="1047"/>
      <c r="BN8" s="162"/>
      <c r="BO8" s="310"/>
      <c r="BP8" s="310"/>
      <c r="BQ8" s="310"/>
      <c r="BR8" s="310"/>
      <c r="BS8" s="310">
        <v>5</v>
      </c>
      <c r="BT8" s="310"/>
      <c r="BU8" s="310"/>
      <c r="BV8" s="310"/>
      <c r="BW8" s="310"/>
      <c r="BX8" s="153"/>
      <c r="BY8" s="310"/>
      <c r="BZ8" s="310">
        <v>5</v>
      </c>
      <c r="CA8" s="310"/>
      <c r="CB8" s="310"/>
      <c r="CC8" s="310"/>
      <c r="CD8" s="310"/>
      <c r="CE8" s="153"/>
      <c r="CF8" s="310"/>
      <c r="CG8" s="310">
        <v>5</v>
      </c>
      <c r="CH8" s="310"/>
      <c r="CI8" s="153"/>
      <c r="CJ8" s="153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</row>
    <row r="9" spans="1:128" s="154" customFormat="1" ht="37.25" customHeight="1">
      <c r="A9" s="183"/>
      <c r="B9" s="480" t="s">
        <v>1363</v>
      </c>
      <c r="C9" s="181" t="s">
        <v>1399</v>
      </c>
      <c r="D9" s="182">
        <v>6</v>
      </c>
      <c r="E9" s="1198">
        <v>149</v>
      </c>
      <c r="F9" s="315"/>
      <c r="G9" s="316"/>
      <c r="H9" s="314"/>
      <c r="I9" s="313"/>
      <c r="J9" s="318"/>
      <c r="K9" s="320"/>
      <c r="L9" s="319"/>
      <c r="M9" s="329"/>
      <c r="N9" s="321"/>
      <c r="O9" s="324"/>
      <c r="P9" s="326"/>
      <c r="Q9" s="323"/>
      <c r="R9" s="322"/>
      <c r="S9" s="325"/>
      <c r="T9" s="171">
        <f t="shared" si="3"/>
        <v>0</v>
      </c>
      <c r="U9" s="171">
        <f t="shared" si="0"/>
        <v>0</v>
      </c>
      <c r="V9" s="172" t="str">
        <f t="shared" si="1"/>
        <v>-</v>
      </c>
      <c r="W9" s="481" t="s">
        <v>1364</v>
      </c>
      <c r="X9" s="173">
        <v>2.2029999999999998</v>
      </c>
      <c r="Y9" s="174">
        <f t="shared" si="2"/>
        <v>0</v>
      </c>
      <c r="Z9" s="174"/>
      <c r="AA9" s="482" t="s">
        <v>1513</v>
      </c>
      <c r="AB9" s="482" t="s">
        <v>1520</v>
      </c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B9" s="479"/>
      <c r="BC9" s="479"/>
      <c r="BD9" s="479"/>
      <c r="BE9" s="479"/>
      <c r="BF9" s="479"/>
      <c r="BG9" s="479"/>
      <c r="BH9" s="479"/>
      <c r="BI9" s="479"/>
      <c r="BJ9" s="479"/>
      <c r="BK9" s="479"/>
      <c r="BL9" s="479"/>
      <c r="BM9" s="1047"/>
      <c r="BN9" s="162"/>
      <c r="BO9" s="310"/>
      <c r="BP9" s="310"/>
      <c r="BQ9" s="310"/>
      <c r="BR9" s="310"/>
      <c r="BS9" s="310">
        <v>6</v>
      </c>
      <c r="BT9" s="310"/>
      <c r="BU9" s="310"/>
      <c r="BV9" s="310"/>
      <c r="BW9" s="310"/>
      <c r="BX9" s="153"/>
      <c r="BY9" s="310"/>
      <c r="BZ9" s="310">
        <v>6</v>
      </c>
      <c r="CA9" s="310"/>
      <c r="CB9" s="310"/>
      <c r="CC9" s="310"/>
      <c r="CD9" s="310"/>
      <c r="CE9" s="153"/>
      <c r="CF9" s="310">
        <v>6</v>
      </c>
      <c r="CG9" s="310"/>
      <c r="CH9" s="310"/>
      <c r="CI9" s="153"/>
      <c r="CJ9" s="153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</row>
    <row r="10" spans="1:128" s="154" customFormat="1" ht="37.25" customHeight="1">
      <c r="A10" s="183"/>
      <c r="B10" s="480" t="s">
        <v>1365</v>
      </c>
      <c r="C10" s="181" t="s">
        <v>1366</v>
      </c>
      <c r="D10" s="182">
        <v>6</v>
      </c>
      <c r="E10" s="1198">
        <v>156</v>
      </c>
      <c r="F10" s="315"/>
      <c r="G10" s="316"/>
      <c r="H10" s="314"/>
      <c r="I10" s="313"/>
      <c r="J10" s="318"/>
      <c r="K10" s="320"/>
      <c r="L10" s="319"/>
      <c r="M10" s="329"/>
      <c r="N10" s="321"/>
      <c r="O10" s="324"/>
      <c r="P10" s="326"/>
      <c r="Q10" s="323"/>
      <c r="R10" s="322"/>
      <c r="S10" s="325"/>
      <c r="T10" s="171">
        <f t="shared" si="3"/>
        <v>0</v>
      </c>
      <c r="U10" s="171">
        <f t="shared" si="0"/>
        <v>0</v>
      </c>
      <c r="V10" s="172" t="str">
        <f t="shared" si="1"/>
        <v>-</v>
      </c>
      <c r="W10" s="481" t="s">
        <v>1367</v>
      </c>
      <c r="X10" s="173">
        <v>2.33</v>
      </c>
      <c r="Y10" s="174">
        <f t="shared" si="2"/>
        <v>0</v>
      </c>
      <c r="Z10" s="174"/>
      <c r="AA10" s="482" t="s">
        <v>1513</v>
      </c>
      <c r="AB10" s="482" t="s">
        <v>1520</v>
      </c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79"/>
      <c r="BI10" s="479"/>
      <c r="BJ10" s="479"/>
      <c r="BK10" s="479"/>
      <c r="BL10" s="479"/>
      <c r="BM10" s="1047"/>
      <c r="BN10" s="162"/>
      <c r="BO10" s="310"/>
      <c r="BP10" s="310"/>
      <c r="BQ10" s="310"/>
      <c r="BR10" s="310"/>
      <c r="BS10" s="310">
        <v>6</v>
      </c>
      <c r="BT10" s="310"/>
      <c r="BU10" s="310"/>
      <c r="BV10" s="310"/>
      <c r="BW10" s="310"/>
      <c r="BX10" s="153"/>
      <c r="BY10" s="310"/>
      <c r="BZ10" s="310">
        <v>6</v>
      </c>
      <c r="CA10" s="310"/>
      <c r="CB10" s="310"/>
      <c r="CC10" s="310"/>
      <c r="CD10" s="310"/>
      <c r="CE10" s="153"/>
      <c r="CF10" s="310">
        <v>6</v>
      </c>
      <c r="CG10" s="310"/>
      <c r="CH10" s="310"/>
      <c r="CI10" s="153"/>
      <c r="CJ10" s="153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</row>
    <row r="11" spans="1:128" s="154" customFormat="1" ht="37.25" customHeight="1">
      <c r="A11" s="183"/>
      <c r="B11" s="480" t="s">
        <v>1368</v>
      </c>
      <c r="C11" s="181" t="s">
        <v>1369</v>
      </c>
      <c r="D11" s="182">
        <v>5</v>
      </c>
      <c r="E11" s="1198">
        <v>140</v>
      </c>
      <c r="F11" s="315"/>
      <c r="G11" s="316"/>
      <c r="H11" s="314"/>
      <c r="I11" s="313"/>
      <c r="J11" s="318"/>
      <c r="K11" s="320"/>
      <c r="L11" s="319"/>
      <c r="M11" s="329"/>
      <c r="N11" s="321"/>
      <c r="O11" s="324"/>
      <c r="P11" s="326"/>
      <c r="Q11" s="323"/>
      <c r="R11" s="322"/>
      <c r="S11" s="325"/>
      <c r="T11" s="171">
        <f t="shared" si="3"/>
        <v>0</v>
      </c>
      <c r="U11" s="171">
        <f t="shared" si="0"/>
        <v>0</v>
      </c>
      <c r="V11" s="172" t="str">
        <f t="shared" si="1"/>
        <v>-</v>
      </c>
      <c r="W11" s="481" t="s">
        <v>453</v>
      </c>
      <c r="X11" s="173">
        <v>2.145</v>
      </c>
      <c r="Y11" s="174">
        <f t="shared" si="2"/>
        <v>0</v>
      </c>
      <c r="Z11" s="174"/>
      <c r="AA11" s="482" t="s">
        <v>1513</v>
      </c>
      <c r="AB11" s="482" t="s">
        <v>1520</v>
      </c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1047"/>
      <c r="BN11" s="162"/>
      <c r="BO11" s="310"/>
      <c r="BP11" s="310"/>
      <c r="BQ11" s="310"/>
      <c r="BR11" s="310"/>
      <c r="BS11" s="310">
        <v>5</v>
      </c>
      <c r="BT11" s="310"/>
      <c r="BU11" s="310"/>
      <c r="BV11" s="310"/>
      <c r="BW11" s="310"/>
      <c r="BX11" s="153"/>
      <c r="BY11" s="310"/>
      <c r="BZ11" s="310">
        <v>5</v>
      </c>
      <c r="CA11" s="310"/>
      <c r="CB11" s="310"/>
      <c r="CC11" s="310"/>
      <c r="CD11" s="310"/>
      <c r="CE11" s="153"/>
      <c r="CF11" s="310">
        <v>5</v>
      </c>
      <c r="CG11" s="310"/>
      <c r="CH11" s="310"/>
      <c r="CI11" s="153"/>
      <c r="CJ11" s="153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</row>
    <row r="12" spans="1:128" s="154" customFormat="1" ht="37.25" customHeight="1">
      <c r="A12" s="483"/>
      <c r="B12" s="484" t="s">
        <v>1374</v>
      </c>
      <c r="C12" s="251" t="s">
        <v>1375</v>
      </c>
      <c r="D12" s="485">
        <v>5</v>
      </c>
      <c r="E12" s="1199">
        <v>177</v>
      </c>
      <c r="F12" s="337"/>
      <c r="G12" s="338"/>
      <c r="H12" s="336"/>
      <c r="I12" s="335"/>
      <c r="J12" s="340"/>
      <c r="K12" s="342"/>
      <c r="L12" s="341"/>
      <c r="M12" s="339"/>
      <c r="N12" s="343"/>
      <c r="O12" s="346"/>
      <c r="P12" s="348"/>
      <c r="Q12" s="345"/>
      <c r="R12" s="344"/>
      <c r="S12" s="347"/>
      <c r="T12" s="487">
        <f t="shared" si="3"/>
        <v>0</v>
      </c>
      <c r="U12" s="487">
        <f t="shared" si="0"/>
        <v>0</v>
      </c>
      <c r="V12" s="256" t="str">
        <f t="shared" si="1"/>
        <v>-</v>
      </c>
      <c r="W12" s="488" t="s">
        <v>1376</v>
      </c>
      <c r="X12" s="173">
        <v>2.867</v>
      </c>
      <c r="Y12" s="174">
        <f t="shared" si="2"/>
        <v>0</v>
      </c>
      <c r="Z12" s="174"/>
      <c r="AA12" s="486" t="s">
        <v>1513</v>
      </c>
      <c r="AB12" s="486" t="s">
        <v>1516</v>
      </c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79"/>
      <c r="BB12" s="479"/>
      <c r="BC12" s="479"/>
      <c r="BD12" s="479"/>
      <c r="BE12" s="479"/>
      <c r="BF12" s="479"/>
      <c r="BG12" s="479"/>
      <c r="BH12" s="479"/>
      <c r="BI12" s="479"/>
      <c r="BJ12" s="479"/>
      <c r="BK12" s="479"/>
      <c r="BL12" s="479"/>
      <c r="BM12" s="1047"/>
      <c r="BN12" s="162"/>
      <c r="BO12" s="310"/>
      <c r="BP12" s="310"/>
      <c r="BQ12" s="310"/>
      <c r="BR12" s="310"/>
      <c r="BS12" s="310"/>
      <c r="BT12" s="310">
        <v>5</v>
      </c>
      <c r="BU12" s="310"/>
      <c r="BV12" s="310"/>
      <c r="BW12" s="310"/>
      <c r="BX12" s="153"/>
      <c r="BY12" s="310"/>
      <c r="BZ12" s="310">
        <v>5</v>
      </c>
      <c r="CA12" s="310"/>
      <c r="CB12" s="310"/>
      <c r="CC12" s="310"/>
      <c r="CD12" s="310"/>
      <c r="CE12" s="153"/>
      <c r="CF12" s="310">
        <v>5</v>
      </c>
      <c r="CG12" s="310"/>
      <c r="CH12" s="310"/>
      <c r="CI12" s="153"/>
      <c r="CJ12" s="153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</row>
    <row r="13" spans="1:128" s="154" customFormat="1" ht="37.25" customHeight="1">
      <c r="A13" s="183"/>
      <c r="B13" s="489" t="s">
        <v>1858</v>
      </c>
      <c r="C13" s="197" t="s">
        <v>1803</v>
      </c>
      <c r="D13" s="198">
        <v>10</v>
      </c>
      <c r="E13" s="1198">
        <v>218</v>
      </c>
      <c r="F13" s="288"/>
      <c r="G13" s="289"/>
      <c r="H13" s="287"/>
      <c r="I13" s="286"/>
      <c r="J13" s="291"/>
      <c r="K13" s="293"/>
      <c r="L13" s="292"/>
      <c r="M13" s="290"/>
      <c r="N13" s="294"/>
      <c r="O13" s="297"/>
      <c r="P13" s="299"/>
      <c r="Q13" s="296"/>
      <c r="R13" s="295"/>
      <c r="S13" s="298"/>
      <c r="T13" s="215">
        <f t="shared" si="3"/>
        <v>0</v>
      </c>
      <c r="U13" s="215">
        <f t="shared" si="0"/>
        <v>0</v>
      </c>
      <c r="V13" s="216" t="str">
        <f t="shared" si="1"/>
        <v>-</v>
      </c>
      <c r="W13" s="481" t="s">
        <v>1809</v>
      </c>
      <c r="X13" s="173">
        <v>3</v>
      </c>
      <c r="Y13" s="174">
        <f t="shared" si="2"/>
        <v>0</v>
      </c>
      <c r="Z13" s="174"/>
      <c r="AA13" s="179" t="s">
        <v>1512</v>
      </c>
      <c r="AB13" s="232" t="s">
        <v>1519</v>
      </c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79"/>
      <c r="AU13" s="479"/>
      <c r="AV13" s="479"/>
      <c r="AW13" s="479"/>
      <c r="AX13" s="479"/>
      <c r="AY13" s="479"/>
      <c r="AZ13" s="479"/>
      <c r="BA13" s="479"/>
      <c r="BB13" s="479"/>
      <c r="BC13" s="479"/>
      <c r="BD13" s="479"/>
      <c r="BE13" s="479"/>
      <c r="BF13" s="479"/>
      <c r="BG13" s="479"/>
      <c r="BH13" s="479"/>
      <c r="BI13" s="479"/>
      <c r="BJ13" s="479"/>
      <c r="BK13" s="479"/>
      <c r="BL13" s="479"/>
      <c r="BM13" s="1047"/>
      <c r="BN13" s="162"/>
      <c r="BO13" s="310"/>
      <c r="BP13" s="310"/>
      <c r="BQ13" s="310"/>
      <c r="BR13" s="310">
        <v>10</v>
      </c>
      <c r="BS13" s="310"/>
      <c r="BT13" s="310"/>
      <c r="BU13" s="310"/>
      <c r="BV13" s="310"/>
      <c r="BW13" s="310"/>
      <c r="BX13" s="153"/>
      <c r="BY13" s="310"/>
      <c r="BZ13" s="310"/>
      <c r="CA13" s="310"/>
      <c r="CB13" s="310">
        <v>10</v>
      </c>
      <c r="CC13" s="310"/>
      <c r="CD13" s="310"/>
      <c r="CE13" s="153"/>
      <c r="CF13" s="310"/>
      <c r="CG13" s="310">
        <v>10</v>
      </c>
      <c r="CH13" s="310"/>
      <c r="CI13" s="153"/>
      <c r="CJ13" s="153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</row>
    <row r="14" spans="1:128" s="154" customFormat="1" ht="37.25" customHeight="1">
      <c r="A14" s="183"/>
      <c r="B14" s="490" t="s">
        <v>1859</v>
      </c>
      <c r="C14" s="197" t="s">
        <v>1804</v>
      </c>
      <c r="D14" s="198">
        <v>3</v>
      </c>
      <c r="E14" s="1198">
        <v>94</v>
      </c>
      <c r="F14" s="315"/>
      <c r="G14" s="316"/>
      <c r="H14" s="314"/>
      <c r="I14" s="313"/>
      <c r="J14" s="318"/>
      <c r="K14" s="320"/>
      <c r="L14" s="319"/>
      <c r="M14" s="329"/>
      <c r="N14" s="321"/>
      <c r="O14" s="324"/>
      <c r="P14" s="326"/>
      <c r="Q14" s="323"/>
      <c r="R14" s="322"/>
      <c r="S14" s="325"/>
      <c r="T14" s="215">
        <f t="shared" si="3"/>
        <v>0</v>
      </c>
      <c r="U14" s="215">
        <f t="shared" si="0"/>
        <v>0</v>
      </c>
      <c r="V14" s="216" t="str">
        <f t="shared" si="1"/>
        <v>-</v>
      </c>
      <c r="W14" s="481" t="s">
        <v>1810</v>
      </c>
      <c r="X14" s="173">
        <v>1.4</v>
      </c>
      <c r="Y14" s="174">
        <f t="shared" si="2"/>
        <v>0</v>
      </c>
      <c r="Z14" s="174"/>
      <c r="AA14" s="179" t="s">
        <v>1511</v>
      </c>
      <c r="AB14" s="232" t="s">
        <v>1519</v>
      </c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/>
      <c r="AO14" s="479"/>
      <c r="AP14" s="479"/>
      <c r="AQ14" s="479"/>
      <c r="AR14" s="479"/>
      <c r="AS14" s="479"/>
      <c r="AT14" s="479"/>
      <c r="AU14" s="479"/>
      <c r="AV14" s="479"/>
      <c r="AW14" s="479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79"/>
      <c r="BI14" s="479"/>
      <c r="BJ14" s="479"/>
      <c r="BK14" s="479"/>
      <c r="BL14" s="479"/>
      <c r="BM14" s="1047"/>
      <c r="BN14" s="162"/>
      <c r="BO14" s="310"/>
      <c r="BP14" s="310"/>
      <c r="BQ14" s="310"/>
      <c r="BR14" s="310">
        <v>3</v>
      </c>
      <c r="BS14" s="310"/>
      <c r="BT14" s="310"/>
      <c r="BU14" s="310"/>
      <c r="BV14" s="310"/>
      <c r="BW14" s="310"/>
      <c r="BX14" s="153"/>
      <c r="BY14" s="310"/>
      <c r="BZ14" s="310"/>
      <c r="CA14" s="310"/>
      <c r="CB14" s="310">
        <v>3</v>
      </c>
      <c r="CC14" s="310"/>
      <c r="CD14" s="310"/>
      <c r="CE14" s="153"/>
      <c r="CF14" s="310"/>
      <c r="CG14" s="310"/>
      <c r="CH14" s="310">
        <v>3</v>
      </c>
      <c r="CI14" s="153"/>
      <c r="CJ14" s="153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</row>
    <row r="15" spans="1:128" s="154" customFormat="1" ht="37.25" customHeight="1">
      <c r="A15" s="183"/>
      <c r="B15" s="490" t="s">
        <v>1860</v>
      </c>
      <c r="C15" s="197" t="s">
        <v>1805</v>
      </c>
      <c r="D15" s="198">
        <v>5</v>
      </c>
      <c r="E15" s="1198">
        <v>154</v>
      </c>
      <c r="F15" s="315"/>
      <c r="G15" s="316"/>
      <c r="H15" s="314"/>
      <c r="I15" s="313"/>
      <c r="J15" s="318"/>
      <c r="K15" s="320"/>
      <c r="L15" s="319"/>
      <c r="M15" s="329"/>
      <c r="N15" s="321"/>
      <c r="O15" s="324"/>
      <c r="P15" s="326"/>
      <c r="Q15" s="323"/>
      <c r="R15" s="322"/>
      <c r="S15" s="325"/>
      <c r="T15" s="215">
        <f t="shared" si="3"/>
        <v>0</v>
      </c>
      <c r="U15" s="215">
        <f t="shared" si="0"/>
        <v>0</v>
      </c>
      <c r="V15" s="216" t="str">
        <f t="shared" si="1"/>
        <v>-</v>
      </c>
      <c r="W15" s="481" t="s">
        <v>962</v>
      </c>
      <c r="X15" s="173">
        <v>2.36</v>
      </c>
      <c r="Y15" s="174">
        <f t="shared" si="2"/>
        <v>0</v>
      </c>
      <c r="Z15" s="174"/>
      <c r="AA15" s="179" t="s">
        <v>1512</v>
      </c>
      <c r="AB15" s="232" t="s">
        <v>1520</v>
      </c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1047"/>
      <c r="BN15" s="162"/>
      <c r="BO15" s="310"/>
      <c r="BP15" s="310"/>
      <c r="BQ15" s="310"/>
      <c r="BR15" s="310"/>
      <c r="BS15" s="310">
        <v>5</v>
      </c>
      <c r="BT15" s="310"/>
      <c r="BU15" s="310"/>
      <c r="BV15" s="310"/>
      <c r="BW15" s="310"/>
      <c r="BX15" s="153"/>
      <c r="BY15" s="310"/>
      <c r="BZ15" s="310">
        <v>2</v>
      </c>
      <c r="CA15" s="310"/>
      <c r="CB15" s="310">
        <v>3</v>
      </c>
      <c r="CC15" s="310"/>
      <c r="CD15" s="310"/>
      <c r="CE15" s="153"/>
      <c r="CF15" s="310">
        <v>2</v>
      </c>
      <c r="CG15" s="310">
        <v>3</v>
      </c>
      <c r="CH15" s="310"/>
      <c r="CI15" s="153"/>
      <c r="CJ15" s="153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</row>
    <row r="16" spans="1:128" s="154" customFormat="1" ht="37.25" customHeight="1">
      <c r="A16" s="183"/>
      <c r="B16" s="490" t="s">
        <v>1861</v>
      </c>
      <c r="C16" s="197" t="s">
        <v>1806</v>
      </c>
      <c r="D16" s="198">
        <v>6</v>
      </c>
      <c r="E16" s="1198">
        <v>172</v>
      </c>
      <c r="F16" s="315"/>
      <c r="G16" s="316"/>
      <c r="H16" s="314"/>
      <c r="I16" s="313"/>
      <c r="J16" s="318"/>
      <c r="K16" s="320"/>
      <c r="L16" s="319"/>
      <c r="M16" s="329"/>
      <c r="N16" s="321"/>
      <c r="O16" s="324"/>
      <c r="P16" s="326"/>
      <c r="Q16" s="323"/>
      <c r="R16" s="322"/>
      <c r="S16" s="325"/>
      <c r="T16" s="215">
        <f t="shared" si="3"/>
        <v>0</v>
      </c>
      <c r="U16" s="215">
        <f t="shared" si="0"/>
        <v>0</v>
      </c>
      <c r="V16" s="216" t="str">
        <f t="shared" si="1"/>
        <v>-</v>
      </c>
      <c r="W16" s="481" t="s">
        <v>1811</v>
      </c>
      <c r="X16" s="173">
        <v>2.59</v>
      </c>
      <c r="Y16" s="174">
        <f t="shared" si="2"/>
        <v>0</v>
      </c>
      <c r="Z16" s="174"/>
      <c r="AA16" s="179" t="s">
        <v>1513</v>
      </c>
      <c r="AB16" s="232" t="s">
        <v>1520</v>
      </c>
      <c r="AC16" s="479"/>
      <c r="AD16" s="479"/>
      <c r="AE16" s="479"/>
      <c r="AF16" s="479"/>
      <c r="AG16" s="479"/>
      <c r="AH16" s="479"/>
      <c r="AI16" s="479"/>
      <c r="AJ16" s="479"/>
      <c r="AK16" s="479"/>
      <c r="AL16" s="479"/>
      <c r="AM16" s="479"/>
      <c r="AN16" s="479"/>
      <c r="AO16" s="479"/>
      <c r="AP16" s="479"/>
      <c r="AQ16" s="479"/>
      <c r="AR16" s="479"/>
      <c r="AS16" s="479"/>
      <c r="AT16" s="479"/>
      <c r="AU16" s="479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1047"/>
      <c r="BN16" s="162"/>
      <c r="BO16" s="310"/>
      <c r="BP16" s="310"/>
      <c r="BQ16" s="310"/>
      <c r="BR16" s="310"/>
      <c r="BS16" s="310">
        <v>6</v>
      </c>
      <c r="BT16" s="310"/>
      <c r="BU16" s="310"/>
      <c r="BV16" s="310"/>
      <c r="BW16" s="310"/>
      <c r="BX16" s="153"/>
      <c r="BY16" s="310"/>
      <c r="BZ16" s="310">
        <v>3</v>
      </c>
      <c r="CA16" s="310"/>
      <c r="CB16" s="310">
        <v>3</v>
      </c>
      <c r="CC16" s="310"/>
      <c r="CD16" s="310"/>
      <c r="CE16" s="153"/>
      <c r="CF16" s="310">
        <v>4</v>
      </c>
      <c r="CG16" s="310">
        <v>2</v>
      </c>
      <c r="CH16" s="310"/>
      <c r="CI16" s="153"/>
      <c r="CJ16" s="153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</row>
    <row r="17" spans="1:128" s="154" customFormat="1" ht="37.25" customHeight="1">
      <c r="A17" s="491" t="s">
        <v>1377</v>
      </c>
      <c r="B17" s="490" t="s">
        <v>1378</v>
      </c>
      <c r="C17" s="197" t="s">
        <v>1379</v>
      </c>
      <c r="D17" s="198">
        <v>5</v>
      </c>
      <c r="E17" s="1198">
        <v>229</v>
      </c>
      <c r="F17" s="315"/>
      <c r="G17" s="316"/>
      <c r="H17" s="314"/>
      <c r="I17" s="313"/>
      <c r="J17" s="318"/>
      <c r="K17" s="320"/>
      <c r="L17" s="319"/>
      <c r="M17" s="329"/>
      <c r="N17" s="321"/>
      <c r="O17" s="324"/>
      <c r="P17" s="326"/>
      <c r="Q17" s="323"/>
      <c r="R17" s="322"/>
      <c r="S17" s="325"/>
      <c r="T17" s="215">
        <f t="shared" si="3"/>
        <v>0</v>
      </c>
      <c r="U17" s="215">
        <f t="shared" si="0"/>
        <v>0</v>
      </c>
      <c r="V17" s="216" t="str">
        <f t="shared" si="1"/>
        <v>-</v>
      </c>
      <c r="W17" s="478" t="s">
        <v>1380</v>
      </c>
      <c r="X17" s="173">
        <v>2.484</v>
      </c>
      <c r="Y17" s="174">
        <f t="shared" si="2"/>
        <v>0</v>
      </c>
      <c r="Z17" s="174"/>
      <c r="AA17" s="179" t="s">
        <v>1511</v>
      </c>
      <c r="AB17" s="232" t="s">
        <v>1516</v>
      </c>
      <c r="AC17" s="479"/>
      <c r="AD17" s="479"/>
      <c r="AE17" s="479"/>
      <c r="AF17" s="479"/>
      <c r="AG17" s="479"/>
      <c r="AH17" s="479"/>
      <c r="AI17" s="479"/>
      <c r="AJ17" s="479"/>
      <c r="AK17" s="479"/>
      <c r="AL17" s="479"/>
      <c r="AM17" s="479"/>
      <c r="AN17" s="479"/>
      <c r="AO17" s="479"/>
      <c r="AP17" s="479"/>
      <c r="AQ17" s="479"/>
      <c r="AR17" s="479"/>
      <c r="AS17" s="479"/>
      <c r="AT17" s="479"/>
      <c r="AU17" s="479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1047"/>
      <c r="BN17" s="162"/>
      <c r="BO17" s="310"/>
      <c r="BP17" s="310"/>
      <c r="BQ17" s="310"/>
      <c r="BR17" s="310"/>
      <c r="BS17" s="310"/>
      <c r="BT17" s="310">
        <v>5</v>
      </c>
      <c r="BU17" s="310"/>
      <c r="BV17" s="310"/>
      <c r="BW17" s="310"/>
      <c r="BX17" s="153"/>
      <c r="BY17" s="310"/>
      <c r="BZ17" s="310"/>
      <c r="CA17" s="310"/>
      <c r="CB17" s="310">
        <v>5</v>
      </c>
      <c r="CC17" s="310"/>
      <c r="CD17" s="310"/>
      <c r="CE17" s="153"/>
      <c r="CF17" s="310"/>
      <c r="CG17" s="310"/>
      <c r="CH17" s="310">
        <v>5</v>
      </c>
      <c r="CI17" s="153"/>
      <c r="CJ17" s="153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</row>
    <row r="18" spans="1:128" s="154" customFormat="1" ht="37.25" customHeight="1">
      <c r="B18" s="490" t="s">
        <v>1381</v>
      </c>
      <c r="C18" s="197" t="s">
        <v>1382</v>
      </c>
      <c r="D18" s="198">
        <v>3</v>
      </c>
      <c r="E18" s="1198">
        <v>176</v>
      </c>
      <c r="F18" s="315"/>
      <c r="G18" s="316"/>
      <c r="H18" s="314"/>
      <c r="I18" s="313"/>
      <c r="J18" s="318"/>
      <c r="K18" s="320"/>
      <c r="L18" s="319"/>
      <c r="M18" s="329"/>
      <c r="N18" s="321"/>
      <c r="O18" s="324"/>
      <c r="P18" s="326"/>
      <c r="Q18" s="323"/>
      <c r="R18" s="322"/>
      <c r="S18" s="325"/>
      <c r="T18" s="215">
        <f t="shared" si="3"/>
        <v>0</v>
      </c>
      <c r="U18" s="215">
        <f t="shared" si="0"/>
        <v>0</v>
      </c>
      <c r="V18" s="216" t="str">
        <f t="shared" si="1"/>
        <v>-</v>
      </c>
      <c r="W18" s="481" t="s">
        <v>462</v>
      </c>
      <c r="X18" s="173">
        <v>2.1339999999999999</v>
      </c>
      <c r="Y18" s="174">
        <f t="shared" si="2"/>
        <v>0</v>
      </c>
      <c r="Z18" s="174"/>
      <c r="AA18" s="179" t="s">
        <v>1513</v>
      </c>
      <c r="AB18" s="232" t="s">
        <v>1516</v>
      </c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79"/>
      <c r="AP18" s="479"/>
      <c r="AQ18" s="479"/>
      <c r="AR18" s="479"/>
      <c r="AS18" s="479"/>
      <c r="AT18" s="479"/>
      <c r="AU18" s="479"/>
      <c r="AV18" s="479"/>
      <c r="AW18" s="479"/>
      <c r="AX18" s="479"/>
      <c r="AY18" s="479"/>
      <c r="AZ18" s="479"/>
      <c r="BA18" s="479"/>
      <c r="BB18" s="479"/>
      <c r="BC18" s="479"/>
      <c r="BD18" s="479"/>
      <c r="BE18" s="479"/>
      <c r="BF18" s="479"/>
      <c r="BG18" s="479"/>
      <c r="BH18" s="479"/>
      <c r="BI18" s="479"/>
      <c r="BJ18" s="479"/>
      <c r="BK18" s="479"/>
      <c r="BL18" s="479"/>
      <c r="BM18" s="1047"/>
      <c r="BN18" s="162"/>
      <c r="BO18" s="310"/>
      <c r="BP18" s="310"/>
      <c r="BQ18" s="310"/>
      <c r="BR18" s="310"/>
      <c r="BS18" s="310"/>
      <c r="BT18" s="310">
        <v>3</v>
      </c>
      <c r="BU18" s="310"/>
      <c r="BV18" s="310"/>
      <c r="BW18" s="310"/>
      <c r="BX18" s="153"/>
      <c r="BY18" s="310"/>
      <c r="BZ18" s="310">
        <v>3</v>
      </c>
      <c r="CA18" s="310"/>
      <c r="CB18" s="310"/>
      <c r="CC18" s="310"/>
      <c r="CD18" s="310"/>
      <c r="CE18" s="153"/>
      <c r="CF18" s="310">
        <v>3</v>
      </c>
      <c r="CG18" s="310"/>
      <c r="CH18" s="310"/>
      <c r="CI18" s="153"/>
      <c r="CJ18" s="153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</row>
    <row r="19" spans="1:128" s="154" customFormat="1" ht="37.25" customHeight="1">
      <c r="A19" s="492"/>
      <c r="B19" s="490" t="s">
        <v>1383</v>
      </c>
      <c r="C19" s="197" t="s">
        <v>1384</v>
      </c>
      <c r="D19" s="198">
        <v>3</v>
      </c>
      <c r="E19" s="1198">
        <v>235</v>
      </c>
      <c r="F19" s="315"/>
      <c r="G19" s="316"/>
      <c r="H19" s="314"/>
      <c r="I19" s="313"/>
      <c r="J19" s="318"/>
      <c r="K19" s="320"/>
      <c r="L19" s="319"/>
      <c r="M19" s="329"/>
      <c r="N19" s="321"/>
      <c r="O19" s="324"/>
      <c r="P19" s="326"/>
      <c r="Q19" s="323"/>
      <c r="R19" s="322"/>
      <c r="S19" s="325"/>
      <c r="T19" s="215">
        <f t="shared" si="3"/>
        <v>0</v>
      </c>
      <c r="U19" s="215">
        <f t="shared" si="0"/>
        <v>0</v>
      </c>
      <c r="V19" s="216" t="str">
        <f t="shared" si="1"/>
        <v>-</v>
      </c>
      <c r="W19" s="481" t="s">
        <v>1385</v>
      </c>
      <c r="X19" s="173">
        <v>3.0960000000000001</v>
      </c>
      <c r="Y19" s="174">
        <f t="shared" si="2"/>
        <v>0</v>
      </c>
      <c r="Z19" s="174"/>
      <c r="AA19" s="179" t="s">
        <v>1513</v>
      </c>
      <c r="AB19" s="232" t="s">
        <v>1516</v>
      </c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  <c r="AP19" s="479"/>
      <c r="AQ19" s="479"/>
      <c r="AR19" s="479"/>
      <c r="AS19" s="479"/>
      <c r="AT19" s="479"/>
      <c r="AU19" s="479"/>
      <c r="AV19" s="479"/>
      <c r="AW19" s="479"/>
      <c r="AX19" s="479"/>
      <c r="AY19" s="479"/>
      <c r="AZ19" s="479"/>
      <c r="BA19" s="479"/>
      <c r="BB19" s="479"/>
      <c r="BC19" s="479"/>
      <c r="BD19" s="479"/>
      <c r="BE19" s="479"/>
      <c r="BF19" s="479"/>
      <c r="BG19" s="479"/>
      <c r="BH19" s="479"/>
      <c r="BI19" s="479"/>
      <c r="BJ19" s="479"/>
      <c r="BK19" s="479"/>
      <c r="BL19" s="479"/>
      <c r="BM19" s="1047"/>
      <c r="BN19" s="162"/>
      <c r="BO19" s="310"/>
      <c r="BP19" s="310"/>
      <c r="BQ19" s="310"/>
      <c r="BR19" s="310"/>
      <c r="BS19" s="310"/>
      <c r="BT19" s="310">
        <v>3</v>
      </c>
      <c r="BU19" s="310"/>
      <c r="BV19" s="310"/>
      <c r="BW19" s="310"/>
      <c r="BX19" s="153"/>
      <c r="BY19" s="310"/>
      <c r="BZ19" s="310">
        <v>3</v>
      </c>
      <c r="CA19" s="310"/>
      <c r="CB19" s="310"/>
      <c r="CC19" s="310"/>
      <c r="CD19" s="310"/>
      <c r="CE19" s="153"/>
      <c r="CF19" s="310">
        <v>3</v>
      </c>
      <c r="CG19" s="310"/>
      <c r="CH19" s="310"/>
      <c r="CI19" s="153"/>
      <c r="CJ19" s="153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</row>
    <row r="20" spans="1:128" s="154" customFormat="1" ht="37.25" customHeight="1">
      <c r="A20" s="492"/>
      <c r="B20" s="490" t="s">
        <v>1862</v>
      </c>
      <c r="C20" s="197" t="s">
        <v>1807</v>
      </c>
      <c r="D20" s="198">
        <v>3</v>
      </c>
      <c r="E20" s="1198">
        <v>158</v>
      </c>
      <c r="F20" s="315"/>
      <c r="G20" s="316"/>
      <c r="H20" s="314"/>
      <c r="I20" s="313"/>
      <c r="J20" s="318"/>
      <c r="K20" s="320"/>
      <c r="L20" s="319"/>
      <c r="M20" s="329"/>
      <c r="N20" s="321"/>
      <c r="O20" s="324"/>
      <c r="P20" s="326"/>
      <c r="Q20" s="323"/>
      <c r="R20" s="322"/>
      <c r="S20" s="325"/>
      <c r="T20" s="215">
        <f t="shared" si="3"/>
        <v>0</v>
      </c>
      <c r="U20" s="215">
        <f t="shared" si="0"/>
        <v>0</v>
      </c>
      <c r="V20" s="216" t="str">
        <f t="shared" si="1"/>
        <v>-</v>
      </c>
      <c r="W20" s="478" t="s">
        <v>1078</v>
      </c>
      <c r="X20" s="173">
        <v>1.8</v>
      </c>
      <c r="Y20" s="174">
        <f t="shared" si="2"/>
        <v>0</v>
      </c>
      <c r="Z20" s="174"/>
      <c r="AA20" s="179" t="s">
        <v>1513</v>
      </c>
      <c r="AB20" s="232" t="s">
        <v>1516</v>
      </c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79"/>
      <c r="AW20" s="479"/>
      <c r="AX20" s="479"/>
      <c r="AY20" s="479"/>
      <c r="AZ20" s="479"/>
      <c r="BA20" s="479"/>
      <c r="BB20" s="479"/>
      <c r="BC20" s="479"/>
      <c r="BD20" s="479"/>
      <c r="BE20" s="479"/>
      <c r="BF20" s="479"/>
      <c r="BG20" s="479"/>
      <c r="BH20" s="479"/>
      <c r="BI20" s="479"/>
      <c r="BJ20" s="479"/>
      <c r="BK20" s="479"/>
      <c r="BL20" s="479"/>
      <c r="BM20" s="1047"/>
      <c r="BN20" s="162"/>
      <c r="BO20" s="310"/>
      <c r="BP20" s="310"/>
      <c r="BQ20" s="310"/>
      <c r="BR20" s="310"/>
      <c r="BS20" s="310"/>
      <c r="BT20" s="310">
        <v>3</v>
      </c>
      <c r="BU20" s="310"/>
      <c r="BV20" s="310"/>
      <c r="BW20" s="310"/>
      <c r="BX20" s="153"/>
      <c r="BY20" s="310"/>
      <c r="BZ20" s="310">
        <v>3</v>
      </c>
      <c r="CA20" s="310"/>
      <c r="CB20" s="310"/>
      <c r="CC20" s="310"/>
      <c r="CD20" s="310"/>
      <c r="CE20" s="153"/>
      <c r="CF20" s="310">
        <v>2</v>
      </c>
      <c r="CG20" s="310">
        <v>1</v>
      </c>
      <c r="CH20" s="310"/>
      <c r="CI20" s="153"/>
      <c r="CJ20" s="153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</row>
    <row r="21" spans="1:128" s="154" customFormat="1" ht="37.25" customHeight="1">
      <c r="A21" s="493"/>
      <c r="B21" s="494" t="s">
        <v>1863</v>
      </c>
      <c r="C21" s="199" t="s">
        <v>1808</v>
      </c>
      <c r="D21" s="495">
        <v>2</v>
      </c>
      <c r="E21" s="1199">
        <v>185</v>
      </c>
      <c r="F21" s="337"/>
      <c r="G21" s="338"/>
      <c r="H21" s="336"/>
      <c r="I21" s="335"/>
      <c r="J21" s="340"/>
      <c r="K21" s="342"/>
      <c r="L21" s="341"/>
      <c r="M21" s="339"/>
      <c r="N21" s="343"/>
      <c r="O21" s="346"/>
      <c r="P21" s="348"/>
      <c r="Q21" s="345"/>
      <c r="R21" s="344"/>
      <c r="S21" s="347"/>
      <c r="T21" s="176">
        <f t="shared" si="3"/>
        <v>0</v>
      </c>
      <c r="U21" s="176">
        <f t="shared" si="0"/>
        <v>0</v>
      </c>
      <c r="V21" s="177" t="str">
        <f t="shared" si="1"/>
        <v>-</v>
      </c>
      <c r="W21" s="496" t="s">
        <v>1812</v>
      </c>
      <c r="X21" s="173">
        <v>2.52</v>
      </c>
      <c r="Y21" s="174">
        <f t="shared" si="2"/>
        <v>0</v>
      </c>
      <c r="Z21" s="174"/>
      <c r="AA21" s="497" t="s">
        <v>1512</v>
      </c>
      <c r="AB21" s="498" t="s">
        <v>1526</v>
      </c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479"/>
      <c r="BB21" s="479"/>
      <c r="BC21" s="479"/>
      <c r="BD21" s="479"/>
      <c r="BE21" s="479"/>
      <c r="BF21" s="479"/>
      <c r="BG21" s="479"/>
      <c r="BH21" s="479"/>
      <c r="BI21" s="479"/>
      <c r="BJ21" s="479"/>
      <c r="BK21" s="479"/>
      <c r="BL21" s="479"/>
      <c r="BM21" s="1047"/>
      <c r="BN21" s="162"/>
      <c r="BO21" s="310"/>
      <c r="BP21" s="310"/>
      <c r="BQ21" s="310"/>
      <c r="BR21" s="310"/>
      <c r="BS21" s="310"/>
      <c r="BT21" s="310"/>
      <c r="BU21" s="310"/>
      <c r="BV21" s="310">
        <v>2</v>
      </c>
      <c r="BW21" s="310"/>
      <c r="BX21" s="153"/>
      <c r="BY21" s="310"/>
      <c r="BZ21" s="310"/>
      <c r="CA21" s="310"/>
      <c r="CB21" s="310">
        <v>2</v>
      </c>
      <c r="CC21" s="310"/>
      <c r="CD21" s="310"/>
      <c r="CE21" s="153"/>
      <c r="CF21" s="310"/>
      <c r="CG21" s="310">
        <v>2</v>
      </c>
      <c r="CH21" s="310"/>
      <c r="CI21" s="153"/>
      <c r="CJ21" s="153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</row>
    <row r="22" spans="1:128" s="154" customFormat="1" ht="37.25" customHeight="1">
      <c r="A22" s="499"/>
      <c r="B22" s="474" t="s">
        <v>1387</v>
      </c>
      <c r="C22" s="469" t="s">
        <v>1388</v>
      </c>
      <c r="D22" s="475">
        <v>5</v>
      </c>
      <c r="E22" s="1198">
        <v>142</v>
      </c>
      <c r="F22" s="288"/>
      <c r="G22" s="289"/>
      <c r="H22" s="287"/>
      <c r="I22" s="286"/>
      <c r="J22" s="291"/>
      <c r="K22" s="293"/>
      <c r="L22" s="292"/>
      <c r="M22" s="290"/>
      <c r="N22" s="294"/>
      <c r="O22" s="297"/>
      <c r="P22" s="299"/>
      <c r="Q22" s="296"/>
      <c r="R22" s="295"/>
      <c r="S22" s="298"/>
      <c r="T22" s="476">
        <f t="shared" si="3"/>
        <v>0</v>
      </c>
      <c r="U22" s="476">
        <f t="shared" si="0"/>
        <v>0</v>
      </c>
      <c r="V22" s="477" t="str">
        <f t="shared" si="1"/>
        <v>-</v>
      </c>
      <c r="W22" s="478" t="s">
        <v>27</v>
      </c>
      <c r="X22" s="173">
        <v>2.181</v>
      </c>
      <c r="Y22" s="174">
        <f t="shared" si="2"/>
        <v>0</v>
      </c>
      <c r="Z22" s="174"/>
      <c r="AA22" s="232" t="s">
        <v>1513</v>
      </c>
      <c r="AB22" s="232" t="s">
        <v>1520</v>
      </c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79"/>
      <c r="BD22" s="479"/>
      <c r="BE22" s="479"/>
      <c r="BF22" s="479"/>
      <c r="BG22" s="479"/>
      <c r="BH22" s="479"/>
      <c r="BI22" s="479"/>
      <c r="BJ22" s="479"/>
      <c r="BK22" s="479"/>
      <c r="BL22" s="479"/>
      <c r="BM22" s="1047"/>
      <c r="BN22" s="162"/>
      <c r="BO22" s="310"/>
      <c r="BP22" s="310"/>
      <c r="BQ22" s="310"/>
      <c r="BR22" s="310"/>
      <c r="BS22" s="310">
        <v>5</v>
      </c>
      <c r="BT22" s="310"/>
      <c r="BU22" s="310"/>
      <c r="BV22" s="310"/>
      <c r="BW22" s="310"/>
      <c r="BX22" s="153"/>
      <c r="BY22" s="310"/>
      <c r="BZ22" s="310">
        <v>5</v>
      </c>
      <c r="CA22" s="310"/>
      <c r="CB22" s="310"/>
      <c r="CC22" s="310"/>
      <c r="CD22" s="310"/>
      <c r="CE22" s="310"/>
      <c r="CF22" s="310">
        <v>5</v>
      </c>
      <c r="CG22" s="310"/>
      <c r="CH22" s="310"/>
      <c r="CI22" s="153"/>
      <c r="CJ22" s="153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</row>
    <row r="23" spans="1:128" s="154" customFormat="1" ht="37.25" customHeight="1">
      <c r="A23" s="500"/>
      <c r="B23" s="480" t="s">
        <v>1389</v>
      </c>
      <c r="C23" s="181" t="s">
        <v>1390</v>
      </c>
      <c r="D23" s="182">
        <v>5</v>
      </c>
      <c r="E23" s="1198">
        <v>164</v>
      </c>
      <c r="F23" s="315"/>
      <c r="G23" s="316"/>
      <c r="H23" s="314"/>
      <c r="I23" s="313"/>
      <c r="J23" s="318"/>
      <c r="K23" s="320"/>
      <c r="L23" s="319"/>
      <c r="M23" s="329"/>
      <c r="N23" s="321"/>
      <c r="O23" s="324"/>
      <c r="P23" s="326"/>
      <c r="Q23" s="323"/>
      <c r="R23" s="322"/>
      <c r="S23" s="325"/>
      <c r="T23" s="171">
        <f t="shared" si="3"/>
        <v>0</v>
      </c>
      <c r="U23" s="171">
        <f t="shared" si="0"/>
        <v>0</v>
      </c>
      <c r="V23" s="172" t="str">
        <f t="shared" si="1"/>
        <v>-</v>
      </c>
      <c r="W23" s="481" t="s">
        <v>453</v>
      </c>
      <c r="X23" s="173">
        <v>2.6070000000000002</v>
      </c>
      <c r="Y23" s="174">
        <f t="shared" si="2"/>
        <v>0</v>
      </c>
      <c r="Z23" s="174"/>
      <c r="AA23" s="482" t="s">
        <v>1512</v>
      </c>
      <c r="AB23" s="482" t="s">
        <v>1520</v>
      </c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79"/>
      <c r="AW23" s="479"/>
      <c r="AX23" s="479"/>
      <c r="AY23" s="479"/>
      <c r="AZ23" s="479"/>
      <c r="BA23" s="479"/>
      <c r="BB23" s="479"/>
      <c r="BC23" s="479"/>
      <c r="BD23" s="479"/>
      <c r="BE23" s="479"/>
      <c r="BF23" s="479"/>
      <c r="BG23" s="479"/>
      <c r="BH23" s="479"/>
      <c r="BI23" s="479"/>
      <c r="BJ23" s="479"/>
      <c r="BK23" s="479"/>
      <c r="BL23" s="479"/>
      <c r="BM23" s="1047"/>
      <c r="BN23" s="162"/>
      <c r="BO23" s="310"/>
      <c r="BP23" s="310"/>
      <c r="BQ23" s="310"/>
      <c r="BR23" s="310"/>
      <c r="BS23" s="310">
        <v>5</v>
      </c>
      <c r="BT23" s="310"/>
      <c r="BU23" s="310"/>
      <c r="BV23" s="310"/>
      <c r="BW23" s="310"/>
      <c r="BX23" s="153"/>
      <c r="BY23" s="310"/>
      <c r="BZ23" s="310">
        <v>5</v>
      </c>
      <c r="CA23" s="310"/>
      <c r="CB23" s="310"/>
      <c r="CC23" s="310"/>
      <c r="CD23" s="310"/>
      <c r="CE23" s="310"/>
      <c r="CF23" s="310"/>
      <c r="CG23" s="310">
        <v>5</v>
      </c>
      <c r="CH23" s="310"/>
      <c r="CI23" s="153"/>
      <c r="CJ23" s="153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</row>
    <row r="24" spans="1:128" s="154" customFormat="1" ht="37.25" customHeight="1">
      <c r="A24" s="501" t="s">
        <v>1386</v>
      </c>
      <c r="B24" s="480" t="s">
        <v>1391</v>
      </c>
      <c r="C24" s="181" t="s">
        <v>1392</v>
      </c>
      <c r="D24" s="182">
        <v>5</v>
      </c>
      <c r="E24" s="1198">
        <v>240</v>
      </c>
      <c r="F24" s="315"/>
      <c r="G24" s="316"/>
      <c r="H24" s="314"/>
      <c r="I24" s="313"/>
      <c r="J24" s="318"/>
      <c r="K24" s="320"/>
      <c r="L24" s="319"/>
      <c r="M24" s="329"/>
      <c r="N24" s="321"/>
      <c r="O24" s="324"/>
      <c r="P24" s="326"/>
      <c r="Q24" s="323"/>
      <c r="R24" s="322"/>
      <c r="S24" s="325"/>
      <c r="T24" s="171">
        <f t="shared" si="3"/>
        <v>0</v>
      </c>
      <c r="U24" s="171">
        <f t="shared" si="0"/>
        <v>0</v>
      </c>
      <c r="V24" s="172" t="str">
        <f t="shared" si="1"/>
        <v>-</v>
      </c>
      <c r="W24" s="481" t="s">
        <v>962</v>
      </c>
      <c r="X24" s="173">
        <v>4.0810000000000004</v>
      </c>
      <c r="Y24" s="174">
        <f t="shared" si="2"/>
        <v>0</v>
      </c>
      <c r="Z24" s="174"/>
      <c r="AA24" s="482" t="s">
        <v>1513</v>
      </c>
      <c r="AB24" s="482" t="s">
        <v>1516</v>
      </c>
      <c r="AC24" s="479"/>
      <c r="AD24" s="479"/>
      <c r="AE24" s="479"/>
      <c r="AF24" s="479"/>
      <c r="AG24" s="479"/>
      <c r="AH24" s="479"/>
      <c r="AI24" s="479"/>
      <c r="AJ24" s="479"/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79"/>
      <c r="AW24" s="479"/>
      <c r="AX24" s="479"/>
      <c r="AY24" s="479"/>
      <c r="AZ24" s="479"/>
      <c r="BA24" s="479"/>
      <c r="BB24" s="479"/>
      <c r="BC24" s="479"/>
      <c r="BD24" s="479"/>
      <c r="BE24" s="479"/>
      <c r="BF24" s="479"/>
      <c r="BG24" s="479"/>
      <c r="BH24" s="479"/>
      <c r="BI24" s="479"/>
      <c r="BJ24" s="479"/>
      <c r="BK24" s="479"/>
      <c r="BL24" s="479"/>
      <c r="BM24" s="1047"/>
      <c r="BN24" s="162"/>
      <c r="BO24" s="310"/>
      <c r="BP24" s="310"/>
      <c r="BQ24" s="310"/>
      <c r="BR24" s="310"/>
      <c r="BS24" s="310"/>
      <c r="BT24" s="310">
        <v>5</v>
      </c>
      <c r="BU24" s="310"/>
      <c r="BV24" s="310"/>
      <c r="BW24" s="310"/>
      <c r="BX24" s="153"/>
      <c r="BY24" s="310"/>
      <c r="BZ24" s="310">
        <v>5</v>
      </c>
      <c r="CA24" s="310"/>
      <c r="CB24" s="310"/>
      <c r="CC24" s="310"/>
      <c r="CD24" s="310"/>
      <c r="CE24" s="310"/>
      <c r="CF24" s="310">
        <v>5</v>
      </c>
      <c r="CG24" s="310"/>
      <c r="CH24" s="310"/>
      <c r="CI24" s="153"/>
      <c r="CJ24" s="153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</row>
    <row r="25" spans="1:128" s="154" customFormat="1" ht="37.25" customHeight="1">
      <c r="A25" s="500"/>
      <c r="B25" s="480" t="s">
        <v>1393</v>
      </c>
      <c r="C25" s="181" t="s">
        <v>1400</v>
      </c>
      <c r="D25" s="182">
        <v>3</v>
      </c>
      <c r="E25" s="1198">
        <v>207</v>
      </c>
      <c r="F25" s="315"/>
      <c r="G25" s="316"/>
      <c r="H25" s="314"/>
      <c r="I25" s="313"/>
      <c r="J25" s="318"/>
      <c r="K25" s="320"/>
      <c r="L25" s="319"/>
      <c r="M25" s="329"/>
      <c r="N25" s="321"/>
      <c r="O25" s="324"/>
      <c r="P25" s="326"/>
      <c r="Q25" s="323"/>
      <c r="R25" s="322"/>
      <c r="S25" s="325"/>
      <c r="T25" s="171">
        <f t="shared" si="3"/>
        <v>0</v>
      </c>
      <c r="U25" s="171">
        <f t="shared" si="0"/>
        <v>0</v>
      </c>
      <c r="V25" s="172" t="str">
        <f t="shared" si="1"/>
        <v>-</v>
      </c>
      <c r="W25" s="481" t="s">
        <v>529</v>
      </c>
      <c r="X25" s="173">
        <v>2.6509999999999998</v>
      </c>
      <c r="Y25" s="174">
        <f t="shared" si="2"/>
        <v>0</v>
      </c>
      <c r="Z25" s="174"/>
      <c r="AA25" s="482" t="s">
        <v>1513</v>
      </c>
      <c r="AB25" s="482" t="s">
        <v>1516</v>
      </c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79"/>
      <c r="AX25" s="479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  <c r="BL25" s="479"/>
      <c r="BM25" s="1047"/>
      <c r="BN25" s="162"/>
      <c r="BO25" s="310"/>
      <c r="BP25" s="310"/>
      <c r="BQ25" s="310"/>
      <c r="BR25" s="310"/>
      <c r="BS25" s="310"/>
      <c r="BT25" s="310">
        <v>3</v>
      </c>
      <c r="BU25" s="310"/>
      <c r="BV25" s="310"/>
      <c r="BW25" s="310"/>
      <c r="BX25" s="153"/>
      <c r="BY25" s="310"/>
      <c r="BZ25" s="310">
        <v>3</v>
      </c>
      <c r="CA25" s="310"/>
      <c r="CB25" s="310"/>
      <c r="CC25" s="310"/>
      <c r="CD25" s="310"/>
      <c r="CE25" s="310"/>
      <c r="CF25" s="310">
        <v>3</v>
      </c>
      <c r="CG25" s="310"/>
      <c r="CH25" s="310"/>
      <c r="CI25" s="153"/>
      <c r="CJ25" s="153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</row>
    <row r="26" spans="1:128" s="154" customFormat="1" ht="37.25" customHeight="1">
      <c r="A26" s="500"/>
      <c r="B26" s="480" t="s">
        <v>1394</v>
      </c>
      <c r="C26" s="181" t="s">
        <v>1395</v>
      </c>
      <c r="D26" s="182">
        <v>3</v>
      </c>
      <c r="E26" s="1198">
        <v>240</v>
      </c>
      <c r="F26" s="315"/>
      <c r="G26" s="316"/>
      <c r="H26" s="314"/>
      <c r="I26" s="313"/>
      <c r="J26" s="318"/>
      <c r="K26" s="320"/>
      <c r="L26" s="319"/>
      <c r="M26" s="329"/>
      <c r="N26" s="321"/>
      <c r="O26" s="324"/>
      <c r="P26" s="326"/>
      <c r="Q26" s="323"/>
      <c r="R26" s="322"/>
      <c r="S26" s="325"/>
      <c r="T26" s="171">
        <f t="shared" si="3"/>
        <v>0</v>
      </c>
      <c r="U26" s="171">
        <f t="shared" si="0"/>
        <v>0</v>
      </c>
      <c r="V26" s="172" t="str">
        <f t="shared" si="1"/>
        <v>-</v>
      </c>
      <c r="W26" s="481" t="s">
        <v>1063</v>
      </c>
      <c r="X26" s="173">
        <v>3.1930000000000001</v>
      </c>
      <c r="Y26" s="174">
        <f t="shared" si="2"/>
        <v>0</v>
      </c>
      <c r="Z26" s="174"/>
      <c r="AA26" s="482" t="s">
        <v>1513</v>
      </c>
      <c r="AB26" s="482" t="s">
        <v>1516</v>
      </c>
      <c r="AC26" s="479"/>
      <c r="AD26" s="479"/>
      <c r="AE26" s="479"/>
      <c r="AF26" s="479"/>
      <c r="AG26" s="479"/>
      <c r="AH26" s="479"/>
      <c r="AI26" s="479"/>
      <c r="AJ26" s="479"/>
      <c r="AK26" s="479"/>
      <c r="AL26" s="479"/>
      <c r="AM26" s="479"/>
      <c r="AN26" s="479"/>
      <c r="AO26" s="479"/>
      <c r="AP26" s="479"/>
      <c r="AQ26" s="479"/>
      <c r="AR26" s="479"/>
      <c r="AS26" s="479"/>
      <c r="AT26" s="479"/>
      <c r="AU26" s="479"/>
      <c r="AV26" s="479"/>
      <c r="AW26" s="479"/>
      <c r="AX26" s="479"/>
      <c r="AY26" s="479"/>
      <c r="AZ26" s="479"/>
      <c r="BA26" s="479"/>
      <c r="BB26" s="479"/>
      <c r="BC26" s="479"/>
      <c r="BD26" s="479"/>
      <c r="BE26" s="479"/>
      <c r="BF26" s="479"/>
      <c r="BG26" s="479"/>
      <c r="BH26" s="479"/>
      <c r="BI26" s="479"/>
      <c r="BJ26" s="479"/>
      <c r="BK26" s="479"/>
      <c r="BL26" s="479"/>
      <c r="BM26" s="1047"/>
      <c r="BN26" s="162"/>
      <c r="BO26" s="310"/>
      <c r="BP26" s="310"/>
      <c r="BQ26" s="310"/>
      <c r="BR26" s="310"/>
      <c r="BS26" s="310"/>
      <c r="BT26" s="310">
        <v>3</v>
      </c>
      <c r="BU26" s="310"/>
      <c r="BV26" s="310"/>
      <c r="BW26" s="310"/>
      <c r="BX26" s="153"/>
      <c r="BY26" s="310"/>
      <c r="BZ26" s="310">
        <v>3</v>
      </c>
      <c r="CA26" s="310"/>
      <c r="CB26" s="310"/>
      <c r="CC26" s="310"/>
      <c r="CD26" s="310"/>
      <c r="CE26" s="310"/>
      <c r="CF26" s="310">
        <v>3</v>
      </c>
      <c r="CG26" s="310"/>
      <c r="CH26" s="310"/>
      <c r="CI26" s="153"/>
      <c r="CJ26" s="153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</row>
    <row r="27" spans="1:128" s="154" customFormat="1" ht="37.25" customHeight="1">
      <c r="A27" s="502"/>
      <c r="B27" s="484" t="s">
        <v>1396</v>
      </c>
      <c r="C27" s="251" t="s">
        <v>1933</v>
      </c>
      <c r="D27" s="485">
        <v>1</v>
      </c>
      <c r="E27" s="1227">
        <v>144</v>
      </c>
      <c r="F27" s="337"/>
      <c r="G27" s="338"/>
      <c r="H27" s="336"/>
      <c r="I27" s="335"/>
      <c r="J27" s="340"/>
      <c r="K27" s="342"/>
      <c r="L27" s="341"/>
      <c r="M27" s="339"/>
      <c r="N27" s="343"/>
      <c r="O27" s="346"/>
      <c r="P27" s="348"/>
      <c r="Q27" s="345"/>
      <c r="R27" s="344"/>
      <c r="S27" s="347"/>
      <c r="T27" s="487">
        <f t="shared" si="3"/>
        <v>0</v>
      </c>
      <c r="U27" s="487">
        <f t="shared" si="0"/>
        <v>0</v>
      </c>
      <c r="V27" s="256" t="str">
        <f t="shared" si="1"/>
        <v>-</v>
      </c>
      <c r="W27" s="488" t="s">
        <v>571</v>
      </c>
      <c r="X27" s="173">
        <v>2.13</v>
      </c>
      <c r="Y27" s="174">
        <f t="shared" si="2"/>
        <v>0</v>
      </c>
      <c r="Z27" s="174"/>
      <c r="AA27" s="486" t="s">
        <v>1513</v>
      </c>
      <c r="AB27" s="486" t="s">
        <v>1516</v>
      </c>
      <c r="AC27" s="479"/>
      <c r="AD27" s="479"/>
      <c r="AE27" s="479"/>
      <c r="AF27" s="479"/>
      <c r="AG27" s="479"/>
      <c r="AH27" s="479"/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79"/>
      <c r="AW27" s="479"/>
      <c r="AX27" s="479"/>
      <c r="AY27" s="479"/>
      <c r="AZ27" s="479"/>
      <c r="BA27" s="479"/>
      <c r="BB27" s="479"/>
      <c r="BC27" s="479"/>
      <c r="BD27" s="479"/>
      <c r="BE27" s="479"/>
      <c r="BF27" s="479"/>
      <c r="BG27" s="479"/>
      <c r="BH27" s="479"/>
      <c r="BI27" s="479"/>
      <c r="BJ27" s="479"/>
      <c r="BK27" s="479"/>
      <c r="BL27" s="479"/>
      <c r="BM27" s="1047"/>
      <c r="BN27" s="162"/>
      <c r="BO27" s="310"/>
      <c r="BP27" s="310"/>
      <c r="BQ27" s="310"/>
      <c r="BR27" s="310"/>
      <c r="BS27" s="310"/>
      <c r="BT27" s="310"/>
      <c r="BU27" s="310">
        <v>1</v>
      </c>
      <c r="BV27" s="310"/>
      <c r="BW27" s="310"/>
      <c r="BX27" s="153"/>
      <c r="BY27" s="310"/>
      <c r="BZ27" s="310">
        <v>1</v>
      </c>
      <c r="CA27" s="310"/>
      <c r="CB27" s="310"/>
      <c r="CC27" s="310"/>
      <c r="CD27" s="310"/>
      <c r="CE27" s="310"/>
      <c r="CF27" s="310">
        <v>1</v>
      </c>
      <c r="CG27" s="310"/>
      <c r="CH27" s="310"/>
      <c r="CI27" s="153"/>
      <c r="CJ27" s="153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</row>
    <row r="28" spans="1:128" s="154" customFormat="1" ht="37.25" customHeight="1">
      <c r="A28" s="503" t="s">
        <v>665</v>
      </c>
      <c r="B28" s="124"/>
      <c r="C28" s="125"/>
      <c r="D28" s="126"/>
      <c r="E28" s="127"/>
      <c r="F28" s="1247">
        <f>SUMPRODUCT(D4:D27,F4:F27)</f>
        <v>0</v>
      </c>
      <c r="G28" s="1248">
        <f>SUMPRODUCT(D4:D27,G4:G27)</f>
        <v>0</v>
      </c>
      <c r="H28" s="1249">
        <f>SUMPRODUCT(D4:D27,H4:H27)</f>
        <v>0</v>
      </c>
      <c r="I28" s="1250">
        <f>SUMPRODUCT(D4:D27,I4:I27)</f>
        <v>0</v>
      </c>
      <c r="J28" s="1251">
        <f>SUMPRODUCT(D4:D27,J4:J27)</f>
        <v>0</v>
      </c>
      <c r="K28" s="1252">
        <f>SUMPRODUCT(D4:D27,K4:K27)</f>
        <v>0</v>
      </c>
      <c r="L28" s="1253">
        <f>SUMPRODUCT(D4:D27,L4:L27)</f>
        <v>0</v>
      </c>
      <c r="M28" s="1254">
        <f>SUMPRODUCT(D4:D27,M4:M27)</f>
        <v>0</v>
      </c>
      <c r="N28" s="1255">
        <f>SUMPRODUCT(D4:D27,N4:N27)</f>
        <v>0</v>
      </c>
      <c r="O28" s="1256">
        <f>SUMPRODUCT(D4:D27,O4:O27)</f>
        <v>0</v>
      </c>
      <c r="P28" s="1257">
        <f>SUMPRODUCT(D4:D27,P4:P27)</f>
        <v>0</v>
      </c>
      <c r="Q28" s="1258">
        <f>SUMPRODUCT(D4:D27,Q4:Q27)</f>
        <v>0</v>
      </c>
      <c r="R28" s="1259">
        <f>SUMPRODUCT(D4:D27,R4:R27)</f>
        <v>0</v>
      </c>
      <c r="S28" s="298">
        <f>SUMPRODUCT(D4:D27,S4:S27)</f>
        <v>0</v>
      </c>
      <c r="T28" s="504">
        <f>SUM(T4:T27)</f>
        <v>0</v>
      </c>
      <c r="U28" s="504">
        <f>SUM(U4:U27)</f>
        <v>0</v>
      </c>
      <c r="V28" s="144"/>
      <c r="W28" s="50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245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</row>
    <row r="29" spans="1:128" s="154" customFormat="1" ht="25" customHeight="1">
      <c r="A29" s="125"/>
      <c r="B29" s="125"/>
      <c r="C29" s="125"/>
      <c r="D29" s="126"/>
      <c r="E29" s="127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99" t="s">
        <v>1</v>
      </c>
      <c r="U29" s="1299"/>
      <c r="V29" s="157">
        <f>SUM(V4:V27)</f>
        <v>0</v>
      </c>
      <c r="W29" s="506"/>
      <c r="X29" s="159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2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</row>
    <row r="30" spans="1:128" s="148" customFormat="1" ht="18" customHeight="1">
      <c r="A30" s="156"/>
      <c r="B30" s="156"/>
      <c r="C30" s="156"/>
      <c r="D30" s="156"/>
      <c r="X30" s="161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</row>
    <row r="31" spans="1:128" s="148" customFormat="1" ht="18" customHeight="1">
      <c r="A31" s="156"/>
      <c r="B31" s="156"/>
      <c r="C31" s="156"/>
      <c r="D31" s="156"/>
      <c r="X31" s="161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</row>
    <row r="32" spans="1:128" s="148" customFormat="1" ht="18" customHeight="1">
      <c r="A32" s="156"/>
      <c r="B32" s="156"/>
      <c r="C32" s="156"/>
      <c r="D32" s="156"/>
      <c r="X32" s="161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</row>
    <row r="33" spans="1:88" s="148" customFormat="1" ht="18" customHeight="1">
      <c r="A33" s="156"/>
      <c r="B33" s="156"/>
      <c r="C33" s="156"/>
      <c r="D33" s="156"/>
      <c r="X33" s="161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</row>
    <row r="34" spans="1:88" s="148" customFormat="1" ht="18" customHeight="1">
      <c r="A34" s="156"/>
      <c r="B34" s="156"/>
      <c r="C34" s="156"/>
      <c r="D34" s="156"/>
      <c r="X34" s="161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</row>
    <row r="35" spans="1:88" s="148" customFormat="1" ht="18" customHeight="1">
      <c r="A35" s="156"/>
      <c r="B35" s="156"/>
      <c r="C35" s="156"/>
      <c r="D35" s="156"/>
      <c r="X35" s="161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</row>
    <row r="36" spans="1:88" s="148" customFormat="1" ht="18" customHeight="1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X36" s="163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</row>
    <row r="37" spans="1:88" s="148" customFormat="1" ht="18" customHeight="1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X37" s="163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</row>
  </sheetData>
  <sheetProtection algorithmName="SHA-512" hashValue="19o8nlXhmh9QQ7NolDL/822dLu5/nMr8Ak+M8LIERKbgvCUgCZ42yk4R/jO9IhgWDBNUPlxrTKZ/VMExJH+bSg==" saltValue="YSRuO1lf5X92tBrfEImJVg==" spinCount="100000" sheet="1" objects="1" scenarios="1"/>
  <mergeCells count="9">
    <mergeCell ref="T29:U29"/>
    <mergeCell ref="BO2:BW2"/>
    <mergeCell ref="BY2:CD2"/>
    <mergeCell ref="CF2:CH2"/>
    <mergeCell ref="A1:E1"/>
    <mergeCell ref="F1:S1"/>
    <mergeCell ref="D2:E2"/>
    <mergeCell ref="T2:U2"/>
    <mergeCell ref="T1:W1"/>
  </mergeCells>
  <pageMargins left="0.5" right="0.5" top="0.75" bottom="0.75" header="0.27777800000000002" footer="0.27777800000000002"/>
  <pageSetup orientation="portrait"/>
  <headerFooter>
    <oddFooter>&amp;L&amp;"Helvetica,Regular"&amp;11&amp;K000000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S52"/>
  <sheetViews>
    <sheetView defaultGridColor="0" colorId="12" zoomScale="44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F1"/>
    </sheetView>
  </sheetViews>
  <sheetFormatPr baseColWidth="10" defaultColWidth="23.33203125" defaultRowHeight="18" customHeight="1"/>
  <cols>
    <col min="1" max="1" width="75.5" style="466" customWidth="1"/>
    <col min="2" max="2" width="25.5" style="165" customWidth="1"/>
    <col min="3" max="3" width="43.83203125" style="166" customWidth="1"/>
    <col min="4" max="4" width="22.5" style="166" customWidth="1"/>
    <col min="5" max="5" width="17.6640625" style="166" customWidth="1"/>
    <col min="6" max="6" width="23.33203125" style="166" customWidth="1"/>
    <col min="7" max="23" width="14.6640625" style="166" customWidth="1"/>
    <col min="24" max="24" width="23.33203125" style="166" customWidth="1"/>
    <col min="25" max="25" width="21.33203125" style="167" customWidth="1"/>
    <col min="26" max="26" width="14" style="168" hidden="1" customWidth="1"/>
    <col min="27" max="27" width="9.33203125" style="169" hidden="1" customWidth="1"/>
    <col min="28" max="30" width="23.33203125" style="148" customWidth="1"/>
    <col min="31" max="33" width="9.5" style="148" customWidth="1"/>
    <col min="34" max="60" width="23.33203125" style="148" customWidth="1"/>
    <col min="61" max="61" width="23.33203125" style="841" hidden="1" customWidth="1"/>
    <col min="62" max="68" width="23.33203125" style="153" customWidth="1"/>
    <col min="69" max="69" width="11.6640625" style="153" customWidth="1"/>
    <col min="70" max="72" width="23.33203125" style="153" customWidth="1"/>
    <col min="73" max="73" width="23.33203125" style="841" customWidth="1"/>
    <col min="74" max="87" width="23.33203125" style="148" customWidth="1"/>
    <col min="88" max="253" width="23.33203125" style="167" customWidth="1"/>
    <col min="254" max="254" width="23.33203125" style="170" customWidth="1"/>
    <col min="255" max="16384" width="23.33203125" style="170"/>
  </cols>
  <sheetData>
    <row r="1" spans="1:142" s="167" customFormat="1" ht="127" customHeight="1">
      <c r="A1" s="1306" t="s">
        <v>1508</v>
      </c>
      <c r="B1" s="1306"/>
      <c r="C1" s="1306"/>
      <c r="D1" s="1306"/>
      <c r="E1" s="1306"/>
      <c r="F1" s="1306"/>
      <c r="G1" s="1294" t="s">
        <v>2111</v>
      </c>
      <c r="H1" s="1295"/>
      <c r="I1" s="1295"/>
      <c r="J1" s="1295"/>
      <c r="K1" s="1295"/>
      <c r="L1" s="1295"/>
      <c r="M1" s="1295"/>
      <c r="N1" s="1295"/>
      <c r="O1" s="1295"/>
      <c r="P1" s="1295"/>
      <c r="Q1" s="1295"/>
      <c r="R1" s="1295"/>
      <c r="S1" s="1295"/>
      <c r="T1" s="1295"/>
      <c r="U1" s="1295"/>
      <c r="V1" s="1312" t="e" vm="1">
        <v>#VALUE!</v>
      </c>
      <c r="W1" s="1312"/>
      <c r="X1" s="1312"/>
      <c r="Y1" s="1312"/>
      <c r="Z1" s="240"/>
      <c r="AA1" s="241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841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841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</row>
    <row r="2" spans="1:142" s="167" customFormat="1" ht="32" customHeight="1">
      <c r="A2" s="242" t="s">
        <v>2103</v>
      </c>
      <c r="B2" s="242" t="s">
        <v>1927</v>
      </c>
      <c r="C2" s="183"/>
      <c r="D2" s="125"/>
      <c r="E2" s="126"/>
      <c r="F2" s="127"/>
      <c r="G2" s="243"/>
      <c r="H2" s="243"/>
      <c r="I2" s="243"/>
      <c r="J2" s="243"/>
      <c r="K2" s="243"/>
      <c r="L2" s="243"/>
      <c r="M2" s="1305" t="s">
        <v>1800</v>
      </c>
      <c r="N2" s="1305"/>
      <c r="O2" s="1305"/>
      <c r="P2" s="1305"/>
      <c r="Q2" s="1305"/>
      <c r="R2" s="1305"/>
      <c r="S2" s="243"/>
      <c r="T2" s="243"/>
      <c r="U2" s="243"/>
      <c r="V2" s="218"/>
      <c r="W2" s="218"/>
      <c r="X2" s="218"/>
      <c r="Y2" s="218"/>
      <c r="Z2" s="218"/>
      <c r="AA2" s="244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841"/>
      <c r="BJ2" s="153"/>
      <c r="BK2" s="152" t="s">
        <v>1522</v>
      </c>
      <c r="BL2" s="152" t="s">
        <v>1521</v>
      </c>
      <c r="BM2" s="152" t="s">
        <v>1519</v>
      </c>
      <c r="BN2" s="152" t="s">
        <v>1520</v>
      </c>
      <c r="BO2" s="152" t="s">
        <v>1516</v>
      </c>
      <c r="BP2" s="152" t="s">
        <v>1517</v>
      </c>
      <c r="BQ2" s="153"/>
      <c r="BR2" s="153"/>
      <c r="BS2" s="153"/>
      <c r="BT2" s="153"/>
      <c r="BU2" s="841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</row>
    <row r="3" spans="1:142" s="154" customFormat="1" ht="32" customHeight="1">
      <c r="A3" s="246"/>
      <c r="B3" s="246"/>
      <c r="C3" s="246"/>
      <c r="D3" s="246"/>
      <c r="E3" s="1302" t="s">
        <v>1543</v>
      </c>
      <c r="F3" s="1302"/>
      <c r="G3" s="1061">
        <v>0</v>
      </c>
      <c r="H3" s="1062">
        <v>3020</v>
      </c>
      <c r="I3" s="1063">
        <v>5015</v>
      </c>
      <c r="J3" s="1064">
        <v>9005</v>
      </c>
      <c r="K3" s="1065">
        <v>2005</v>
      </c>
      <c r="L3" s="1066"/>
      <c r="M3" s="1067"/>
      <c r="N3" s="1068">
        <v>4008</v>
      </c>
      <c r="O3" s="1069">
        <v>6027</v>
      </c>
      <c r="P3" s="1123">
        <v>7001</v>
      </c>
      <c r="Q3" s="1070"/>
      <c r="R3" s="1071"/>
      <c r="S3" s="1072"/>
      <c r="T3" s="192">
        <v>9016</v>
      </c>
      <c r="U3" s="1073"/>
      <c r="V3" s="1303" t="s">
        <v>2</v>
      </c>
      <c r="W3" s="1303"/>
      <c r="X3" s="248">
        <f>SUM(AA5:AA42)</f>
        <v>0</v>
      </c>
      <c r="Y3" s="249"/>
      <c r="Z3" s="146"/>
      <c r="AA3" s="245"/>
      <c r="AB3" s="148"/>
      <c r="AC3" s="247" t="s">
        <v>1539</v>
      </c>
      <c r="AD3" s="250"/>
      <c r="AE3" s="148"/>
      <c r="AF3" s="148"/>
      <c r="AG3" s="148"/>
      <c r="AH3" s="25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213"/>
      <c r="BJ3" s="471"/>
      <c r="BK3" s="1300" t="s">
        <v>1681</v>
      </c>
      <c r="BL3" s="1300"/>
      <c r="BM3" s="1300"/>
      <c r="BN3" s="1300"/>
      <c r="BO3" s="1300"/>
      <c r="BP3" s="1300"/>
      <c r="BQ3" s="1300" t="s">
        <v>1799</v>
      </c>
      <c r="BR3" s="1300"/>
      <c r="BS3" s="1300"/>
      <c r="BT3" s="153"/>
      <c r="BU3" s="841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</row>
    <row r="4" spans="1:142" s="154" customFormat="1" ht="42" customHeight="1">
      <c r="A4" s="246"/>
      <c r="B4" s="246" t="s">
        <v>4</v>
      </c>
      <c r="C4" s="200" t="s">
        <v>5</v>
      </c>
      <c r="D4" s="200" t="s">
        <v>6</v>
      </c>
      <c r="E4" s="258" t="s">
        <v>1509</v>
      </c>
      <c r="F4" s="1154" t="s">
        <v>2106</v>
      </c>
      <c r="G4" s="1074" t="s">
        <v>10</v>
      </c>
      <c r="H4" s="1075" t="s">
        <v>11</v>
      </c>
      <c r="I4" s="1076" t="s">
        <v>9</v>
      </c>
      <c r="J4" s="1077" t="s">
        <v>8</v>
      </c>
      <c r="K4" s="551" t="s">
        <v>13</v>
      </c>
      <c r="L4" s="553" t="s">
        <v>15</v>
      </c>
      <c r="M4" s="552" t="s">
        <v>14</v>
      </c>
      <c r="N4" s="1124" t="s">
        <v>12</v>
      </c>
      <c r="O4" s="554" t="s">
        <v>1402</v>
      </c>
      <c r="P4" s="549" t="s">
        <v>812</v>
      </c>
      <c r="Q4" s="253" t="s">
        <v>18</v>
      </c>
      <c r="R4" s="255" t="s">
        <v>20</v>
      </c>
      <c r="S4" s="1079" t="s">
        <v>17</v>
      </c>
      <c r="T4" s="258" t="s">
        <v>16</v>
      </c>
      <c r="U4" s="254" t="s">
        <v>19</v>
      </c>
      <c r="V4" s="256" t="s">
        <v>21</v>
      </c>
      <c r="W4" s="257" t="s">
        <v>675</v>
      </c>
      <c r="X4" s="256" t="s">
        <v>23</v>
      </c>
      <c r="Y4" s="252" t="s">
        <v>24</v>
      </c>
      <c r="Z4" s="218" t="s">
        <v>25</v>
      </c>
      <c r="AA4" s="150" t="s">
        <v>2</v>
      </c>
      <c r="AB4" s="148"/>
      <c r="AC4" s="258"/>
      <c r="AD4" s="250"/>
      <c r="AE4" s="148"/>
      <c r="AF4" s="148"/>
      <c r="AG4" s="148"/>
      <c r="AH4" s="25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213"/>
      <c r="BJ4" s="151"/>
      <c r="BK4" s="152" t="s">
        <v>1614</v>
      </c>
      <c r="BL4" s="152" t="s">
        <v>1680</v>
      </c>
      <c r="BM4" s="152" t="s">
        <v>1679</v>
      </c>
      <c r="BN4" s="152" t="s">
        <v>1630</v>
      </c>
      <c r="BO4" s="152" t="s">
        <v>1631</v>
      </c>
      <c r="BP4" s="152" t="s">
        <v>1632</v>
      </c>
      <c r="BQ4" s="152" t="s">
        <v>1513</v>
      </c>
      <c r="BR4" s="152" t="s">
        <v>1512</v>
      </c>
      <c r="BS4" s="152" t="s">
        <v>1511</v>
      </c>
      <c r="BT4" s="153"/>
      <c r="BU4" s="841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</row>
    <row r="5" spans="1:142" s="154" customFormat="1" ht="36" customHeight="1">
      <c r="A5" s="1307" t="e" vm="2">
        <v>#VALUE!</v>
      </c>
      <c r="B5" s="222"/>
      <c r="C5" s="223" t="s">
        <v>1901</v>
      </c>
      <c r="D5" s="1145" t="s">
        <v>1847</v>
      </c>
      <c r="E5" s="225">
        <v>4</v>
      </c>
      <c r="F5" s="1155">
        <v>537</v>
      </c>
      <c r="G5" s="22"/>
      <c r="H5" s="23"/>
      <c r="I5" s="21"/>
      <c r="J5" s="20"/>
      <c r="K5" s="25"/>
      <c r="L5" s="27"/>
      <c r="M5" s="26"/>
      <c r="N5" s="24"/>
      <c r="O5" s="28"/>
      <c r="P5" s="220" t="s">
        <v>680</v>
      </c>
      <c r="Q5" s="31"/>
      <c r="R5" s="33"/>
      <c r="S5" s="30"/>
      <c r="T5" s="29"/>
      <c r="U5" s="32"/>
      <c r="V5" s="215">
        <f>SUM(G5:U5)</f>
        <v>0</v>
      </c>
      <c r="W5" s="215">
        <f t="shared" ref="W5:W42" si="0">V5*E5</f>
        <v>0</v>
      </c>
      <c r="X5" s="172" t="str">
        <f t="shared" ref="X5:X42" si="1">IF(V5&gt;0,V5*F5,"-")</f>
        <v>-</v>
      </c>
      <c r="Y5" s="217" t="s">
        <v>1544</v>
      </c>
      <c r="Z5" s="218">
        <v>4.25</v>
      </c>
      <c r="AA5" s="174">
        <f t="shared" ref="AA5:AA26" si="2">Z5*V5</f>
        <v>0</v>
      </c>
      <c r="AB5" s="148"/>
      <c r="AC5" s="179" t="s">
        <v>1519</v>
      </c>
      <c r="AD5" s="148"/>
      <c r="AE5" s="148"/>
      <c r="AF5" s="148"/>
      <c r="AG5" s="148"/>
      <c r="AH5" s="21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1"/>
      <c r="BD5" s="152"/>
      <c r="BE5" s="152"/>
      <c r="BF5" s="152"/>
      <c r="BG5" s="152"/>
      <c r="BH5" s="152"/>
      <c r="BI5" s="1212"/>
      <c r="BJ5" s="153"/>
      <c r="BK5" s="1048"/>
      <c r="BL5" s="1048">
        <v>4</v>
      </c>
      <c r="BM5" s="1048"/>
      <c r="BN5" s="1048"/>
      <c r="BO5" s="1048"/>
      <c r="BP5" s="1048"/>
      <c r="BQ5" s="1049">
        <v>1</v>
      </c>
      <c r="BR5" s="1049">
        <v>1</v>
      </c>
      <c r="BS5" s="1049">
        <v>2</v>
      </c>
      <c r="BT5" s="153"/>
      <c r="BU5" s="841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</row>
    <row r="6" spans="1:142" s="154" customFormat="1" ht="36" customHeight="1">
      <c r="A6" s="1307"/>
      <c r="B6" s="222"/>
      <c r="C6" s="223" t="s">
        <v>1902</v>
      </c>
      <c r="D6" s="224" t="s">
        <v>1848</v>
      </c>
      <c r="E6" s="225">
        <v>4</v>
      </c>
      <c r="F6" s="1155">
        <v>540</v>
      </c>
      <c r="G6" s="22"/>
      <c r="H6" s="23"/>
      <c r="I6" s="21"/>
      <c r="J6" s="20"/>
      <c r="K6" s="25"/>
      <c r="L6" s="27"/>
      <c r="M6" s="26"/>
      <c r="N6" s="24"/>
      <c r="O6" s="28"/>
      <c r="P6" s="220" t="s">
        <v>680</v>
      </c>
      <c r="Q6" s="31"/>
      <c r="R6" s="33"/>
      <c r="S6" s="30"/>
      <c r="T6" s="29"/>
      <c r="U6" s="32"/>
      <c r="V6" s="215">
        <f t="shared" ref="V6:V42" si="3">SUM(G6:U6)</f>
        <v>0</v>
      </c>
      <c r="W6" s="215">
        <f t="shared" si="0"/>
        <v>0</v>
      </c>
      <c r="X6" s="172" t="str">
        <f t="shared" si="1"/>
        <v>-</v>
      </c>
      <c r="Y6" s="217" t="s">
        <v>1544</v>
      </c>
      <c r="Z6" s="218">
        <v>4.25</v>
      </c>
      <c r="AA6" s="174">
        <f t="shared" si="2"/>
        <v>0</v>
      </c>
      <c r="AB6" s="148"/>
      <c r="AC6" s="179" t="s">
        <v>1519</v>
      </c>
      <c r="AD6" s="148"/>
      <c r="AE6" s="148"/>
      <c r="AF6" s="148"/>
      <c r="AG6" s="148"/>
      <c r="AH6" s="21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1"/>
      <c r="BD6" s="152"/>
      <c r="BE6" s="152"/>
      <c r="BF6" s="152"/>
      <c r="BG6" s="152"/>
      <c r="BH6" s="152"/>
      <c r="BI6" s="1212"/>
      <c r="BJ6" s="153"/>
      <c r="BK6" s="1048"/>
      <c r="BL6" s="1048">
        <v>4</v>
      </c>
      <c r="BM6" s="1048"/>
      <c r="BN6" s="1048"/>
      <c r="BO6" s="1048"/>
      <c r="BP6" s="1048"/>
      <c r="BQ6" s="1049">
        <v>2</v>
      </c>
      <c r="BR6" s="1049">
        <v>2</v>
      </c>
      <c r="BS6" s="1050"/>
      <c r="BT6" s="153"/>
      <c r="BU6" s="841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</row>
    <row r="7" spans="1:142" s="154" customFormat="1" ht="36" customHeight="1">
      <c r="A7" s="1307"/>
      <c r="B7" s="222"/>
      <c r="C7" s="223" t="s">
        <v>2017</v>
      </c>
      <c r="D7" s="224" t="s">
        <v>1849</v>
      </c>
      <c r="E7" s="225">
        <v>4</v>
      </c>
      <c r="F7" s="1155">
        <v>530</v>
      </c>
      <c r="G7" s="22"/>
      <c r="H7" s="23"/>
      <c r="I7" s="21"/>
      <c r="J7" s="20"/>
      <c r="K7" s="25"/>
      <c r="L7" s="27"/>
      <c r="M7" s="26"/>
      <c r="N7" s="24"/>
      <c r="O7" s="28"/>
      <c r="P7" s="220" t="s">
        <v>680</v>
      </c>
      <c r="Q7" s="31"/>
      <c r="R7" s="33"/>
      <c r="S7" s="30"/>
      <c r="T7" s="29"/>
      <c r="U7" s="32"/>
      <c r="V7" s="215">
        <f t="shared" si="3"/>
        <v>0</v>
      </c>
      <c r="W7" s="215">
        <f t="shared" si="0"/>
        <v>0</v>
      </c>
      <c r="X7" s="172" t="str">
        <f t="shared" si="1"/>
        <v>-</v>
      </c>
      <c r="Y7" s="217" t="s">
        <v>1544</v>
      </c>
      <c r="Z7" s="218">
        <v>4.25</v>
      </c>
      <c r="AA7" s="174">
        <f t="shared" si="2"/>
        <v>0</v>
      </c>
      <c r="AB7" s="148"/>
      <c r="AC7" s="179" t="s">
        <v>1519</v>
      </c>
      <c r="AD7" s="148"/>
      <c r="AE7" s="148"/>
      <c r="AF7" s="148"/>
      <c r="AG7" s="148"/>
      <c r="AH7" s="21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1"/>
      <c r="BD7" s="152"/>
      <c r="BE7" s="152"/>
      <c r="BF7" s="152"/>
      <c r="BG7" s="152"/>
      <c r="BH7" s="152"/>
      <c r="BI7" s="1212"/>
      <c r="BJ7" s="153"/>
      <c r="BK7" s="1048"/>
      <c r="BL7" s="1048">
        <v>4</v>
      </c>
      <c r="BM7" s="1048"/>
      <c r="BN7" s="1048"/>
      <c r="BO7" s="1048"/>
      <c r="BP7" s="1048"/>
      <c r="BQ7" s="1049"/>
      <c r="BR7" s="1049">
        <v>1</v>
      </c>
      <c r="BS7" s="1049">
        <v>3</v>
      </c>
      <c r="BT7" s="153"/>
      <c r="BU7" s="841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</row>
    <row r="8" spans="1:142" s="154" customFormat="1" ht="36" customHeight="1">
      <c r="A8" s="1307"/>
      <c r="B8" s="180"/>
      <c r="C8" s="223" t="s">
        <v>1903</v>
      </c>
      <c r="D8" s="224" t="s">
        <v>1850</v>
      </c>
      <c r="E8" s="225">
        <v>4</v>
      </c>
      <c r="F8" s="1155">
        <v>541</v>
      </c>
      <c r="G8" s="22"/>
      <c r="H8" s="23"/>
      <c r="I8" s="21"/>
      <c r="J8" s="20"/>
      <c r="K8" s="25"/>
      <c r="L8" s="27"/>
      <c r="M8" s="26"/>
      <c r="N8" s="24"/>
      <c r="O8" s="28"/>
      <c r="P8" s="220" t="s">
        <v>680</v>
      </c>
      <c r="Q8" s="31"/>
      <c r="R8" s="33"/>
      <c r="S8" s="30"/>
      <c r="T8" s="29"/>
      <c r="U8" s="32"/>
      <c r="V8" s="215">
        <f t="shared" si="3"/>
        <v>0</v>
      </c>
      <c r="W8" s="215">
        <f t="shared" si="0"/>
        <v>0</v>
      </c>
      <c r="X8" s="172" t="str">
        <f t="shared" si="1"/>
        <v>-</v>
      </c>
      <c r="Y8" s="217" t="s">
        <v>1544</v>
      </c>
      <c r="Z8" s="218">
        <v>4.3</v>
      </c>
      <c r="AA8" s="174">
        <f t="shared" si="2"/>
        <v>0</v>
      </c>
      <c r="AB8" s="148"/>
      <c r="AC8" s="179" t="s">
        <v>1519</v>
      </c>
      <c r="AD8" s="148"/>
      <c r="AE8" s="148"/>
      <c r="AF8" s="148"/>
      <c r="AG8" s="148"/>
      <c r="AH8" s="21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1"/>
      <c r="BD8" s="152"/>
      <c r="BE8" s="152"/>
      <c r="BF8" s="152"/>
      <c r="BG8" s="152"/>
      <c r="BH8" s="152"/>
      <c r="BI8" s="1212"/>
      <c r="BJ8" s="153"/>
      <c r="BK8" s="1048"/>
      <c r="BL8" s="1048">
        <v>4</v>
      </c>
      <c r="BM8" s="1048"/>
      <c r="BN8" s="1048"/>
      <c r="BO8" s="1048"/>
      <c r="BP8" s="1048"/>
      <c r="BQ8" s="1049">
        <v>3</v>
      </c>
      <c r="BR8" s="1049">
        <v>1</v>
      </c>
      <c r="BS8" s="1050"/>
      <c r="BT8" s="153"/>
      <c r="BU8" s="841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</row>
    <row r="9" spans="1:142" s="154" customFormat="1" ht="36" customHeight="1">
      <c r="A9" s="1307"/>
      <c r="B9" s="226" t="s">
        <v>1867</v>
      </c>
      <c r="C9" s="223" t="s">
        <v>1904</v>
      </c>
      <c r="D9" s="224" t="s">
        <v>1851</v>
      </c>
      <c r="E9" s="225">
        <v>4</v>
      </c>
      <c r="F9" s="1155">
        <v>540</v>
      </c>
      <c r="G9" s="22"/>
      <c r="H9" s="23"/>
      <c r="I9" s="21"/>
      <c r="J9" s="20"/>
      <c r="K9" s="25"/>
      <c r="L9" s="27"/>
      <c r="M9" s="26"/>
      <c r="N9" s="24"/>
      <c r="O9" s="28"/>
      <c r="P9" s="220" t="s">
        <v>680</v>
      </c>
      <c r="Q9" s="31"/>
      <c r="R9" s="33"/>
      <c r="S9" s="30"/>
      <c r="T9" s="29"/>
      <c r="U9" s="32"/>
      <c r="V9" s="215">
        <f t="shared" si="3"/>
        <v>0</v>
      </c>
      <c r="W9" s="215">
        <f t="shared" si="0"/>
        <v>0</v>
      </c>
      <c r="X9" s="172" t="str">
        <f t="shared" si="1"/>
        <v>-</v>
      </c>
      <c r="Y9" s="217" t="s">
        <v>1544</v>
      </c>
      <c r="Z9" s="218">
        <v>4.3</v>
      </c>
      <c r="AA9" s="174">
        <f t="shared" si="2"/>
        <v>0</v>
      </c>
      <c r="AB9" s="148"/>
      <c r="AC9" s="179" t="s">
        <v>1519</v>
      </c>
      <c r="AD9" s="148"/>
      <c r="AE9" s="148"/>
      <c r="AF9" s="148"/>
      <c r="AG9" s="148"/>
      <c r="AH9" s="21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1"/>
      <c r="BD9" s="152"/>
      <c r="BE9" s="152"/>
      <c r="BF9" s="152"/>
      <c r="BG9" s="152"/>
      <c r="BH9" s="152"/>
      <c r="BI9" s="1212"/>
      <c r="BJ9" s="153"/>
      <c r="BK9" s="1048"/>
      <c r="BL9" s="1048">
        <v>4</v>
      </c>
      <c r="BM9" s="1048"/>
      <c r="BN9" s="1048"/>
      <c r="BO9" s="1048"/>
      <c r="BP9" s="1048"/>
      <c r="BQ9" s="1049">
        <v>3</v>
      </c>
      <c r="BR9" s="1049">
        <v>1</v>
      </c>
      <c r="BS9" s="1051"/>
      <c r="BT9" s="153"/>
      <c r="BU9" s="841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</row>
    <row r="10" spans="1:142" s="154" customFormat="1" ht="36" customHeight="1">
      <c r="A10" s="1307"/>
      <c r="B10" s="1194" t="s">
        <v>1866</v>
      </c>
      <c r="C10" s="223" t="s">
        <v>1905</v>
      </c>
      <c r="D10" s="224" t="s">
        <v>1852</v>
      </c>
      <c r="E10" s="225">
        <v>2</v>
      </c>
      <c r="F10" s="1155">
        <v>488</v>
      </c>
      <c r="G10" s="22"/>
      <c r="H10" s="23"/>
      <c r="I10" s="21"/>
      <c r="J10" s="20"/>
      <c r="K10" s="25"/>
      <c r="L10" s="27"/>
      <c r="M10" s="26"/>
      <c r="N10" s="24"/>
      <c r="O10" s="28"/>
      <c r="P10" s="220" t="s">
        <v>680</v>
      </c>
      <c r="Q10" s="31"/>
      <c r="R10" s="33"/>
      <c r="S10" s="30"/>
      <c r="T10" s="29"/>
      <c r="U10" s="32"/>
      <c r="V10" s="215">
        <f t="shared" si="3"/>
        <v>0</v>
      </c>
      <c r="W10" s="215">
        <f t="shared" si="0"/>
        <v>0</v>
      </c>
      <c r="X10" s="172" t="str">
        <f t="shared" si="1"/>
        <v>-</v>
      </c>
      <c r="Y10" s="217" t="s">
        <v>1544</v>
      </c>
      <c r="Z10" s="218">
        <v>5.3</v>
      </c>
      <c r="AA10" s="174">
        <f t="shared" si="2"/>
        <v>0</v>
      </c>
      <c r="AB10" s="148"/>
      <c r="AC10" s="179" t="s">
        <v>1520</v>
      </c>
      <c r="AD10" s="148"/>
      <c r="AE10" s="148"/>
      <c r="AF10" s="148"/>
      <c r="AG10" s="148"/>
      <c r="AH10" s="21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1"/>
      <c r="BD10" s="152"/>
      <c r="BE10" s="152"/>
      <c r="BF10" s="152"/>
      <c r="BG10" s="152"/>
      <c r="BH10" s="152"/>
      <c r="BI10" s="1212"/>
      <c r="BJ10" s="153"/>
      <c r="BK10" s="1048"/>
      <c r="BL10" s="1048"/>
      <c r="BM10" s="1048">
        <v>2</v>
      </c>
      <c r="BN10" s="1048"/>
      <c r="BO10" s="1048"/>
      <c r="BP10" s="1048"/>
      <c r="BQ10" s="1049">
        <v>1</v>
      </c>
      <c r="BR10" s="1049">
        <v>1</v>
      </c>
      <c r="BS10" s="1050"/>
      <c r="BT10" s="153"/>
      <c r="BU10" s="841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</row>
    <row r="11" spans="1:142" s="154" customFormat="1" ht="36" customHeight="1">
      <c r="A11" s="1307"/>
      <c r="B11" s="227"/>
      <c r="C11" s="223" t="s">
        <v>1906</v>
      </c>
      <c r="D11" s="224" t="s">
        <v>1853</v>
      </c>
      <c r="E11" s="225">
        <v>2</v>
      </c>
      <c r="F11" s="1155">
        <v>497</v>
      </c>
      <c r="G11" s="22"/>
      <c r="H11" s="23"/>
      <c r="I11" s="21"/>
      <c r="J11" s="20"/>
      <c r="K11" s="25"/>
      <c r="L11" s="27"/>
      <c r="M11" s="26"/>
      <c r="N11" s="24"/>
      <c r="O11" s="28"/>
      <c r="P11" s="220" t="s">
        <v>680</v>
      </c>
      <c r="Q11" s="31"/>
      <c r="R11" s="33"/>
      <c r="S11" s="30"/>
      <c r="T11" s="29"/>
      <c r="U11" s="32"/>
      <c r="V11" s="215">
        <f t="shared" si="3"/>
        <v>0</v>
      </c>
      <c r="W11" s="215">
        <f t="shared" si="0"/>
        <v>0</v>
      </c>
      <c r="X11" s="172" t="str">
        <f t="shared" si="1"/>
        <v>-</v>
      </c>
      <c r="Y11" s="217" t="s">
        <v>1544</v>
      </c>
      <c r="Z11" s="218">
        <v>5.3</v>
      </c>
      <c r="AA11" s="174">
        <f t="shared" si="2"/>
        <v>0</v>
      </c>
      <c r="AB11" s="148"/>
      <c r="AC11" s="179" t="s">
        <v>1520</v>
      </c>
      <c r="AD11" s="148"/>
      <c r="AE11" s="148"/>
      <c r="AF11" s="148"/>
      <c r="AG11" s="148"/>
      <c r="AH11" s="21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1"/>
      <c r="BD11" s="152"/>
      <c r="BE11" s="152"/>
      <c r="BF11" s="152"/>
      <c r="BG11" s="152"/>
      <c r="BH11" s="152"/>
      <c r="BI11" s="1212"/>
      <c r="BJ11" s="153"/>
      <c r="BK11" s="1048"/>
      <c r="BL11" s="1048"/>
      <c r="BM11" s="1048">
        <v>2</v>
      </c>
      <c r="BN11" s="1048"/>
      <c r="BO11" s="1048"/>
      <c r="BP11" s="1048"/>
      <c r="BQ11" s="1049">
        <v>2</v>
      </c>
      <c r="BR11" s="1050"/>
      <c r="BS11" s="1050"/>
      <c r="BT11" s="153"/>
      <c r="BU11" s="841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</row>
    <row r="12" spans="1:142" s="154" customFormat="1" ht="36" customHeight="1">
      <c r="A12" s="1307"/>
      <c r="B12" s="227"/>
      <c r="C12" s="228" t="s">
        <v>2018</v>
      </c>
      <c r="D12" s="224" t="s">
        <v>1854</v>
      </c>
      <c r="E12" s="225">
        <v>2</v>
      </c>
      <c r="F12" s="1155">
        <v>472</v>
      </c>
      <c r="G12" s="22"/>
      <c r="H12" s="23"/>
      <c r="I12" s="21"/>
      <c r="J12" s="20"/>
      <c r="K12" s="25"/>
      <c r="L12" s="27"/>
      <c r="M12" s="26"/>
      <c r="N12" s="24"/>
      <c r="O12" s="28"/>
      <c r="P12" s="220" t="s">
        <v>680</v>
      </c>
      <c r="Q12" s="31"/>
      <c r="R12" s="33"/>
      <c r="S12" s="30"/>
      <c r="T12" s="29"/>
      <c r="U12" s="32"/>
      <c r="V12" s="215">
        <f t="shared" si="3"/>
        <v>0</v>
      </c>
      <c r="W12" s="215">
        <f t="shared" si="0"/>
        <v>0</v>
      </c>
      <c r="X12" s="172" t="str">
        <f t="shared" si="1"/>
        <v>-</v>
      </c>
      <c r="Y12" s="217" t="s">
        <v>1544</v>
      </c>
      <c r="Z12" s="218">
        <v>5.0999999999999996</v>
      </c>
      <c r="AA12" s="174">
        <f t="shared" si="2"/>
        <v>0</v>
      </c>
      <c r="AB12" s="148"/>
      <c r="AC12" s="179" t="s">
        <v>1520</v>
      </c>
      <c r="AD12" s="148"/>
      <c r="AE12" s="148"/>
      <c r="AF12" s="148"/>
      <c r="AG12" s="148"/>
      <c r="AH12" s="21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1"/>
      <c r="BD12" s="152"/>
      <c r="BE12" s="152"/>
      <c r="BF12" s="152"/>
      <c r="BG12" s="152"/>
      <c r="BH12" s="152"/>
      <c r="BI12" s="1212"/>
      <c r="BJ12" s="153"/>
      <c r="BK12" s="1048"/>
      <c r="BL12" s="1048"/>
      <c r="BM12" s="1048">
        <v>2</v>
      </c>
      <c r="BN12" s="1048"/>
      <c r="BO12" s="1048"/>
      <c r="BP12" s="1048"/>
      <c r="BQ12" s="1050"/>
      <c r="BR12" s="1050"/>
      <c r="BS12" s="1049">
        <v>2</v>
      </c>
      <c r="BT12" s="153"/>
      <c r="BU12" s="841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</row>
    <row r="13" spans="1:142" s="154" customFormat="1" ht="36" customHeight="1">
      <c r="A13" s="1307"/>
      <c r="B13" s="227"/>
      <c r="C13" s="223" t="s">
        <v>2019</v>
      </c>
      <c r="D13" s="224" t="s">
        <v>1855</v>
      </c>
      <c r="E13" s="225">
        <v>2</v>
      </c>
      <c r="F13" s="1155">
        <v>470</v>
      </c>
      <c r="G13" s="22"/>
      <c r="H13" s="23"/>
      <c r="I13" s="21"/>
      <c r="J13" s="20"/>
      <c r="K13" s="25"/>
      <c r="L13" s="27"/>
      <c r="M13" s="26"/>
      <c r="N13" s="24"/>
      <c r="O13" s="28"/>
      <c r="P13" s="220" t="s">
        <v>680</v>
      </c>
      <c r="Q13" s="31"/>
      <c r="R13" s="33"/>
      <c r="S13" s="30"/>
      <c r="T13" s="29"/>
      <c r="U13" s="32"/>
      <c r="V13" s="215">
        <f t="shared" si="3"/>
        <v>0</v>
      </c>
      <c r="W13" s="215">
        <f t="shared" si="0"/>
        <v>0</v>
      </c>
      <c r="X13" s="172" t="str">
        <f t="shared" si="1"/>
        <v>-</v>
      </c>
      <c r="Y13" s="217" t="s">
        <v>1544</v>
      </c>
      <c r="Z13" s="218">
        <v>5.0999999999999996</v>
      </c>
      <c r="AA13" s="174">
        <f t="shared" si="2"/>
        <v>0</v>
      </c>
      <c r="AB13" s="148"/>
      <c r="AC13" s="179" t="s">
        <v>1520</v>
      </c>
      <c r="AD13" s="148"/>
      <c r="AE13" s="148"/>
      <c r="AF13" s="148"/>
      <c r="AG13" s="148"/>
      <c r="AH13" s="21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1"/>
      <c r="BD13" s="152"/>
      <c r="BE13" s="152"/>
      <c r="BF13" s="152"/>
      <c r="BG13" s="152"/>
      <c r="BH13" s="152"/>
      <c r="BI13" s="1212"/>
      <c r="BJ13" s="153"/>
      <c r="BK13" s="1048"/>
      <c r="BL13" s="1048"/>
      <c r="BM13" s="1048">
        <v>2</v>
      </c>
      <c r="BN13" s="1048"/>
      <c r="BO13" s="1048"/>
      <c r="BP13" s="1048"/>
      <c r="BQ13" s="1050"/>
      <c r="BR13" s="1050"/>
      <c r="BS13" s="1049">
        <v>2</v>
      </c>
      <c r="BT13" s="153"/>
      <c r="BU13" s="841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</row>
    <row r="14" spans="1:142" s="154" customFormat="1" ht="36" customHeight="1">
      <c r="A14" s="1307"/>
      <c r="B14" s="227"/>
      <c r="C14" s="223" t="s">
        <v>1907</v>
      </c>
      <c r="D14" s="224" t="s">
        <v>1856</v>
      </c>
      <c r="E14" s="225">
        <v>2</v>
      </c>
      <c r="F14" s="1155">
        <v>490</v>
      </c>
      <c r="G14" s="35"/>
      <c r="H14" s="36"/>
      <c r="I14" s="21"/>
      <c r="J14" s="34"/>
      <c r="K14" s="37"/>
      <c r="L14" s="27"/>
      <c r="M14" s="26"/>
      <c r="N14" s="24"/>
      <c r="O14" s="28"/>
      <c r="P14" s="220" t="s">
        <v>680</v>
      </c>
      <c r="Q14" s="31"/>
      <c r="R14" s="33"/>
      <c r="S14" s="30"/>
      <c r="T14" s="29"/>
      <c r="U14" s="32"/>
      <c r="V14" s="215">
        <f t="shared" si="3"/>
        <v>0</v>
      </c>
      <c r="W14" s="215">
        <f t="shared" si="0"/>
        <v>0</v>
      </c>
      <c r="X14" s="172" t="str">
        <f t="shared" si="1"/>
        <v>-</v>
      </c>
      <c r="Y14" s="217" t="s">
        <v>1544</v>
      </c>
      <c r="Z14" s="218">
        <v>5.3</v>
      </c>
      <c r="AA14" s="174">
        <f t="shared" si="2"/>
        <v>0</v>
      </c>
      <c r="AB14" s="148"/>
      <c r="AC14" s="179" t="s">
        <v>1520</v>
      </c>
      <c r="AD14" s="148"/>
      <c r="AE14" s="148"/>
      <c r="AF14" s="148"/>
      <c r="AG14" s="148"/>
      <c r="AH14" s="21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1"/>
      <c r="BD14" s="152"/>
      <c r="BE14" s="152"/>
      <c r="BF14" s="152"/>
      <c r="BG14" s="152"/>
      <c r="BH14" s="152"/>
      <c r="BI14" s="1212"/>
      <c r="BJ14" s="153"/>
      <c r="BK14" s="1048"/>
      <c r="BL14" s="1048"/>
      <c r="BM14" s="1048">
        <v>2</v>
      </c>
      <c r="BN14" s="1048"/>
      <c r="BO14" s="1048"/>
      <c r="BP14" s="1048"/>
      <c r="BQ14" s="1050"/>
      <c r="BR14" s="1049">
        <v>1</v>
      </c>
      <c r="BS14" s="1049">
        <v>1</v>
      </c>
      <c r="BT14" s="153"/>
      <c r="BU14" s="841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</row>
    <row r="15" spans="1:142" s="154" customFormat="1" ht="36" customHeight="1">
      <c r="A15" s="1308"/>
      <c r="B15" s="1150"/>
      <c r="C15" s="229" t="s">
        <v>1908</v>
      </c>
      <c r="D15" s="230" t="s">
        <v>1857</v>
      </c>
      <c r="E15" s="231">
        <v>2</v>
      </c>
      <c r="F15" s="1156">
        <v>481</v>
      </c>
      <c r="G15" s="40"/>
      <c r="H15" s="41"/>
      <c r="I15" s="39"/>
      <c r="J15" s="38"/>
      <c r="K15" s="43"/>
      <c r="L15" s="45"/>
      <c r="M15" s="44"/>
      <c r="N15" s="42"/>
      <c r="O15" s="46"/>
      <c r="P15" s="221" t="s">
        <v>680</v>
      </c>
      <c r="Q15" s="49"/>
      <c r="R15" s="51"/>
      <c r="S15" s="48"/>
      <c r="T15" s="47"/>
      <c r="U15" s="50"/>
      <c r="V15" s="176">
        <f t="shared" si="3"/>
        <v>0</v>
      </c>
      <c r="W15" s="176">
        <f t="shared" si="0"/>
        <v>0</v>
      </c>
      <c r="X15" s="1210" t="str">
        <f t="shared" si="1"/>
        <v>-</v>
      </c>
      <c r="Y15" s="219" t="s">
        <v>1544</v>
      </c>
      <c r="Z15" s="218">
        <v>5.3</v>
      </c>
      <c r="AA15" s="174">
        <f t="shared" si="2"/>
        <v>0</v>
      </c>
      <c r="AB15" s="148"/>
      <c r="AC15" s="214" t="s">
        <v>1520</v>
      </c>
      <c r="AD15" s="148"/>
      <c r="AE15" s="148"/>
      <c r="AF15" s="148"/>
      <c r="AG15" s="148"/>
      <c r="AH15" s="21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1"/>
      <c r="BD15" s="152"/>
      <c r="BE15" s="152"/>
      <c r="BF15" s="152"/>
      <c r="BG15" s="152"/>
      <c r="BH15" s="152"/>
      <c r="BI15" s="1212"/>
      <c r="BJ15" s="153"/>
      <c r="BK15" s="1048"/>
      <c r="BL15" s="1048"/>
      <c r="BM15" s="1048">
        <v>2</v>
      </c>
      <c r="BN15" s="1048"/>
      <c r="BO15" s="1048"/>
      <c r="BP15" s="1048"/>
      <c r="BQ15" s="1050"/>
      <c r="BR15" s="1049">
        <v>1</v>
      </c>
      <c r="BS15" s="1049">
        <v>1</v>
      </c>
      <c r="BT15" s="153"/>
      <c r="BU15" s="841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</row>
    <row r="16" spans="1:142" s="154" customFormat="1" ht="36" customHeight="1">
      <c r="A16" s="1309" t="e" vm="3">
        <v>#VALUE!</v>
      </c>
      <c r="B16" s="227"/>
      <c r="C16" s="1140" t="s">
        <v>2067</v>
      </c>
      <c r="D16" s="1141" t="s">
        <v>2068</v>
      </c>
      <c r="E16" s="1142">
        <v>4</v>
      </c>
      <c r="F16" s="1155">
        <v>105</v>
      </c>
      <c r="G16" s="35"/>
      <c r="H16" s="36"/>
      <c r="I16" s="1125"/>
      <c r="J16" s="34"/>
      <c r="K16" s="37"/>
      <c r="L16" s="740"/>
      <c r="M16" s="319"/>
      <c r="N16" s="1126"/>
      <c r="O16" s="1127"/>
      <c r="P16" s="220" t="s">
        <v>680</v>
      </c>
      <c r="Q16" s="1128"/>
      <c r="R16" s="1129"/>
      <c r="S16" s="1130"/>
      <c r="T16" s="1131"/>
      <c r="U16" s="1132"/>
      <c r="V16" s="1151">
        <f>SUM(G16:U16)</f>
        <v>0</v>
      </c>
      <c r="W16" s="1143">
        <f t="shared" si="0"/>
        <v>0</v>
      </c>
      <c r="X16" s="1209" t="str">
        <f t="shared" si="1"/>
        <v>-</v>
      </c>
      <c r="Y16" s="1144" t="s">
        <v>1544</v>
      </c>
      <c r="Z16" s="218">
        <v>1.2290000000000001</v>
      </c>
      <c r="AA16" s="174">
        <f t="shared" si="2"/>
        <v>0</v>
      </c>
      <c r="AB16" s="148"/>
      <c r="AC16" s="179"/>
      <c r="AD16" s="148"/>
      <c r="AE16" s="148"/>
      <c r="AF16" s="148"/>
      <c r="AG16" s="148"/>
      <c r="AH16" s="21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1"/>
      <c r="BD16" s="152"/>
      <c r="BE16" s="152"/>
      <c r="BF16" s="152"/>
      <c r="BG16" s="152"/>
      <c r="BH16" s="152"/>
      <c r="BI16" s="1212"/>
      <c r="BJ16" s="153"/>
      <c r="BK16" s="1048"/>
      <c r="BL16" s="1048"/>
      <c r="BM16" s="1048"/>
      <c r="BN16" s="1048"/>
      <c r="BO16" s="1048"/>
      <c r="BP16" s="1048"/>
      <c r="BQ16" s="1049"/>
      <c r="BR16" s="1049"/>
      <c r="BS16" s="1049"/>
      <c r="BT16" s="153"/>
      <c r="BU16" s="841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</row>
    <row r="17" spans="1:142" s="154" customFormat="1" ht="36" customHeight="1">
      <c r="A17" s="1309"/>
      <c r="B17" s="227"/>
      <c r="C17" s="1140" t="s">
        <v>2069</v>
      </c>
      <c r="D17" s="1141" t="s">
        <v>2070</v>
      </c>
      <c r="E17" s="1142">
        <v>4</v>
      </c>
      <c r="F17" s="1155">
        <v>108</v>
      </c>
      <c r="G17" s="35"/>
      <c r="H17" s="36"/>
      <c r="I17" s="1125"/>
      <c r="J17" s="34"/>
      <c r="K17" s="37"/>
      <c r="L17" s="740"/>
      <c r="M17" s="319"/>
      <c r="N17" s="1126"/>
      <c r="O17" s="1127"/>
      <c r="P17" s="220" t="s">
        <v>680</v>
      </c>
      <c r="Q17" s="1128"/>
      <c r="R17" s="1129"/>
      <c r="S17" s="1130"/>
      <c r="T17" s="1131"/>
      <c r="U17" s="1132"/>
      <c r="V17" s="215">
        <f t="shared" si="3"/>
        <v>0</v>
      </c>
      <c r="W17" s="1143">
        <f t="shared" si="0"/>
        <v>0</v>
      </c>
      <c r="X17" s="172" t="str">
        <f t="shared" si="1"/>
        <v>-</v>
      </c>
      <c r="Y17" s="1144" t="s">
        <v>1544</v>
      </c>
      <c r="Z17" s="218">
        <v>1.2809999999999999</v>
      </c>
      <c r="AA17" s="174">
        <f t="shared" si="2"/>
        <v>0</v>
      </c>
      <c r="AB17" s="148"/>
      <c r="AC17" s="179"/>
      <c r="AD17" s="148"/>
      <c r="AE17" s="148"/>
      <c r="AF17" s="148"/>
      <c r="AG17" s="148"/>
      <c r="AH17" s="21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1"/>
      <c r="BD17" s="152"/>
      <c r="BE17" s="152"/>
      <c r="BF17" s="152"/>
      <c r="BG17" s="152"/>
      <c r="BH17" s="152"/>
      <c r="BI17" s="1212"/>
      <c r="BJ17" s="153"/>
      <c r="BK17" s="1048"/>
      <c r="BL17" s="1048"/>
      <c r="BM17" s="1048"/>
      <c r="BN17" s="1048"/>
      <c r="BO17" s="1048"/>
      <c r="BP17" s="1048"/>
      <c r="BQ17" s="1049"/>
      <c r="BR17" s="1049"/>
      <c r="BS17" s="1050"/>
      <c r="BT17" s="153"/>
      <c r="BU17" s="841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</row>
    <row r="18" spans="1:142" s="154" customFormat="1" ht="36" customHeight="1">
      <c r="A18" s="1309"/>
      <c r="B18" s="227"/>
      <c r="C18" s="1140" t="s">
        <v>2071</v>
      </c>
      <c r="D18" s="1141" t="s">
        <v>2072</v>
      </c>
      <c r="E18" s="1142">
        <v>4</v>
      </c>
      <c r="F18" s="1155">
        <v>98</v>
      </c>
      <c r="G18" s="35"/>
      <c r="H18" s="36"/>
      <c r="I18" s="1125"/>
      <c r="J18" s="34"/>
      <c r="K18" s="37"/>
      <c r="L18" s="740"/>
      <c r="M18" s="319"/>
      <c r="N18" s="1126"/>
      <c r="O18" s="1127"/>
      <c r="P18" s="220" t="s">
        <v>680</v>
      </c>
      <c r="Q18" s="1128"/>
      <c r="R18" s="1129"/>
      <c r="S18" s="1130"/>
      <c r="T18" s="1131"/>
      <c r="U18" s="1132"/>
      <c r="V18" s="215">
        <f t="shared" si="3"/>
        <v>0</v>
      </c>
      <c r="W18" s="1143">
        <f t="shared" si="0"/>
        <v>0</v>
      </c>
      <c r="X18" s="172" t="str">
        <f t="shared" si="1"/>
        <v>-</v>
      </c>
      <c r="Y18" s="1144" t="s">
        <v>1544</v>
      </c>
      <c r="Z18" s="218">
        <v>1.0780000000000001</v>
      </c>
      <c r="AA18" s="174">
        <f t="shared" si="2"/>
        <v>0</v>
      </c>
      <c r="AB18" s="148"/>
      <c r="AC18" s="179"/>
      <c r="AD18" s="148"/>
      <c r="AE18" s="148"/>
      <c r="AF18" s="148"/>
      <c r="AG18" s="148"/>
      <c r="AH18" s="21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1"/>
      <c r="BD18" s="152"/>
      <c r="BE18" s="152"/>
      <c r="BF18" s="152"/>
      <c r="BG18" s="152"/>
      <c r="BH18" s="152"/>
      <c r="BI18" s="1212"/>
      <c r="BJ18" s="153"/>
      <c r="BK18" s="1048"/>
      <c r="BL18" s="1048"/>
      <c r="BM18" s="1048"/>
      <c r="BN18" s="1048"/>
      <c r="BO18" s="1048"/>
      <c r="BP18" s="1048"/>
      <c r="BQ18" s="1049"/>
      <c r="BR18" s="1049"/>
      <c r="BS18" s="1049"/>
      <c r="BT18" s="153"/>
      <c r="BU18" s="841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</row>
    <row r="19" spans="1:142" s="154" customFormat="1" ht="36" customHeight="1">
      <c r="A19" s="1309"/>
      <c r="B19" s="1195"/>
      <c r="C19" s="1140" t="s">
        <v>2073</v>
      </c>
      <c r="D19" s="1141" t="s">
        <v>2074</v>
      </c>
      <c r="E19" s="1142">
        <v>4</v>
      </c>
      <c r="F19" s="1155">
        <v>108</v>
      </c>
      <c r="G19" s="35"/>
      <c r="H19" s="36"/>
      <c r="I19" s="1125"/>
      <c r="J19" s="34"/>
      <c r="K19" s="37"/>
      <c r="L19" s="740"/>
      <c r="M19" s="319"/>
      <c r="N19" s="1126"/>
      <c r="O19" s="1127"/>
      <c r="P19" s="220" t="s">
        <v>680</v>
      </c>
      <c r="Q19" s="1128"/>
      <c r="R19" s="1129"/>
      <c r="S19" s="1130"/>
      <c r="T19" s="1131"/>
      <c r="U19" s="1132"/>
      <c r="V19" s="215">
        <f t="shared" si="3"/>
        <v>0</v>
      </c>
      <c r="W19" s="1143">
        <f t="shared" si="0"/>
        <v>0</v>
      </c>
      <c r="X19" s="172" t="str">
        <f t="shared" si="1"/>
        <v>-</v>
      </c>
      <c r="Y19" s="1144" t="s">
        <v>1544</v>
      </c>
      <c r="Z19" s="218">
        <v>1.2809999999999999</v>
      </c>
      <c r="AA19" s="174">
        <f t="shared" si="2"/>
        <v>0</v>
      </c>
      <c r="AB19" s="148"/>
      <c r="AC19" s="179"/>
      <c r="AD19" s="148"/>
      <c r="AE19" s="148"/>
      <c r="AF19" s="148"/>
      <c r="AG19" s="148"/>
      <c r="AH19" s="21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1"/>
      <c r="BD19" s="152"/>
      <c r="BE19" s="152"/>
      <c r="BF19" s="152"/>
      <c r="BG19" s="152"/>
      <c r="BH19" s="152"/>
      <c r="BI19" s="1212"/>
      <c r="BJ19" s="153"/>
      <c r="BK19" s="1048"/>
      <c r="BL19" s="1048"/>
      <c r="BM19" s="1048"/>
      <c r="BN19" s="1048"/>
      <c r="BO19" s="1048"/>
      <c r="BP19" s="1048"/>
      <c r="BQ19" s="1049"/>
      <c r="BR19" s="1049"/>
      <c r="BS19" s="1050"/>
      <c r="BT19" s="153"/>
      <c r="BU19" s="841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</row>
    <row r="20" spans="1:142" s="154" customFormat="1" ht="36" customHeight="1">
      <c r="A20" s="1309"/>
      <c r="B20" s="1196" t="s">
        <v>2101</v>
      </c>
      <c r="C20" s="1140" t="s">
        <v>2075</v>
      </c>
      <c r="D20" s="1141" t="s">
        <v>2076</v>
      </c>
      <c r="E20" s="1142">
        <v>4</v>
      </c>
      <c r="F20" s="1155">
        <v>105</v>
      </c>
      <c r="G20" s="35"/>
      <c r="H20" s="36"/>
      <c r="I20" s="1125"/>
      <c r="J20" s="34"/>
      <c r="K20" s="37"/>
      <c r="L20" s="740"/>
      <c r="M20" s="319"/>
      <c r="N20" s="1126"/>
      <c r="O20" s="1127"/>
      <c r="P20" s="220" t="s">
        <v>680</v>
      </c>
      <c r="Q20" s="1128"/>
      <c r="R20" s="1129"/>
      <c r="S20" s="1130"/>
      <c r="T20" s="1131"/>
      <c r="U20" s="1132"/>
      <c r="V20" s="215">
        <f t="shared" si="3"/>
        <v>0</v>
      </c>
      <c r="W20" s="1143">
        <f t="shared" si="0"/>
        <v>0</v>
      </c>
      <c r="X20" s="172" t="str">
        <f t="shared" si="1"/>
        <v>-</v>
      </c>
      <c r="Y20" s="1144" t="s">
        <v>1544</v>
      </c>
      <c r="Z20" s="218">
        <v>1.2370000000000001</v>
      </c>
      <c r="AA20" s="174">
        <f t="shared" si="2"/>
        <v>0</v>
      </c>
      <c r="AB20" s="148"/>
      <c r="AC20" s="179"/>
      <c r="AD20" s="148"/>
      <c r="AE20" s="148"/>
      <c r="AF20" s="148"/>
      <c r="AG20" s="148"/>
      <c r="AH20" s="21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1"/>
      <c r="BD20" s="152"/>
      <c r="BE20" s="152"/>
      <c r="BF20" s="152"/>
      <c r="BG20" s="152"/>
      <c r="BH20" s="152"/>
      <c r="BI20" s="1212"/>
      <c r="BJ20" s="153"/>
      <c r="BK20" s="1048"/>
      <c r="BL20" s="1048"/>
      <c r="BM20" s="1048"/>
      <c r="BN20" s="1048"/>
      <c r="BO20" s="1048"/>
      <c r="BP20" s="1048"/>
      <c r="BQ20" s="1049"/>
      <c r="BR20" s="1049"/>
      <c r="BS20" s="1051"/>
      <c r="BT20" s="153"/>
      <c r="BU20" s="841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</row>
    <row r="21" spans="1:142" s="154" customFormat="1" ht="36" customHeight="1">
      <c r="A21" s="1309"/>
      <c r="B21" s="227"/>
      <c r="C21" s="1140" t="s">
        <v>2077</v>
      </c>
      <c r="D21" s="1141" t="s">
        <v>2078</v>
      </c>
      <c r="E21" s="1142">
        <v>2</v>
      </c>
      <c r="F21" s="1155">
        <v>96</v>
      </c>
      <c r="G21" s="35"/>
      <c r="H21" s="36"/>
      <c r="I21" s="1125"/>
      <c r="J21" s="34"/>
      <c r="K21" s="37"/>
      <c r="L21" s="740"/>
      <c r="M21" s="319"/>
      <c r="N21" s="1126"/>
      <c r="O21" s="1127"/>
      <c r="P21" s="220" t="s">
        <v>680</v>
      </c>
      <c r="Q21" s="1128"/>
      <c r="R21" s="1129"/>
      <c r="S21" s="1130"/>
      <c r="T21" s="1131"/>
      <c r="U21" s="1132"/>
      <c r="V21" s="215">
        <f t="shared" si="3"/>
        <v>0</v>
      </c>
      <c r="W21" s="1143">
        <f t="shared" si="0"/>
        <v>0</v>
      </c>
      <c r="X21" s="172" t="str">
        <f t="shared" si="1"/>
        <v>-</v>
      </c>
      <c r="Y21" s="1144" t="s">
        <v>1544</v>
      </c>
      <c r="Z21" s="218">
        <v>1.468</v>
      </c>
      <c r="AA21" s="174">
        <f t="shared" si="2"/>
        <v>0</v>
      </c>
      <c r="AB21" s="148"/>
      <c r="AC21" s="179"/>
      <c r="AD21" s="148"/>
      <c r="AE21" s="148"/>
      <c r="AF21" s="148"/>
      <c r="AG21" s="148"/>
      <c r="AH21" s="21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1"/>
      <c r="BD21" s="152"/>
      <c r="BE21" s="152"/>
      <c r="BF21" s="152"/>
      <c r="BG21" s="152"/>
      <c r="BH21" s="152"/>
      <c r="BI21" s="1212"/>
      <c r="BJ21" s="153"/>
      <c r="BK21" s="1048"/>
      <c r="BL21" s="1048"/>
      <c r="BM21" s="1048"/>
      <c r="BN21" s="1048"/>
      <c r="BO21" s="1048"/>
      <c r="BP21" s="1048"/>
      <c r="BQ21" s="1049"/>
      <c r="BR21" s="1049"/>
      <c r="BS21" s="1050"/>
      <c r="BT21" s="153"/>
      <c r="BU21" s="841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</row>
    <row r="22" spans="1:142" s="154" customFormat="1" ht="36" customHeight="1">
      <c r="A22" s="1309"/>
      <c r="B22" s="180"/>
      <c r="C22" s="1140" t="s">
        <v>2079</v>
      </c>
      <c r="D22" s="1141" t="s">
        <v>2080</v>
      </c>
      <c r="E22" s="1142">
        <v>2</v>
      </c>
      <c r="F22" s="1228">
        <v>103</v>
      </c>
      <c r="G22" s="35"/>
      <c r="H22" s="36"/>
      <c r="I22" s="1125"/>
      <c r="J22" s="34"/>
      <c r="K22" s="37"/>
      <c r="L22" s="740"/>
      <c r="M22" s="319"/>
      <c r="N22" s="1126"/>
      <c r="O22" s="1127"/>
      <c r="P22" s="220" t="s">
        <v>680</v>
      </c>
      <c r="Q22" s="1128"/>
      <c r="R22" s="1129"/>
      <c r="S22" s="1130"/>
      <c r="T22" s="1131"/>
      <c r="U22" s="1132"/>
      <c r="V22" s="215">
        <f t="shared" si="3"/>
        <v>0</v>
      </c>
      <c r="W22" s="1143">
        <f t="shared" si="0"/>
        <v>0</v>
      </c>
      <c r="X22" s="172" t="str">
        <f t="shared" si="1"/>
        <v>-</v>
      </c>
      <c r="Y22" s="1144" t="s">
        <v>1544</v>
      </c>
      <c r="Z22" s="218">
        <v>1.633</v>
      </c>
      <c r="AA22" s="174">
        <f t="shared" si="2"/>
        <v>0</v>
      </c>
      <c r="AB22" s="148"/>
      <c r="AC22" s="179"/>
      <c r="AD22" s="148"/>
      <c r="AE22" s="148"/>
      <c r="AF22" s="148"/>
      <c r="AG22" s="148"/>
      <c r="AH22" s="21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1"/>
      <c r="BD22" s="152"/>
      <c r="BE22" s="152"/>
      <c r="BF22" s="152"/>
      <c r="BG22" s="152"/>
      <c r="BH22" s="152"/>
      <c r="BI22" s="1212"/>
      <c r="BJ22" s="153"/>
      <c r="BK22" s="1048"/>
      <c r="BL22" s="1048"/>
      <c r="BM22" s="1048"/>
      <c r="BN22" s="1048"/>
      <c r="BO22" s="1048"/>
      <c r="BP22" s="1048"/>
      <c r="BQ22" s="1049"/>
      <c r="BR22" s="1050"/>
      <c r="BS22" s="1050"/>
      <c r="BT22" s="153"/>
      <c r="BU22" s="841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</row>
    <row r="23" spans="1:142" s="154" customFormat="1" ht="36" customHeight="1">
      <c r="A23" s="1309"/>
      <c r="B23" s="180"/>
      <c r="C23" s="1140" t="s">
        <v>2081</v>
      </c>
      <c r="D23" s="1141" t="s">
        <v>2082</v>
      </c>
      <c r="E23" s="1142">
        <v>2</v>
      </c>
      <c r="F23" s="1155">
        <v>76</v>
      </c>
      <c r="G23" s="35"/>
      <c r="H23" s="36"/>
      <c r="I23" s="1125"/>
      <c r="J23" s="34"/>
      <c r="K23" s="37"/>
      <c r="L23" s="740"/>
      <c r="M23" s="319"/>
      <c r="N23" s="1126"/>
      <c r="O23" s="1127"/>
      <c r="P23" s="220" t="s">
        <v>680</v>
      </c>
      <c r="Q23" s="1128"/>
      <c r="R23" s="1129"/>
      <c r="S23" s="1130"/>
      <c r="T23" s="1131"/>
      <c r="U23" s="1132"/>
      <c r="V23" s="215">
        <f t="shared" si="3"/>
        <v>0</v>
      </c>
      <c r="W23" s="1143">
        <f t="shared" si="0"/>
        <v>0</v>
      </c>
      <c r="X23" s="172" t="str">
        <f t="shared" si="1"/>
        <v>-</v>
      </c>
      <c r="Y23" s="1144" t="s">
        <v>1544</v>
      </c>
      <c r="Z23" s="218">
        <v>1.0620000000000001</v>
      </c>
      <c r="AA23" s="174">
        <f t="shared" si="2"/>
        <v>0</v>
      </c>
      <c r="AB23" s="148"/>
      <c r="AC23" s="179"/>
      <c r="AD23" s="148"/>
      <c r="AE23" s="148"/>
      <c r="AF23" s="148"/>
      <c r="AG23" s="148"/>
      <c r="AH23" s="21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1"/>
      <c r="BD23" s="152"/>
      <c r="BE23" s="152"/>
      <c r="BF23" s="152"/>
      <c r="BG23" s="152"/>
      <c r="BH23" s="152"/>
      <c r="BI23" s="1212"/>
      <c r="BJ23" s="153"/>
      <c r="BK23" s="1048"/>
      <c r="BL23" s="1048"/>
      <c r="BM23" s="1048"/>
      <c r="BN23" s="1048"/>
      <c r="BO23" s="1048"/>
      <c r="BP23" s="1048"/>
      <c r="BQ23" s="1050"/>
      <c r="BR23" s="1050"/>
      <c r="BS23" s="1049"/>
      <c r="BT23" s="153"/>
      <c r="BU23" s="841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</row>
    <row r="24" spans="1:142" s="154" customFormat="1" ht="36" customHeight="1">
      <c r="A24" s="1309"/>
      <c r="B24" s="180"/>
      <c r="C24" s="1140" t="s">
        <v>2083</v>
      </c>
      <c r="D24" s="1141" t="s">
        <v>2084</v>
      </c>
      <c r="E24" s="1142">
        <v>2</v>
      </c>
      <c r="F24" s="1155">
        <v>74</v>
      </c>
      <c r="G24" s="35"/>
      <c r="H24" s="36"/>
      <c r="I24" s="1125"/>
      <c r="J24" s="34"/>
      <c r="K24" s="37"/>
      <c r="L24" s="740"/>
      <c r="M24" s="319"/>
      <c r="N24" s="1126"/>
      <c r="O24" s="1127"/>
      <c r="P24" s="220" t="s">
        <v>680</v>
      </c>
      <c r="Q24" s="1128"/>
      <c r="R24" s="1129"/>
      <c r="S24" s="1130"/>
      <c r="T24" s="1131"/>
      <c r="U24" s="1132"/>
      <c r="V24" s="215">
        <f t="shared" si="3"/>
        <v>0</v>
      </c>
      <c r="W24" s="1143">
        <f t="shared" si="0"/>
        <v>0</v>
      </c>
      <c r="X24" s="172" t="str">
        <f t="shared" si="1"/>
        <v>-</v>
      </c>
      <c r="Y24" s="1144" t="s">
        <v>1544</v>
      </c>
      <c r="Z24" s="218">
        <v>1.008</v>
      </c>
      <c r="AA24" s="174">
        <f t="shared" si="2"/>
        <v>0</v>
      </c>
      <c r="AB24" s="148"/>
      <c r="AC24" s="179"/>
      <c r="AD24" s="148"/>
      <c r="AE24" s="148"/>
      <c r="AF24" s="148"/>
      <c r="AG24" s="148"/>
      <c r="AH24" s="21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1"/>
      <c r="BD24" s="152"/>
      <c r="BE24" s="152"/>
      <c r="BF24" s="152"/>
      <c r="BG24" s="152"/>
      <c r="BH24" s="152"/>
      <c r="BI24" s="1212"/>
      <c r="BJ24" s="153"/>
      <c r="BK24" s="1048"/>
      <c r="BL24" s="1048"/>
      <c r="BM24" s="1048"/>
      <c r="BN24" s="1048"/>
      <c r="BO24" s="1048"/>
      <c r="BP24" s="1048"/>
      <c r="BQ24" s="1050"/>
      <c r="BR24" s="1050"/>
      <c r="BS24" s="1049"/>
      <c r="BT24" s="153"/>
      <c r="BU24" s="841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</row>
    <row r="25" spans="1:142" s="154" customFormat="1" ht="36" customHeight="1">
      <c r="A25" s="1309"/>
      <c r="B25" s="180"/>
      <c r="C25" s="1140" t="s">
        <v>2085</v>
      </c>
      <c r="D25" s="1141" t="s">
        <v>2086</v>
      </c>
      <c r="E25" s="1142">
        <v>2</v>
      </c>
      <c r="F25" s="1155">
        <v>97</v>
      </c>
      <c r="G25" s="35"/>
      <c r="H25" s="36"/>
      <c r="I25" s="1125"/>
      <c r="J25" s="34"/>
      <c r="K25" s="37"/>
      <c r="L25" s="740"/>
      <c r="M25" s="319"/>
      <c r="N25" s="1126"/>
      <c r="O25" s="1127"/>
      <c r="P25" s="220" t="s">
        <v>680</v>
      </c>
      <c r="Q25" s="1128"/>
      <c r="R25" s="1129"/>
      <c r="S25" s="1130"/>
      <c r="T25" s="1131"/>
      <c r="U25" s="1132"/>
      <c r="V25" s="215">
        <f t="shared" si="3"/>
        <v>0</v>
      </c>
      <c r="W25" s="1143">
        <f t="shared" si="0"/>
        <v>0</v>
      </c>
      <c r="X25" s="172" t="str">
        <f t="shared" si="1"/>
        <v>-</v>
      </c>
      <c r="Y25" s="1144" t="s">
        <v>1544</v>
      </c>
      <c r="Z25" s="218">
        <v>1.5009999999999999</v>
      </c>
      <c r="AA25" s="174">
        <f t="shared" si="2"/>
        <v>0</v>
      </c>
      <c r="AB25" s="148"/>
      <c r="AC25" s="179"/>
      <c r="AD25" s="148"/>
      <c r="AE25" s="148"/>
      <c r="AF25" s="148"/>
      <c r="AG25" s="148"/>
      <c r="AH25" s="2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1"/>
      <c r="BD25" s="152"/>
      <c r="BE25" s="152"/>
      <c r="BF25" s="152"/>
      <c r="BG25" s="152"/>
      <c r="BH25" s="152"/>
      <c r="BI25" s="1212"/>
      <c r="BJ25" s="153"/>
      <c r="BK25" s="1048"/>
      <c r="BL25" s="1048"/>
      <c r="BM25" s="1048"/>
      <c r="BN25" s="1048"/>
      <c r="BO25" s="1048"/>
      <c r="BP25" s="1048"/>
      <c r="BQ25" s="1050"/>
      <c r="BR25" s="1049"/>
      <c r="BS25" s="1049"/>
      <c r="BT25" s="153"/>
      <c r="BU25" s="841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</row>
    <row r="26" spans="1:142" s="154" customFormat="1" ht="36" customHeight="1">
      <c r="A26" s="1310"/>
      <c r="B26" s="1149"/>
      <c r="C26" s="1146" t="s">
        <v>2087</v>
      </c>
      <c r="D26" s="234" t="s">
        <v>2088</v>
      </c>
      <c r="E26" s="231">
        <v>2</v>
      </c>
      <c r="F26" s="1229">
        <v>86</v>
      </c>
      <c r="G26" s="40"/>
      <c r="H26" s="41"/>
      <c r="I26" s="39"/>
      <c r="J26" s="38"/>
      <c r="K26" s="43"/>
      <c r="L26" s="45"/>
      <c r="M26" s="386"/>
      <c r="N26" s="42"/>
      <c r="O26" s="46"/>
      <c r="P26" s="221" t="s">
        <v>680</v>
      </c>
      <c r="Q26" s="49"/>
      <c r="R26" s="51"/>
      <c r="S26" s="48"/>
      <c r="T26" s="47"/>
      <c r="U26" s="50"/>
      <c r="V26" s="176">
        <f t="shared" si="3"/>
        <v>0</v>
      </c>
      <c r="W26" s="176">
        <f t="shared" si="0"/>
        <v>0</v>
      </c>
      <c r="X26" s="1210" t="str">
        <f t="shared" si="1"/>
        <v>-</v>
      </c>
      <c r="Y26" s="219" t="s">
        <v>1544</v>
      </c>
      <c r="Z26" s="218">
        <v>1.2669999999999999</v>
      </c>
      <c r="AA26" s="174">
        <f t="shared" si="2"/>
        <v>0</v>
      </c>
      <c r="AB26" s="148"/>
      <c r="AC26" s="214"/>
      <c r="AD26" s="148"/>
      <c r="AE26" s="148"/>
      <c r="AF26" s="148"/>
      <c r="AG26" s="148"/>
      <c r="AH26" s="21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1"/>
      <c r="BD26" s="152"/>
      <c r="BE26" s="152"/>
      <c r="BF26" s="152"/>
      <c r="BG26" s="152"/>
      <c r="BH26" s="152"/>
      <c r="BI26" s="1212"/>
      <c r="BJ26" s="153"/>
      <c r="BK26" s="1048"/>
      <c r="BL26" s="1048"/>
      <c r="BM26" s="1048"/>
      <c r="BN26" s="1048"/>
      <c r="BO26" s="1048"/>
      <c r="BP26" s="1048"/>
      <c r="BQ26" s="1050"/>
      <c r="BR26" s="1049"/>
      <c r="BS26" s="1049"/>
      <c r="BT26" s="153"/>
      <c r="BU26" s="841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</row>
    <row r="27" spans="1:142" s="154" customFormat="1" ht="37" customHeight="1">
      <c r="A27" s="1311" t="e" vm="4">
        <v>#VALUE!</v>
      </c>
      <c r="B27" s="180"/>
      <c r="C27" s="1147" t="s">
        <v>1642</v>
      </c>
      <c r="D27" s="1145" t="s">
        <v>1532</v>
      </c>
      <c r="E27" s="198">
        <v>2</v>
      </c>
      <c r="F27" s="1155">
        <v>571</v>
      </c>
      <c r="G27" s="55"/>
      <c r="H27" s="56"/>
      <c r="I27" s="54"/>
      <c r="J27" s="53"/>
      <c r="K27" s="209" t="s">
        <v>680</v>
      </c>
      <c r="L27" s="208" t="s">
        <v>680</v>
      </c>
      <c r="M27" s="58" t="s">
        <v>2107</v>
      </c>
      <c r="N27" s="57" t="s">
        <v>2107</v>
      </c>
      <c r="O27" s="59" t="s">
        <v>2107</v>
      </c>
      <c r="P27" s="1133"/>
      <c r="Q27" s="1134" t="s">
        <v>680</v>
      </c>
      <c r="R27" s="1135" t="s">
        <v>680</v>
      </c>
      <c r="S27" s="1136" t="s">
        <v>680</v>
      </c>
      <c r="T27" s="60" t="s">
        <v>2107</v>
      </c>
      <c r="U27" s="1137" t="s">
        <v>680</v>
      </c>
      <c r="V27" s="215">
        <f t="shared" si="3"/>
        <v>0</v>
      </c>
      <c r="W27" s="143">
        <f t="shared" si="0"/>
        <v>0</v>
      </c>
      <c r="X27" s="1209" t="str">
        <f t="shared" si="1"/>
        <v>-</v>
      </c>
      <c r="Y27" s="178" t="s">
        <v>1544</v>
      </c>
      <c r="Z27" s="174">
        <v>7.4</v>
      </c>
      <c r="AA27" s="174">
        <f t="shared" ref="AA27:AA30" si="4">Z27*V27</f>
        <v>0</v>
      </c>
      <c r="AB27" s="148"/>
      <c r="AC27" s="175" t="s">
        <v>1519</v>
      </c>
      <c r="AD27" s="148"/>
      <c r="AE27" s="149"/>
      <c r="AF27" s="149"/>
      <c r="AG27" s="149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1"/>
      <c r="BD27" s="152"/>
      <c r="BE27" s="152"/>
      <c r="BF27" s="152"/>
      <c r="BG27" s="152"/>
      <c r="BH27" s="152"/>
      <c r="BI27" s="1212"/>
      <c r="BJ27" s="153"/>
      <c r="BK27" s="310"/>
      <c r="BL27" s="310">
        <v>1</v>
      </c>
      <c r="BM27" s="310">
        <v>1</v>
      </c>
      <c r="BN27" s="310"/>
      <c r="BO27" s="310"/>
      <c r="BP27" s="310"/>
      <c r="BQ27" s="153"/>
      <c r="BR27" s="153"/>
      <c r="BS27" s="153"/>
      <c r="BT27" s="153"/>
      <c r="BU27" s="841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</row>
    <row r="28" spans="1:142" s="154" customFormat="1" ht="37" customHeight="1">
      <c r="A28" s="1307"/>
      <c r="B28" s="1194" t="s">
        <v>1865</v>
      </c>
      <c r="C28" s="233" t="s">
        <v>1643</v>
      </c>
      <c r="D28" s="224" t="s">
        <v>1533</v>
      </c>
      <c r="E28" s="192">
        <v>2</v>
      </c>
      <c r="F28" s="1155">
        <v>534</v>
      </c>
      <c r="G28" s="22"/>
      <c r="H28" s="23"/>
      <c r="I28" s="21"/>
      <c r="J28" s="20"/>
      <c r="K28" s="624" t="s">
        <v>680</v>
      </c>
      <c r="L28" s="625" t="s">
        <v>680</v>
      </c>
      <c r="M28" s="58" t="s">
        <v>2107</v>
      </c>
      <c r="N28" s="61" t="s">
        <v>2107</v>
      </c>
      <c r="O28" s="62" t="s">
        <v>2107</v>
      </c>
      <c r="P28" s="1138"/>
      <c r="Q28" s="204" t="s">
        <v>680</v>
      </c>
      <c r="R28" s="206" t="s">
        <v>680</v>
      </c>
      <c r="S28" s="1139" t="s">
        <v>680</v>
      </c>
      <c r="T28" s="63" t="s">
        <v>2107</v>
      </c>
      <c r="U28" s="205" t="s">
        <v>680</v>
      </c>
      <c r="V28" s="215">
        <f t="shared" si="3"/>
        <v>0</v>
      </c>
      <c r="W28" s="215">
        <f t="shared" si="0"/>
        <v>0</v>
      </c>
      <c r="X28" s="172" t="str">
        <f t="shared" si="1"/>
        <v>-</v>
      </c>
      <c r="Y28" s="217" t="s">
        <v>1544</v>
      </c>
      <c r="Z28" s="174">
        <v>6.25</v>
      </c>
      <c r="AA28" s="174">
        <f t="shared" si="4"/>
        <v>0</v>
      </c>
      <c r="AB28" s="148"/>
      <c r="AC28" s="175" t="s">
        <v>1519</v>
      </c>
      <c r="AD28" s="148"/>
      <c r="AE28" s="149"/>
      <c r="AF28" s="149"/>
      <c r="AG28" s="149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1"/>
      <c r="BD28" s="152"/>
      <c r="BE28" s="152"/>
      <c r="BF28" s="152"/>
      <c r="BG28" s="152"/>
      <c r="BH28" s="152"/>
      <c r="BI28" s="1212"/>
      <c r="BJ28" s="153"/>
      <c r="BK28" s="310"/>
      <c r="BL28" s="310">
        <v>1</v>
      </c>
      <c r="BM28" s="310">
        <v>1</v>
      </c>
      <c r="BN28" s="310"/>
      <c r="BO28" s="310"/>
      <c r="BP28" s="310"/>
      <c r="BQ28" s="153"/>
      <c r="BR28" s="153"/>
      <c r="BS28" s="153"/>
      <c r="BT28" s="153"/>
      <c r="BU28" s="841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</row>
    <row r="29" spans="1:142" s="154" customFormat="1" ht="37" customHeight="1">
      <c r="A29" s="1307"/>
      <c r="B29" s="180"/>
      <c r="C29" s="233" t="s">
        <v>1644</v>
      </c>
      <c r="D29" s="224" t="s">
        <v>1534</v>
      </c>
      <c r="E29" s="192">
        <v>4</v>
      </c>
      <c r="F29" s="1155">
        <v>1894</v>
      </c>
      <c r="G29" s="22"/>
      <c r="H29" s="23"/>
      <c r="I29" s="21"/>
      <c r="J29" s="20"/>
      <c r="K29" s="624" t="s">
        <v>680</v>
      </c>
      <c r="L29" s="625" t="s">
        <v>680</v>
      </c>
      <c r="M29" s="58" t="s">
        <v>2107</v>
      </c>
      <c r="N29" s="61" t="s">
        <v>2107</v>
      </c>
      <c r="O29" s="62" t="s">
        <v>2107</v>
      </c>
      <c r="P29" s="1138"/>
      <c r="Q29" s="204" t="s">
        <v>680</v>
      </c>
      <c r="R29" s="206" t="s">
        <v>680</v>
      </c>
      <c r="S29" s="1139" t="s">
        <v>680</v>
      </c>
      <c r="T29" s="63" t="s">
        <v>2107</v>
      </c>
      <c r="U29" s="205" t="s">
        <v>680</v>
      </c>
      <c r="V29" s="215">
        <f t="shared" si="3"/>
        <v>0</v>
      </c>
      <c r="W29" s="215">
        <f t="shared" si="0"/>
        <v>0</v>
      </c>
      <c r="X29" s="172" t="str">
        <f t="shared" si="1"/>
        <v>-</v>
      </c>
      <c r="Y29" s="217" t="s">
        <v>1544</v>
      </c>
      <c r="Z29" s="174">
        <v>36.450000000000003</v>
      </c>
      <c r="AA29" s="174">
        <f t="shared" si="4"/>
        <v>0</v>
      </c>
      <c r="AB29" s="148"/>
      <c r="AC29" s="175" t="s">
        <v>1516</v>
      </c>
      <c r="AD29" s="148"/>
      <c r="AE29" s="149"/>
      <c r="AF29" s="149"/>
      <c r="AG29" s="149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1"/>
      <c r="BD29" s="152"/>
      <c r="BE29" s="152"/>
      <c r="BF29" s="152"/>
      <c r="BG29" s="152"/>
      <c r="BH29" s="152"/>
      <c r="BI29" s="1212"/>
      <c r="BJ29" s="153"/>
      <c r="BK29" s="310"/>
      <c r="BL29" s="310">
        <v>1</v>
      </c>
      <c r="BM29" s="310">
        <v>1</v>
      </c>
      <c r="BN29" s="310">
        <v>1</v>
      </c>
      <c r="BO29" s="310">
        <v>1</v>
      </c>
      <c r="BP29" s="310"/>
      <c r="BQ29" s="153"/>
      <c r="BR29" s="153"/>
      <c r="BS29" s="153"/>
      <c r="BT29" s="153"/>
      <c r="BU29" s="841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</row>
    <row r="30" spans="1:142" s="154" customFormat="1" ht="37" customHeight="1">
      <c r="A30" s="1308"/>
      <c r="B30" s="180"/>
      <c r="C30" s="235" t="s">
        <v>1645</v>
      </c>
      <c r="D30" s="234" t="s">
        <v>1535</v>
      </c>
      <c r="E30" s="192">
        <v>4</v>
      </c>
      <c r="F30" s="1156">
        <v>1767</v>
      </c>
      <c r="G30" s="22"/>
      <c r="H30" s="23"/>
      <c r="I30" s="21"/>
      <c r="J30" s="20"/>
      <c r="K30" s="624" t="s">
        <v>680</v>
      </c>
      <c r="L30" s="625" t="s">
        <v>680</v>
      </c>
      <c r="M30" s="58" t="s">
        <v>2107</v>
      </c>
      <c r="N30" s="61" t="s">
        <v>2107</v>
      </c>
      <c r="O30" s="62" t="s">
        <v>2107</v>
      </c>
      <c r="P30" s="1214"/>
      <c r="Q30" s="204" t="s">
        <v>680</v>
      </c>
      <c r="R30" s="206" t="s">
        <v>680</v>
      </c>
      <c r="S30" s="1139" t="s">
        <v>680</v>
      </c>
      <c r="T30" s="63" t="s">
        <v>2107</v>
      </c>
      <c r="U30" s="205" t="s">
        <v>680</v>
      </c>
      <c r="V30" s="215">
        <f t="shared" si="3"/>
        <v>0</v>
      </c>
      <c r="W30" s="215">
        <f t="shared" si="0"/>
        <v>0</v>
      </c>
      <c r="X30" s="1210" t="str">
        <f t="shared" si="1"/>
        <v>-</v>
      </c>
      <c r="Y30" s="217" t="s">
        <v>1544</v>
      </c>
      <c r="Z30" s="174">
        <v>31.5</v>
      </c>
      <c r="AA30" s="174">
        <f t="shared" si="4"/>
        <v>0</v>
      </c>
      <c r="AB30" s="148"/>
      <c r="AC30" s="207" t="s">
        <v>1516</v>
      </c>
      <c r="AD30" s="148"/>
      <c r="AE30" s="149"/>
      <c r="AF30" s="149"/>
      <c r="AG30" s="149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1"/>
      <c r="BD30" s="152"/>
      <c r="BE30" s="152"/>
      <c r="BF30" s="152"/>
      <c r="BG30" s="152"/>
      <c r="BH30" s="152"/>
      <c r="BI30" s="1212"/>
      <c r="BJ30" s="153"/>
      <c r="BK30" s="310"/>
      <c r="BL30" s="310">
        <v>1</v>
      </c>
      <c r="BM30" s="310">
        <v>1</v>
      </c>
      <c r="BN30" s="310">
        <v>1</v>
      </c>
      <c r="BO30" s="310">
        <v>1</v>
      </c>
      <c r="BP30" s="310"/>
      <c r="BQ30" s="153"/>
      <c r="BR30" s="153"/>
      <c r="BS30" s="153"/>
      <c r="BT30" s="153"/>
      <c r="BU30" s="841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</row>
    <row r="31" spans="1:142" s="154" customFormat="1" ht="37" customHeight="1">
      <c r="A31" s="1311" t="e" vm="5">
        <v>#VALUE!</v>
      </c>
      <c r="B31" s="236"/>
      <c r="C31" s="237" t="s">
        <v>2089</v>
      </c>
      <c r="D31" s="238" t="s">
        <v>1626</v>
      </c>
      <c r="E31" s="239">
        <v>1</v>
      </c>
      <c r="F31" s="1155">
        <v>94</v>
      </c>
      <c r="G31" s="71"/>
      <c r="H31" s="72"/>
      <c r="I31" s="70"/>
      <c r="J31" s="69"/>
      <c r="K31" s="74"/>
      <c r="L31" s="76"/>
      <c r="M31" s="75"/>
      <c r="N31" s="73"/>
      <c r="O31" s="77"/>
      <c r="P31" s="1133"/>
      <c r="Q31" s="79"/>
      <c r="R31" s="81"/>
      <c r="S31" s="78"/>
      <c r="T31" s="68"/>
      <c r="U31" s="80"/>
      <c r="V31" s="215">
        <f>SUM(G31:U31)</f>
        <v>0</v>
      </c>
      <c r="W31" s="201">
        <f t="shared" si="0"/>
        <v>0</v>
      </c>
      <c r="X31" s="1209" t="str">
        <f t="shared" si="1"/>
        <v>-</v>
      </c>
      <c r="Y31" s="202" t="s">
        <v>571</v>
      </c>
      <c r="Z31" s="173">
        <f>0.956</f>
        <v>0.95599999999999996</v>
      </c>
      <c r="AA31" s="174">
        <f t="shared" ref="AA31:AA42" si="5">Z31*V31</f>
        <v>0</v>
      </c>
      <c r="AB31" s="148"/>
      <c r="AC31" s="203" t="s">
        <v>1521</v>
      </c>
      <c r="AD31" s="148"/>
      <c r="AE31" s="149"/>
      <c r="AF31" s="149"/>
      <c r="AG31" s="149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1"/>
      <c r="BD31" s="152"/>
      <c r="BE31" s="152"/>
      <c r="BF31" s="152"/>
      <c r="BG31" s="152"/>
      <c r="BH31" s="152"/>
      <c r="BI31" s="1212"/>
      <c r="BJ31" s="153"/>
      <c r="BK31" s="310"/>
      <c r="BL31" s="310">
        <v>1</v>
      </c>
      <c r="BM31" s="310"/>
      <c r="BN31" s="310"/>
      <c r="BO31" s="310"/>
      <c r="BP31" s="310"/>
      <c r="BQ31" s="153"/>
      <c r="BR31" s="153"/>
      <c r="BS31" s="153"/>
      <c r="BT31" s="153"/>
      <c r="BU31" s="841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</row>
    <row r="32" spans="1:142" s="154" customFormat="1" ht="37" customHeight="1">
      <c r="A32" s="1307"/>
      <c r="B32" s="180"/>
      <c r="C32" s="190" t="s">
        <v>2090</v>
      </c>
      <c r="D32" s="191" t="s">
        <v>1627</v>
      </c>
      <c r="E32" s="192">
        <v>1</v>
      </c>
      <c r="F32" s="1155">
        <v>141</v>
      </c>
      <c r="G32" s="22"/>
      <c r="H32" s="23"/>
      <c r="I32" s="21"/>
      <c r="J32" s="20"/>
      <c r="K32" s="83"/>
      <c r="L32" s="27"/>
      <c r="M32" s="84"/>
      <c r="N32" s="82"/>
      <c r="O32" s="85"/>
      <c r="P32" s="1138"/>
      <c r="Q32" s="31"/>
      <c r="R32" s="33"/>
      <c r="S32" s="30"/>
      <c r="T32" s="86"/>
      <c r="U32" s="32"/>
      <c r="V32" s="215">
        <f t="shared" si="3"/>
        <v>0</v>
      </c>
      <c r="W32" s="215">
        <f t="shared" si="0"/>
        <v>0</v>
      </c>
      <c r="X32" s="172" t="str">
        <f t="shared" si="1"/>
        <v>-</v>
      </c>
      <c r="Y32" s="217" t="s">
        <v>210</v>
      </c>
      <c r="Z32" s="173">
        <f>0.949</f>
        <v>0.94899999999999995</v>
      </c>
      <c r="AA32" s="174">
        <f t="shared" si="5"/>
        <v>0</v>
      </c>
      <c r="AB32" s="148"/>
      <c r="AC32" s="175" t="s">
        <v>1519</v>
      </c>
      <c r="AD32" s="148"/>
      <c r="AE32" s="149"/>
      <c r="AF32" s="149"/>
      <c r="AG32" s="149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1"/>
      <c r="BD32" s="152"/>
      <c r="BE32" s="152"/>
      <c r="BF32" s="152"/>
      <c r="BG32" s="152"/>
      <c r="BH32" s="152"/>
      <c r="BI32" s="1212"/>
      <c r="BJ32" s="153"/>
      <c r="BK32" s="310"/>
      <c r="BL32" s="310"/>
      <c r="BM32" s="310">
        <v>1</v>
      </c>
      <c r="BN32" s="310"/>
      <c r="BO32" s="310"/>
      <c r="BP32" s="310"/>
      <c r="BQ32" s="153"/>
      <c r="BR32" s="153"/>
      <c r="BS32" s="153"/>
      <c r="BT32" s="153"/>
      <c r="BU32" s="841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</row>
    <row r="33" spans="1:87" s="154" customFormat="1" ht="37" customHeight="1">
      <c r="A33" s="1307"/>
      <c r="B33" s="180"/>
      <c r="C33" s="190" t="s">
        <v>2091</v>
      </c>
      <c r="D33" s="191" t="s">
        <v>1628</v>
      </c>
      <c r="E33" s="192">
        <v>1</v>
      </c>
      <c r="F33" s="1156">
        <v>255</v>
      </c>
      <c r="G33" s="22"/>
      <c r="H33" s="23"/>
      <c r="I33" s="21"/>
      <c r="J33" s="20"/>
      <c r="K33" s="83"/>
      <c r="L33" s="27"/>
      <c r="M33" s="84"/>
      <c r="N33" s="82"/>
      <c r="O33" s="85"/>
      <c r="P33" s="1214"/>
      <c r="Q33" s="31"/>
      <c r="R33" s="33"/>
      <c r="S33" s="30"/>
      <c r="T33" s="86"/>
      <c r="U33" s="32"/>
      <c r="V33" s="176">
        <f t="shared" si="3"/>
        <v>0</v>
      </c>
      <c r="W33" s="176">
        <f t="shared" si="0"/>
        <v>0</v>
      </c>
      <c r="X33" s="1210" t="str">
        <f t="shared" si="1"/>
        <v>-</v>
      </c>
      <c r="Y33" s="1152" t="s">
        <v>408</v>
      </c>
      <c r="Z33" s="173">
        <f>0.495</f>
        <v>0.495</v>
      </c>
      <c r="AA33" s="174">
        <f t="shared" si="5"/>
        <v>0</v>
      </c>
      <c r="AB33" s="148"/>
      <c r="AC33" s="175" t="s">
        <v>1520</v>
      </c>
      <c r="AD33" s="148"/>
      <c r="AE33" s="149"/>
      <c r="AF33" s="149"/>
      <c r="AG33" s="149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1"/>
      <c r="BD33" s="152"/>
      <c r="BE33" s="152"/>
      <c r="BF33" s="152"/>
      <c r="BG33" s="152"/>
      <c r="BH33" s="152"/>
      <c r="BI33" s="1212"/>
      <c r="BJ33" s="153"/>
      <c r="BK33" s="310"/>
      <c r="BL33" s="310"/>
      <c r="BM33" s="310"/>
      <c r="BN33" s="310">
        <v>1</v>
      </c>
      <c r="BO33" s="310"/>
      <c r="BP33" s="310"/>
      <c r="BQ33" s="153"/>
      <c r="BR33" s="153"/>
      <c r="BS33" s="153"/>
      <c r="BT33" s="153"/>
      <c r="BU33" s="841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</row>
    <row r="34" spans="1:87" s="154" customFormat="1" ht="37" customHeight="1">
      <c r="A34" s="1307"/>
      <c r="B34" s="185"/>
      <c r="C34" s="186" t="s">
        <v>2092</v>
      </c>
      <c r="D34" s="187" t="s">
        <v>1633</v>
      </c>
      <c r="E34" s="188">
        <v>1</v>
      </c>
      <c r="F34" s="1155">
        <v>130</v>
      </c>
      <c r="G34" s="90"/>
      <c r="H34" s="91"/>
      <c r="I34" s="89"/>
      <c r="J34" s="88"/>
      <c r="K34" s="93"/>
      <c r="L34" s="95"/>
      <c r="M34" s="94"/>
      <c r="N34" s="92"/>
      <c r="O34" s="96"/>
      <c r="P34" s="1133"/>
      <c r="Q34" s="98"/>
      <c r="R34" s="100"/>
      <c r="S34" s="97"/>
      <c r="T34" s="87"/>
      <c r="U34" s="99"/>
      <c r="V34" s="215">
        <f t="shared" si="3"/>
        <v>0</v>
      </c>
      <c r="W34" s="143">
        <f t="shared" si="0"/>
        <v>0</v>
      </c>
      <c r="X34" s="1209" t="str">
        <f t="shared" si="1"/>
        <v>-</v>
      </c>
      <c r="Y34" s="178" t="s">
        <v>378</v>
      </c>
      <c r="Z34" s="173">
        <f>0.557</f>
        <v>0.55700000000000005</v>
      </c>
      <c r="AA34" s="174">
        <f t="shared" si="5"/>
        <v>0</v>
      </c>
      <c r="AB34" s="148"/>
      <c r="AC34" s="179" t="s">
        <v>1521</v>
      </c>
      <c r="AD34" s="148"/>
      <c r="AE34" s="149"/>
      <c r="AF34" s="149"/>
      <c r="AG34" s="149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1"/>
      <c r="BD34" s="152"/>
      <c r="BE34" s="152"/>
      <c r="BF34" s="152"/>
      <c r="BG34" s="152"/>
      <c r="BH34" s="152"/>
      <c r="BI34" s="1212"/>
      <c r="BJ34" s="153"/>
      <c r="BK34" s="310"/>
      <c r="BL34" s="310">
        <v>1</v>
      </c>
      <c r="BM34" s="310"/>
      <c r="BN34" s="310"/>
      <c r="BO34" s="310"/>
      <c r="BP34" s="310"/>
      <c r="BQ34" s="153"/>
      <c r="BR34" s="153"/>
      <c r="BS34" s="153"/>
      <c r="BT34" s="153"/>
      <c r="BU34" s="841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</row>
    <row r="35" spans="1:87" s="154" customFormat="1" ht="37" customHeight="1">
      <c r="A35" s="1307"/>
      <c r="B35" s="1195"/>
      <c r="C35" s="190" t="s">
        <v>2093</v>
      </c>
      <c r="D35" s="191" t="s">
        <v>1634</v>
      </c>
      <c r="E35" s="192">
        <v>1</v>
      </c>
      <c r="F35" s="1155">
        <v>224</v>
      </c>
      <c r="G35" s="22"/>
      <c r="H35" s="23"/>
      <c r="I35" s="21"/>
      <c r="J35" s="20"/>
      <c r="K35" s="83"/>
      <c r="L35" s="27"/>
      <c r="M35" s="84"/>
      <c r="N35" s="82"/>
      <c r="O35" s="85"/>
      <c r="P35" s="1138"/>
      <c r="Q35" s="31"/>
      <c r="R35" s="33"/>
      <c r="S35" s="30"/>
      <c r="T35" s="86"/>
      <c r="U35" s="32"/>
      <c r="V35" s="215">
        <f t="shared" si="3"/>
        <v>0</v>
      </c>
      <c r="W35" s="215">
        <f t="shared" si="0"/>
        <v>0</v>
      </c>
      <c r="X35" s="172" t="str">
        <f t="shared" si="1"/>
        <v>-</v>
      </c>
      <c r="Y35" s="217" t="s">
        <v>79</v>
      </c>
      <c r="Z35" s="173">
        <f>1.996</f>
        <v>1.996</v>
      </c>
      <c r="AA35" s="174">
        <f t="shared" si="5"/>
        <v>0</v>
      </c>
      <c r="AB35" s="148"/>
      <c r="AC35" s="175" t="s">
        <v>1519</v>
      </c>
      <c r="AD35" s="148"/>
      <c r="AE35" s="149"/>
      <c r="AF35" s="149"/>
      <c r="AG35" s="149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1"/>
      <c r="BD35" s="152"/>
      <c r="BE35" s="152"/>
      <c r="BF35" s="152"/>
      <c r="BG35" s="152"/>
      <c r="BH35" s="152"/>
      <c r="BI35" s="1212"/>
      <c r="BJ35" s="153"/>
      <c r="BK35" s="310"/>
      <c r="BL35" s="310"/>
      <c r="BM35" s="310">
        <v>1</v>
      </c>
      <c r="BN35" s="310"/>
      <c r="BO35" s="310"/>
      <c r="BP35" s="310"/>
      <c r="BQ35" s="153"/>
      <c r="BR35" s="153"/>
      <c r="BS35" s="153"/>
      <c r="BT35" s="153"/>
      <c r="BU35" s="841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</row>
    <row r="36" spans="1:87" s="154" customFormat="1" ht="37" customHeight="1">
      <c r="A36" s="1307"/>
      <c r="B36" s="1194" t="s">
        <v>1864</v>
      </c>
      <c r="C36" s="193" t="s">
        <v>2094</v>
      </c>
      <c r="D36" s="194" t="s">
        <v>1635</v>
      </c>
      <c r="E36" s="195">
        <v>1</v>
      </c>
      <c r="F36" s="1156">
        <v>368</v>
      </c>
      <c r="G36" s="40"/>
      <c r="H36" s="41"/>
      <c r="I36" s="39"/>
      <c r="J36" s="38"/>
      <c r="K36" s="102"/>
      <c r="L36" s="45"/>
      <c r="M36" s="103"/>
      <c r="N36" s="101"/>
      <c r="O36" s="104"/>
      <c r="P36" s="1214"/>
      <c r="Q36" s="49"/>
      <c r="R36" s="51"/>
      <c r="S36" s="48"/>
      <c r="T36" s="64"/>
      <c r="U36" s="50"/>
      <c r="V36" s="176">
        <f t="shared" si="3"/>
        <v>0</v>
      </c>
      <c r="W36" s="176">
        <f t="shared" si="0"/>
        <v>0</v>
      </c>
      <c r="X36" s="1210" t="str">
        <f t="shared" si="1"/>
        <v>-</v>
      </c>
      <c r="Y36" s="1152" t="s">
        <v>63</v>
      </c>
      <c r="Z36" s="173">
        <f>1.58</f>
        <v>1.58</v>
      </c>
      <c r="AA36" s="174">
        <f t="shared" si="5"/>
        <v>0</v>
      </c>
      <c r="AB36" s="148"/>
      <c r="AC36" s="175" t="s">
        <v>1520</v>
      </c>
      <c r="AD36" s="148"/>
      <c r="AE36" s="149"/>
      <c r="AF36" s="149"/>
      <c r="AG36" s="149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1"/>
      <c r="BD36" s="152"/>
      <c r="BE36" s="152"/>
      <c r="BF36" s="152"/>
      <c r="BG36" s="152"/>
      <c r="BH36" s="152"/>
      <c r="BI36" s="1212"/>
      <c r="BJ36" s="153"/>
      <c r="BK36" s="310"/>
      <c r="BL36" s="310"/>
      <c r="BM36" s="310"/>
      <c r="BN36" s="310">
        <v>1</v>
      </c>
      <c r="BO36" s="310"/>
      <c r="BP36" s="310"/>
      <c r="BQ36" s="153"/>
      <c r="BR36" s="153"/>
      <c r="BS36" s="153"/>
      <c r="BT36" s="153"/>
      <c r="BU36" s="841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</row>
    <row r="37" spans="1:87" s="154" customFormat="1" ht="37" customHeight="1">
      <c r="A37" s="1307"/>
      <c r="B37" s="180"/>
      <c r="C37" s="196" t="s">
        <v>2095</v>
      </c>
      <c r="D37" s="197" t="s">
        <v>1636</v>
      </c>
      <c r="E37" s="198">
        <v>1</v>
      </c>
      <c r="F37" s="1155">
        <v>91</v>
      </c>
      <c r="G37" s="55"/>
      <c r="H37" s="56"/>
      <c r="I37" s="54"/>
      <c r="J37" s="53"/>
      <c r="K37" s="106"/>
      <c r="L37" s="108"/>
      <c r="M37" s="107"/>
      <c r="N37" s="105"/>
      <c r="O37" s="109"/>
      <c r="P37" s="1133"/>
      <c r="Q37" s="111"/>
      <c r="R37" s="113"/>
      <c r="S37" s="110"/>
      <c r="T37" s="52"/>
      <c r="U37" s="112"/>
      <c r="V37" s="215">
        <f t="shared" si="3"/>
        <v>0</v>
      </c>
      <c r="W37" s="143">
        <f t="shared" si="0"/>
        <v>0</v>
      </c>
      <c r="X37" s="1209" t="str">
        <f t="shared" si="1"/>
        <v>-</v>
      </c>
      <c r="Y37" s="178" t="s">
        <v>405</v>
      </c>
      <c r="Z37" s="173">
        <f>0.878</f>
        <v>0.878</v>
      </c>
      <c r="AA37" s="174">
        <f t="shared" si="5"/>
        <v>0</v>
      </c>
      <c r="AB37" s="148"/>
      <c r="AC37" s="179" t="s">
        <v>1522</v>
      </c>
      <c r="AD37" s="148"/>
      <c r="AE37" s="149"/>
      <c r="AF37" s="149"/>
      <c r="AG37" s="149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152"/>
      <c r="BE37" s="152"/>
      <c r="BF37" s="152"/>
      <c r="BG37" s="152"/>
      <c r="BH37" s="152"/>
      <c r="BI37" s="1212"/>
      <c r="BJ37" s="153"/>
      <c r="BK37" s="310">
        <v>1</v>
      </c>
      <c r="BL37" s="310"/>
      <c r="BM37" s="310"/>
      <c r="BN37" s="310"/>
      <c r="BO37" s="310"/>
      <c r="BP37" s="310"/>
      <c r="BQ37" s="153"/>
      <c r="BR37" s="153"/>
      <c r="BS37" s="153"/>
      <c r="BT37" s="153"/>
      <c r="BU37" s="841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</row>
    <row r="38" spans="1:87" s="154" customFormat="1" ht="37" customHeight="1">
      <c r="A38" s="1307"/>
      <c r="B38" s="180"/>
      <c r="C38" s="190" t="s">
        <v>2096</v>
      </c>
      <c r="D38" s="191" t="s">
        <v>1637</v>
      </c>
      <c r="E38" s="192">
        <v>1</v>
      </c>
      <c r="F38" s="1155">
        <v>134</v>
      </c>
      <c r="G38" s="22"/>
      <c r="H38" s="23"/>
      <c r="I38" s="21"/>
      <c r="J38" s="20"/>
      <c r="K38" s="83"/>
      <c r="L38" s="27"/>
      <c r="M38" s="84"/>
      <c r="N38" s="82"/>
      <c r="O38" s="85"/>
      <c r="P38" s="1138"/>
      <c r="Q38" s="31"/>
      <c r="R38" s="33"/>
      <c r="S38" s="30"/>
      <c r="T38" s="86"/>
      <c r="U38" s="32"/>
      <c r="V38" s="215">
        <f t="shared" si="3"/>
        <v>0</v>
      </c>
      <c r="W38" s="215">
        <f t="shared" si="0"/>
        <v>0</v>
      </c>
      <c r="X38" s="172" t="str">
        <f t="shared" si="1"/>
        <v>-</v>
      </c>
      <c r="Y38" s="217" t="s">
        <v>378</v>
      </c>
      <c r="Z38" s="173">
        <f>0.989</f>
        <v>0.98899999999999999</v>
      </c>
      <c r="AA38" s="174">
        <f t="shared" si="5"/>
        <v>0</v>
      </c>
      <c r="AB38" s="148"/>
      <c r="AC38" s="175" t="s">
        <v>1521</v>
      </c>
      <c r="AD38" s="148"/>
      <c r="AE38" s="149"/>
      <c r="AF38" s="149"/>
      <c r="AG38" s="149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1"/>
      <c r="BD38" s="152"/>
      <c r="BE38" s="152"/>
      <c r="BF38" s="152"/>
      <c r="BG38" s="152"/>
      <c r="BH38" s="152"/>
      <c r="BI38" s="1212"/>
      <c r="BJ38" s="153"/>
      <c r="BK38" s="310"/>
      <c r="BL38" s="310">
        <v>1</v>
      </c>
      <c r="BM38" s="310"/>
      <c r="BN38" s="310"/>
      <c r="BO38" s="310"/>
      <c r="BP38" s="310"/>
      <c r="BQ38" s="153"/>
      <c r="BR38" s="153"/>
      <c r="BS38" s="153"/>
      <c r="BT38" s="153"/>
      <c r="BU38" s="841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</row>
    <row r="39" spans="1:87" s="154" customFormat="1" ht="37" customHeight="1">
      <c r="A39" s="1307"/>
      <c r="B39" s="180"/>
      <c r="C39" s="190" t="s">
        <v>2097</v>
      </c>
      <c r="D39" s="191" t="s">
        <v>1638</v>
      </c>
      <c r="E39" s="192">
        <v>1</v>
      </c>
      <c r="F39" s="1156">
        <v>192</v>
      </c>
      <c r="G39" s="22"/>
      <c r="H39" s="23"/>
      <c r="I39" s="21"/>
      <c r="J39" s="20"/>
      <c r="K39" s="83"/>
      <c r="L39" s="27"/>
      <c r="M39" s="84"/>
      <c r="N39" s="82"/>
      <c r="O39" s="85"/>
      <c r="P39" s="1214"/>
      <c r="Q39" s="31"/>
      <c r="R39" s="33"/>
      <c r="S39" s="30"/>
      <c r="T39" s="86"/>
      <c r="U39" s="32"/>
      <c r="V39" s="176">
        <f t="shared" si="3"/>
        <v>0</v>
      </c>
      <c r="W39" s="176">
        <f t="shared" si="0"/>
        <v>0</v>
      </c>
      <c r="X39" s="1210" t="str">
        <f t="shared" si="1"/>
        <v>-</v>
      </c>
      <c r="Y39" s="1152" t="s">
        <v>408</v>
      </c>
      <c r="Z39" s="173">
        <f>3.775</f>
        <v>3.7749999999999999</v>
      </c>
      <c r="AA39" s="174">
        <f t="shared" si="5"/>
        <v>0</v>
      </c>
      <c r="AB39" s="148"/>
      <c r="AC39" s="175" t="s">
        <v>1519</v>
      </c>
      <c r="AD39" s="148"/>
      <c r="AE39" s="149"/>
      <c r="AF39" s="149"/>
      <c r="AG39" s="149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1"/>
      <c r="BD39" s="152"/>
      <c r="BE39" s="152"/>
      <c r="BF39" s="152"/>
      <c r="BG39" s="152"/>
      <c r="BH39" s="152"/>
      <c r="BI39" s="1212"/>
      <c r="BJ39" s="153"/>
      <c r="BK39" s="310"/>
      <c r="BL39" s="310"/>
      <c r="BM39" s="310">
        <v>1</v>
      </c>
      <c r="BN39" s="310"/>
      <c r="BO39" s="310"/>
      <c r="BP39" s="310"/>
      <c r="BQ39" s="153"/>
      <c r="BR39" s="153"/>
      <c r="BS39" s="153"/>
      <c r="BT39" s="153"/>
      <c r="BU39" s="841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</row>
    <row r="40" spans="1:87" s="154" customFormat="1" ht="37" customHeight="1">
      <c r="A40" s="1307"/>
      <c r="B40" s="180"/>
      <c r="C40" s="186" t="s">
        <v>2098</v>
      </c>
      <c r="D40" s="187" t="s">
        <v>1639</v>
      </c>
      <c r="E40" s="188">
        <v>1</v>
      </c>
      <c r="F40" s="1155">
        <v>128</v>
      </c>
      <c r="G40" s="90"/>
      <c r="H40" s="91"/>
      <c r="I40" s="89"/>
      <c r="J40" s="88"/>
      <c r="K40" s="93"/>
      <c r="L40" s="95"/>
      <c r="M40" s="94"/>
      <c r="N40" s="92"/>
      <c r="O40" s="96"/>
      <c r="P40" s="1133"/>
      <c r="Q40" s="114"/>
      <c r="R40" s="116"/>
      <c r="S40" s="97"/>
      <c r="T40" s="87"/>
      <c r="U40" s="115"/>
      <c r="V40" s="215">
        <f t="shared" si="3"/>
        <v>0</v>
      </c>
      <c r="W40" s="143">
        <f t="shared" si="0"/>
        <v>0</v>
      </c>
      <c r="X40" s="1209" t="str">
        <f t="shared" si="1"/>
        <v>-</v>
      </c>
      <c r="Y40" s="178" t="s">
        <v>408</v>
      </c>
      <c r="Z40" s="173">
        <f>2.855</f>
        <v>2.855</v>
      </c>
      <c r="AA40" s="174">
        <f t="shared" si="5"/>
        <v>0</v>
      </c>
      <c r="AB40" s="148"/>
      <c r="AC40" s="179" t="s">
        <v>1521</v>
      </c>
      <c r="AD40" s="148"/>
      <c r="AE40" s="149"/>
      <c r="AF40" s="149"/>
      <c r="AG40" s="149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1"/>
      <c r="BD40" s="152"/>
      <c r="BE40" s="152"/>
      <c r="BF40" s="152"/>
      <c r="BG40" s="152"/>
      <c r="BH40" s="152"/>
      <c r="BI40" s="1212"/>
      <c r="BJ40" s="153"/>
      <c r="BK40" s="310"/>
      <c r="BL40" s="310">
        <v>1</v>
      </c>
      <c r="BM40" s="310"/>
      <c r="BN40" s="310"/>
      <c r="BO40" s="310"/>
      <c r="BP40" s="310"/>
      <c r="BQ40" s="153"/>
      <c r="BR40" s="153"/>
      <c r="BS40" s="153"/>
      <c r="BT40" s="153"/>
      <c r="BU40" s="841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</row>
    <row r="41" spans="1:87" s="154" customFormat="1" ht="37" customHeight="1">
      <c r="A41" s="1307"/>
      <c r="B41" s="180"/>
      <c r="C41" s="190" t="s">
        <v>2099</v>
      </c>
      <c r="D41" s="1148" t="s">
        <v>1640</v>
      </c>
      <c r="E41" s="192">
        <v>1</v>
      </c>
      <c r="F41" s="1155">
        <v>188</v>
      </c>
      <c r="G41" s="22"/>
      <c r="H41" s="23"/>
      <c r="I41" s="21"/>
      <c r="J41" s="20"/>
      <c r="K41" s="83"/>
      <c r="L41" s="27"/>
      <c r="M41" s="84"/>
      <c r="N41" s="82"/>
      <c r="O41" s="85"/>
      <c r="P41" s="1138"/>
      <c r="Q41" s="31"/>
      <c r="R41" s="33"/>
      <c r="S41" s="30"/>
      <c r="T41" s="86"/>
      <c r="U41" s="32"/>
      <c r="V41" s="215">
        <f t="shared" si="3"/>
        <v>0</v>
      </c>
      <c r="W41" s="215">
        <f t="shared" si="0"/>
        <v>0</v>
      </c>
      <c r="X41" s="172" t="str">
        <f t="shared" si="1"/>
        <v>-</v>
      </c>
      <c r="Y41" s="217" t="s">
        <v>79</v>
      </c>
      <c r="Z41" s="173">
        <f>1.908</f>
        <v>1.9079999999999999</v>
      </c>
      <c r="AA41" s="174">
        <f t="shared" si="5"/>
        <v>0</v>
      </c>
      <c r="AB41" s="148"/>
      <c r="AC41" s="175" t="s">
        <v>1519</v>
      </c>
      <c r="AD41" s="148"/>
      <c r="AE41" s="149"/>
      <c r="AF41" s="149"/>
      <c r="AG41" s="149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1"/>
      <c r="BD41" s="152"/>
      <c r="BE41" s="152"/>
      <c r="BF41" s="152"/>
      <c r="BG41" s="152"/>
      <c r="BH41" s="152"/>
      <c r="BI41" s="1212"/>
      <c r="BJ41" s="153"/>
      <c r="BK41" s="310"/>
      <c r="BL41" s="310"/>
      <c r="BM41" s="310">
        <v>1</v>
      </c>
      <c r="BN41" s="310"/>
      <c r="BO41" s="310"/>
      <c r="BP41" s="310"/>
      <c r="BQ41" s="153"/>
      <c r="BR41" s="153"/>
      <c r="BS41" s="153"/>
      <c r="BT41" s="153"/>
      <c r="BU41" s="841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</row>
    <row r="42" spans="1:87" s="154" customFormat="1" ht="37" customHeight="1">
      <c r="A42" s="1308"/>
      <c r="B42" s="199"/>
      <c r="C42" s="193" t="s">
        <v>2100</v>
      </c>
      <c r="D42" s="200" t="s">
        <v>1641</v>
      </c>
      <c r="E42" s="195">
        <v>1</v>
      </c>
      <c r="F42" s="1156">
        <v>311</v>
      </c>
      <c r="G42" s="40"/>
      <c r="H42" s="41"/>
      <c r="I42" s="39"/>
      <c r="J42" s="38"/>
      <c r="K42" s="117"/>
      <c r="L42" s="45"/>
      <c r="M42" s="118"/>
      <c r="N42" s="101"/>
      <c r="O42" s="104"/>
      <c r="P42" s="1214"/>
      <c r="Q42" s="120"/>
      <c r="R42" s="122"/>
      <c r="S42" s="119"/>
      <c r="T42" s="64"/>
      <c r="U42" s="121"/>
      <c r="V42" s="176">
        <f t="shared" si="3"/>
        <v>0</v>
      </c>
      <c r="W42" s="176">
        <f t="shared" si="0"/>
        <v>0</v>
      </c>
      <c r="X42" s="1210" t="str">
        <f t="shared" si="1"/>
        <v>-</v>
      </c>
      <c r="Y42" s="1153" t="s">
        <v>436</v>
      </c>
      <c r="Z42" s="173">
        <f>1.656</f>
        <v>1.6559999999999999</v>
      </c>
      <c r="AA42" s="174">
        <f t="shared" si="5"/>
        <v>0</v>
      </c>
      <c r="AB42" s="148"/>
      <c r="AC42" s="175" t="s">
        <v>1520</v>
      </c>
      <c r="AD42" s="148"/>
      <c r="AE42" s="149"/>
      <c r="AF42" s="149"/>
      <c r="AG42" s="149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1"/>
      <c r="BD42" s="152"/>
      <c r="BE42" s="152"/>
      <c r="BF42" s="152"/>
      <c r="BG42" s="152"/>
      <c r="BH42" s="152"/>
      <c r="BI42" s="1212"/>
      <c r="BJ42" s="153"/>
      <c r="BK42" s="310"/>
      <c r="BL42" s="310"/>
      <c r="BM42" s="310"/>
      <c r="BN42" s="310">
        <v>1</v>
      </c>
      <c r="BO42" s="310"/>
      <c r="BP42" s="310"/>
      <c r="BQ42" s="153"/>
      <c r="BR42" s="153"/>
      <c r="BS42" s="153"/>
      <c r="BT42" s="153"/>
      <c r="BU42" s="841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</row>
    <row r="43" spans="1:87" s="154" customFormat="1" ht="37.25" customHeight="1">
      <c r="A43" s="123"/>
      <c r="B43" s="123" t="s">
        <v>1545</v>
      </c>
      <c r="C43" s="124"/>
      <c r="D43" s="125"/>
      <c r="E43" s="126"/>
      <c r="F43" s="127"/>
      <c r="G43" s="130">
        <f>SUMPRODUCT($E$27:$E$42,G27:G42)</f>
        <v>0</v>
      </c>
      <c r="H43" s="131">
        <f>SUMPRODUCT($E$27:$E$42,H27:H42)</f>
        <v>0</v>
      </c>
      <c r="I43" s="129">
        <f>SUMPRODUCT($E$27:$E$42,I27:I42)</f>
        <v>0</v>
      </c>
      <c r="J43" s="128">
        <f t="shared" ref="J43:U43" si="6">SUMPRODUCT($E$27:$E$42,J27:J42)</f>
        <v>0</v>
      </c>
      <c r="K43" s="134">
        <f>SUMPRODUCT($E$27:$E$42,K27:K42)</f>
        <v>0</v>
      </c>
      <c r="L43" s="136">
        <f>SUMPRODUCT($E$27:$E$42,L27:L42)</f>
        <v>0</v>
      </c>
      <c r="M43" s="135">
        <f>SUMPRODUCT($E$27:$E$42,M27:M42)</f>
        <v>0</v>
      </c>
      <c r="N43" s="133">
        <f>SUMPRODUCT($E$27:$E$42,N27:N42)</f>
        <v>0</v>
      </c>
      <c r="O43" s="137">
        <f>SUMPRODUCT($E$27:$E$42,O27:O42)</f>
        <v>0</v>
      </c>
      <c r="P43" s="132">
        <f t="shared" si="6"/>
        <v>0</v>
      </c>
      <c r="Q43" s="140">
        <f>SUMPRODUCT($E$27:$E$42,Q27:Q42)</f>
        <v>0</v>
      </c>
      <c r="R43" s="142">
        <f>SUMPRODUCT($E$27:$E$42,R27:R42)</f>
        <v>0</v>
      </c>
      <c r="S43" s="139">
        <f>SUMPRODUCT($E$27:$E$42,S27:S42)</f>
        <v>0</v>
      </c>
      <c r="T43" s="138">
        <f t="shared" si="6"/>
        <v>0</v>
      </c>
      <c r="U43" s="141">
        <f t="shared" si="6"/>
        <v>0</v>
      </c>
      <c r="V43" s="143">
        <f>SUM(V5:V42)</f>
        <v>0</v>
      </c>
      <c r="W43" s="143">
        <f>SUM(W5:W42)</f>
        <v>0</v>
      </c>
      <c r="X43" s="144"/>
      <c r="Y43" s="145"/>
      <c r="Z43" s="146"/>
      <c r="AA43" s="147"/>
      <c r="AB43" s="148"/>
      <c r="AC43" s="148"/>
      <c r="AD43" s="148"/>
      <c r="AE43" s="149"/>
      <c r="AF43" s="149"/>
      <c r="AG43" s="149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1"/>
      <c r="BD43" s="152"/>
      <c r="BE43" s="152"/>
      <c r="BF43" s="152"/>
      <c r="BG43" s="152"/>
      <c r="BH43" s="152"/>
      <c r="BI43" s="1212"/>
      <c r="BJ43" s="153"/>
      <c r="BK43" s="162"/>
      <c r="BL43" s="153"/>
      <c r="BM43" s="153"/>
      <c r="BN43" s="153"/>
      <c r="BO43" s="153"/>
      <c r="BP43" s="153"/>
      <c r="BQ43" s="153"/>
      <c r="BR43" s="153"/>
      <c r="BS43" s="153"/>
      <c r="BT43" s="153"/>
      <c r="BU43" s="841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</row>
    <row r="44" spans="1:87" s="154" customFormat="1" ht="25" customHeight="1">
      <c r="A44" s="148"/>
      <c r="B44" s="155"/>
      <c r="C44" s="156"/>
      <c r="D44" s="156"/>
      <c r="E44" s="126"/>
      <c r="F44" s="127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99" t="s">
        <v>1</v>
      </c>
      <c r="W44" s="1299"/>
      <c r="X44" s="157">
        <f>SUM(X5:X42)</f>
        <v>0</v>
      </c>
      <c r="Y44" s="158"/>
      <c r="Z44" s="159"/>
      <c r="AA44" s="160"/>
      <c r="AB44" s="148"/>
      <c r="AC44" s="148"/>
      <c r="AD44" s="148"/>
      <c r="AE44" s="149"/>
      <c r="AF44" s="149"/>
      <c r="AG44" s="149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841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841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</row>
    <row r="45" spans="1:87" s="148" customFormat="1" ht="18" customHeight="1">
      <c r="B45" s="155"/>
      <c r="C45" s="156"/>
      <c r="D45" s="156"/>
      <c r="E45" s="156"/>
      <c r="Z45" s="161"/>
      <c r="AA45" s="162"/>
      <c r="AE45" s="149"/>
      <c r="AF45" s="149"/>
      <c r="AG45" s="149"/>
      <c r="BI45" s="841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841"/>
    </row>
    <row r="46" spans="1:87" s="148" customFormat="1" ht="18" customHeight="1">
      <c r="B46" s="155"/>
      <c r="C46" s="156"/>
      <c r="D46" s="156"/>
      <c r="E46" s="156"/>
      <c r="Z46" s="161"/>
      <c r="AA46" s="162"/>
      <c r="AE46" s="149"/>
      <c r="AF46" s="149"/>
      <c r="AG46" s="149"/>
      <c r="BI46" s="841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841"/>
    </row>
    <row r="47" spans="1:87" s="148" customFormat="1" ht="18" customHeight="1">
      <c r="B47" s="155"/>
      <c r="C47" s="156"/>
      <c r="D47" s="156"/>
      <c r="E47" s="156"/>
      <c r="Z47" s="161"/>
      <c r="AA47" s="162"/>
      <c r="AE47" s="149"/>
      <c r="AF47" s="149"/>
      <c r="AG47" s="149"/>
      <c r="BI47" s="841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841"/>
    </row>
    <row r="48" spans="1:87" s="148" customFormat="1" ht="36" customHeight="1">
      <c r="B48" s="155"/>
      <c r="C48" s="156"/>
      <c r="D48" s="156"/>
      <c r="E48" s="156"/>
      <c r="R48" s="156"/>
      <c r="Z48" s="161"/>
      <c r="AA48" s="162"/>
      <c r="AE48" s="149"/>
      <c r="AF48" s="149"/>
      <c r="AG48" s="149"/>
      <c r="BI48" s="841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841"/>
    </row>
    <row r="49" spans="2:73" s="148" customFormat="1" ht="18" customHeight="1">
      <c r="B49" s="155"/>
      <c r="C49" s="156"/>
      <c r="D49" s="156"/>
      <c r="E49" s="156"/>
      <c r="Z49" s="161"/>
      <c r="AA49" s="162"/>
      <c r="AE49" s="149"/>
      <c r="AF49" s="149"/>
      <c r="AG49" s="149"/>
      <c r="BI49" s="841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841"/>
    </row>
    <row r="50" spans="2:73" s="148" customFormat="1" ht="18" customHeight="1">
      <c r="B50" s="155"/>
      <c r="C50" s="156"/>
      <c r="D50" s="156"/>
      <c r="E50" s="156"/>
      <c r="Z50" s="161"/>
      <c r="AA50" s="162"/>
      <c r="AE50" s="149"/>
      <c r="AF50" s="149"/>
      <c r="AG50" s="149"/>
      <c r="BI50" s="841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841"/>
    </row>
    <row r="51" spans="2:73" s="148" customFormat="1" ht="18" customHeight="1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Z51" s="163"/>
      <c r="AA51" s="164"/>
      <c r="BI51" s="841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841"/>
    </row>
    <row r="52" spans="2:73" s="148" customFormat="1" ht="18" customHeight="1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Z52" s="163"/>
      <c r="AA52" s="164"/>
      <c r="BI52" s="841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841"/>
    </row>
  </sheetData>
  <sheetProtection algorithmName="SHA-512" hashValue="k9huxJAw357dfMJUYu1YEVLUOUOy4c7i8bcwFVHmhnK4INxOeNz9Nil4ALLk3HcY6KSTRLgFFY6jW5X2E6oy5Q==" saltValue="/sULp7CP5zz1rnUL48KPZg==" spinCount="100000" sheet="1" objects="1" scenarios="1"/>
  <mergeCells count="13">
    <mergeCell ref="BQ3:BS3"/>
    <mergeCell ref="V44:W44"/>
    <mergeCell ref="G1:U1"/>
    <mergeCell ref="E3:F3"/>
    <mergeCell ref="BK3:BP3"/>
    <mergeCell ref="M2:R2"/>
    <mergeCell ref="A1:F1"/>
    <mergeCell ref="A5:A15"/>
    <mergeCell ref="A16:A26"/>
    <mergeCell ref="A27:A30"/>
    <mergeCell ref="A31:A42"/>
    <mergeCell ref="V3:W3"/>
    <mergeCell ref="V1:Y1"/>
  </mergeCells>
  <phoneticPr fontId="14" type="noConversion"/>
  <pageMargins left="0.5" right="0.5" top="0.75" bottom="0.75" header="0.27777800000000002" footer="0.27777800000000002"/>
  <pageSetup orientation="portrait" r:id="rId1"/>
  <headerFooter>
    <oddFooter>&amp;L&amp;"Helvetica,Regular"&amp;11&amp;K000000	&amp;P</oddFooter>
  </headerFooter>
  <ignoredErrors>
    <ignoredError sqref="V31:V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Q180"/>
  <sheetViews>
    <sheetView showGridLines="0" zoomScale="50" zoomScaleNormal="5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E1"/>
    </sheetView>
  </sheetViews>
  <sheetFormatPr baseColWidth="10" defaultColWidth="30.5" defaultRowHeight="18" customHeight="1"/>
  <cols>
    <col min="1" max="1" width="25.5" style="835" customWidth="1"/>
    <col min="2" max="2" width="35" style="835" customWidth="1"/>
    <col min="3" max="3" width="25.6640625" style="835" customWidth="1"/>
    <col min="4" max="4" width="15.6640625" style="516" customWidth="1"/>
    <col min="5" max="5" width="15.6640625" style="840" customWidth="1"/>
    <col min="6" max="17" width="14.1640625" style="516" customWidth="1"/>
    <col min="18" max="18" width="21" style="516" customWidth="1"/>
    <col min="19" max="19" width="34.6640625" style="516" customWidth="1"/>
    <col min="20" max="20" width="21" style="516" customWidth="1"/>
    <col min="21" max="21" width="14" style="836" hidden="1" customWidth="1"/>
    <col min="22" max="22" width="16" style="516" hidden="1" customWidth="1"/>
    <col min="23" max="23" width="10.6640625" style="516" customWidth="1"/>
    <col min="24" max="66" width="15.6640625" style="516" customWidth="1"/>
    <col min="67" max="67" width="15.6640625" style="838" customWidth="1"/>
    <col min="68" max="68" width="21" style="837" hidden="1" customWidth="1"/>
    <col min="69" max="71" width="9.5" style="837" hidden="1" customWidth="1"/>
    <col min="72" max="73" width="9.83203125" style="837" hidden="1" customWidth="1"/>
    <col min="74" max="74" width="30.5" style="837" hidden="1" customWidth="1"/>
    <col min="75" max="75" width="3.1640625" style="837" hidden="1" customWidth="1"/>
    <col min="76" max="76" width="3" style="837" hidden="1" customWidth="1"/>
    <col min="77" max="77" width="3.5" style="837" hidden="1" customWidth="1"/>
    <col min="78" max="78" width="30.5" style="837" hidden="1" customWidth="1"/>
    <col min="79" max="79" width="30.5" style="838" customWidth="1"/>
    <col min="80" max="304" width="30.5" style="516" customWidth="1"/>
    <col min="305" max="16384" width="30.5" style="516"/>
  </cols>
  <sheetData>
    <row r="1" spans="1:303" ht="121" customHeight="1">
      <c r="A1" s="1315" t="s">
        <v>666</v>
      </c>
      <c r="B1" s="1315"/>
      <c r="C1" s="1315"/>
      <c r="D1" s="1315"/>
      <c r="E1" s="1315"/>
      <c r="F1" s="1313" t="s">
        <v>2112</v>
      </c>
      <c r="G1" s="1314"/>
      <c r="H1" s="1314"/>
      <c r="I1" s="1314"/>
      <c r="J1" s="1314"/>
      <c r="K1" s="1314"/>
      <c r="L1" s="1314"/>
      <c r="M1" s="1314"/>
      <c r="N1" s="1314"/>
      <c r="O1" s="1314"/>
      <c r="P1" s="1314"/>
      <c r="Q1" s="1314"/>
      <c r="R1" s="1324" t="e" vm="1">
        <v>#VALUE!</v>
      </c>
      <c r="S1" s="1324"/>
      <c r="T1" s="1324"/>
      <c r="U1" s="509"/>
      <c r="V1" s="508"/>
      <c r="W1" s="508"/>
      <c r="X1" s="262" t="s">
        <v>1801</v>
      </c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10"/>
      <c r="BP1" s="511"/>
      <c r="BQ1" s="1316"/>
      <c r="BR1" s="1316"/>
      <c r="BS1" s="1316"/>
      <c r="BT1" s="1316"/>
      <c r="BU1" s="1316"/>
      <c r="BV1" s="512"/>
      <c r="BW1" s="512"/>
      <c r="BX1" s="512"/>
      <c r="BY1" s="512"/>
      <c r="BZ1" s="512"/>
      <c r="CA1" s="513"/>
      <c r="CB1" s="514"/>
      <c r="CC1" s="514"/>
      <c r="CD1" s="514"/>
      <c r="CE1" s="514"/>
      <c r="CF1" s="514"/>
      <c r="CG1" s="514"/>
      <c r="CH1" s="514"/>
      <c r="CI1" s="514"/>
      <c r="CJ1" s="514"/>
      <c r="CK1" s="514"/>
      <c r="CL1" s="514"/>
      <c r="CM1" s="514"/>
      <c r="CN1" s="514"/>
      <c r="CO1" s="514"/>
      <c r="CP1" s="514"/>
      <c r="CQ1" s="514"/>
      <c r="CR1" s="514"/>
      <c r="CS1" s="514"/>
      <c r="CT1" s="514"/>
      <c r="CU1" s="514"/>
      <c r="CV1" s="514"/>
      <c r="CW1" s="514"/>
      <c r="CX1" s="514"/>
      <c r="CY1" s="514"/>
      <c r="CZ1" s="514"/>
      <c r="DA1" s="514"/>
      <c r="DB1" s="514"/>
      <c r="DC1" s="514"/>
      <c r="DD1" s="514"/>
      <c r="DE1" s="514"/>
      <c r="DF1" s="514"/>
      <c r="DG1" s="514"/>
      <c r="DH1" s="514"/>
      <c r="DI1" s="514"/>
      <c r="DJ1" s="514"/>
      <c r="DK1" s="514"/>
      <c r="DL1" s="514"/>
      <c r="DM1" s="514"/>
      <c r="DN1" s="514"/>
      <c r="DO1" s="514"/>
      <c r="DP1" s="514"/>
      <c r="DQ1" s="514"/>
      <c r="DR1" s="514"/>
      <c r="DS1" s="514"/>
      <c r="DT1" s="514"/>
      <c r="DU1" s="514"/>
      <c r="DV1" s="514"/>
      <c r="DW1" s="514"/>
      <c r="DX1" s="514"/>
      <c r="DY1" s="514"/>
      <c r="DZ1" s="514"/>
      <c r="EA1" s="514"/>
      <c r="EB1" s="514"/>
      <c r="EC1" s="514"/>
      <c r="ED1" s="514"/>
      <c r="EE1" s="514"/>
      <c r="EF1" s="514"/>
      <c r="EG1" s="514"/>
      <c r="EH1" s="514"/>
      <c r="EI1" s="514"/>
      <c r="EJ1" s="514"/>
      <c r="EK1" s="514"/>
      <c r="EL1" s="514"/>
      <c r="EM1" s="514"/>
      <c r="EN1" s="514"/>
      <c r="EO1" s="514"/>
      <c r="EP1" s="514"/>
      <c r="EQ1" s="514"/>
      <c r="ER1" s="514"/>
      <c r="ES1" s="514"/>
      <c r="ET1" s="514"/>
      <c r="EU1" s="514"/>
      <c r="EV1" s="514"/>
      <c r="EW1" s="514"/>
      <c r="EX1" s="514"/>
      <c r="EY1" s="514"/>
      <c r="EZ1" s="514"/>
      <c r="FA1" s="514"/>
      <c r="FB1" s="514"/>
      <c r="FC1" s="514"/>
      <c r="FD1" s="514"/>
      <c r="FE1" s="514"/>
      <c r="FF1" s="514"/>
      <c r="FG1" s="514"/>
      <c r="FH1" s="514"/>
      <c r="FI1" s="514"/>
      <c r="FJ1" s="514"/>
      <c r="FK1" s="514"/>
      <c r="FL1" s="514"/>
      <c r="FM1" s="514"/>
      <c r="FN1" s="514"/>
      <c r="FO1" s="514"/>
      <c r="FP1" s="514"/>
      <c r="FQ1" s="514"/>
      <c r="FR1" s="514"/>
      <c r="FS1" s="514"/>
      <c r="FT1" s="514"/>
      <c r="FU1" s="514"/>
      <c r="FV1" s="514"/>
      <c r="FW1" s="514"/>
      <c r="FX1" s="514"/>
      <c r="FY1" s="514"/>
      <c r="FZ1" s="514"/>
      <c r="GA1" s="514"/>
      <c r="GB1" s="514"/>
      <c r="GC1" s="514"/>
      <c r="GD1" s="514"/>
      <c r="GE1" s="514"/>
      <c r="GF1" s="514"/>
      <c r="GG1" s="514"/>
      <c r="GH1" s="514"/>
      <c r="GI1" s="514"/>
      <c r="GJ1" s="514"/>
      <c r="GK1" s="514"/>
      <c r="GL1" s="514"/>
      <c r="GM1" s="514"/>
      <c r="GN1" s="514"/>
      <c r="GO1" s="514"/>
      <c r="GP1" s="514"/>
      <c r="GQ1" s="514"/>
      <c r="GR1" s="514"/>
      <c r="GS1" s="514"/>
      <c r="GT1" s="514"/>
      <c r="GU1" s="514"/>
      <c r="GV1" s="514"/>
      <c r="GW1" s="514"/>
      <c r="GX1" s="514"/>
      <c r="GY1" s="514"/>
      <c r="GZ1" s="514"/>
      <c r="HA1" s="514"/>
      <c r="HB1" s="514"/>
      <c r="HC1" s="514"/>
      <c r="HD1" s="514"/>
      <c r="HE1" s="514"/>
      <c r="HF1" s="514"/>
      <c r="HG1" s="514"/>
      <c r="HH1" s="514"/>
      <c r="HI1" s="514"/>
      <c r="HJ1" s="514"/>
      <c r="HK1" s="514"/>
      <c r="HL1" s="514"/>
      <c r="HM1" s="514"/>
      <c r="HN1" s="514"/>
      <c r="HO1" s="514"/>
      <c r="HP1" s="514"/>
      <c r="HQ1" s="514"/>
      <c r="HR1" s="514"/>
      <c r="HS1" s="514"/>
      <c r="HT1" s="514"/>
      <c r="HU1" s="514"/>
      <c r="HV1" s="514"/>
      <c r="HW1" s="514"/>
      <c r="HX1" s="514"/>
      <c r="HY1" s="514"/>
      <c r="HZ1" s="514"/>
      <c r="IA1" s="514"/>
      <c r="IB1" s="514"/>
      <c r="IC1" s="514"/>
      <c r="ID1" s="514"/>
      <c r="IE1" s="514"/>
      <c r="IF1" s="514"/>
      <c r="IG1" s="514"/>
      <c r="IH1" s="514"/>
      <c r="II1" s="514"/>
      <c r="IJ1" s="514"/>
      <c r="IK1" s="514"/>
      <c r="IL1" s="514"/>
      <c r="IM1" s="514"/>
      <c r="IN1" s="514"/>
      <c r="IO1" s="514"/>
      <c r="IP1" s="514"/>
      <c r="IQ1" s="514"/>
      <c r="IR1" s="514"/>
      <c r="IS1" s="514"/>
      <c r="IT1" s="514"/>
      <c r="IU1" s="514"/>
      <c r="IV1" s="514"/>
      <c r="IW1" s="514"/>
      <c r="IX1" s="514"/>
      <c r="IY1" s="514"/>
      <c r="IZ1" s="514"/>
      <c r="JA1" s="514"/>
      <c r="JB1" s="514"/>
      <c r="JC1" s="514"/>
      <c r="JD1" s="514"/>
      <c r="JE1" s="514"/>
      <c r="JF1" s="514"/>
      <c r="JG1" s="514"/>
      <c r="JH1" s="514"/>
      <c r="JI1" s="514"/>
      <c r="JJ1" s="514"/>
      <c r="JK1" s="514"/>
      <c r="JL1" s="514"/>
      <c r="JM1" s="514"/>
      <c r="JN1" s="514"/>
      <c r="JO1" s="514"/>
      <c r="JP1" s="514"/>
      <c r="JQ1" s="514"/>
      <c r="JR1" s="514"/>
      <c r="JS1" s="514"/>
      <c r="JT1" s="514"/>
      <c r="JU1" s="514"/>
      <c r="JV1" s="514"/>
      <c r="JW1" s="514"/>
      <c r="JX1" s="514"/>
      <c r="JY1" s="514"/>
      <c r="JZ1" s="514"/>
      <c r="KA1" s="514"/>
      <c r="KB1" s="514"/>
      <c r="KC1" s="514"/>
      <c r="KD1" s="514"/>
      <c r="KE1" s="514"/>
      <c r="KF1" s="514"/>
      <c r="KG1" s="514"/>
      <c r="KH1" s="514"/>
      <c r="KI1" s="514"/>
      <c r="KJ1" s="514"/>
      <c r="KK1" s="514"/>
      <c r="KL1" s="514"/>
      <c r="KM1" s="514"/>
      <c r="KN1" s="514"/>
      <c r="KO1" s="514"/>
      <c r="KP1" s="514"/>
      <c r="KQ1" s="515"/>
    </row>
    <row r="2" spans="1:303" ht="31" customHeight="1">
      <c r="A2" s="517" t="s">
        <v>2102</v>
      </c>
      <c r="B2" s="529"/>
      <c r="C2" s="530"/>
      <c r="D2" s="531"/>
      <c r="E2" s="532"/>
      <c r="F2" s="1318" t="s">
        <v>1694</v>
      </c>
      <c r="G2" s="1319"/>
      <c r="H2" s="1319"/>
      <c r="I2" s="1319"/>
      <c r="J2" s="1320"/>
      <c r="K2" s="1321" t="s">
        <v>1798</v>
      </c>
      <c r="L2" s="1322"/>
      <c r="M2" s="1322"/>
      <c r="N2" s="1322"/>
      <c r="O2" s="1322"/>
      <c r="P2" s="1322"/>
      <c r="Q2" s="1323"/>
      <c r="R2" s="1317"/>
      <c r="S2" s="1317"/>
      <c r="T2" s="1317"/>
      <c r="U2" s="1317"/>
      <c r="V2" s="1317"/>
      <c r="W2" s="1317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535"/>
      <c r="BP2" s="536"/>
      <c r="BQ2" s="537" t="s">
        <v>1683</v>
      </c>
      <c r="BR2" s="537" t="s">
        <v>1684</v>
      </c>
      <c r="BS2" s="537" t="s">
        <v>1685</v>
      </c>
      <c r="BT2" s="537" t="s">
        <v>1686</v>
      </c>
      <c r="BU2" s="537" t="s">
        <v>1687</v>
      </c>
      <c r="BV2" s="512"/>
      <c r="BW2" s="1300" t="s">
        <v>1799</v>
      </c>
      <c r="BX2" s="1300"/>
      <c r="BY2" s="1300"/>
      <c r="BZ2" s="512"/>
      <c r="CA2" s="525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526"/>
      <c r="CS2" s="526"/>
      <c r="CT2" s="526"/>
      <c r="CU2" s="526"/>
      <c r="CV2" s="526"/>
      <c r="CW2" s="526"/>
      <c r="CX2" s="526"/>
      <c r="CY2" s="526"/>
      <c r="CZ2" s="526"/>
      <c r="DA2" s="526"/>
      <c r="DB2" s="526"/>
      <c r="DC2" s="526"/>
      <c r="DD2" s="526"/>
      <c r="DE2" s="526"/>
      <c r="DF2" s="526"/>
      <c r="DG2" s="526"/>
      <c r="DH2" s="526"/>
      <c r="DI2" s="526"/>
      <c r="DJ2" s="526"/>
      <c r="DK2" s="526"/>
      <c r="DL2" s="526"/>
      <c r="DM2" s="526"/>
      <c r="DN2" s="526"/>
      <c r="DO2" s="526"/>
      <c r="DP2" s="526"/>
      <c r="DQ2" s="526"/>
      <c r="DR2" s="526"/>
      <c r="DS2" s="526"/>
      <c r="DT2" s="526"/>
      <c r="DU2" s="526"/>
      <c r="DV2" s="526"/>
      <c r="DW2" s="526"/>
      <c r="DX2" s="526"/>
      <c r="DY2" s="526"/>
      <c r="DZ2" s="526"/>
      <c r="EA2" s="526"/>
      <c r="EB2" s="526"/>
      <c r="EC2" s="526"/>
      <c r="ED2" s="526"/>
      <c r="EE2" s="526"/>
      <c r="EF2" s="526"/>
      <c r="EG2" s="526"/>
      <c r="EH2" s="526"/>
      <c r="EI2" s="526"/>
      <c r="EJ2" s="526"/>
      <c r="EK2" s="526"/>
      <c r="EL2" s="526"/>
      <c r="EM2" s="526"/>
      <c r="EN2" s="526"/>
      <c r="EO2" s="526"/>
      <c r="EP2" s="526"/>
      <c r="EQ2" s="526"/>
      <c r="ER2" s="526"/>
      <c r="ES2" s="526"/>
      <c r="ET2" s="526"/>
      <c r="EU2" s="526"/>
      <c r="EV2" s="526"/>
      <c r="EW2" s="526"/>
      <c r="EX2" s="526"/>
      <c r="EY2" s="526"/>
      <c r="EZ2" s="526"/>
      <c r="FA2" s="526"/>
      <c r="FB2" s="526"/>
      <c r="FC2" s="526"/>
      <c r="FD2" s="526"/>
      <c r="FE2" s="526"/>
      <c r="FF2" s="526"/>
      <c r="FG2" s="526"/>
      <c r="FH2" s="526"/>
      <c r="FI2" s="526"/>
      <c r="FJ2" s="526"/>
      <c r="FK2" s="526"/>
      <c r="FL2" s="526"/>
      <c r="FM2" s="526"/>
      <c r="FN2" s="526"/>
      <c r="FO2" s="526"/>
      <c r="FP2" s="526"/>
      <c r="FQ2" s="526"/>
      <c r="FR2" s="526"/>
      <c r="FS2" s="526"/>
      <c r="FT2" s="526"/>
      <c r="FU2" s="526"/>
      <c r="FV2" s="526"/>
      <c r="FW2" s="526"/>
      <c r="FX2" s="526"/>
      <c r="FY2" s="526"/>
      <c r="FZ2" s="526"/>
      <c r="GA2" s="526"/>
      <c r="GB2" s="526"/>
      <c r="GC2" s="526"/>
      <c r="GD2" s="526"/>
      <c r="GE2" s="526"/>
      <c r="GF2" s="526"/>
      <c r="GG2" s="526"/>
      <c r="GH2" s="526"/>
      <c r="GI2" s="526"/>
      <c r="GJ2" s="526"/>
      <c r="GK2" s="526"/>
      <c r="GL2" s="526"/>
      <c r="GM2" s="526"/>
      <c r="GN2" s="526"/>
      <c r="GO2" s="526"/>
      <c r="GP2" s="526"/>
      <c r="GQ2" s="526"/>
      <c r="GR2" s="526"/>
      <c r="GS2" s="526"/>
      <c r="GT2" s="526"/>
      <c r="GU2" s="526"/>
      <c r="GV2" s="526"/>
      <c r="GW2" s="526"/>
      <c r="GX2" s="526"/>
      <c r="GY2" s="526"/>
      <c r="GZ2" s="526"/>
      <c r="HA2" s="526"/>
      <c r="HB2" s="526"/>
      <c r="HC2" s="526"/>
      <c r="HD2" s="526"/>
      <c r="HE2" s="526"/>
      <c r="HF2" s="526"/>
      <c r="HG2" s="526"/>
      <c r="HH2" s="526"/>
      <c r="HI2" s="526"/>
      <c r="HJ2" s="526"/>
      <c r="HK2" s="526"/>
      <c r="HL2" s="526"/>
      <c r="HM2" s="526"/>
      <c r="HN2" s="526"/>
      <c r="HO2" s="526"/>
      <c r="HP2" s="526"/>
      <c r="HQ2" s="526"/>
      <c r="HR2" s="526"/>
      <c r="HS2" s="526"/>
      <c r="HT2" s="526"/>
      <c r="HU2" s="526"/>
      <c r="HV2" s="526"/>
      <c r="HW2" s="526"/>
      <c r="HX2" s="526"/>
      <c r="HY2" s="526"/>
      <c r="HZ2" s="526"/>
      <c r="IA2" s="526"/>
      <c r="IB2" s="526"/>
      <c r="IC2" s="526"/>
      <c r="ID2" s="526"/>
      <c r="IE2" s="526"/>
      <c r="IF2" s="526"/>
      <c r="IG2" s="526"/>
      <c r="IH2" s="526"/>
      <c r="II2" s="526"/>
      <c r="IJ2" s="526"/>
      <c r="IK2" s="526"/>
      <c r="IL2" s="526"/>
      <c r="IM2" s="526"/>
      <c r="IN2" s="526"/>
      <c r="IO2" s="526"/>
      <c r="IP2" s="526"/>
      <c r="IQ2" s="526"/>
      <c r="IR2" s="526"/>
      <c r="IS2" s="526"/>
      <c r="IT2" s="526"/>
      <c r="IU2" s="526"/>
      <c r="IV2" s="526"/>
      <c r="IW2" s="526"/>
      <c r="IX2" s="526"/>
      <c r="IY2" s="526"/>
      <c r="IZ2" s="526"/>
      <c r="JA2" s="526"/>
      <c r="JB2" s="526"/>
      <c r="JC2" s="526"/>
      <c r="JD2" s="526"/>
      <c r="JE2" s="526"/>
      <c r="JF2" s="526"/>
      <c r="JG2" s="526"/>
      <c r="JH2" s="526"/>
      <c r="JI2" s="526"/>
      <c r="JJ2" s="526"/>
      <c r="JK2" s="526"/>
      <c r="JL2" s="526"/>
      <c r="JM2" s="526"/>
      <c r="JN2" s="526"/>
      <c r="JO2" s="526"/>
      <c r="JP2" s="526"/>
      <c r="JQ2" s="526"/>
      <c r="JR2" s="526"/>
      <c r="JS2" s="526"/>
      <c r="JT2" s="526"/>
      <c r="JU2" s="526"/>
      <c r="JV2" s="526"/>
      <c r="JW2" s="526"/>
      <c r="JX2" s="526"/>
      <c r="JY2" s="526"/>
      <c r="JZ2" s="526"/>
      <c r="KA2" s="526"/>
      <c r="KB2" s="526"/>
      <c r="KC2" s="526"/>
      <c r="KD2" s="526"/>
      <c r="KE2" s="526"/>
      <c r="KF2" s="526"/>
      <c r="KG2" s="526"/>
      <c r="KH2" s="526"/>
      <c r="KI2" s="526"/>
      <c r="KJ2" s="526"/>
      <c r="KK2" s="526"/>
      <c r="KL2" s="526"/>
      <c r="KM2" s="526"/>
      <c r="KN2" s="526"/>
      <c r="KO2" s="526"/>
      <c r="KP2" s="526"/>
      <c r="KQ2" s="527"/>
    </row>
    <row r="3" spans="1:303" ht="31" customHeight="1">
      <c r="A3" s="538"/>
      <c r="B3" s="539"/>
      <c r="C3" s="539"/>
      <c r="D3" s="1302" t="s">
        <v>1548</v>
      </c>
      <c r="E3" s="1302"/>
      <c r="F3" s="1157">
        <v>9016</v>
      </c>
      <c r="G3" s="1158">
        <v>1018</v>
      </c>
      <c r="H3" s="1159">
        <v>3020</v>
      </c>
      <c r="I3" s="1160">
        <v>5015</v>
      </c>
      <c r="J3" s="1161">
        <v>9005</v>
      </c>
      <c r="K3" s="1162"/>
      <c r="L3" s="1163"/>
      <c r="M3" s="1164"/>
      <c r="N3" s="1165">
        <v>4008</v>
      </c>
      <c r="O3" s="1166" t="s">
        <v>1538</v>
      </c>
      <c r="P3" s="1167">
        <v>6037</v>
      </c>
      <c r="Q3" s="1168">
        <v>7046</v>
      </c>
      <c r="R3" s="522"/>
      <c r="S3" s="172" t="s">
        <v>2</v>
      </c>
      <c r="T3" s="248">
        <f>SUM(V5:V171)</f>
        <v>0</v>
      </c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540"/>
      <c r="BB3" s="540"/>
      <c r="BC3" s="540"/>
      <c r="BD3" s="540"/>
      <c r="BE3" s="540"/>
      <c r="BF3" s="540"/>
      <c r="BG3" s="540"/>
      <c r="BH3" s="540"/>
      <c r="BI3" s="540"/>
      <c r="BJ3" s="540"/>
      <c r="BK3" s="540"/>
      <c r="BL3" s="540"/>
      <c r="BM3" s="540"/>
      <c r="BN3" s="540"/>
      <c r="BO3" s="541"/>
      <c r="BP3" s="524"/>
      <c r="BQ3" s="512"/>
      <c r="BR3" s="512"/>
      <c r="BS3" s="512"/>
      <c r="BT3" s="512"/>
      <c r="BU3" s="512"/>
      <c r="BV3" s="512"/>
      <c r="BW3" s="512"/>
      <c r="BX3" s="512"/>
      <c r="BY3" s="512"/>
      <c r="BZ3" s="512"/>
      <c r="CA3" s="525"/>
      <c r="CB3" s="526"/>
      <c r="CC3" s="526"/>
      <c r="CD3" s="526"/>
      <c r="CE3" s="526"/>
      <c r="CF3" s="526"/>
      <c r="CG3" s="526"/>
      <c r="CH3" s="526"/>
      <c r="CI3" s="526"/>
      <c r="CJ3" s="526"/>
      <c r="CK3" s="526"/>
      <c r="CL3" s="526"/>
      <c r="CM3" s="526"/>
      <c r="CN3" s="526"/>
      <c r="CO3" s="526"/>
      <c r="CP3" s="526"/>
      <c r="CQ3" s="526"/>
      <c r="CR3" s="526"/>
      <c r="CS3" s="526"/>
      <c r="CT3" s="526"/>
      <c r="CU3" s="526"/>
      <c r="CV3" s="526"/>
      <c r="CW3" s="526"/>
      <c r="CX3" s="526"/>
      <c r="CY3" s="526"/>
      <c r="CZ3" s="526"/>
      <c r="DA3" s="526"/>
      <c r="DB3" s="526"/>
      <c r="DC3" s="526"/>
      <c r="DD3" s="526"/>
      <c r="DE3" s="526"/>
      <c r="DF3" s="526"/>
      <c r="DG3" s="526"/>
      <c r="DH3" s="526"/>
      <c r="DI3" s="526"/>
      <c r="DJ3" s="526"/>
      <c r="DK3" s="526"/>
      <c r="DL3" s="526"/>
      <c r="DM3" s="526"/>
      <c r="DN3" s="526"/>
      <c r="DO3" s="526"/>
      <c r="DP3" s="526"/>
      <c r="DQ3" s="526"/>
      <c r="DR3" s="526"/>
      <c r="DS3" s="526"/>
      <c r="DT3" s="526"/>
      <c r="DU3" s="526"/>
      <c r="DV3" s="526"/>
      <c r="DW3" s="526"/>
      <c r="DX3" s="526"/>
      <c r="DY3" s="526"/>
      <c r="DZ3" s="526"/>
      <c r="EA3" s="526"/>
      <c r="EB3" s="526"/>
      <c r="EC3" s="526"/>
      <c r="ED3" s="526"/>
      <c r="EE3" s="526"/>
      <c r="EF3" s="526"/>
      <c r="EG3" s="526"/>
      <c r="EH3" s="526"/>
      <c r="EI3" s="526"/>
      <c r="EJ3" s="526"/>
      <c r="EK3" s="526"/>
      <c r="EL3" s="526"/>
      <c r="EM3" s="526"/>
      <c r="EN3" s="526"/>
      <c r="EO3" s="526"/>
      <c r="EP3" s="526"/>
      <c r="EQ3" s="526"/>
      <c r="ER3" s="526"/>
      <c r="ES3" s="526"/>
      <c r="ET3" s="526"/>
      <c r="EU3" s="526"/>
      <c r="EV3" s="526"/>
      <c r="EW3" s="526"/>
      <c r="EX3" s="526"/>
      <c r="EY3" s="526"/>
      <c r="EZ3" s="526"/>
      <c r="FA3" s="526"/>
      <c r="FB3" s="526"/>
      <c r="FC3" s="526"/>
      <c r="FD3" s="526"/>
      <c r="FE3" s="526"/>
      <c r="FF3" s="526"/>
      <c r="FG3" s="526"/>
      <c r="FH3" s="526"/>
      <c r="FI3" s="526"/>
      <c r="FJ3" s="526"/>
      <c r="FK3" s="526"/>
      <c r="FL3" s="526"/>
      <c r="FM3" s="526"/>
      <c r="FN3" s="526"/>
      <c r="FO3" s="526"/>
      <c r="FP3" s="526"/>
      <c r="FQ3" s="526"/>
      <c r="FR3" s="526"/>
      <c r="FS3" s="526"/>
      <c r="FT3" s="526"/>
      <c r="FU3" s="526"/>
      <c r="FV3" s="526"/>
      <c r="FW3" s="526"/>
      <c r="FX3" s="526"/>
      <c r="FY3" s="526"/>
      <c r="FZ3" s="526"/>
      <c r="GA3" s="526"/>
      <c r="GB3" s="526"/>
      <c r="GC3" s="526"/>
      <c r="GD3" s="526"/>
      <c r="GE3" s="526"/>
      <c r="GF3" s="526"/>
      <c r="GG3" s="526"/>
      <c r="GH3" s="526"/>
      <c r="GI3" s="526"/>
      <c r="GJ3" s="526"/>
      <c r="GK3" s="526"/>
      <c r="GL3" s="526"/>
      <c r="GM3" s="526"/>
      <c r="GN3" s="526"/>
      <c r="GO3" s="526"/>
      <c r="GP3" s="526"/>
      <c r="GQ3" s="526"/>
      <c r="GR3" s="526"/>
      <c r="GS3" s="526"/>
      <c r="GT3" s="526"/>
      <c r="GU3" s="526"/>
      <c r="GV3" s="526"/>
      <c r="GW3" s="526"/>
      <c r="GX3" s="526"/>
      <c r="GY3" s="526"/>
      <c r="GZ3" s="526"/>
      <c r="HA3" s="526"/>
      <c r="HB3" s="526"/>
      <c r="HC3" s="526"/>
      <c r="HD3" s="526"/>
      <c r="HE3" s="526"/>
      <c r="HF3" s="526"/>
      <c r="HG3" s="526"/>
      <c r="HH3" s="526"/>
      <c r="HI3" s="526"/>
      <c r="HJ3" s="526"/>
      <c r="HK3" s="526"/>
      <c r="HL3" s="526"/>
      <c r="HM3" s="526"/>
      <c r="HN3" s="526"/>
      <c r="HO3" s="526"/>
      <c r="HP3" s="526"/>
      <c r="HQ3" s="526"/>
      <c r="HR3" s="526"/>
      <c r="HS3" s="526"/>
      <c r="HT3" s="526"/>
      <c r="HU3" s="526"/>
      <c r="HV3" s="526"/>
      <c r="HW3" s="526"/>
      <c r="HX3" s="526"/>
      <c r="HY3" s="526"/>
      <c r="HZ3" s="526"/>
      <c r="IA3" s="526"/>
      <c r="IB3" s="526"/>
      <c r="IC3" s="526"/>
      <c r="ID3" s="526"/>
      <c r="IE3" s="526"/>
      <c r="IF3" s="526"/>
      <c r="IG3" s="526"/>
      <c r="IH3" s="526"/>
      <c r="II3" s="526"/>
      <c r="IJ3" s="526"/>
      <c r="IK3" s="526"/>
      <c r="IL3" s="526"/>
      <c r="IM3" s="526"/>
      <c r="IN3" s="526"/>
      <c r="IO3" s="526"/>
      <c r="IP3" s="526"/>
      <c r="IQ3" s="526"/>
      <c r="IR3" s="526"/>
      <c r="IS3" s="526"/>
      <c r="IT3" s="526"/>
      <c r="IU3" s="526"/>
      <c r="IV3" s="526"/>
      <c r="IW3" s="526"/>
      <c r="IX3" s="526"/>
      <c r="IY3" s="526"/>
      <c r="IZ3" s="526"/>
      <c r="JA3" s="526"/>
      <c r="JB3" s="526"/>
      <c r="JC3" s="526"/>
      <c r="JD3" s="526"/>
      <c r="JE3" s="526"/>
      <c r="JF3" s="526"/>
      <c r="JG3" s="526"/>
      <c r="JH3" s="526"/>
      <c r="JI3" s="526"/>
      <c r="JJ3" s="526"/>
      <c r="JK3" s="526"/>
      <c r="JL3" s="526"/>
      <c r="JM3" s="526"/>
      <c r="JN3" s="526"/>
      <c r="JO3" s="526"/>
      <c r="JP3" s="526"/>
      <c r="JQ3" s="526"/>
      <c r="JR3" s="526"/>
      <c r="JS3" s="526"/>
      <c r="JT3" s="526"/>
      <c r="JU3" s="526"/>
      <c r="JV3" s="526"/>
      <c r="JW3" s="526"/>
      <c r="JX3" s="526"/>
      <c r="JY3" s="526"/>
      <c r="JZ3" s="526"/>
      <c r="KA3" s="526"/>
      <c r="KB3" s="526"/>
      <c r="KC3" s="526"/>
      <c r="KD3" s="526"/>
      <c r="KE3" s="526"/>
      <c r="KF3" s="526"/>
      <c r="KG3" s="526"/>
      <c r="KH3" s="526"/>
      <c r="KI3" s="526"/>
      <c r="KJ3" s="526"/>
      <c r="KK3" s="526"/>
      <c r="KL3" s="526"/>
      <c r="KM3" s="526"/>
      <c r="KN3" s="526"/>
      <c r="KO3" s="526"/>
      <c r="KP3" s="526"/>
      <c r="KQ3" s="527"/>
    </row>
    <row r="4" spans="1:303" ht="41" customHeight="1">
      <c r="A4" s="542" t="s">
        <v>4</v>
      </c>
      <c r="B4" s="542" t="s">
        <v>5</v>
      </c>
      <c r="C4" s="542" t="s">
        <v>6</v>
      </c>
      <c r="D4" s="543" t="s">
        <v>667</v>
      </c>
      <c r="E4" s="1188" t="s">
        <v>2106</v>
      </c>
      <c r="F4" s="258" t="s">
        <v>672</v>
      </c>
      <c r="G4" s="547" t="s">
        <v>670</v>
      </c>
      <c r="H4" s="548" t="s">
        <v>671</v>
      </c>
      <c r="I4" s="546" t="s">
        <v>669</v>
      </c>
      <c r="J4" s="545" t="s">
        <v>668</v>
      </c>
      <c r="K4" s="553" t="s">
        <v>15</v>
      </c>
      <c r="L4" s="551" t="s">
        <v>13</v>
      </c>
      <c r="M4" s="552" t="s">
        <v>14</v>
      </c>
      <c r="N4" s="550" t="s">
        <v>674</v>
      </c>
      <c r="O4" s="554" t="s">
        <v>1402</v>
      </c>
      <c r="P4" s="555" t="s">
        <v>673</v>
      </c>
      <c r="Q4" s="549" t="s">
        <v>812</v>
      </c>
      <c r="R4" s="556" t="s">
        <v>21</v>
      </c>
      <c r="S4" s="533" t="s">
        <v>675</v>
      </c>
      <c r="T4" s="533" t="s">
        <v>23</v>
      </c>
      <c r="U4" s="150" t="s">
        <v>25</v>
      </c>
      <c r="V4" s="150" t="s">
        <v>2</v>
      </c>
      <c r="W4" s="150"/>
      <c r="X4" s="258" t="s">
        <v>1514</v>
      </c>
      <c r="Y4" s="258" t="s">
        <v>1515</v>
      </c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557"/>
      <c r="BP4" s="558"/>
      <c r="BQ4" s="152" t="s">
        <v>1521</v>
      </c>
      <c r="BR4" s="152" t="s">
        <v>1519</v>
      </c>
      <c r="BS4" s="152" t="s">
        <v>1520</v>
      </c>
      <c r="BT4" s="152" t="s">
        <v>1516</v>
      </c>
      <c r="BU4" s="152" t="s">
        <v>1517</v>
      </c>
      <c r="BV4" s="512"/>
      <c r="BW4" s="152" t="s">
        <v>1513</v>
      </c>
      <c r="BX4" s="152" t="s">
        <v>1512</v>
      </c>
      <c r="BY4" s="152" t="s">
        <v>1511</v>
      </c>
      <c r="BZ4" s="512"/>
      <c r="CA4" s="525"/>
      <c r="CB4" s="526"/>
      <c r="CC4" s="526"/>
      <c r="CD4" s="526"/>
      <c r="CE4" s="526"/>
      <c r="CF4" s="526"/>
      <c r="CG4" s="526"/>
      <c r="CH4" s="526"/>
      <c r="CI4" s="526"/>
      <c r="CJ4" s="526"/>
      <c r="CK4" s="526"/>
      <c r="CL4" s="526"/>
      <c r="CM4" s="526"/>
      <c r="CN4" s="526"/>
      <c r="CO4" s="526"/>
      <c r="CP4" s="526"/>
      <c r="CQ4" s="526"/>
      <c r="CR4" s="526"/>
      <c r="CS4" s="526"/>
      <c r="CT4" s="526"/>
      <c r="CU4" s="526"/>
      <c r="CV4" s="526"/>
      <c r="CW4" s="526"/>
      <c r="CX4" s="526"/>
      <c r="CY4" s="526"/>
      <c r="CZ4" s="526"/>
      <c r="DA4" s="526"/>
      <c r="DB4" s="526"/>
      <c r="DC4" s="526"/>
      <c r="DD4" s="526"/>
      <c r="DE4" s="526"/>
      <c r="DF4" s="526"/>
      <c r="DG4" s="526"/>
      <c r="DH4" s="526"/>
      <c r="DI4" s="526"/>
      <c r="DJ4" s="526"/>
      <c r="DK4" s="526"/>
      <c r="DL4" s="526"/>
      <c r="DM4" s="526"/>
      <c r="DN4" s="526"/>
      <c r="DO4" s="526"/>
      <c r="DP4" s="526"/>
      <c r="DQ4" s="526"/>
      <c r="DR4" s="526"/>
      <c r="DS4" s="526"/>
      <c r="DT4" s="526"/>
      <c r="DU4" s="526"/>
      <c r="DV4" s="526"/>
      <c r="DW4" s="526"/>
      <c r="DX4" s="526"/>
      <c r="DY4" s="526"/>
      <c r="DZ4" s="526"/>
      <c r="EA4" s="526"/>
      <c r="EB4" s="526"/>
      <c r="EC4" s="526"/>
      <c r="ED4" s="526"/>
      <c r="EE4" s="526"/>
      <c r="EF4" s="526"/>
      <c r="EG4" s="526"/>
      <c r="EH4" s="526"/>
      <c r="EI4" s="526"/>
      <c r="EJ4" s="526"/>
      <c r="EK4" s="526"/>
      <c r="EL4" s="526"/>
      <c r="EM4" s="526"/>
      <c r="EN4" s="526"/>
      <c r="EO4" s="526"/>
      <c r="EP4" s="526"/>
      <c r="EQ4" s="526"/>
      <c r="ER4" s="526"/>
      <c r="ES4" s="526"/>
      <c r="ET4" s="526"/>
      <c r="EU4" s="526"/>
      <c r="EV4" s="526"/>
      <c r="EW4" s="526"/>
      <c r="EX4" s="526"/>
      <c r="EY4" s="526"/>
      <c r="EZ4" s="526"/>
      <c r="FA4" s="526"/>
      <c r="FB4" s="526"/>
      <c r="FC4" s="526"/>
      <c r="FD4" s="526"/>
      <c r="FE4" s="526"/>
      <c r="FF4" s="526"/>
      <c r="FG4" s="526"/>
      <c r="FH4" s="526"/>
      <c r="FI4" s="526"/>
      <c r="FJ4" s="526"/>
      <c r="FK4" s="526"/>
      <c r="FL4" s="526"/>
      <c r="FM4" s="526"/>
      <c r="FN4" s="526"/>
      <c r="FO4" s="526"/>
      <c r="FP4" s="526"/>
      <c r="FQ4" s="526"/>
      <c r="FR4" s="526"/>
      <c r="FS4" s="526"/>
      <c r="FT4" s="526"/>
      <c r="FU4" s="526"/>
      <c r="FV4" s="526"/>
      <c r="FW4" s="526"/>
      <c r="FX4" s="526"/>
      <c r="FY4" s="526"/>
      <c r="FZ4" s="526"/>
      <c r="GA4" s="526"/>
      <c r="GB4" s="526"/>
      <c r="GC4" s="526"/>
      <c r="GD4" s="526"/>
      <c r="GE4" s="526"/>
      <c r="GF4" s="526"/>
      <c r="GG4" s="526"/>
      <c r="GH4" s="526"/>
      <c r="GI4" s="526"/>
      <c r="GJ4" s="526"/>
      <c r="GK4" s="526"/>
      <c r="GL4" s="526"/>
      <c r="GM4" s="526"/>
      <c r="GN4" s="526"/>
      <c r="GO4" s="526"/>
      <c r="GP4" s="526"/>
      <c r="GQ4" s="526"/>
      <c r="GR4" s="526"/>
      <c r="GS4" s="526"/>
      <c r="GT4" s="526"/>
      <c r="GU4" s="526"/>
      <c r="GV4" s="526"/>
      <c r="GW4" s="526"/>
      <c r="GX4" s="526"/>
      <c r="GY4" s="526"/>
      <c r="GZ4" s="526"/>
      <c r="HA4" s="526"/>
      <c r="HB4" s="526"/>
      <c r="HC4" s="526"/>
      <c r="HD4" s="526"/>
      <c r="HE4" s="526"/>
      <c r="HF4" s="526"/>
      <c r="HG4" s="526"/>
      <c r="HH4" s="526"/>
      <c r="HI4" s="526"/>
      <c r="HJ4" s="526"/>
      <c r="HK4" s="526"/>
      <c r="HL4" s="526"/>
      <c r="HM4" s="526"/>
      <c r="HN4" s="526"/>
      <c r="HO4" s="526"/>
      <c r="HP4" s="526"/>
      <c r="HQ4" s="526"/>
      <c r="HR4" s="526"/>
      <c r="HS4" s="526"/>
      <c r="HT4" s="526"/>
      <c r="HU4" s="526"/>
      <c r="HV4" s="526"/>
      <c r="HW4" s="526"/>
      <c r="HX4" s="526"/>
      <c r="HY4" s="526"/>
      <c r="HZ4" s="526"/>
      <c r="IA4" s="526"/>
      <c r="IB4" s="526"/>
      <c r="IC4" s="526"/>
      <c r="ID4" s="526"/>
      <c r="IE4" s="526"/>
      <c r="IF4" s="526"/>
      <c r="IG4" s="526"/>
      <c r="IH4" s="526"/>
      <c r="II4" s="526"/>
      <c r="IJ4" s="526"/>
      <c r="IK4" s="526"/>
      <c r="IL4" s="526"/>
      <c r="IM4" s="526"/>
      <c r="IN4" s="526"/>
      <c r="IO4" s="526"/>
      <c r="IP4" s="526"/>
      <c r="IQ4" s="526"/>
      <c r="IR4" s="526"/>
      <c r="IS4" s="526"/>
      <c r="IT4" s="526"/>
      <c r="IU4" s="526"/>
      <c r="IV4" s="526"/>
      <c r="IW4" s="526"/>
      <c r="IX4" s="526"/>
      <c r="IY4" s="526"/>
      <c r="IZ4" s="526"/>
      <c r="JA4" s="526"/>
      <c r="JB4" s="526"/>
      <c r="JC4" s="526"/>
      <c r="JD4" s="526"/>
      <c r="JE4" s="526"/>
      <c r="JF4" s="526"/>
      <c r="JG4" s="526"/>
      <c r="JH4" s="526"/>
      <c r="JI4" s="526"/>
      <c r="JJ4" s="526"/>
      <c r="JK4" s="526"/>
      <c r="JL4" s="526"/>
      <c r="JM4" s="526"/>
      <c r="JN4" s="526"/>
      <c r="JO4" s="526"/>
      <c r="JP4" s="526"/>
      <c r="JQ4" s="526"/>
      <c r="JR4" s="526"/>
      <c r="JS4" s="526"/>
      <c r="JT4" s="526"/>
      <c r="JU4" s="526"/>
      <c r="JV4" s="526"/>
      <c r="JW4" s="526"/>
      <c r="JX4" s="526"/>
      <c r="JY4" s="526"/>
      <c r="JZ4" s="526"/>
      <c r="KA4" s="526"/>
      <c r="KB4" s="526"/>
      <c r="KC4" s="526"/>
      <c r="KD4" s="526"/>
      <c r="KE4" s="526"/>
      <c r="KF4" s="526"/>
      <c r="KG4" s="526"/>
      <c r="KH4" s="526"/>
      <c r="KI4" s="526"/>
      <c r="KJ4" s="526"/>
      <c r="KK4" s="526"/>
      <c r="KL4" s="526"/>
      <c r="KM4" s="526"/>
      <c r="KN4" s="526"/>
      <c r="KO4" s="526"/>
      <c r="KP4" s="526"/>
      <c r="KQ4" s="527"/>
    </row>
    <row r="5" spans="1:303" ht="37" customHeight="1">
      <c r="A5" s="559"/>
      <c r="B5" s="560" t="s">
        <v>1909</v>
      </c>
      <c r="C5" s="560" t="s">
        <v>1837</v>
      </c>
      <c r="D5" s="561">
        <v>1</v>
      </c>
      <c r="E5" s="1189">
        <v>238</v>
      </c>
      <c r="F5" s="570"/>
      <c r="G5" s="564"/>
      <c r="H5" s="565"/>
      <c r="I5" s="563"/>
      <c r="J5" s="562"/>
      <c r="K5" s="1035"/>
      <c r="L5" s="1034"/>
      <c r="M5" s="568"/>
      <c r="N5" s="567"/>
      <c r="O5" s="569"/>
      <c r="P5" s="571"/>
      <c r="Q5" s="566" t="s">
        <v>680</v>
      </c>
      <c r="R5" s="572">
        <f t="shared" ref="R5:R14" si="0">SUM(F5:Q5)</f>
        <v>0</v>
      </c>
      <c r="S5" s="573">
        <f t="shared" ref="S5:S14" si="1">R5*D5</f>
        <v>0</v>
      </c>
      <c r="T5" s="574" t="str">
        <f t="shared" ref="T5:T14" si="2">IF(R5&gt;0,R5*E5,"-")</f>
        <v>-</v>
      </c>
      <c r="U5" s="150">
        <v>1.5</v>
      </c>
      <c r="V5" s="174">
        <f t="shared" ref="V5:V14" si="3">U5*R5</f>
        <v>0</v>
      </c>
      <c r="W5" s="150"/>
      <c r="X5" s="575" t="s">
        <v>1512</v>
      </c>
      <c r="Y5" s="575" t="s">
        <v>1520</v>
      </c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557"/>
      <c r="BP5" s="558"/>
      <c r="BQ5" s="152"/>
      <c r="BR5" s="152"/>
      <c r="BS5" s="576">
        <v>1</v>
      </c>
      <c r="BT5" s="152"/>
      <c r="BU5" s="152"/>
      <c r="BV5" s="512"/>
      <c r="BW5" s="152"/>
      <c r="BX5" s="576">
        <v>1</v>
      </c>
      <c r="BY5" s="152"/>
      <c r="BZ5" s="512"/>
      <c r="CA5" s="525"/>
      <c r="CB5" s="526"/>
      <c r="CC5" s="526"/>
      <c r="CD5" s="526"/>
      <c r="CE5" s="526"/>
      <c r="CF5" s="526"/>
      <c r="CG5" s="526"/>
      <c r="CH5" s="526"/>
      <c r="CI5" s="526"/>
      <c r="CJ5" s="526"/>
      <c r="CK5" s="526"/>
      <c r="CL5" s="526"/>
      <c r="CM5" s="526"/>
      <c r="CN5" s="526"/>
      <c r="CO5" s="526"/>
      <c r="CP5" s="526"/>
      <c r="CQ5" s="526"/>
      <c r="CR5" s="526"/>
      <c r="CS5" s="526"/>
      <c r="CT5" s="526"/>
      <c r="CU5" s="526"/>
      <c r="CV5" s="526"/>
      <c r="CW5" s="526"/>
      <c r="CX5" s="526"/>
      <c r="CY5" s="526"/>
      <c r="CZ5" s="526"/>
      <c r="DA5" s="526"/>
      <c r="DB5" s="526"/>
      <c r="DC5" s="526"/>
      <c r="DD5" s="526"/>
      <c r="DE5" s="526"/>
      <c r="DF5" s="526"/>
      <c r="DG5" s="526"/>
      <c r="DH5" s="526"/>
      <c r="DI5" s="526"/>
      <c r="DJ5" s="526"/>
      <c r="DK5" s="526"/>
      <c r="DL5" s="526"/>
      <c r="DM5" s="526"/>
      <c r="DN5" s="526"/>
      <c r="DO5" s="526"/>
      <c r="DP5" s="526"/>
      <c r="DQ5" s="526"/>
      <c r="DR5" s="526"/>
      <c r="DS5" s="526"/>
      <c r="DT5" s="526"/>
      <c r="DU5" s="526"/>
      <c r="DV5" s="526"/>
      <c r="DW5" s="526"/>
      <c r="DX5" s="526"/>
      <c r="DY5" s="526"/>
      <c r="DZ5" s="526"/>
      <c r="EA5" s="526"/>
      <c r="EB5" s="526"/>
      <c r="EC5" s="526"/>
      <c r="ED5" s="526"/>
      <c r="EE5" s="526"/>
      <c r="EF5" s="526"/>
      <c r="EG5" s="526"/>
      <c r="EH5" s="526"/>
      <c r="EI5" s="526"/>
      <c r="EJ5" s="526"/>
      <c r="EK5" s="526"/>
      <c r="EL5" s="526"/>
      <c r="EM5" s="526"/>
      <c r="EN5" s="526"/>
      <c r="EO5" s="526"/>
      <c r="EP5" s="526"/>
      <c r="EQ5" s="526"/>
      <c r="ER5" s="526"/>
      <c r="ES5" s="526"/>
      <c r="ET5" s="526"/>
      <c r="EU5" s="526"/>
      <c r="EV5" s="526"/>
      <c r="EW5" s="526"/>
      <c r="EX5" s="526"/>
      <c r="EY5" s="526"/>
      <c r="EZ5" s="526"/>
      <c r="FA5" s="526"/>
      <c r="FB5" s="526"/>
      <c r="FC5" s="526"/>
      <c r="FD5" s="526"/>
      <c r="FE5" s="526"/>
      <c r="FF5" s="526"/>
      <c r="FG5" s="526"/>
      <c r="FH5" s="526"/>
      <c r="FI5" s="526"/>
      <c r="FJ5" s="526"/>
      <c r="FK5" s="526"/>
      <c r="FL5" s="526"/>
      <c r="FM5" s="526"/>
      <c r="FN5" s="526"/>
      <c r="FO5" s="526"/>
      <c r="FP5" s="526"/>
      <c r="FQ5" s="526"/>
      <c r="FR5" s="526"/>
      <c r="FS5" s="526"/>
      <c r="FT5" s="526"/>
      <c r="FU5" s="526"/>
      <c r="FV5" s="526"/>
      <c r="FW5" s="526"/>
      <c r="FX5" s="526"/>
      <c r="FY5" s="526"/>
      <c r="FZ5" s="526"/>
      <c r="GA5" s="526"/>
      <c r="GB5" s="526"/>
      <c r="GC5" s="526"/>
      <c r="GD5" s="526"/>
      <c r="GE5" s="526"/>
      <c r="GF5" s="526"/>
      <c r="GG5" s="526"/>
      <c r="GH5" s="526"/>
      <c r="GI5" s="526"/>
      <c r="GJ5" s="526"/>
      <c r="GK5" s="526"/>
      <c r="GL5" s="526"/>
      <c r="GM5" s="526"/>
      <c r="GN5" s="526"/>
      <c r="GO5" s="526"/>
      <c r="GP5" s="526"/>
      <c r="GQ5" s="526"/>
      <c r="GR5" s="526"/>
      <c r="GS5" s="526"/>
      <c r="GT5" s="526"/>
      <c r="GU5" s="526"/>
      <c r="GV5" s="526"/>
      <c r="GW5" s="526"/>
      <c r="GX5" s="526"/>
      <c r="GY5" s="526"/>
      <c r="GZ5" s="526"/>
      <c r="HA5" s="526"/>
      <c r="HB5" s="526"/>
      <c r="HC5" s="526"/>
      <c r="HD5" s="526"/>
      <c r="HE5" s="526"/>
      <c r="HF5" s="526"/>
      <c r="HG5" s="526"/>
      <c r="HH5" s="526"/>
      <c r="HI5" s="526"/>
      <c r="HJ5" s="526"/>
      <c r="HK5" s="526"/>
      <c r="HL5" s="526"/>
      <c r="HM5" s="526"/>
      <c r="HN5" s="526"/>
      <c r="HO5" s="526"/>
      <c r="HP5" s="526"/>
      <c r="HQ5" s="526"/>
      <c r="HR5" s="526"/>
      <c r="HS5" s="526"/>
      <c r="HT5" s="526"/>
      <c r="HU5" s="526"/>
      <c r="HV5" s="526"/>
      <c r="HW5" s="526"/>
      <c r="HX5" s="526"/>
      <c r="HY5" s="526"/>
      <c r="HZ5" s="526"/>
      <c r="IA5" s="526"/>
      <c r="IB5" s="526"/>
      <c r="IC5" s="526"/>
      <c r="ID5" s="526"/>
      <c r="IE5" s="526"/>
      <c r="IF5" s="526"/>
      <c r="IG5" s="526"/>
      <c r="IH5" s="526"/>
      <c r="II5" s="526"/>
      <c r="IJ5" s="526"/>
      <c r="IK5" s="526"/>
      <c r="IL5" s="526"/>
      <c r="IM5" s="526"/>
      <c r="IN5" s="526"/>
      <c r="IO5" s="526"/>
      <c r="IP5" s="526"/>
      <c r="IQ5" s="526"/>
      <c r="IR5" s="526"/>
      <c r="IS5" s="526"/>
      <c r="IT5" s="526"/>
      <c r="IU5" s="526"/>
      <c r="IV5" s="526"/>
      <c r="IW5" s="526"/>
      <c r="IX5" s="526"/>
      <c r="IY5" s="526"/>
      <c r="IZ5" s="526"/>
      <c r="JA5" s="526"/>
      <c r="JB5" s="526"/>
      <c r="JC5" s="526"/>
      <c r="JD5" s="526"/>
      <c r="JE5" s="526"/>
      <c r="JF5" s="526"/>
      <c r="JG5" s="526"/>
      <c r="JH5" s="526"/>
      <c r="JI5" s="526"/>
      <c r="JJ5" s="526"/>
      <c r="JK5" s="526"/>
      <c r="JL5" s="526"/>
      <c r="JM5" s="526"/>
      <c r="JN5" s="526"/>
      <c r="JO5" s="526"/>
      <c r="JP5" s="526"/>
      <c r="JQ5" s="526"/>
      <c r="JR5" s="526"/>
      <c r="JS5" s="526"/>
      <c r="JT5" s="526"/>
      <c r="JU5" s="526"/>
      <c r="JV5" s="526"/>
      <c r="JW5" s="526"/>
      <c r="JX5" s="526"/>
      <c r="JY5" s="526"/>
      <c r="JZ5" s="526"/>
      <c r="KA5" s="526"/>
      <c r="KB5" s="526"/>
      <c r="KC5" s="526"/>
      <c r="KD5" s="526"/>
      <c r="KE5" s="526"/>
      <c r="KF5" s="526"/>
      <c r="KG5" s="526"/>
      <c r="KH5" s="526"/>
      <c r="KI5" s="526"/>
      <c r="KJ5" s="526"/>
      <c r="KK5" s="526"/>
      <c r="KL5" s="526"/>
      <c r="KM5" s="526"/>
      <c r="KN5" s="526"/>
      <c r="KO5" s="526"/>
      <c r="KP5" s="526"/>
      <c r="KQ5" s="527"/>
    </row>
    <row r="6" spans="1:303" ht="37" customHeight="1">
      <c r="A6" s="577"/>
      <c r="B6" s="578" t="s">
        <v>1910</v>
      </c>
      <c r="C6" s="578" t="s">
        <v>1838</v>
      </c>
      <c r="D6" s="579">
        <v>1</v>
      </c>
      <c r="E6" s="1189">
        <v>238</v>
      </c>
      <c r="F6" s="29"/>
      <c r="G6" s="581"/>
      <c r="H6" s="582"/>
      <c r="I6" s="580"/>
      <c r="J6" s="562"/>
      <c r="K6" s="1037"/>
      <c r="L6" s="1036"/>
      <c r="M6" s="584"/>
      <c r="N6" s="24"/>
      <c r="O6" s="28"/>
      <c r="P6" s="585"/>
      <c r="Q6" s="583" t="s">
        <v>680</v>
      </c>
      <c r="R6" s="586">
        <f t="shared" si="0"/>
        <v>0</v>
      </c>
      <c r="S6" s="586">
        <f t="shared" si="1"/>
        <v>0</v>
      </c>
      <c r="T6" s="587" t="str">
        <f t="shared" si="2"/>
        <v>-</v>
      </c>
      <c r="U6" s="150">
        <v>1.6</v>
      </c>
      <c r="V6" s="174">
        <f t="shared" si="3"/>
        <v>0</v>
      </c>
      <c r="W6" s="150"/>
      <c r="X6" s="588" t="s">
        <v>1513</v>
      </c>
      <c r="Y6" s="588" t="s">
        <v>1520</v>
      </c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557"/>
      <c r="BP6" s="558"/>
      <c r="BQ6" s="152"/>
      <c r="BR6" s="152"/>
      <c r="BS6" s="576">
        <v>1</v>
      </c>
      <c r="BT6" s="152"/>
      <c r="BU6" s="152"/>
      <c r="BV6" s="512"/>
      <c r="BW6" s="576">
        <v>1</v>
      </c>
      <c r="BX6" s="152"/>
      <c r="BY6" s="152"/>
      <c r="BZ6" s="512"/>
      <c r="CA6" s="525"/>
      <c r="CB6" s="526"/>
      <c r="CC6" s="526"/>
      <c r="CD6" s="526"/>
      <c r="CE6" s="526"/>
      <c r="CF6" s="526"/>
      <c r="CG6" s="526"/>
      <c r="CH6" s="526"/>
      <c r="CI6" s="526"/>
      <c r="CJ6" s="526"/>
      <c r="CK6" s="526"/>
      <c r="CL6" s="526"/>
      <c r="CM6" s="526"/>
      <c r="CN6" s="526"/>
      <c r="CO6" s="526"/>
      <c r="CP6" s="526"/>
      <c r="CQ6" s="526"/>
      <c r="CR6" s="526"/>
      <c r="CS6" s="526"/>
      <c r="CT6" s="526"/>
      <c r="CU6" s="526"/>
      <c r="CV6" s="526"/>
      <c r="CW6" s="526"/>
      <c r="CX6" s="526"/>
      <c r="CY6" s="526"/>
      <c r="CZ6" s="526"/>
      <c r="DA6" s="526"/>
      <c r="DB6" s="526"/>
      <c r="DC6" s="526"/>
      <c r="DD6" s="526"/>
      <c r="DE6" s="526"/>
      <c r="DF6" s="526"/>
      <c r="DG6" s="526"/>
      <c r="DH6" s="526"/>
      <c r="DI6" s="526"/>
      <c r="DJ6" s="526"/>
      <c r="DK6" s="526"/>
      <c r="DL6" s="526"/>
      <c r="DM6" s="526"/>
      <c r="DN6" s="526"/>
      <c r="DO6" s="526"/>
      <c r="DP6" s="526"/>
      <c r="DQ6" s="526"/>
      <c r="DR6" s="526"/>
      <c r="DS6" s="526"/>
      <c r="DT6" s="526"/>
      <c r="DU6" s="526"/>
      <c r="DV6" s="526"/>
      <c r="DW6" s="526"/>
      <c r="DX6" s="526"/>
      <c r="DY6" s="526"/>
      <c r="DZ6" s="526"/>
      <c r="EA6" s="526"/>
      <c r="EB6" s="526"/>
      <c r="EC6" s="526"/>
      <c r="ED6" s="526"/>
      <c r="EE6" s="526"/>
      <c r="EF6" s="526"/>
      <c r="EG6" s="526"/>
      <c r="EH6" s="526"/>
      <c r="EI6" s="526"/>
      <c r="EJ6" s="526"/>
      <c r="EK6" s="526"/>
      <c r="EL6" s="526"/>
      <c r="EM6" s="526"/>
      <c r="EN6" s="526"/>
      <c r="EO6" s="526"/>
      <c r="EP6" s="526"/>
      <c r="EQ6" s="526"/>
      <c r="ER6" s="526"/>
      <c r="ES6" s="526"/>
      <c r="ET6" s="526"/>
      <c r="EU6" s="526"/>
      <c r="EV6" s="526"/>
      <c r="EW6" s="526"/>
      <c r="EX6" s="526"/>
      <c r="EY6" s="526"/>
      <c r="EZ6" s="526"/>
      <c r="FA6" s="526"/>
      <c r="FB6" s="526"/>
      <c r="FC6" s="526"/>
      <c r="FD6" s="526"/>
      <c r="FE6" s="526"/>
      <c r="FF6" s="526"/>
      <c r="FG6" s="526"/>
      <c r="FH6" s="526"/>
      <c r="FI6" s="526"/>
      <c r="FJ6" s="526"/>
      <c r="FK6" s="526"/>
      <c r="FL6" s="526"/>
      <c r="FM6" s="526"/>
      <c r="FN6" s="526"/>
      <c r="FO6" s="526"/>
      <c r="FP6" s="526"/>
      <c r="FQ6" s="526"/>
      <c r="FR6" s="526"/>
      <c r="FS6" s="526"/>
      <c r="FT6" s="526"/>
      <c r="FU6" s="526"/>
      <c r="FV6" s="526"/>
      <c r="FW6" s="526"/>
      <c r="FX6" s="526"/>
      <c r="FY6" s="526"/>
      <c r="FZ6" s="526"/>
      <c r="GA6" s="526"/>
      <c r="GB6" s="526"/>
      <c r="GC6" s="526"/>
      <c r="GD6" s="526"/>
      <c r="GE6" s="526"/>
      <c r="GF6" s="526"/>
      <c r="GG6" s="526"/>
      <c r="GH6" s="526"/>
      <c r="GI6" s="526"/>
      <c r="GJ6" s="526"/>
      <c r="GK6" s="526"/>
      <c r="GL6" s="526"/>
      <c r="GM6" s="526"/>
      <c r="GN6" s="526"/>
      <c r="GO6" s="526"/>
      <c r="GP6" s="526"/>
      <c r="GQ6" s="526"/>
      <c r="GR6" s="526"/>
      <c r="GS6" s="526"/>
      <c r="GT6" s="526"/>
      <c r="GU6" s="526"/>
      <c r="GV6" s="526"/>
      <c r="GW6" s="526"/>
      <c r="GX6" s="526"/>
      <c r="GY6" s="526"/>
      <c r="GZ6" s="526"/>
      <c r="HA6" s="526"/>
      <c r="HB6" s="526"/>
      <c r="HC6" s="526"/>
      <c r="HD6" s="526"/>
      <c r="HE6" s="526"/>
      <c r="HF6" s="526"/>
      <c r="HG6" s="526"/>
      <c r="HH6" s="526"/>
      <c r="HI6" s="526"/>
      <c r="HJ6" s="526"/>
      <c r="HK6" s="526"/>
      <c r="HL6" s="526"/>
      <c r="HM6" s="526"/>
      <c r="HN6" s="526"/>
      <c r="HO6" s="526"/>
      <c r="HP6" s="526"/>
      <c r="HQ6" s="526"/>
      <c r="HR6" s="526"/>
      <c r="HS6" s="526"/>
      <c r="HT6" s="526"/>
      <c r="HU6" s="526"/>
      <c r="HV6" s="526"/>
      <c r="HW6" s="526"/>
      <c r="HX6" s="526"/>
      <c r="HY6" s="526"/>
      <c r="HZ6" s="526"/>
      <c r="IA6" s="526"/>
      <c r="IB6" s="526"/>
      <c r="IC6" s="526"/>
      <c r="ID6" s="526"/>
      <c r="IE6" s="526"/>
      <c r="IF6" s="526"/>
      <c r="IG6" s="526"/>
      <c r="IH6" s="526"/>
      <c r="II6" s="526"/>
      <c r="IJ6" s="526"/>
      <c r="IK6" s="526"/>
      <c r="IL6" s="526"/>
      <c r="IM6" s="526"/>
      <c r="IN6" s="526"/>
      <c r="IO6" s="526"/>
      <c r="IP6" s="526"/>
      <c r="IQ6" s="526"/>
      <c r="IR6" s="526"/>
      <c r="IS6" s="526"/>
      <c r="IT6" s="526"/>
      <c r="IU6" s="526"/>
      <c r="IV6" s="526"/>
      <c r="IW6" s="526"/>
      <c r="IX6" s="526"/>
      <c r="IY6" s="526"/>
      <c r="IZ6" s="526"/>
      <c r="JA6" s="526"/>
      <c r="JB6" s="526"/>
      <c r="JC6" s="526"/>
      <c r="JD6" s="526"/>
      <c r="JE6" s="526"/>
      <c r="JF6" s="526"/>
      <c r="JG6" s="526"/>
      <c r="JH6" s="526"/>
      <c r="JI6" s="526"/>
      <c r="JJ6" s="526"/>
      <c r="JK6" s="526"/>
      <c r="JL6" s="526"/>
      <c r="JM6" s="526"/>
      <c r="JN6" s="526"/>
      <c r="JO6" s="526"/>
      <c r="JP6" s="526"/>
      <c r="JQ6" s="526"/>
      <c r="JR6" s="526"/>
      <c r="JS6" s="526"/>
      <c r="JT6" s="526"/>
      <c r="JU6" s="526"/>
      <c r="JV6" s="526"/>
      <c r="JW6" s="526"/>
      <c r="JX6" s="526"/>
      <c r="JY6" s="526"/>
      <c r="JZ6" s="526"/>
      <c r="KA6" s="526"/>
      <c r="KB6" s="526"/>
      <c r="KC6" s="526"/>
      <c r="KD6" s="526"/>
      <c r="KE6" s="526"/>
      <c r="KF6" s="526"/>
      <c r="KG6" s="526"/>
      <c r="KH6" s="526"/>
      <c r="KI6" s="526"/>
      <c r="KJ6" s="526"/>
      <c r="KK6" s="526"/>
      <c r="KL6" s="526"/>
      <c r="KM6" s="526"/>
      <c r="KN6" s="526"/>
      <c r="KO6" s="526"/>
      <c r="KP6" s="526"/>
      <c r="KQ6" s="527"/>
    </row>
    <row r="7" spans="1:303" ht="37" customHeight="1">
      <c r="A7" s="577"/>
      <c r="B7" s="578" t="s">
        <v>1911</v>
      </c>
      <c r="C7" s="578" t="s">
        <v>1839</v>
      </c>
      <c r="D7" s="579">
        <v>1</v>
      </c>
      <c r="E7" s="1189">
        <v>244</v>
      </c>
      <c r="F7" s="29"/>
      <c r="G7" s="581"/>
      <c r="H7" s="582"/>
      <c r="I7" s="580"/>
      <c r="J7" s="562"/>
      <c r="K7" s="1037"/>
      <c r="L7" s="1036"/>
      <c r="M7" s="584"/>
      <c r="N7" s="24"/>
      <c r="O7" s="28"/>
      <c r="P7" s="585"/>
      <c r="Q7" s="583" t="s">
        <v>680</v>
      </c>
      <c r="R7" s="586">
        <f t="shared" si="0"/>
        <v>0</v>
      </c>
      <c r="S7" s="586">
        <f t="shared" si="1"/>
        <v>0</v>
      </c>
      <c r="T7" s="587" t="str">
        <f t="shared" si="2"/>
        <v>-</v>
      </c>
      <c r="U7" s="150">
        <v>1.8</v>
      </c>
      <c r="V7" s="174">
        <f t="shared" si="3"/>
        <v>0</v>
      </c>
      <c r="W7" s="150"/>
      <c r="X7" s="588" t="s">
        <v>1512</v>
      </c>
      <c r="Y7" s="588" t="s">
        <v>1520</v>
      </c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557"/>
      <c r="BP7" s="558"/>
      <c r="BQ7" s="152"/>
      <c r="BR7" s="152"/>
      <c r="BS7" s="576">
        <v>1</v>
      </c>
      <c r="BT7" s="152"/>
      <c r="BU7" s="152"/>
      <c r="BV7" s="512"/>
      <c r="BW7" s="152"/>
      <c r="BX7" s="576">
        <v>1</v>
      </c>
      <c r="BY7" s="152"/>
      <c r="BZ7" s="512"/>
      <c r="CA7" s="525"/>
      <c r="CB7" s="526"/>
      <c r="CC7" s="526"/>
      <c r="CD7" s="526"/>
      <c r="CE7" s="526"/>
      <c r="CF7" s="526"/>
      <c r="CG7" s="526"/>
      <c r="CH7" s="526"/>
      <c r="CI7" s="526"/>
      <c r="CJ7" s="526"/>
      <c r="CK7" s="526"/>
      <c r="CL7" s="526"/>
      <c r="CM7" s="526"/>
      <c r="CN7" s="526"/>
      <c r="CO7" s="526"/>
      <c r="CP7" s="526"/>
      <c r="CQ7" s="526"/>
      <c r="CR7" s="526"/>
      <c r="CS7" s="526"/>
      <c r="CT7" s="526"/>
      <c r="CU7" s="526"/>
      <c r="CV7" s="526"/>
      <c r="CW7" s="526"/>
      <c r="CX7" s="526"/>
      <c r="CY7" s="526"/>
      <c r="CZ7" s="526"/>
      <c r="DA7" s="526"/>
      <c r="DB7" s="526"/>
      <c r="DC7" s="526"/>
      <c r="DD7" s="526"/>
      <c r="DE7" s="526"/>
      <c r="DF7" s="526"/>
      <c r="DG7" s="526"/>
      <c r="DH7" s="526"/>
      <c r="DI7" s="526"/>
      <c r="DJ7" s="526"/>
      <c r="DK7" s="526"/>
      <c r="DL7" s="526"/>
      <c r="DM7" s="526"/>
      <c r="DN7" s="526"/>
      <c r="DO7" s="526"/>
      <c r="DP7" s="526"/>
      <c r="DQ7" s="526"/>
      <c r="DR7" s="526"/>
      <c r="DS7" s="526"/>
      <c r="DT7" s="526"/>
      <c r="DU7" s="526"/>
      <c r="DV7" s="526"/>
      <c r="DW7" s="526"/>
      <c r="DX7" s="526"/>
      <c r="DY7" s="526"/>
      <c r="DZ7" s="526"/>
      <c r="EA7" s="526"/>
      <c r="EB7" s="526"/>
      <c r="EC7" s="526"/>
      <c r="ED7" s="526"/>
      <c r="EE7" s="526"/>
      <c r="EF7" s="526"/>
      <c r="EG7" s="526"/>
      <c r="EH7" s="526"/>
      <c r="EI7" s="526"/>
      <c r="EJ7" s="526"/>
      <c r="EK7" s="526"/>
      <c r="EL7" s="526"/>
      <c r="EM7" s="526"/>
      <c r="EN7" s="526"/>
      <c r="EO7" s="526"/>
      <c r="EP7" s="526"/>
      <c r="EQ7" s="526"/>
      <c r="ER7" s="526"/>
      <c r="ES7" s="526"/>
      <c r="ET7" s="526"/>
      <c r="EU7" s="526"/>
      <c r="EV7" s="526"/>
      <c r="EW7" s="526"/>
      <c r="EX7" s="526"/>
      <c r="EY7" s="526"/>
      <c r="EZ7" s="526"/>
      <c r="FA7" s="526"/>
      <c r="FB7" s="526"/>
      <c r="FC7" s="526"/>
      <c r="FD7" s="526"/>
      <c r="FE7" s="526"/>
      <c r="FF7" s="526"/>
      <c r="FG7" s="526"/>
      <c r="FH7" s="526"/>
      <c r="FI7" s="526"/>
      <c r="FJ7" s="526"/>
      <c r="FK7" s="526"/>
      <c r="FL7" s="526"/>
      <c r="FM7" s="526"/>
      <c r="FN7" s="526"/>
      <c r="FO7" s="526"/>
      <c r="FP7" s="526"/>
      <c r="FQ7" s="526"/>
      <c r="FR7" s="526"/>
      <c r="FS7" s="526"/>
      <c r="FT7" s="526"/>
      <c r="FU7" s="526"/>
      <c r="FV7" s="526"/>
      <c r="FW7" s="526"/>
      <c r="FX7" s="526"/>
      <c r="FY7" s="526"/>
      <c r="FZ7" s="526"/>
      <c r="GA7" s="526"/>
      <c r="GB7" s="526"/>
      <c r="GC7" s="526"/>
      <c r="GD7" s="526"/>
      <c r="GE7" s="526"/>
      <c r="GF7" s="526"/>
      <c r="GG7" s="526"/>
      <c r="GH7" s="526"/>
      <c r="GI7" s="526"/>
      <c r="GJ7" s="526"/>
      <c r="GK7" s="526"/>
      <c r="GL7" s="526"/>
      <c r="GM7" s="526"/>
      <c r="GN7" s="526"/>
      <c r="GO7" s="526"/>
      <c r="GP7" s="526"/>
      <c r="GQ7" s="526"/>
      <c r="GR7" s="526"/>
      <c r="GS7" s="526"/>
      <c r="GT7" s="526"/>
      <c r="GU7" s="526"/>
      <c r="GV7" s="526"/>
      <c r="GW7" s="526"/>
      <c r="GX7" s="526"/>
      <c r="GY7" s="526"/>
      <c r="GZ7" s="526"/>
      <c r="HA7" s="526"/>
      <c r="HB7" s="526"/>
      <c r="HC7" s="526"/>
      <c r="HD7" s="526"/>
      <c r="HE7" s="526"/>
      <c r="HF7" s="526"/>
      <c r="HG7" s="526"/>
      <c r="HH7" s="526"/>
      <c r="HI7" s="526"/>
      <c r="HJ7" s="526"/>
      <c r="HK7" s="526"/>
      <c r="HL7" s="526"/>
      <c r="HM7" s="526"/>
      <c r="HN7" s="526"/>
      <c r="HO7" s="526"/>
      <c r="HP7" s="526"/>
      <c r="HQ7" s="526"/>
      <c r="HR7" s="526"/>
      <c r="HS7" s="526"/>
      <c r="HT7" s="526"/>
      <c r="HU7" s="526"/>
      <c r="HV7" s="526"/>
      <c r="HW7" s="526"/>
      <c r="HX7" s="526"/>
      <c r="HY7" s="526"/>
      <c r="HZ7" s="526"/>
      <c r="IA7" s="526"/>
      <c r="IB7" s="526"/>
      <c r="IC7" s="526"/>
      <c r="ID7" s="526"/>
      <c r="IE7" s="526"/>
      <c r="IF7" s="526"/>
      <c r="IG7" s="526"/>
      <c r="IH7" s="526"/>
      <c r="II7" s="526"/>
      <c r="IJ7" s="526"/>
      <c r="IK7" s="526"/>
      <c r="IL7" s="526"/>
      <c r="IM7" s="526"/>
      <c r="IN7" s="526"/>
      <c r="IO7" s="526"/>
      <c r="IP7" s="526"/>
      <c r="IQ7" s="526"/>
      <c r="IR7" s="526"/>
      <c r="IS7" s="526"/>
      <c r="IT7" s="526"/>
      <c r="IU7" s="526"/>
      <c r="IV7" s="526"/>
      <c r="IW7" s="526"/>
      <c r="IX7" s="526"/>
      <c r="IY7" s="526"/>
      <c r="IZ7" s="526"/>
      <c r="JA7" s="526"/>
      <c r="JB7" s="526"/>
      <c r="JC7" s="526"/>
      <c r="JD7" s="526"/>
      <c r="JE7" s="526"/>
      <c r="JF7" s="526"/>
      <c r="JG7" s="526"/>
      <c r="JH7" s="526"/>
      <c r="JI7" s="526"/>
      <c r="JJ7" s="526"/>
      <c r="JK7" s="526"/>
      <c r="JL7" s="526"/>
      <c r="JM7" s="526"/>
      <c r="JN7" s="526"/>
      <c r="JO7" s="526"/>
      <c r="JP7" s="526"/>
      <c r="JQ7" s="526"/>
      <c r="JR7" s="526"/>
      <c r="JS7" s="526"/>
      <c r="JT7" s="526"/>
      <c r="JU7" s="526"/>
      <c r="JV7" s="526"/>
      <c r="JW7" s="526"/>
      <c r="JX7" s="526"/>
      <c r="JY7" s="526"/>
      <c r="JZ7" s="526"/>
      <c r="KA7" s="526"/>
      <c r="KB7" s="526"/>
      <c r="KC7" s="526"/>
      <c r="KD7" s="526"/>
      <c r="KE7" s="526"/>
      <c r="KF7" s="526"/>
      <c r="KG7" s="526"/>
      <c r="KH7" s="526"/>
      <c r="KI7" s="526"/>
      <c r="KJ7" s="526"/>
      <c r="KK7" s="526"/>
      <c r="KL7" s="526"/>
      <c r="KM7" s="526"/>
      <c r="KN7" s="526"/>
      <c r="KO7" s="526"/>
      <c r="KP7" s="526"/>
      <c r="KQ7" s="527"/>
    </row>
    <row r="8" spans="1:303" ht="37" customHeight="1">
      <c r="A8" s="589" t="s">
        <v>1925</v>
      </c>
      <c r="B8" s="578" t="s">
        <v>1912</v>
      </c>
      <c r="C8" s="578" t="s">
        <v>1840</v>
      </c>
      <c r="D8" s="579">
        <v>1</v>
      </c>
      <c r="E8" s="1189">
        <v>262</v>
      </c>
      <c r="F8" s="29"/>
      <c r="G8" s="581"/>
      <c r="H8" s="582"/>
      <c r="I8" s="580"/>
      <c r="J8" s="562"/>
      <c r="K8" s="1037"/>
      <c r="L8" s="1036"/>
      <c r="M8" s="584"/>
      <c r="N8" s="24"/>
      <c r="O8" s="28"/>
      <c r="P8" s="585"/>
      <c r="Q8" s="583" t="s">
        <v>680</v>
      </c>
      <c r="R8" s="586">
        <f t="shared" si="0"/>
        <v>0</v>
      </c>
      <c r="S8" s="586">
        <f t="shared" si="1"/>
        <v>0</v>
      </c>
      <c r="T8" s="587" t="str">
        <f t="shared" si="2"/>
        <v>-</v>
      </c>
      <c r="U8" s="150">
        <v>2</v>
      </c>
      <c r="V8" s="174">
        <f t="shared" si="3"/>
        <v>0</v>
      </c>
      <c r="W8" s="150"/>
      <c r="X8" s="588" t="s">
        <v>1513</v>
      </c>
      <c r="Y8" s="588" t="s">
        <v>1520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557"/>
      <c r="BP8" s="558"/>
      <c r="BQ8" s="152"/>
      <c r="BR8" s="152"/>
      <c r="BS8" s="576">
        <v>1</v>
      </c>
      <c r="BT8" s="152"/>
      <c r="BU8" s="152"/>
      <c r="BV8" s="512"/>
      <c r="BW8" s="576">
        <v>1</v>
      </c>
      <c r="BX8" s="152"/>
      <c r="BY8" s="152"/>
      <c r="BZ8" s="512"/>
      <c r="CA8" s="525"/>
      <c r="CB8" s="526"/>
      <c r="CC8" s="526"/>
      <c r="CD8" s="526"/>
      <c r="CE8" s="526"/>
      <c r="CF8" s="526"/>
      <c r="CG8" s="526"/>
      <c r="CH8" s="526"/>
      <c r="CI8" s="526"/>
      <c r="CJ8" s="526"/>
      <c r="CK8" s="526"/>
      <c r="CL8" s="526"/>
      <c r="CM8" s="526"/>
      <c r="CN8" s="526"/>
      <c r="CO8" s="526"/>
      <c r="CP8" s="526"/>
      <c r="CQ8" s="526"/>
      <c r="CR8" s="526"/>
      <c r="CS8" s="526"/>
      <c r="CT8" s="526"/>
      <c r="CU8" s="526"/>
      <c r="CV8" s="526"/>
      <c r="CW8" s="526"/>
      <c r="CX8" s="526"/>
      <c r="CY8" s="526"/>
      <c r="CZ8" s="526"/>
      <c r="DA8" s="526"/>
      <c r="DB8" s="526"/>
      <c r="DC8" s="526"/>
      <c r="DD8" s="526"/>
      <c r="DE8" s="526"/>
      <c r="DF8" s="526"/>
      <c r="DG8" s="526"/>
      <c r="DH8" s="526"/>
      <c r="DI8" s="526"/>
      <c r="DJ8" s="526"/>
      <c r="DK8" s="526"/>
      <c r="DL8" s="526"/>
      <c r="DM8" s="526"/>
      <c r="DN8" s="526"/>
      <c r="DO8" s="526"/>
      <c r="DP8" s="526"/>
      <c r="DQ8" s="526"/>
      <c r="DR8" s="526"/>
      <c r="DS8" s="526"/>
      <c r="DT8" s="526"/>
      <c r="DU8" s="526"/>
      <c r="DV8" s="526"/>
      <c r="DW8" s="526"/>
      <c r="DX8" s="526"/>
      <c r="DY8" s="526"/>
      <c r="DZ8" s="526"/>
      <c r="EA8" s="526"/>
      <c r="EB8" s="526"/>
      <c r="EC8" s="526"/>
      <c r="ED8" s="526"/>
      <c r="EE8" s="526"/>
      <c r="EF8" s="526"/>
      <c r="EG8" s="526"/>
      <c r="EH8" s="526"/>
      <c r="EI8" s="526"/>
      <c r="EJ8" s="526"/>
      <c r="EK8" s="526"/>
      <c r="EL8" s="526"/>
      <c r="EM8" s="526"/>
      <c r="EN8" s="526"/>
      <c r="EO8" s="526"/>
      <c r="EP8" s="526"/>
      <c r="EQ8" s="526"/>
      <c r="ER8" s="526"/>
      <c r="ES8" s="526"/>
      <c r="ET8" s="526"/>
      <c r="EU8" s="526"/>
      <c r="EV8" s="526"/>
      <c r="EW8" s="526"/>
      <c r="EX8" s="526"/>
      <c r="EY8" s="526"/>
      <c r="EZ8" s="526"/>
      <c r="FA8" s="526"/>
      <c r="FB8" s="526"/>
      <c r="FC8" s="526"/>
      <c r="FD8" s="526"/>
      <c r="FE8" s="526"/>
      <c r="FF8" s="526"/>
      <c r="FG8" s="526"/>
      <c r="FH8" s="526"/>
      <c r="FI8" s="526"/>
      <c r="FJ8" s="526"/>
      <c r="FK8" s="526"/>
      <c r="FL8" s="526"/>
      <c r="FM8" s="526"/>
      <c r="FN8" s="526"/>
      <c r="FO8" s="526"/>
      <c r="FP8" s="526"/>
      <c r="FQ8" s="526"/>
      <c r="FR8" s="526"/>
      <c r="FS8" s="526"/>
      <c r="FT8" s="526"/>
      <c r="FU8" s="526"/>
      <c r="FV8" s="526"/>
      <c r="FW8" s="526"/>
      <c r="FX8" s="526"/>
      <c r="FY8" s="526"/>
      <c r="FZ8" s="526"/>
      <c r="GA8" s="526"/>
      <c r="GB8" s="526"/>
      <c r="GC8" s="526"/>
      <c r="GD8" s="526"/>
      <c r="GE8" s="526"/>
      <c r="GF8" s="526"/>
      <c r="GG8" s="526"/>
      <c r="GH8" s="526"/>
      <c r="GI8" s="526"/>
      <c r="GJ8" s="526"/>
      <c r="GK8" s="526"/>
      <c r="GL8" s="526"/>
      <c r="GM8" s="526"/>
      <c r="GN8" s="526"/>
      <c r="GO8" s="526"/>
      <c r="GP8" s="526"/>
      <c r="GQ8" s="526"/>
      <c r="GR8" s="526"/>
      <c r="GS8" s="526"/>
      <c r="GT8" s="526"/>
      <c r="GU8" s="526"/>
      <c r="GV8" s="526"/>
      <c r="GW8" s="526"/>
      <c r="GX8" s="526"/>
      <c r="GY8" s="526"/>
      <c r="GZ8" s="526"/>
      <c r="HA8" s="526"/>
      <c r="HB8" s="526"/>
      <c r="HC8" s="526"/>
      <c r="HD8" s="526"/>
      <c r="HE8" s="526"/>
      <c r="HF8" s="526"/>
      <c r="HG8" s="526"/>
      <c r="HH8" s="526"/>
      <c r="HI8" s="526"/>
      <c r="HJ8" s="526"/>
      <c r="HK8" s="526"/>
      <c r="HL8" s="526"/>
      <c r="HM8" s="526"/>
      <c r="HN8" s="526"/>
      <c r="HO8" s="526"/>
      <c r="HP8" s="526"/>
      <c r="HQ8" s="526"/>
      <c r="HR8" s="526"/>
      <c r="HS8" s="526"/>
      <c r="HT8" s="526"/>
      <c r="HU8" s="526"/>
      <c r="HV8" s="526"/>
      <c r="HW8" s="526"/>
      <c r="HX8" s="526"/>
      <c r="HY8" s="526"/>
      <c r="HZ8" s="526"/>
      <c r="IA8" s="526"/>
      <c r="IB8" s="526"/>
      <c r="IC8" s="526"/>
      <c r="ID8" s="526"/>
      <c r="IE8" s="526"/>
      <c r="IF8" s="526"/>
      <c r="IG8" s="526"/>
      <c r="IH8" s="526"/>
      <c r="II8" s="526"/>
      <c r="IJ8" s="526"/>
      <c r="IK8" s="526"/>
      <c r="IL8" s="526"/>
      <c r="IM8" s="526"/>
      <c r="IN8" s="526"/>
      <c r="IO8" s="526"/>
      <c r="IP8" s="526"/>
      <c r="IQ8" s="526"/>
      <c r="IR8" s="526"/>
      <c r="IS8" s="526"/>
      <c r="IT8" s="526"/>
      <c r="IU8" s="526"/>
      <c r="IV8" s="526"/>
      <c r="IW8" s="526"/>
      <c r="IX8" s="526"/>
      <c r="IY8" s="526"/>
      <c r="IZ8" s="526"/>
      <c r="JA8" s="526"/>
      <c r="JB8" s="526"/>
      <c r="JC8" s="526"/>
      <c r="JD8" s="526"/>
      <c r="JE8" s="526"/>
      <c r="JF8" s="526"/>
      <c r="JG8" s="526"/>
      <c r="JH8" s="526"/>
      <c r="JI8" s="526"/>
      <c r="JJ8" s="526"/>
      <c r="JK8" s="526"/>
      <c r="JL8" s="526"/>
      <c r="JM8" s="526"/>
      <c r="JN8" s="526"/>
      <c r="JO8" s="526"/>
      <c r="JP8" s="526"/>
      <c r="JQ8" s="526"/>
      <c r="JR8" s="526"/>
      <c r="JS8" s="526"/>
      <c r="JT8" s="526"/>
      <c r="JU8" s="526"/>
      <c r="JV8" s="526"/>
      <c r="JW8" s="526"/>
      <c r="JX8" s="526"/>
      <c r="JY8" s="526"/>
      <c r="JZ8" s="526"/>
      <c r="KA8" s="526"/>
      <c r="KB8" s="526"/>
      <c r="KC8" s="526"/>
      <c r="KD8" s="526"/>
      <c r="KE8" s="526"/>
      <c r="KF8" s="526"/>
      <c r="KG8" s="526"/>
      <c r="KH8" s="526"/>
      <c r="KI8" s="526"/>
      <c r="KJ8" s="526"/>
      <c r="KK8" s="526"/>
      <c r="KL8" s="526"/>
      <c r="KM8" s="526"/>
      <c r="KN8" s="526"/>
      <c r="KO8" s="526"/>
      <c r="KP8" s="526"/>
      <c r="KQ8" s="527"/>
    </row>
    <row r="9" spans="1:303" ht="37" customHeight="1">
      <c r="A9" s="590" t="s">
        <v>1922</v>
      </c>
      <c r="B9" s="578" t="s">
        <v>1913</v>
      </c>
      <c r="C9" s="578" t="s">
        <v>1841</v>
      </c>
      <c r="D9" s="579">
        <v>1</v>
      </c>
      <c r="E9" s="1189">
        <v>262</v>
      </c>
      <c r="F9" s="29"/>
      <c r="G9" s="581"/>
      <c r="H9" s="582"/>
      <c r="I9" s="580"/>
      <c r="J9" s="562"/>
      <c r="K9" s="1037"/>
      <c r="L9" s="1036"/>
      <c r="M9" s="584"/>
      <c r="N9" s="24"/>
      <c r="O9" s="28"/>
      <c r="P9" s="585"/>
      <c r="Q9" s="583" t="s">
        <v>680</v>
      </c>
      <c r="R9" s="586">
        <f t="shared" si="0"/>
        <v>0</v>
      </c>
      <c r="S9" s="586">
        <f t="shared" si="1"/>
        <v>0</v>
      </c>
      <c r="T9" s="587" t="str">
        <f t="shared" si="2"/>
        <v>-</v>
      </c>
      <c r="U9" s="150">
        <v>2.4</v>
      </c>
      <c r="V9" s="174">
        <f t="shared" si="3"/>
        <v>0</v>
      </c>
      <c r="W9" s="150"/>
      <c r="X9" s="588" t="s">
        <v>1511</v>
      </c>
      <c r="Y9" s="588" t="s">
        <v>1520</v>
      </c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557"/>
      <c r="BP9" s="558"/>
      <c r="BQ9" s="152"/>
      <c r="BR9" s="152"/>
      <c r="BS9" s="576">
        <v>1</v>
      </c>
      <c r="BT9" s="152"/>
      <c r="BU9" s="152"/>
      <c r="BV9" s="512"/>
      <c r="BW9" s="152"/>
      <c r="BX9" s="152"/>
      <c r="BY9" s="576">
        <v>1</v>
      </c>
      <c r="BZ9" s="512"/>
      <c r="CA9" s="525"/>
      <c r="CB9" s="526"/>
      <c r="CC9" s="526"/>
      <c r="CD9" s="526"/>
      <c r="CE9" s="526"/>
      <c r="CF9" s="526"/>
      <c r="CG9" s="526"/>
      <c r="CH9" s="526"/>
      <c r="CI9" s="526"/>
      <c r="CJ9" s="526"/>
      <c r="CK9" s="526"/>
      <c r="CL9" s="526"/>
      <c r="CM9" s="526"/>
      <c r="CN9" s="526"/>
      <c r="CO9" s="526"/>
      <c r="CP9" s="526"/>
      <c r="CQ9" s="526"/>
      <c r="CR9" s="526"/>
      <c r="CS9" s="526"/>
      <c r="CT9" s="526"/>
      <c r="CU9" s="526"/>
      <c r="CV9" s="526"/>
      <c r="CW9" s="526"/>
      <c r="CX9" s="526"/>
      <c r="CY9" s="526"/>
      <c r="CZ9" s="526"/>
      <c r="DA9" s="526"/>
      <c r="DB9" s="526"/>
      <c r="DC9" s="526"/>
      <c r="DD9" s="526"/>
      <c r="DE9" s="526"/>
      <c r="DF9" s="526"/>
      <c r="DG9" s="526"/>
      <c r="DH9" s="526"/>
      <c r="DI9" s="526"/>
      <c r="DJ9" s="526"/>
      <c r="DK9" s="526"/>
      <c r="DL9" s="526"/>
      <c r="DM9" s="526"/>
      <c r="DN9" s="526"/>
      <c r="DO9" s="526"/>
      <c r="DP9" s="526"/>
      <c r="DQ9" s="526"/>
      <c r="DR9" s="526"/>
      <c r="DS9" s="526"/>
      <c r="DT9" s="526"/>
      <c r="DU9" s="526"/>
      <c r="DV9" s="526"/>
      <c r="DW9" s="526"/>
      <c r="DX9" s="526"/>
      <c r="DY9" s="526"/>
      <c r="DZ9" s="526"/>
      <c r="EA9" s="526"/>
      <c r="EB9" s="526"/>
      <c r="EC9" s="526"/>
      <c r="ED9" s="526"/>
      <c r="EE9" s="526"/>
      <c r="EF9" s="526"/>
      <c r="EG9" s="526"/>
      <c r="EH9" s="526"/>
      <c r="EI9" s="526"/>
      <c r="EJ9" s="526"/>
      <c r="EK9" s="526"/>
      <c r="EL9" s="526"/>
      <c r="EM9" s="526"/>
      <c r="EN9" s="526"/>
      <c r="EO9" s="526"/>
      <c r="EP9" s="526"/>
      <c r="EQ9" s="526"/>
      <c r="ER9" s="526"/>
      <c r="ES9" s="526"/>
      <c r="ET9" s="526"/>
      <c r="EU9" s="526"/>
      <c r="EV9" s="526"/>
      <c r="EW9" s="526"/>
      <c r="EX9" s="526"/>
      <c r="EY9" s="526"/>
      <c r="EZ9" s="526"/>
      <c r="FA9" s="526"/>
      <c r="FB9" s="526"/>
      <c r="FC9" s="526"/>
      <c r="FD9" s="526"/>
      <c r="FE9" s="526"/>
      <c r="FF9" s="526"/>
      <c r="FG9" s="526"/>
      <c r="FH9" s="526"/>
      <c r="FI9" s="526"/>
      <c r="FJ9" s="526"/>
      <c r="FK9" s="526"/>
      <c r="FL9" s="526"/>
      <c r="FM9" s="526"/>
      <c r="FN9" s="526"/>
      <c r="FO9" s="526"/>
      <c r="FP9" s="526"/>
      <c r="FQ9" s="526"/>
      <c r="FR9" s="526"/>
      <c r="FS9" s="526"/>
      <c r="FT9" s="526"/>
      <c r="FU9" s="526"/>
      <c r="FV9" s="526"/>
      <c r="FW9" s="526"/>
      <c r="FX9" s="526"/>
      <c r="FY9" s="526"/>
      <c r="FZ9" s="526"/>
      <c r="GA9" s="526"/>
      <c r="GB9" s="526"/>
      <c r="GC9" s="526"/>
      <c r="GD9" s="526"/>
      <c r="GE9" s="526"/>
      <c r="GF9" s="526"/>
      <c r="GG9" s="526"/>
      <c r="GH9" s="526"/>
      <c r="GI9" s="526"/>
      <c r="GJ9" s="526"/>
      <c r="GK9" s="526"/>
      <c r="GL9" s="526"/>
      <c r="GM9" s="526"/>
      <c r="GN9" s="526"/>
      <c r="GO9" s="526"/>
      <c r="GP9" s="526"/>
      <c r="GQ9" s="526"/>
      <c r="GR9" s="526"/>
      <c r="GS9" s="526"/>
      <c r="GT9" s="526"/>
      <c r="GU9" s="526"/>
      <c r="GV9" s="526"/>
      <c r="GW9" s="526"/>
      <c r="GX9" s="526"/>
      <c r="GY9" s="526"/>
      <c r="GZ9" s="526"/>
      <c r="HA9" s="526"/>
      <c r="HB9" s="526"/>
      <c r="HC9" s="526"/>
      <c r="HD9" s="526"/>
      <c r="HE9" s="526"/>
      <c r="HF9" s="526"/>
      <c r="HG9" s="526"/>
      <c r="HH9" s="526"/>
      <c r="HI9" s="526"/>
      <c r="HJ9" s="526"/>
      <c r="HK9" s="526"/>
      <c r="HL9" s="526"/>
      <c r="HM9" s="526"/>
      <c r="HN9" s="526"/>
      <c r="HO9" s="526"/>
      <c r="HP9" s="526"/>
      <c r="HQ9" s="526"/>
      <c r="HR9" s="526"/>
      <c r="HS9" s="526"/>
      <c r="HT9" s="526"/>
      <c r="HU9" s="526"/>
      <c r="HV9" s="526"/>
      <c r="HW9" s="526"/>
      <c r="HX9" s="526"/>
      <c r="HY9" s="526"/>
      <c r="HZ9" s="526"/>
      <c r="IA9" s="526"/>
      <c r="IB9" s="526"/>
      <c r="IC9" s="526"/>
      <c r="ID9" s="526"/>
      <c r="IE9" s="526"/>
      <c r="IF9" s="526"/>
      <c r="IG9" s="526"/>
      <c r="IH9" s="526"/>
      <c r="II9" s="526"/>
      <c r="IJ9" s="526"/>
      <c r="IK9" s="526"/>
      <c r="IL9" s="526"/>
      <c r="IM9" s="526"/>
      <c r="IN9" s="526"/>
      <c r="IO9" s="526"/>
      <c r="IP9" s="526"/>
      <c r="IQ9" s="526"/>
      <c r="IR9" s="526"/>
      <c r="IS9" s="526"/>
      <c r="IT9" s="526"/>
      <c r="IU9" s="526"/>
      <c r="IV9" s="526"/>
      <c r="IW9" s="526"/>
      <c r="IX9" s="526"/>
      <c r="IY9" s="526"/>
      <c r="IZ9" s="526"/>
      <c r="JA9" s="526"/>
      <c r="JB9" s="526"/>
      <c r="JC9" s="526"/>
      <c r="JD9" s="526"/>
      <c r="JE9" s="526"/>
      <c r="JF9" s="526"/>
      <c r="JG9" s="526"/>
      <c r="JH9" s="526"/>
      <c r="JI9" s="526"/>
      <c r="JJ9" s="526"/>
      <c r="JK9" s="526"/>
      <c r="JL9" s="526"/>
      <c r="JM9" s="526"/>
      <c r="JN9" s="526"/>
      <c r="JO9" s="526"/>
      <c r="JP9" s="526"/>
      <c r="JQ9" s="526"/>
      <c r="JR9" s="526"/>
      <c r="JS9" s="526"/>
      <c r="JT9" s="526"/>
      <c r="JU9" s="526"/>
      <c r="JV9" s="526"/>
      <c r="JW9" s="526"/>
      <c r="JX9" s="526"/>
      <c r="JY9" s="526"/>
      <c r="JZ9" s="526"/>
      <c r="KA9" s="526"/>
      <c r="KB9" s="526"/>
      <c r="KC9" s="526"/>
      <c r="KD9" s="526"/>
      <c r="KE9" s="526"/>
      <c r="KF9" s="526"/>
      <c r="KG9" s="526"/>
      <c r="KH9" s="526"/>
      <c r="KI9" s="526"/>
      <c r="KJ9" s="526"/>
      <c r="KK9" s="526"/>
      <c r="KL9" s="526"/>
      <c r="KM9" s="526"/>
      <c r="KN9" s="526"/>
      <c r="KO9" s="526"/>
      <c r="KP9" s="526"/>
      <c r="KQ9" s="527"/>
    </row>
    <row r="10" spans="1:303" ht="37" customHeight="1">
      <c r="A10" s="577"/>
      <c r="B10" s="578" t="s">
        <v>1914</v>
      </c>
      <c r="C10" s="578" t="s">
        <v>1842</v>
      </c>
      <c r="D10" s="579">
        <v>1</v>
      </c>
      <c r="E10" s="1189">
        <v>262</v>
      </c>
      <c r="F10" s="29"/>
      <c r="G10" s="581"/>
      <c r="H10" s="582"/>
      <c r="I10" s="580"/>
      <c r="J10" s="562"/>
      <c r="K10" s="1037"/>
      <c r="L10" s="1036"/>
      <c r="M10" s="584"/>
      <c r="N10" s="24"/>
      <c r="O10" s="28"/>
      <c r="P10" s="585"/>
      <c r="Q10" s="583" t="s">
        <v>680</v>
      </c>
      <c r="R10" s="586">
        <f t="shared" si="0"/>
        <v>0</v>
      </c>
      <c r="S10" s="586">
        <f t="shared" si="1"/>
        <v>0</v>
      </c>
      <c r="T10" s="587" t="str">
        <f t="shared" si="2"/>
        <v>-</v>
      </c>
      <c r="U10" s="150">
        <v>2.6</v>
      </c>
      <c r="V10" s="174">
        <f t="shared" si="3"/>
        <v>0</v>
      </c>
      <c r="W10" s="150"/>
      <c r="X10" s="588" t="s">
        <v>1511</v>
      </c>
      <c r="Y10" s="588" t="s">
        <v>1520</v>
      </c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557"/>
      <c r="BP10" s="558"/>
      <c r="BQ10" s="152"/>
      <c r="BR10" s="152"/>
      <c r="BS10" s="576">
        <v>1</v>
      </c>
      <c r="BT10" s="152"/>
      <c r="BU10" s="152"/>
      <c r="BV10" s="512"/>
      <c r="BW10" s="152"/>
      <c r="BX10" s="152"/>
      <c r="BY10" s="576">
        <v>1</v>
      </c>
      <c r="BZ10" s="512"/>
      <c r="CA10" s="525"/>
      <c r="CB10" s="526"/>
      <c r="CC10" s="526"/>
      <c r="CD10" s="526"/>
      <c r="CE10" s="526"/>
      <c r="CF10" s="526"/>
      <c r="CG10" s="526"/>
      <c r="CH10" s="526"/>
      <c r="CI10" s="526"/>
      <c r="CJ10" s="526"/>
      <c r="CK10" s="526"/>
      <c r="CL10" s="526"/>
      <c r="CM10" s="526"/>
      <c r="CN10" s="526"/>
      <c r="CO10" s="526"/>
      <c r="CP10" s="526"/>
      <c r="CQ10" s="526"/>
      <c r="CR10" s="526"/>
      <c r="CS10" s="526"/>
      <c r="CT10" s="526"/>
      <c r="CU10" s="526"/>
      <c r="CV10" s="526"/>
      <c r="CW10" s="526"/>
      <c r="CX10" s="526"/>
      <c r="CY10" s="526"/>
      <c r="CZ10" s="526"/>
      <c r="DA10" s="526"/>
      <c r="DB10" s="526"/>
      <c r="DC10" s="526"/>
      <c r="DD10" s="526"/>
      <c r="DE10" s="526"/>
      <c r="DF10" s="526"/>
      <c r="DG10" s="526"/>
      <c r="DH10" s="526"/>
      <c r="DI10" s="526"/>
      <c r="DJ10" s="526"/>
      <c r="DK10" s="526"/>
      <c r="DL10" s="526"/>
      <c r="DM10" s="526"/>
      <c r="DN10" s="526"/>
      <c r="DO10" s="526"/>
      <c r="DP10" s="526"/>
      <c r="DQ10" s="526"/>
      <c r="DR10" s="526"/>
      <c r="DS10" s="526"/>
      <c r="DT10" s="526"/>
      <c r="DU10" s="526"/>
      <c r="DV10" s="526"/>
      <c r="DW10" s="526"/>
      <c r="DX10" s="526"/>
      <c r="DY10" s="526"/>
      <c r="DZ10" s="526"/>
      <c r="EA10" s="526"/>
      <c r="EB10" s="526"/>
      <c r="EC10" s="526"/>
      <c r="ED10" s="526"/>
      <c r="EE10" s="526"/>
      <c r="EF10" s="526"/>
      <c r="EG10" s="526"/>
      <c r="EH10" s="526"/>
      <c r="EI10" s="526"/>
      <c r="EJ10" s="526"/>
      <c r="EK10" s="526"/>
      <c r="EL10" s="526"/>
      <c r="EM10" s="526"/>
      <c r="EN10" s="526"/>
      <c r="EO10" s="526"/>
      <c r="EP10" s="526"/>
      <c r="EQ10" s="526"/>
      <c r="ER10" s="526"/>
      <c r="ES10" s="526"/>
      <c r="ET10" s="526"/>
      <c r="EU10" s="526"/>
      <c r="EV10" s="526"/>
      <c r="EW10" s="526"/>
      <c r="EX10" s="526"/>
      <c r="EY10" s="526"/>
      <c r="EZ10" s="526"/>
      <c r="FA10" s="526"/>
      <c r="FB10" s="526"/>
      <c r="FC10" s="526"/>
      <c r="FD10" s="526"/>
      <c r="FE10" s="526"/>
      <c r="FF10" s="526"/>
      <c r="FG10" s="526"/>
      <c r="FH10" s="526"/>
      <c r="FI10" s="526"/>
      <c r="FJ10" s="526"/>
      <c r="FK10" s="526"/>
      <c r="FL10" s="526"/>
      <c r="FM10" s="526"/>
      <c r="FN10" s="526"/>
      <c r="FO10" s="526"/>
      <c r="FP10" s="526"/>
      <c r="FQ10" s="526"/>
      <c r="FR10" s="526"/>
      <c r="FS10" s="526"/>
      <c r="FT10" s="526"/>
      <c r="FU10" s="526"/>
      <c r="FV10" s="526"/>
      <c r="FW10" s="526"/>
      <c r="FX10" s="526"/>
      <c r="FY10" s="526"/>
      <c r="FZ10" s="526"/>
      <c r="GA10" s="526"/>
      <c r="GB10" s="526"/>
      <c r="GC10" s="526"/>
      <c r="GD10" s="526"/>
      <c r="GE10" s="526"/>
      <c r="GF10" s="526"/>
      <c r="GG10" s="526"/>
      <c r="GH10" s="526"/>
      <c r="GI10" s="526"/>
      <c r="GJ10" s="526"/>
      <c r="GK10" s="526"/>
      <c r="GL10" s="526"/>
      <c r="GM10" s="526"/>
      <c r="GN10" s="526"/>
      <c r="GO10" s="526"/>
      <c r="GP10" s="526"/>
      <c r="GQ10" s="526"/>
      <c r="GR10" s="526"/>
      <c r="GS10" s="526"/>
      <c r="GT10" s="526"/>
      <c r="GU10" s="526"/>
      <c r="GV10" s="526"/>
      <c r="GW10" s="526"/>
      <c r="GX10" s="526"/>
      <c r="GY10" s="526"/>
      <c r="GZ10" s="526"/>
      <c r="HA10" s="526"/>
      <c r="HB10" s="526"/>
      <c r="HC10" s="526"/>
      <c r="HD10" s="526"/>
      <c r="HE10" s="526"/>
      <c r="HF10" s="526"/>
      <c r="HG10" s="526"/>
      <c r="HH10" s="526"/>
      <c r="HI10" s="526"/>
      <c r="HJ10" s="526"/>
      <c r="HK10" s="526"/>
      <c r="HL10" s="526"/>
      <c r="HM10" s="526"/>
      <c r="HN10" s="526"/>
      <c r="HO10" s="526"/>
      <c r="HP10" s="526"/>
      <c r="HQ10" s="526"/>
      <c r="HR10" s="526"/>
      <c r="HS10" s="526"/>
      <c r="HT10" s="526"/>
      <c r="HU10" s="526"/>
      <c r="HV10" s="526"/>
      <c r="HW10" s="526"/>
      <c r="HX10" s="526"/>
      <c r="HY10" s="526"/>
      <c r="HZ10" s="526"/>
      <c r="IA10" s="526"/>
      <c r="IB10" s="526"/>
      <c r="IC10" s="526"/>
      <c r="ID10" s="526"/>
      <c r="IE10" s="526"/>
      <c r="IF10" s="526"/>
      <c r="IG10" s="526"/>
      <c r="IH10" s="526"/>
      <c r="II10" s="526"/>
      <c r="IJ10" s="526"/>
      <c r="IK10" s="526"/>
      <c r="IL10" s="526"/>
      <c r="IM10" s="526"/>
      <c r="IN10" s="526"/>
      <c r="IO10" s="526"/>
      <c r="IP10" s="526"/>
      <c r="IQ10" s="526"/>
      <c r="IR10" s="526"/>
      <c r="IS10" s="526"/>
      <c r="IT10" s="526"/>
      <c r="IU10" s="526"/>
      <c r="IV10" s="526"/>
      <c r="IW10" s="526"/>
      <c r="IX10" s="526"/>
      <c r="IY10" s="526"/>
      <c r="IZ10" s="526"/>
      <c r="JA10" s="526"/>
      <c r="JB10" s="526"/>
      <c r="JC10" s="526"/>
      <c r="JD10" s="526"/>
      <c r="JE10" s="526"/>
      <c r="JF10" s="526"/>
      <c r="JG10" s="526"/>
      <c r="JH10" s="526"/>
      <c r="JI10" s="526"/>
      <c r="JJ10" s="526"/>
      <c r="JK10" s="526"/>
      <c r="JL10" s="526"/>
      <c r="JM10" s="526"/>
      <c r="JN10" s="526"/>
      <c r="JO10" s="526"/>
      <c r="JP10" s="526"/>
      <c r="JQ10" s="526"/>
      <c r="JR10" s="526"/>
      <c r="JS10" s="526"/>
      <c r="JT10" s="526"/>
      <c r="JU10" s="526"/>
      <c r="JV10" s="526"/>
      <c r="JW10" s="526"/>
      <c r="JX10" s="526"/>
      <c r="JY10" s="526"/>
      <c r="JZ10" s="526"/>
      <c r="KA10" s="526"/>
      <c r="KB10" s="526"/>
      <c r="KC10" s="526"/>
      <c r="KD10" s="526"/>
      <c r="KE10" s="526"/>
      <c r="KF10" s="526"/>
      <c r="KG10" s="526"/>
      <c r="KH10" s="526"/>
      <c r="KI10" s="526"/>
      <c r="KJ10" s="526"/>
      <c r="KK10" s="526"/>
      <c r="KL10" s="526"/>
      <c r="KM10" s="526"/>
      <c r="KN10" s="526"/>
      <c r="KO10" s="526"/>
      <c r="KP10" s="526"/>
      <c r="KQ10" s="527"/>
    </row>
    <row r="11" spans="1:303" ht="37" customHeight="1">
      <c r="A11" s="577"/>
      <c r="B11" s="578" t="s">
        <v>1915</v>
      </c>
      <c r="C11" s="578" t="s">
        <v>1843</v>
      </c>
      <c r="D11" s="579">
        <v>1</v>
      </c>
      <c r="E11" s="1189">
        <v>271</v>
      </c>
      <c r="F11" s="29"/>
      <c r="G11" s="581"/>
      <c r="H11" s="582"/>
      <c r="I11" s="580"/>
      <c r="J11" s="562"/>
      <c r="K11" s="1037"/>
      <c r="L11" s="1036"/>
      <c r="M11" s="584"/>
      <c r="N11" s="24"/>
      <c r="O11" s="28"/>
      <c r="P11" s="585"/>
      <c r="Q11" s="583" t="s">
        <v>680</v>
      </c>
      <c r="R11" s="586">
        <f t="shared" si="0"/>
        <v>0</v>
      </c>
      <c r="S11" s="586">
        <f t="shared" si="1"/>
        <v>0</v>
      </c>
      <c r="T11" s="587" t="str">
        <f t="shared" si="2"/>
        <v>-</v>
      </c>
      <c r="U11" s="150">
        <v>2.6</v>
      </c>
      <c r="V11" s="174">
        <f t="shared" si="3"/>
        <v>0</v>
      </c>
      <c r="W11" s="150"/>
      <c r="X11" s="588" t="s">
        <v>1512</v>
      </c>
      <c r="Y11" s="588" t="s">
        <v>1520</v>
      </c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557"/>
      <c r="BP11" s="558"/>
      <c r="BQ11" s="152"/>
      <c r="BR11" s="152"/>
      <c r="BS11" s="576">
        <v>1</v>
      </c>
      <c r="BT11" s="152"/>
      <c r="BU11" s="152"/>
      <c r="BV11" s="512"/>
      <c r="BW11" s="152"/>
      <c r="BX11" s="576">
        <v>1</v>
      </c>
      <c r="BY11" s="152"/>
      <c r="BZ11" s="512"/>
      <c r="CA11" s="525"/>
      <c r="CB11" s="526"/>
      <c r="CC11" s="526"/>
      <c r="CD11" s="526"/>
      <c r="CE11" s="526"/>
      <c r="CF11" s="526"/>
      <c r="CG11" s="526"/>
      <c r="CH11" s="526"/>
      <c r="CI11" s="526"/>
      <c r="CJ11" s="526"/>
      <c r="CK11" s="526"/>
      <c r="CL11" s="526"/>
      <c r="CM11" s="526"/>
      <c r="CN11" s="526"/>
      <c r="CO11" s="526"/>
      <c r="CP11" s="526"/>
      <c r="CQ11" s="526"/>
      <c r="CR11" s="526"/>
      <c r="CS11" s="526"/>
      <c r="CT11" s="526"/>
      <c r="CU11" s="526"/>
      <c r="CV11" s="526"/>
      <c r="CW11" s="526"/>
      <c r="CX11" s="526"/>
      <c r="CY11" s="526"/>
      <c r="CZ11" s="526"/>
      <c r="DA11" s="526"/>
      <c r="DB11" s="526"/>
      <c r="DC11" s="526"/>
      <c r="DD11" s="526"/>
      <c r="DE11" s="526"/>
      <c r="DF11" s="526"/>
      <c r="DG11" s="526"/>
      <c r="DH11" s="526"/>
      <c r="DI11" s="526"/>
      <c r="DJ11" s="526"/>
      <c r="DK11" s="526"/>
      <c r="DL11" s="526"/>
      <c r="DM11" s="526"/>
      <c r="DN11" s="526"/>
      <c r="DO11" s="526"/>
      <c r="DP11" s="526"/>
      <c r="DQ11" s="526"/>
      <c r="DR11" s="526"/>
      <c r="DS11" s="526"/>
      <c r="DT11" s="526"/>
      <c r="DU11" s="526"/>
      <c r="DV11" s="526"/>
      <c r="DW11" s="526"/>
      <c r="DX11" s="526"/>
      <c r="DY11" s="526"/>
      <c r="DZ11" s="526"/>
      <c r="EA11" s="526"/>
      <c r="EB11" s="526"/>
      <c r="EC11" s="526"/>
      <c r="ED11" s="526"/>
      <c r="EE11" s="526"/>
      <c r="EF11" s="526"/>
      <c r="EG11" s="526"/>
      <c r="EH11" s="526"/>
      <c r="EI11" s="526"/>
      <c r="EJ11" s="526"/>
      <c r="EK11" s="526"/>
      <c r="EL11" s="526"/>
      <c r="EM11" s="526"/>
      <c r="EN11" s="526"/>
      <c r="EO11" s="526"/>
      <c r="EP11" s="526"/>
      <c r="EQ11" s="526"/>
      <c r="ER11" s="526"/>
      <c r="ES11" s="526"/>
      <c r="ET11" s="526"/>
      <c r="EU11" s="526"/>
      <c r="EV11" s="526"/>
      <c r="EW11" s="526"/>
      <c r="EX11" s="526"/>
      <c r="EY11" s="526"/>
      <c r="EZ11" s="526"/>
      <c r="FA11" s="526"/>
      <c r="FB11" s="526"/>
      <c r="FC11" s="526"/>
      <c r="FD11" s="526"/>
      <c r="FE11" s="526"/>
      <c r="FF11" s="526"/>
      <c r="FG11" s="526"/>
      <c r="FH11" s="526"/>
      <c r="FI11" s="526"/>
      <c r="FJ11" s="526"/>
      <c r="FK11" s="526"/>
      <c r="FL11" s="526"/>
      <c r="FM11" s="526"/>
      <c r="FN11" s="526"/>
      <c r="FO11" s="526"/>
      <c r="FP11" s="526"/>
      <c r="FQ11" s="526"/>
      <c r="FR11" s="526"/>
      <c r="FS11" s="526"/>
      <c r="FT11" s="526"/>
      <c r="FU11" s="526"/>
      <c r="FV11" s="526"/>
      <c r="FW11" s="526"/>
      <c r="FX11" s="526"/>
      <c r="FY11" s="526"/>
      <c r="FZ11" s="526"/>
      <c r="GA11" s="526"/>
      <c r="GB11" s="526"/>
      <c r="GC11" s="526"/>
      <c r="GD11" s="526"/>
      <c r="GE11" s="526"/>
      <c r="GF11" s="526"/>
      <c r="GG11" s="526"/>
      <c r="GH11" s="526"/>
      <c r="GI11" s="526"/>
      <c r="GJ11" s="526"/>
      <c r="GK11" s="526"/>
      <c r="GL11" s="526"/>
      <c r="GM11" s="526"/>
      <c r="GN11" s="526"/>
      <c r="GO11" s="526"/>
      <c r="GP11" s="526"/>
      <c r="GQ11" s="526"/>
      <c r="GR11" s="526"/>
      <c r="GS11" s="526"/>
      <c r="GT11" s="526"/>
      <c r="GU11" s="526"/>
      <c r="GV11" s="526"/>
      <c r="GW11" s="526"/>
      <c r="GX11" s="526"/>
      <c r="GY11" s="526"/>
      <c r="GZ11" s="526"/>
      <c r="HA11" s="526"/>
      <c r="HB11" s="526"/>
      <c r="HC11" s="526"/>
      <c r="HD11" s="526"/>
      <c r="HE11" s="526"/>
      <c r="HF11" s="526"/>
      <c r="HG11" s="526"/>
      <c r="HH11" s="526"/>
      <c r="HI11" s="526"/>
      <c r="HJ11" s="526"/>
      <c r="HK11" s="526"/>
      <c r="HL11" s="526"/>
      <c r="HM11" s="526"/>
      <c r="HN11" s="526"/>
      <c r="HO11" s="526"/>
      <c r="HP11" s="526"/>
      <c r="HQ11" s="526"/>
      <c r="HR11" s="526"/>
      <c r="HS11" s="526"/>
      <c r="HT11" s="526"/>
      <c r="HU11" s="526"/>
      <c r="HV11" s="526"/>
      <c r="HW11" s="526"/>
      <c r="HX11" s="526"/>
      <c r="HY11" s="526"/>
      <c r="HZ11" s="526"/>
      <c r="IA11" s="526"/>
      <c r="IB11" s="526"/>
      <c r="IC11" s="526"/>
      <c r="ID11" s="526"/>
      <c r="IE11" s="526"/>
      <c r="IF11" s="526"/>
      <c r="IG11" s="526"/>
      <c r="IH11" s="526"/>
      <c r="II11" s="526"/>
      <c r="IJ11" s="526"/>
      <c r="IK11" s="526"/>
      <c r="IL11" s="526"/>
      <c r="IM11" s="526"/>
      <c r="IN11" s="526"/>
      <c r="IO11" s="526"/>
      <c r="IP11" s="526"/>
      <c r="IQ11" s="526"/>
      <c r="IR11" s="526"/>
      <c r="IS11" s="526"/>
      <c r="IT11" s="526"/>
      <c r="IU11" s="526"/>
      <c r="IV11" s="526"/>
      <c r="IW11" s="526"/>
      <c r="IX11" s="526"/>
      <c r="IY11" s="526"/>
      <c r="IZ11" s="526"/>
      <c r="JA11" s="526"/>
      <c r="JB11" s="526"/>
      <c r="JC11" s="526"/>
      <c r="JD11" s="526"/>
      <c r="JE11" s="526"/>
      <c r="JF11" s="526"/>
      <c r="JG11" s="526"/>
      <c r="JH11" s="526"/>
      <c r="JI11" s="526"/>
      <c r="JJ11" s="526"/>
      <c r="JK11" s="526"/>
      <c r="JL11" s="526"/>
      <c r="JM11" s="526"/>
      <c r="JN11" s="526"/>
      <c r="JO11" s="526"/>
      <c r="JP11" s="526"/>
      <c r="JQ11" s="526"/>
      <c r="JR11" s="526"/>
      <c r="JS11" s="526"/>
      <c r="JT11" s="526"/>
      <c r="JU11" s="526"/>
      <c r="JV11" s="526"/>
      <c r="JW11" s="526"/>
      <c r="JX11" s="526"/>
      <c r="JY11" s="526"/>
      <c r="JZ11" s="526"/>
      <c r="KA11" s="526"/>
      <c r="KB11" s="526"/>
      <c r="KC11" s="526"/>
      <c r="KD11" s="526"/>
      <c r="KE11" s="526"/>
      <c r="KF11" s="526"/>
      <c r="KG11" s="526"/>
      <c r="KH11" s="526"/>
      <c r="KI11" s="526"/>
      <c r="KJ11" s="526"/>
      <c r="KK11" s="526"/>
      <c r="KL11" s="526"/>
      <c r="KM11" s="526"/>
      <c r="KN11" s="526"/>
      <c r="KO11" s="526"/>
      <c r="KP11" s="526"/>
      <c r="KQ11" s="527"/>
    </row>
    <row r="12" spans="1:303" ht="37" customHeight="1">
      <c r="A12" s="577"/>
      <c r="B12" s="578" t="s">
        <v>1916</v>
      </c>
      <c r="C12" s="578" t="s">
        <v>1844</v>
      </c>
      <c r="D12" s="579">
        <v>1</v>
      </c>
      <c r="E12" s="1189">
        <v>271</v>
      </c>
      <c r="F12" s="29"/>
      <c r="G12" s="581"/>
      <c r="H12" s="582"/>
      <c r="I12" s="580"/>
      <c r="J12" s="562"/>
      <c r="K12" s="1037"/>
      <c r="L12" s="1036"/>
      <c r="M12" s="584"/>
      <c r="N12" s="24"/>
      <c r="O12" s="28"/>
      <c r="P12" s="585"/>
      <c r="Q12" s="583" t="s">
        <v>680</v>
      </c>
      <c r="R12" s="586">
        <f t="shared" si="0"/>
        <v>0</v>
      </c>
      <c r="S12" s="586">
        <f t="shared" si="1"/>
        <v>0</v>
      </c>
      <c r="T12" s="587" t="str">
        <f t="shared" si="2"/>
        <v>-</v>
      </c>
      <c r="U12" s="150">
        <v>2.7</v>
      </c>
      <c r="V12" s="174">
        <f t="shared" si="3"/>
        <v>0</v>
      </c>
      <c r="W12" s="150"/>
      <c r="X12" s="588" t="s">
        <v>1513</v>
      </c>
      <c r="Y12" s="588" t="s">
        <v>1516</v>
      </c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557"/>
      <c r="BP12" s="558"/>
      <c r="BQ12" s="152"/>
      <c r="BR12" s="152"/>
      <c r="BS12" s="152"/>
      <c r="BT12" s="576">
        <v>1</v>
      </c>
      <c r="BU12" s="152"/>
      <c r="BV12" s="512"/>
      <c r="BW12" s="576">
        <v>1</v>
      </c>
      <c r="BX12" s="152"/>
      <c r="BY12" s="152"/>
      <c r="BZ12" s="512"/>
      <c r="CA12" s="525"/>
      <c r="CB12" s="526"/>
      <c r="CC12" s="526"/>
      <c r="CD12" s="526"/>
      <c r="CE12" s="526"/>
      <c r="CF12" s="526"/>
      <c r="CG12" s="526"/>
      <c r="CH12" s="526"/>
      <c r="CI12" s="526"/>
      <c r="CJ12" s="526"/>
      <c r="CK12" s="526"/>
      <c r="CL12" s="526"/>
      <c r="CM12" s="526"/>
      <c r="CN12" s="526"/>
      <c r="CO12" s="526"/>
      <c r="CP12" s="526"/>
      <c r="CQ12" s="526"/>
      <c r="CR12" s="526"/>
      <c r="CS12" s="526"/>
      <c r="CT12" s="526"/>
      <c r="CU12" s="526"/>
      <c r="CV12" s="526"/>
      <c r="CW12" s="526"/>
      <c r="CX12" s="526"/>
      <c r="CY12" s="526"/>
      <c r="CZ12" s="526"/>
      <c r="DA12" s="526"/>
      <c r="DB12" s="526"/>
      <c r="DC12" s="526"/>
      <c r="DD12" s="526"/>
      <c r="DE12" s="526"/>
      <c r="DF12" s="526"/>
      <c r="DG12" s="526"/>
      <c r="DH12" s="526"/>
      <c r="DI12" s="526"/>
      <c r="DJ12" s="526"/>
      <c r="DK12" s="526"/>
      <c r="DL12" s="526"/>
      <c r="DM12" s="526"/>
      <c r="DN12" s="526"/>
      <c r="DO12" s="526"/>
      <c r="DP12" s="526"/>
      <c r="DQ12" s="526"/>
      <c r="DR12" s="526"/>
      <c r="DS12" s="526"/>
      <c r="DT12" s="526"/>
      <c r="DU12" s="526"/>
      <c r="DV12" s="526"/>
      <c r="DW12" s="526"/>
      <c r="DX12" s="526"/>
      <c r="DY12" s="526"/>
      <c r="DZ12" s="526"/>
      <c r="EA12" s="526"/>
      <c r="EB12" s="526"/>
      <c r="EC12" s="526"/>
      <c r="ED12" s="526"/>
      <c r="EE12" s="526"/>
      <c r="EF12" s="526"/>
      <c r="EG12" s="526"/>
      <c r="EH12" s="526"/>
      <c r="EI12" s="526"/>
      <c r="EJ12" s="526"/>
      <c r="EK12" s="526"/>
      <c r="EL12" s="526"/>
      <c r="EM12" s="526"/>
      <c r="EN12" s="526"/>
      <c r="EO12" s="526"/>
      <c r="EP12" s="526"/>
      <c r="EQ12" s="526"/>
      <c r="ER12" s="526"/>
      <c r="ES12" s="526"/>
      <c r="ET12" s="526"/>
      <c r="EU12" s="526"/>
      <c r="EV12" s="526"/>
      <c r="EW12" s="526"/>
      <c r="EX12" s="526"/>
      <c r="EY12" s="526"/>
      <c r="EZ12" s="526"/>
      <c r="FA12" s="526"/>
      <c r="FB12" s="526"/>
      <c r="FC12" s="526"/>
      <c r="FD12" s="526"/>
      <c r="FE12" s="526"/>
      <c r="FF12" s="526"/>
      <c r="FG12" s="526"/>
      <c r="FH12" s="526"/>
      <c r="FI12" s="526"/>
      <c r="FJ12" s="526"/>
      <c r="FK12" s="526"/>
      <c r="FL12" s="526"/>
      <c r="FM12" s="526"/>
      <c r="FN12" s="526"/>
      <c r="FO12" s="526"/>
      <c r="FP12" s="526"/>
      <c r="FQ12" s="526"/>
      <c r="FR12" s="526"/>
      <c r="FS12" s="526"/>
      <c r="FT12" s="526"/>
      <c r="FU12" s="526"/>
      <c r="FV12" s="526"/>
      <c r="FW12" s="526"/>
      <c r="FX12" s="526"/>
      <c r="FY12" s="526"/>
      <c r="FZ12" s="526"/>
      <c r="GA12" s="526"/>
      <c r="GB12" s="526"/>
      <c r="GC12" s="526"/>
      <c r="GD12" s="526"/>
      <c r="GE12" s="526"/>
      <c r="GF12" s="526"/>
      <c r="GG12" s="526"/>
      <c r="GH12" s="526"/>
      <c r="GI12" s="526"/>
      <c r="GJ12" s="526"/>
      <c r="GK12" s="526"/>
      <c r="GL12" s="526"/>
      <c r="GM12" s="526"/>
      <c r="GN12" s="526"/>
      <c r="GO12" s="526"/>
      <c r="GP12" s="526"/>
      <c r="GQ12" s="526"/>
      <c r="GR12" s="526"/>
      <c r="GS12" s="526"/>
      <c r="GT12" s="526"/>
      <c r="GU12" s="526"/>
      <c r="GV12" s="526"/>
      <c r="GW12" s="526"/>
      <c r="GX12" s="526"/>
      <c r="GY12" s="526"/>
      <c r="GZ12" s="526"/>
      <c r="HA12" s="526"/>
      <c r="HB12" s="526"/>
      <c r="HC12" s="526"/>
      <c r="HD12" s="526"/>
      <c r="HE12" s="526"/>
      <c r="HF12" s="526"/>
      <c r="HG12" s="526"/>
      <c r="HH12" s="526"/>
      <c r="HI12" s="526"/>
      <c r="HJ12" s="526"/>
      <c r="HK12" s="526"/>
      <c r="HL12" s="526"/>
      <c r="HM12" s="526"/>
      <c r="HN12" s="526"/>
      <c r="HO12" s="526"/>
      <c r="HP12" s="526"/>
      <c r="HQ12" s="526"/>
      <c r="HR12" s="526"/>
      <c r="HS12" s="526"/>
      <c r="HT12" s="526"/>
      <c r="HU12" s="526"/>
      <c r="HV12" s="526"/>
      <c r="HW12" s="526"/>
      <c r="HX12" s="526"/>
      <c r="HY12" s="526"/>
      <c r="HZ12" s="526"/>
      <c r="IA12" s="526"/>
      <c r="IB12" s="526"/>
      <c r="IC12" s="526"/>
      <c r="ID12" s="526"/>
      <c r="IE12" s="526"/>
      <c r="IF12" s="526"/>
      <c r="IG12" s="526"/>
      <c r="IH12" s="526"/>
      <c r="II12" s="526"/>
      <c r="IJ12" s="526"/>
      <c r="IK12" s="526"/>
      <c r="IL12" s="526"/>
      <c r="IM12" s="526"/>
      <c r="IN12" s="526"/>
      <c r="IO12" s="526"/>
      <c r="IP12" s="526"/>
      <c r="IQ12" s="526"/>
      <c r="IR12" s="526"/>
      <c r="IS12" s="526"/>
      <c r="IT12" s="526"/>
      <c r="IU12" s="526"/>
      <c r="IV12" s="526"/>
      <c r="IW12" s="526"/>
      <c r="IX12" s="526"/>
      <c r="IY12" s="526"/>
      <c r="IZ12" s="526"/>
      <c r="JA12" s="526"/>
      <c r="JB12" s="526"/>
      <c r="JC12" s="526"/>
      <c r="JD12" s="526"/>
      <c r="JE12" s="526"/>
      <c r="JF12" s="526"/>
      <c r="JG12" s="526"/>
      <c r="JH12" s="526"/>
      <c r="JI12" s="526"/>
      <c r="JJ12" s="526"/>
      <c r="JK12" s="526"/>
      <c r="JL12" s="526"/>
      <c r="JM12" s="526"/>
      <c r="JN12" s="526"/>
      <c r="JO12" s="526"/>
      <c r="JP12" s="526"/>
      <c r="JQ12" s="526"/>
      <c r="JR12" s="526"/>
      <c r="JS12" s="526"/>
      <c r="JT12" s="526"/>
      <c r="JU12" s="526"/>
      <c r="JV12" s="526"/>
      <c r="JW12" s="526"/>
      <c r="JX12" s="526"/>
      <c r="JY12" s="526"/>
      <c r="JZ12" s="526"/>
      <c r="KA12" s="526"/>
      <c r="KB12" s="526"/>
      <c r="KC12" s="526"/>
      <c r="KD12" s="526"/>
      <c r="KE12" s="526"/>
      <c r="KF12" s="526"/>
      <c r="KG12" s="526"/>
      <c r="KH12" s="526"/>
      <c r="KI12" s="526"/>
      <c r="KJ12" s="526"/>
      <c r="KK12" s="526"/>
      <c r="KL12" s="526"/>
      <c r="KM12" s="526"/>
      <c r="KN12" s="526"/>
      <c r="KO12" s="526"/>
      <c r="KP12" s="526"/>
      <c r="KQ12" s="527"/>
    </row>
    <row r="13" spans="1:303" ht="37" customHeight="1">
      <c r="A13" s="577"/>
      <c r="B13" s="578" t="s">
        <v>1917</v>
      </c>
      <c r="C13" s="578" t="s">
        <v>1845</v>
      </c>
      <c r="D13" s="579">
        <v>1</v>
      </c>
      <c r="E13" s="1189">
        <v>271</v>
      </c>
      <c r="F13" s="29"/>
      <c r="G13" s="581"/>
      <c r="H13" s="582"/>
      <c r="I13" s="580"/>
      <c r="J13" s="562"/>
      <c r="K13" s="1037"/>
      <c r="L13" s="1036"/>
      <c r="M13" s="584"/>
      <c r="N13" s="24"/>
      <c r="O13" s="28"/>
      <c r="P13" s="585"/>
      <c r="Q13" s="583" t="s">
        <v>680</v>
      </c>
      <c r="R13" s="586">
        <f t="shared" si="0"/>
        <v>0</v>
      </c>
      <c r="S13" s="586">
        <f t="shared" si="1"/>
        <v>0</v>
      </c>
      <c r="T13" s="587" t="str">
        <f t="shared" si="2"/>
        <v>-</v>
      </c>
      <c r="U13" s="150">
        <v>2.8</v>
      </c>
      <c r="V13" s="174">
        <f t="shared" si="3"/>
        <v>0</v>
      </c>
      <c r="W13" s="150"/>
      <c r="X13" s="588" t="s">
        <v>1511</v>
      </c>
      <c r="Y13" s="588" t="s">
        <v>1516</v>
      </c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557"/>
      <c r="BP13" s="558"/>
      <c r="BQ13" s="152"/>
      <c r="BR13" s="152"/>
      <c r="BS13" s="152"/>
      <c r="BT13" s="576">
        <v>1</v>
      </c>
      <c r="BU13" s="152"/>
      <c r="BV13" s="512"/>
      <c r="BW13" s="152"/>
      <c r="BX13" s="152"/>
      <c r="BY13" s="576">
        <v>1</v>
      </c>
      <c r="BZ13" s="512"/>
      <c r="CA13" s="525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526"/>
      <c r="CZ13" s="526"/>
      <c r="DA13" s="526"/>
      <c r="DB13" s="526"/>
      <c r="DC13" s="526"/>
      <c r="DD13" s="526"/>
      <c r="DE13" s="526"/>
      <c r="DF13" s="526"/>
      <c r="DG13" s="526"/>
      <c r="DH13" s="526"/>
      <c r="DI13" s="526"/>
      <c r="DJ13" s="526"/>
      <c r="DK13" s="526"/>
      <c r="DL13" s="526"/>
      <c r="DM13" s="526"/>
      <c r="DN13" s="526"/>
      <c r="DO13" s="526"/>
      <c r="DP13" s="526"/>
      <c r="DQ13" s="526"/>
      <c r="DR13" s="526"/>
      <c r="DS13" s="526"/>
      <c r="DT13" s="526"/>
      <c r="DU13" s="526"/>
      <c r="DV13" s="526"/>
      <c r="DW13" s="526"/>
      <c r="DX13" s="526"/>
      <c r="DY13" s="526"/>
      <c r="DZ13" s="526"/>
      <c r="EA13" s="526"/>
      <c r="EB13" s="526"/>
      <c r="EC13" s="526"/>
      <c r="ED13" s="526"/>
      <c r="EE13" s="526"/>
      <c r="EF13" s="526"/>
      <c r="EG13" s="526"/>
      <c r="EH13" s="526"/>
      <c r="EI13" s="526"/>
      <c r="EJ13" s="526"/>
      <c r="EK13" s="526"/>
      <c r="EL13" s="526"/>
      <c r="EM13" s="526"/>
      <c r="EN13" s="526"/>
      <c r="EO13" s="526"/>
      <c r="EP13" s="526"/>
      <c r="EQ13" s="526"/>
      <c r="ER13" s="526"/>
      <c r="ES13" s="526"/>
      <c r="ET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/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6"/>
      <c r="GD13" s="526"/>
      <c r="GE13" s="526"/>
      <c r="GF13" s="526"/>
      <c r="GG13" s="526"/>
      <c r="GH13" s="526"/>
      <c r="GI13" s="526"/>
      <c r="GJ13" s="526"/>
      <c r="GK13" s="526"/>
      <c r="GL13" s="526"/>
      <c r="GM13" s="526"/>
      <c r="GN13" s="526"/>
      <c r="GO13" s="526"/>
      <c r="GP13" s="526"/>
      <c r="GQ13" s="526"/>
      <c r="GR13" s="526"/>
      <c r="GS13" s="526"/>
      <c r="GT13" s="526"/>
      <c r="GU13" s="526"/>
      <c r="GV13" s="526"/>
      <c r="GW13" s="526"/>
      <c r="GX13" s="526"/>
      <c r="GY13" s="526"/>
      <c r="GZ13" s="526"/>
      <c r="HA13" s="526"/>
      <c r="HB13" s="526"/>
      <c r="HC13" s="526"/>
      <c r="HD13" s="526"/>
      <c r="HE13" s="526"/>
      <c r="HF13" s="526"/>
      <c r="HG13" s="526"/>
      <c r="HH13" s="526"/>
      <c r="HI13" s="526"/>
      <c r="HJ13" s="526"/>
      <c r="HK13" s="526"/>
      <c r="HL13" s="526"/>
      <c r="HM13" s="526"/>
      <c r="HN13" s="526"/>
      <c r="HO13" s="526"/>
      <c r="HP13" s="526"/>
      <c r="HQ13" s="526"/>
      <c r="HR13" s="526"/>
      <c r="HS13" s="526"/>
      <c r="HT13" s="526"/>
      <c r="HU13" s="526"/>
      <c r="HV13" s="526"/>
      <c r="HW13" s="526"/>
      <c r="HX13" s="526"/>
      <c r="HY13" s="526"/>
      <c r="HZ13" s="526"/>
      <c r="IA13" s="526"/>
      <c r="IB13" s="526"/>
      <c r="IC13" s="526"/>
      <c r="ID13" s="526"/>
      <c r="IE13" s="526"/>
      <c r="IF13" s="526"/>
      <c r="IG13" s="526"/>
      <c r="IH13" s="526"/>
      <c r="II13" s="526"/>
      <c r="IJ13" s="526"/>
      <c r="IK13" s="526"/>
      <c r="IL13" s="526"/>
      <c r="IM13" s="526"/>
      <c r="IN13" s="526"/>
      <c r="IO13" s="526"/>
      <c r="IP13" s="526"/>
      <c r="IQ13" s="526"/>
      <c r="IR13" s="526"/>
      <c r="IS13" s="526"/>
      <c r="IT13" s="526"/>
      <c r="IU13" s="526"/>
      <c r="IV13" s="526"/>
      <c r="IW13" s="526"/>
      <c r="IX13" s="526"/>
      <c r="IY13" s="526"/>
      <c r="IZ13" s="526"/>
      <c r="JA13" s="526"/>
      <c r="JB13" s="526"/>
      <c r="JC13" s="526"/>
      <c r="JD13" s="526"/>
      <c r="JE13" s="526"/>
      <c r="JF13" s="526"/>
      <c r="JG13" s="526"/>
      <c r="JH13" s="526"/>
      <c r="JI13" s="526"/>
      <c r="JJ13" s="526"/>
      <c r="JK13" s="526"/>
      <c r="JL13" s="526"/>
      <c r="JM13" s="526"/>
      <c r="JN13" s="526"/>
      <c r="JO13" s="526"/>
      <c r="JP13" s="526"/>
      <c r="JQ13" s="526"/>
      <c r="JR13" s="526"/>
      <c r="JS13" s="526"/>
      <c r="JT13" s="526"/>
      <c r="JU13" s="526"/>
      <c r="JV13" s="526"/>
      <c r="JW13" s="526"/>
      <c r="JX13" s="526"/>
      <c r="JY13" s="526"/>
      <c r="JZ13" s="526"/>
      <c r="KA13" s="526"/>
      <c r="KB13" s="526"/>
      <c r="KC13" s="526"/>
      <c r="KD13" s="526"/>
      <c r="KE13" s="526"/>
      <c r="KF13" s="526"/>
      <c r="KG13" s="526"/>
      <c r="KH13" s="526"/>
      <c r="KI13" s="526"/>
      <c r="KJ13" s="526"/>
      <c r="KK13" s="526"/>
      <c r="KL13" s="526"/>
      <c r="KM13" s="526"/>
      <c r="KN13" s="526"/>
      <c r="KO13" s="526"/>
      <c r="KP13" s="526"/>
      <c r="KQ13" s="527"/>
    </row>
    <row r="14" spans="1:303" ht="37" customHeight="1">
      <c r="A14" s="591"/>
      <c r="B14" s="592" t="s">
        <v>1918</v>
      </c>
      <c r="C14" s="592" t="s">
        <v>1846</v>
      </c>
      <c r="D14" s="593">
        <v>1</v>
      </c>
      <c r="E14" s="1191">
        <v>282</v>
      </c>
      <c r="F14" s="47"/>
      <c r="G14" s="596"/>
      <c r="H14" s="597"/>
      <c r="I14" s="640"/>
      <c r="J14" s="594"/>
      <c r="K14" s="1039"/>
      <c r="L14" s="1038"/>
      <c r="M14" s="599"/>
      <c r="N14" s="42"/>
      <c r="O14" s="46"/>
      <c r="P14" s="600"/>
      <c r="Q14" s="598" t="s">
        <v>680</v>
      </c>
      <c r="R14" s="601">
        <f t="shared" si="0"/>
        <v>0</v>
      </c>
      <c r="S14" s="601">
        <f t="shared" si="1"/>
        <v>0</v>
      </c>
      <c r="T14" s="602" t="str">
        <f t="shared" si="2"/>
        <v>-</v>
      </c>
      <c r="U14" s="150">
        <v>3.6</v>
      </c>
      <c r="V14" s="174">
        <f t="shared" si="3"/>
        <v>0</v>
      </c>
      <c r="W14" s="150"/>
      <c r="X14" s="603" t="s">
        <v>1512</v>
      </c>
      <c r="Y14" s="603" t="s">
        <v>1516</v>
      </c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557"/>
      <c r="BP14" s="558"/>
      <c r="BQ14" s="152"/>
      <c r="BR14" s="152"/>
      <c r="BS14" s="152"/>
      <c r="BT14" s="576">
        <v>1</v>
      </c>
      <c r="BU14" s="152"/>
      <c r="BV14" s="512"/>
      <c r="BW14" s="152"/>
      <c r="BX14" s="576">
        <v>1</v>
      </c>
      <c r="BY14" s="152"/>
      <c r="BZ14" s="512"/>
      <c r="CA14" s="525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6"/>
      <c r="CM14" s="526"/>
      <c r="CN14" s="526"/>
      <c r="CO14" s="526"/>
      <c r="CP14" s="526"/>
      <c r="CQ14" s="526"/>
      <c r="CR14" s="526"/>
      <c r="CS14" s="526"/>
      <c r="CT14" s="526"/>
      <c r="CU14" s="526"/>
      <c r="CV14" s="526"/>
      <c r="CW14" s="526"/>
      <c r="CX14" s="526"/>
      <c r="CY14" s="526"/>
      <c r="CZ14" s="526"/>
      <c r="DA14" s="526"/>
      <c r="DB14" s="526"/>
      <c r="DC14" s="526"/>
      <c r="DD14" s="526"/>
      <c r="DE14" s="526"/>
      <c r="DF14" s="526"/>
      <c r="DG14" s="526"/>
      <c r="DH14" s="526"/>
      <c r="DI14" s="526"/>
      <c r="DJ14" s="526"/>
      <c r="DK14" s="526"/>
      <c r="DL14" s="526"/>
      <c r="DM14" s="526"/>
      <c r="DN14" s="526"/>
      <c r="DO14" s="526"/>
      <c r="DP14" s="526"/>
      <c r="DQ14" s="526"/>
      <c r="DR14" s="526"/>
      <c r="DS14" s="526"/>
      <c r="DT14" s="526"/>
      <c r="DU14" s="526"/>
      <c r="DV14" s="526"/>
      <c r="DW14" s="526"/>
      <c r="DX14" s="526"/>
      <c r="DY14" s="526"/>
      <c r="DZ14" s="526"/>
      <c r="EA14" s="526"/>
      <c r="EB14" s="526"/>
      <c r="EC14" s="526"/>
      <c r="ED14" s="526"/>
      <c r="EE14" s="526"/>
      <c r="EF14" s="526"/>
      <c r="EG14" s="526"/>
      <c r="EH14" s="526"/>
      <c r="EI14" s="526"/>
      <c r="EJ14" s="526"/>
      <c r="EK14" s="526"/>
      <c r="EL14" s="526"/>
      <c r="EM14" s="526"/>
      <c r="EN14" s="526"/>
      <c r="EO14" s="526"/>
      <c r="EP14" s="526"/>
      <c r="EQ14" s="526"/>
      <c r="ER14" s="526"/>
      <c r="ES14" s="526"/>
      <c r="ET14" s="526"/>
      <c r="EU14" s="526"/>
      <c r="EV14" s="526"/>
      <c r="EW14" s="526"/>
      <c r="EX14" s="526"/>
      <c r="EY14" s="526"/>
      <c r="EZ14" s="526"/>
      <c r="FA14" s="526"/>
      <c r="FB14" s="526"/>
      <c r="FC14" s="526"/>
      <c r="FD14" s="526"/>
      <c r="FE14" s="526"/>
      <c r="FF14" s="526"/>
      <c r="FG14" s="526"/>
      <c r="FH14" s="526"/>
      <c r="FI14" s="526"/>
      <c r="FJ14" s="526"/>
      <c r="FK14" s="526"/>
      <c r="FL14" s="526"/>
      <c r="FM14" s="526"/>
      <c r="FN14" s="526"/>
      <c r="FO14" s="526"/>
      <c r="FP14" s="526"/>
      <c r="FQ14" s="526"/>
      <c r="FR14" s="526"/>
      <c r="FS14" s="526"/>
      <c r="FT14" s="526"/>
      <c r="FU14" s="526"/>
      <c r="FV14" s="526"/>
      <c r="FW14" s="526"/>
      <c r="FX14" s="526"/>
      <c r="FY14" s="526"/>
      <c r="FZ14" s="526"/>
      <c r="GA14" s="526"/>
      <c r="GB14" s="526"/>
      <c r="GC14" s="526"/>
      <c r="GD14" s="526"/>
      <c r="GE14" s="526"/>
      <c r="GF14" s="526"/>
      <c r="GG14" s="526"/>
      <c r="GH14" s="526"/>
      <c r="GI14" s="526"/>
      <c r="GJ14" s="526"/>
      <c r="GK14" s="526"/>
      <c r="GL14" s="526"/>
      <c r="GM14" s="526"/>
      <c r="GN14" s="526"/>
      <c r="GO14" s="526"/>
      <c r="GP14" s="526"/>
      <c r="GQ14" s="526"/>
      <c r="GR14" s="526"/>
      <c r="GS14" s="526"/>
      <c r="GT14" s="526"/>
      <c r="GU14" s="526"/>
      <c r="GV14" s="526"/>
      <c r="GW14" s="526"/>
      <c r="GX14" s="526"/>
      <c r="GY14" s="526"/>
      <c r="GZ14" s="526"/>
      <c r="HA14" s="526"/>
      <c r="HB14" s="526"/>
      <c r="HC14" s="526"/>
      <c r="HD14" s="526"/>
      <c r="HE14" s="526"/>
      <c r="HF14" s="526"/>
      <c r="HG14" s="526"/>
      <c r="HH14" s="526"/>
      <c r="HI14" s="526"/>
      <c r="HJ14" s="526"/>
      <c r="HK14" s="526"/>
      <c r="HL14" s="526"/>
      <c r="HM14" s="526"/>
      <c r="HN14" s="526"/>
      <c r="HO14" s="526"/>
      <c r="HP14" s="526"/>
      <c r="HQ14" s="526"/>
      <c r="HR14" s="526"/>
      <c r="HS14" s="526"/>
      <c r="HT14" s="526"/>
      <c r="HU14" s="526"/>
      <c r="HV14" s="526"/>
      <c r="HW14" s="526"/>
      <c r="HX14" s="526"/>
      <c r="HY14" s="526"/>
      <c r="HZ14" s="526"/>
      <c r="IA14" s="526"/>
      <c r="IB14" s="526"/>
      <c r="IC14" s="526"/>
      <c r="ID14" s="526"/>
      <c r="IE14" s="526"/>
      <c r="IF14" s="526"/>
      <c r="IG14" s="526"/>
      <c r="IH14" s="526"/>
      <c r="II14" s="526"/>
      <c r="IJ14" s="526"/>
      <c r="IK14" s="526"/>
      <c r="IL14" s="526"/>
      <c r="IM14" s="526"/>
      <c r="IN14" s="526"/>
      <c r="IO14" s="526"/>
      <c r="IP14" s="526"/>
      <c r="IQ14" s="526"/>
      <c r="IR14" s="526"/>
      <c r="IS14" s="526"/>
      <c r="IT14" s="526"/>
      <c r="IU14" s="526"/>
      <c r="IV14" s="526"/>
      <c r="IW14" s="526"/>
      <c r="IX14" s="526"/>
      <c r="IY14" s="526"/>
      <c r="IZ14" s="526"/>
      <c r="JA14" s="526"/>
      <c r="JB14" s="526"/>
      <c r="JC14" s="526"/>
      <c r="JD14" s="526"/>
      <c r="JE14" s="526"/>
      <c r="JF14" s="526"/>
      <c r="JG14" s="526"/>
      <c r="JH14" s="526"/>
      <c r="JI14" s="526"/>
      <c r="JJ14" s="526"/>
      <c r="JK14" s="526"/>
      <c r="JL14" s="526"/>
      <c r="JM14" s="526"/>
      <c r="JN14" s="526"/>
      <c r="JO14" s="526"/>
      <c r="JP14" s="526"/>
      <c r="JQ14" s="526"/>
      <c r="JR14" s="526"/>
      <c r="JS14" s="526"/>
      <c r="JT14" s="526"/>
      <c r="JU14" s="526"/>
      <c r="JV14" s="526"/>
      <c r="JW14" s="526"/>
      <c r="JX14" s="526"/>
      <c r="JY14" s="526"/>
      <c r="JZ14" s="526"/>
      <c r="KA14" s="526"/>
      <c r="KB14" s="526"/>
      <c r="KC14" s="526"/>
      <c r="KD14" s="526"/>
      <c r="KE14" s="526"/>
      <c r="KF14" s="526"/>
      <c r="KG14" s="526"/>
      <c r="KH14" s="526"/>
      <c r="KI14" s="526"/>
      <c r="KJ14" s="526"/>
      <c r="KK14" s="526"/>
      <c r="KL14" s="526"/>
      <c r="KM14" s="526"/>
      <c r="KN14" s="526"/>
      <c r="KO14" s="526"/>
      <c r="KP14" s="526"/>
      <c r="KQ14" s="527"/>
    </row>
    <row r="15" spans="1:303" ht="37.25" customHeight="1">
      <c r="A15" s="559"/>
      <c r="B15" s="604" t="s">
        <v>1813</v>
      </c>
      <c r="C15" s="604" t="s">
        <v>1814</v>
      </c>
      <c r="D15" s="605">
        <v>2</v>
      </c>
      <c r="E15" s="1190">
        <v>383</v>
      </c>
      <c r="F15" s="29"/>
      <c r="G15" s="608"/>
      <c r="H15" s="609"/>
      <c r="I15" s="607"/>
      <c r="J15" s="606"/>
      <c r="K15" s="208" t="s">
        <v>680</v>
      </c>
      <c r="L15" s="209" t="s">
        <v>680</v>
      </c>
      <c r="M15" s="584"/>
      <c r="N15" s="24"/>
      <c r="O15" s="28"/>
      <c r="P15" s="798" t="s">
        <v>680</v>
      </c>
      <c r="Q15" s="610" t="s">
        <v>680</v>
      </c>
      <c r="R15" s="611">
        <f t="shared" ref="R15" si="4">SUM(F15:Q15)</f>
        <v>0</v>
      </c>
      <c r="S15" s="612">
        <f t="shared" ref="S15:S26" si="5">R15*D15</f>
        <v>0</v>
      </c>
      <c r="T15" s="613" t="str">
        <f t="shared" ref="T15:T26" si="6">IF(R15&gt;0,R15*E15,"-")</f>
        <v>-</v>
      </c>
      <c r="U15" s="614">
        <f>2.27+1.25</f>
        <v>3.52</v>
      </c>
      <c r="V15" s="174">
        <f>U15*R15</f>
        <v>0</v>
      </c>
      <c r="W15" s="174"/>
      <c r="X15" s="575" t="s">
        <v>1512</v>
      </c>
      <c r="Y15" s="575" t="s">
        <v>1519</v>
      </c>
      <c r="Z15" s="615"/>
      <c r="AA15" s="615"/>
      <c r="AB15" s="615"/>
      <c r="AC15" s="615"/>
      <c r="AD15" s="615"/>
      <c r="AE15" s="615"/>
      <c r="AF15" s="615"/>
      <c r="AG15" s="615"/>
      <c r="AH15" s="615"/>
      <c r="AI15" s="615"/>
      <c r="AJ15" s="615"/>
      <c r="AK15" s="615"/>
      <c r="AL15" s="615"/>
      <c r="AM15" s="615"/>
      <c r="AN15" s="615"/>
      <c r="AO15" s="615"/>
      <c r="AP15" s="615"/>
      <c r="AQ15" s="615"/>
      <c r="AR15" s="615"/>
      <c r="AS15" s="615"/>
      <c r="AT15" s="615"/>
      <c r="AU15" s="615"/>
      <c r="AV15" s="615"/>
      <c r="AW15" s="615"/>
      <c r="AX15" s="615"/>
      <c r="AY15" s="615"/>
      <c r="AZ15" s="615"/>
      <c r="BA15" s="615"/>
      <c r="BB15" s="615"/>
      <c r="BC15" s="615"/>
      <c r="BD15" s="615"/>
      <c r="BE15" s="615"/>
      <c r="BF15" s="615"/>
      <c r="BG15" s="615"/>
      <c r="BH15" s="615"/>
      <c r="BI15" s="615"/>
      <c r="BJ15" s="615"/>
      <c r="BK15" s="615"/>
      <c r="BL15" s="615"/>
      <c r="BM15" s="615"/>
      <c r="BN15" s="615"/>
      <c r="BO15" s="616"/>
      <c r="BP15" s="558"/>
      <c r="BQ15" s="576">
        <v>1</v>
      </c>
      <c r="BR15" s="576">
        <v>1</v>
      </c>
      <c r="BS15" s="152"/>
      <c r="BT15" s="152"/>
      <c r="BU15" s="152"/>
      <c r="BV15" s="512"/>
      <c r="BW15" s="576">
        <v>1</v>
      </c>
      <c r="BX15" s="576">
        <v>1</v>
      </c>
      <c r="BY15" s="152"/>
      <c r="BZ15" s="512"/>
      <c r="CA15" s="525"/>
      <c r="CB15" s="526"/>
      <c r="CC15" s="526"/>
      <c r="CD15" s="526"/>
      <c r="CE15" s="526"/>
      <c r="CF15" s="526"/>
      <c r="CG15" s="526"/>
      <c r="CH15" s="526"/>
      <c r="CI15" s="526"/>
      <c r="CJ15" s="526"/>
      <c r="CK15" s="526"/>
      <c r="CL15" s="526"/>
      <c r="CM15" s="526"/>
      <c r="CN15" s="526"/>
      <c r="CO15" s="526"/>
      <c r="CP15" s="526"/>
      <c r="CQ15" s="526"/>
      <c r="CR15" s="526"/>
      <c r="CS15" s="526"/>
      <c r="CT15" s="526"/>
      <c r="CU15" s="526"/>
      <c r="CV15" s="526"/>
      <c r="CW15" s="526"/>
      <c r="CX15" s="526"/>
      <c r="CY15" s="526"/>
      <c r="CZ15" s="526"/>
      <c r="DA15" s="526"/>
      <c r="DB15" s="526"/>
      <c r="DC15" s="526"/>
      <c r="DD15" s="526"/>
      <c r="DE15" s="526"/>
      <c r="DF15" s="526"/>
      <c r="DG15" s="526"/>
      <c r="DH15" s="526"/>
      <c r="DI15" s="526"/>
      <c r="DJ15" s="526"/>
      <c r="DK15" s="526"/>
      <c r="DL15" s="526"/>
      <c r="DM15" s="526"/>
      <c r="DN15" s="526"/>
      <c r="DO15" s="526"/>
      <c r="DP15" s="526"/>
      <c r="DQ15" s="526"/>
      <c r="DR15" s="526"/>
      <c r="DS15" s="526"/>
      <c r="DT15" s="526"/>
      <c r="DU15" s="526"/>
      <c r="DV15" s="526"/>
      <c r="DW15" s="526"/>
      <c r="DX15" s="526"/>
      <c r="DY15" s="526"/>
      <c r="DZ15" s="526"/>
      <c r="EA15" s="526"/>
      <c r="EB15" s="526"/>
      <c r="EC15" s="526"/>
      <c r="ED15" s="526"/>
      <c r="EE15" s="526"/>
      <c r="EF15" s="526"/>
      <c r="EG15" s="526"/>
      <c r="EH15" s="526"/>
      <c r="EI15" s="526"/>
      <c r="EJ15" s="526"/>
      <c r="EK15" s="526"/>
      <c r="EL15" s="526"/>
      <c r="EM15" s="526"/>
      <c r="EN15" s="526"/>
      <c r="EO15" s="526"/>
      <c r="EP15" s="526"/>
      <c r="EQ15" s="526"/>
      <c r="ER15" s="526"/>
      <c r="ES15" s="526"/>
      <c r="ET15" s="526"/>
      <c r="EU15" s="526"/>
      <c r="EV15" s="526"/>
      <c r="EW15" s="526"/>
      <c r="EX15" s="526"/>
      <c r="EY15" s="526"/>
      <c r="EZ15" s="526"/>
      <c r="FA15" s="526"/>
      <c r="FB15" s="526"/>
      <c r="FC15" s="526"/>
      <c r="FD15" s="526"/>
      <c r="FE15" s="526"/>
      <c r="FF15" s="526"/>
      <c r="FG15" s="526"/>
      <c r="FH15" s="526"/>
      <c r="FI15" s="526"/>
      <c r="FJ15" s="526"/>
      <c r="FK15" s="526"/>
      <c r="FL15" s="526"/>
      <c r="FM15" s="526"/>
      <c r="FN15" s="526"/>
      <c r="FO15" s="526"/>
      <c r="FP15" s="526"/>
      <c r="FQ15" s="526"/>
      <c r="FR15" s="526"/>
      <c r="FS15" s="526"/>
      <c r="FT15" s="526"/>
      <c r="FU15" s="526"/>
      <c r="FV15" s="526"/>
      <c r="FW15" s="526"/>
      <c r="FX15" s="526"/>
      <c r="FY15" s="526"/>
      <c r="FZ15" s="526"/>
      <c r="GA15" s="526"/>
      <c r="GB15" s="526"/>
      <c r="GC15" s="526"/>
      <c r="GD15" s="526"/>
      <c r="GE15" s="526"/>
      <c r="GF15" s="526"/>
      <c r="GG15" s="526"/>
      <c r="GH15" s="526"/>
      <c r="GI15" s="526"/>
      <c r="GJ15" s="526"/>
      <c r="GK15" s="526"/>
      <c r="GL15" s="526"/>
      <c r="GM15" s="526"/>
      <c r="GN15" s="526"/>
      <c r="GO15" s="526"/>
      <c r="GP15" s="526"/>
      <c r="GQ15" s="526"/>
      <c r="GR15" s="526"/>
      <c r="GS15" s="526"/>
      <c r="GT15" s="526"/>
      <c r="GU15" s="526"/>
      <c r="GV15" s="526"/>
      <c r="GW15" s="526"/>
      <c r="GX15" s="526"/>
      <c r="GY15" s="526"/>
      <c r="GZ15" s="526"/>
      <c r="HA15" s="526"/>
      <c r="HB15" s="526"/>
      <c r="HC15" s="526"/>
      <c r="HD15" s="526"/>
      <c r="HE15" s="526"/>
      <c r="HF15" s="526"/>
      <c r="HG15" s="526"/>
      <c r="HH15" s="526"/>
      <c r="HI15" s="526"/>
      <c r="HJ15" s="526"/>
      <c r="HK15" s="526"/>
      <c r="HL15" s="526"/>
      <c r="HM15" s="526"/>
      <c r="HN15" s="526"/>
      <c r="HO15" s="526"/>
      <c r="HP15" s="526"/>
      <c r="HQ15" s="526"/>
      <c r="HR15" s="526"/>
      <c r="HS15" s="526"/>
      <c r="HT15" s="526"/>
      <c r="HU15" s="526"/>
      <c r="HV15" s="526"/>
      <c r="HW15" s="526"/>
      <c r="HX15" s="526"/>
      <c r="HY15" s="526"/>
      <c r="HZ15" s="526"/>
      <c r="IA15" s="526"/>
      <c r="IB15" s="526"/>
      <c r="IC15" s="526"/>
      <c r="ID15" s="526"/>
      <c r="IE15" s="526"/>
      <c r="IF15" s="526"/>
      <c r="IG15" s="526"/>
      <c r="IH15" s="526"/>
      <c r="II15" s="526"/>
      <c r="IJ15" s="526"/>
      <c r="IK15" s="526"/>
      <c r="IL15" s="526"/>
      <c r="IM15" s="526"/>
      <c r="IN15" s="526"/>
      <c r="IO15" s="526"/>
      <c r="IP15" s="526"/>
      <c r="IQ15" s="526"/>
      <c r="IR15" s="526"/>
      <c r="IS15" s="526"/>
      <c r="IT15" s="526"/>
      <c r="IU15" s="526"/>
      <c r="IV15" s="526"/>
      <c r="IW15" s="526"/>
      <c r="IX15" s="526"/>
      <c r="IY15" s="526"/>
      <c r="IZ15" s="526"/>
      <c r="JA15" s="526"/>
      <c r="JB15" s="526"/>
      <c r="JC15" s="526"/>
      <c r="JD15" s="526"/>
      <c r="JE15" s="526"/>
      <c r="JF15" s="526"/>
      <c r="JG15" s="526"/>
      <c r="JH15" s="526"/>
      <c r="JI15" s="526"/>
      <c r="JJ15" s="526"/>
      <c r="JK15" s="526"/>
      <c r="JL15" s="526"/>
      <c r="JM15" s="526"/>
      <c r="JN15" s="526"/>
      <c r="JO15" s="526"/>
      <c r="JP15" s="526"/>
      <c r="JQ15" s="526"/>
      <c r="JR15" s="526"/>
      <c r="JS15" s="526"/>
      <c r="JT15" s="526"/>
      <c r="JU15" s="526"/>
      <c r="JV15" s="526"/>
      <c r="JW15" s="526"/>
      <c r="JX15" s="526"/>
      <c r="JY15" s="526"/>
      <c r="JZ15" s="526"/>
      <c r="KA15" s="526"/>
      <c r="KB15" s="526"/>
      <c r="KC15" s="526"/>
      <c r="KD15" s="526"/>
      <c r="KE15" s="526"/>
      <c r="KF15" s="526"/>
      <c r="KG15" s="526"/>
      <c r="KH15" s="526"/>
      <c r="KI15" s="526"/>
      <c r="KJ15" s="526"/>
      <c r="KK15" s="526"/>
      <c r="KL15" s="526"/>
      <c r="KM15" s="526"/>
      <c r="KN15" s="526"/>
      <c r="KO15" s="526"/>
      <c r="KP15" s="526"/>
      <c r="KQ15" s="527"/>
    </row>
    <row r="16" spans="1:303" ht="37.25" customHeight="1">
      <c r="A16" s="577"/>
      <c r="B16" s="617" t="s">
        <v>1815</v>
      </c>
      <c r="C16" s="617" t="s">
        <v>1816</v>
      </c>
      <c r="D16" s="618">
        <v>1</v>
      </c>
      <c r="E16" s="1189">
        <v>350</v>
      </c>
      <c r="F16" s="29"/>
      <c r="G16" s="621"/>
      <c r="H16" s="622"/>
      <c r="I16" s="620"/>
      <c r="J16" s="619"/>
      <c r="K16" s="625" t="s">
        <v>680</v>
      </c>
      <c r="L16" s="624" t="s">
        <v>680</v>
      </c>
      <c r="M16" s="584"/>
      <c r="N16" s="24"/>
      <c r="O16" s="28"/>
      <c r="P16" s="798" t="s">
        <v>680</v>
      </c>
      <c r="Q16" s="623" t="s">
        <v>680</v>
      </c>
      <c r="R16" s="611">
        <f t="shared" ref="R16" si="7">SUM(F16:Q16)</f>
        <v>0</v>
      </c>
      <c r="S16" s="626">
        <f t="shared" si="5"/>
        <v>0</v>
      </c>
      <c r="T16" s="627" t="str">
        <f t="shared" si="6"/>
        <v>-</v>
      </c>
      <c r="U16" s="628">
        <v>5.21</v>
      </c>
      <c r="V16" s="174">
        <f t="shared" ref="V16:V26" si="8">U16*R16</f>
        <v>0</v>
      </c>
      <c r="W16" s="174"/>
      <c r="X16" s="588" t="s">
        <v>1512</v>
      </c>
      <c r="Y16" s="588" t="s">
        <v>1520</v>
      </c>
      <c r="Z16" s="615"/>
      <c r="AA16" s="615"/>
      <c r="AB16" s="615"/>
      <c r="AC16" s="615"/>
      <c r="AD16" s="615"/>
      <c r="AE16" s="615"/>
      <c r="AF16" s="615"/>
      <c r="AG16" s="615"/>
      <c r="AH16" s="615"/>
      <c r="AI16" s="615"/>
      <c r="AJ16" s="615"/>
      <c r="AK16" s="615"/>
      <c r="AL16" s="615"/>
      <c r="AM16" s="615"/>
      <c r="AN16" s="615"/>
      <c r="AO16" s="615"/>
      <c r="AP16" s="615"/>
      <c r="AQ16" s="615"/>
      <c r="AR16" s="615"/>
      <c r="AS16" s="615"/>
      <c r="AT16" s="615"/>
      <c r="AU16" s="615"/>
      <c r="AV16" s="615"/>
      <c r="AW16" s="615"/>
      <c r="AX16" s="615"/>
      <c r="AY16" s="615"/>
      <c r="AZ16" s="615"/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5"/>
      <c r="BL16" s="615"/>
      <c r="BM16" s="615"/>
      <c r="BN16" s="615"/>
      <c r="BO16" s="616"/>
      <c r="BP16" s="558"/>
      <c r="BQ16" s="152"/>
      <c r="BR16" s="152"/>
      <c r="BS16" s="576">
        <v>1</v>
      </c>
      <c r="BT16" s="152"/>
      <c r="BU16" s="152"/>
      <c r="BV16" s="512"/>
      <c r="BW16" s="152"/>
      <c r="BX16" s="576">
        <v>1</v>
      </c>
      <c r="BY16" s="152"/>
      <c r="BZ16" s="512"/>
      <c r="CA16" s="525"/>
      <c r="CB16" s="526"/>
      <c r="CC16" s="526"/>
      <c r="CD16" s="526"/>
      <c r="CE16" s="526"/>
      <c r="CF16" s="526"/>
      <c r="CG16" s="526"/>
      <c r="CH16" s="526"/>
      <c r="CI16" s="526"/>
      <c r="CJ16" s="526"/>
      <c r="CK16" s="526"/>
      <c r="CL16" s="526"/>
      <c r="CM16" s="526"/>
      <c r="CN16" s="526"/>
      <c r="CO16" s="526"/>
      <c r="CP16" s="526"/>
      <c r="CQ16" s="526"/>
      <c r="CR16" s="526"/>
      <c r="CS16" s="526"/>
      <c r="CT16" s="526"/>
      <c r="CU16" s="526"/>
      <c r="CV16" s="526"/>
      <c r="CW16" s="526"/>
      <c r="CX16" s="526"/>
      <c r="CY16" s="526"/>
      <c r="CZ16" s="526"/>
      <c r="DA16" s="526"/>
      <c r="DB16" s="526"/>
      <c r="DC16" s="526"/>
      <c r="DD16" s="526"/>
      <c r="DE16" s="526"/>
      <c r="DF16" s="526"/>
      <c r="DG16" s="526"/>
      <c r="DH16" s="526"/>
      <c r="DI16" s="526"/>
      <c r="DJ16" s="526"/>
      <c r="DK16" s="526"/>
      <c r="DL16" s="526"/>
      <c r="DM16" s="526"/>
      <c r="DN16" s="526"/>
      <c r="DO16" s="526"/>
      <c r="DP16" s="526"/>
      <c r="DQ16" s="526"/>
      <c r="DR16" s="526"/>
      <c r="DS16" s="526"/>
      <c r="DT16" s="526"/>
      <c r="DU16" s="526"/>
      <c r="DV16" s="526"/>
      <c r="DW16" s="526"/>
      <c r="DX16" s="526"/>
      <c r="DY16" s="526"/>
      <c r="DZ16" s="526"/>
      <c r="EA16" s="526"/>
      <c r="EB16" s="526"/>
      <c r="EC16" s="526"/>
      <c r="ED16" s="526"/>
      <c r="EE16" s="526"/>
      <c r="EF16" s="526"/>
      <c r="EG16" s="526"/>
      <c r="EH16" s="526"/>
      <c r="EI16" s="526"/>
      <c r="EJ16" s="526"/>
      <c r="EK16" s="526"/>
      <c r="EL16" s="526"/>
      <c r="EM16" s="526"/>
      <c r="EN16" s="526"/>
      <c r="EO16" s="526"/>
      <c r="EP16" s="526"/>
      <c r="EQ16" s="526"/>
      <c r="ER16" s="526"/>
      <c r="ES16" s="526"/>
      <c r="ET16" s="526"/>
      <c r="EU16" s="526"/>
      <c r="EV16" s="526"/>
      <c r="EW16" s="526"/>
      <c r="EX16" s="526"/>
      <c r="EY16" s="526"/>
      <c r="EZ16" s="526"/>
      <c r="FA16" s="526"/>
      <c r="FB16" s="526"/>
      <c r="FC16" s="526"/>
      <c r="FD16" s="526"/>
      <c r="FE16" s="526"/>
      <c r="FF16" s="526"/>
      <c r="FG16" s="526"/>
      <c r="FH16" s="526"/>
      <c r="FI16" s="526"/>
      <c r="FJ16" s="526"/>
      <c r="FK16" s="526"/>
      <c r="FL16" s="526"/>
      <c r="FM16" s="526"/>
      <c r="FN16" s="526"/>
      <c r="FO16" s="526"/>
      <c r="FP16" s="526"/>
      <c r="FQ16" s="526"/>
      <c r="FR16" s="526"/>
      <c r="FS16" s="526"/>
      <c r="FT16" s="526"/>
      <c r="FU16" s="526"/>
      <c r="FV16" s="526"/>
      <c r="FW16" s="526"/>
      <c r="FX16" s="526"/>
      <c r="FY16" s="526"/>
      <c r="FZ16" s="526"/>
      <c r="GA16" s="526"/>
      <c r="GB16" s="526"/>
      <c r="GC16" s="526"/>
      <c r="GD16" s="526"/>
      <c r="GE16" s="526"/>
      <c r="GF16" s="526"/>
      <c r="GG16" s="526"/>
      <c r="GH16" s="526"/>
      <c r="GI16" s="526"/>
      <c r="GJ16" s="526"/>
      <c r="GK16" s="526"/>
      <c r="GL16" s="526"/>
      <c r="GM16" s="526"/>
      <c r="GN16" s="526"/>
      <c r="GO16" s="526"/>
      <c r="GP16" s="526"/>
      <c r="GQ16" s="526"/>
      <c r="GR16" s="526"/>
      <c r="GS16" s="526"/>
      <c r="GT16" s="526"/>
      <c r="GU16" s="526"/>
      <c r="GV16" s="526"/>
      <c r="GW16" s="526"/>
      <c r="GX16" s="526"/>
      <c r="GY16" s="526"/>
      <c r="GZ16" s="526"/>
      <c r="HA16" s="526"/>
      <c r="HB16" s="526"/>
      <c r="HC16" s="526"/>
      <c r="HD16" s="526"/>
      <c r="HE16" s="526"/>
      <c r="HF16" s="526"/>
      <c r="HG16" s="526"/>
      <c r="HH16" s="526"/>
      <c r="HI16" s="526"/>
      <c r="HJ16" s="526"/>
      <c r="HK16" s="526"/>
      <c r="HL16" s="526"/>
      <c r="HM16" s="526"/>
      <c r="HN16" s="526"/>
      <c r="HO16" s="526"/>
      <c r="HP16" s="526"/>
      <c r="HQ16" s="526"/>
      <c r="HR16" s="526"/>
      <c r="HS16" s="526"/>
      <c r="HT16" s="526"/>
      <c r="HU16" s="526"/>
      <c r="HV16" s="526"/>
      <c r="HW16" s="526"/>
      <c r="HX16" s="526"/>
      <c r="HY16" s="526"/>
      <c r="HZ16" s="526"/>
      <c r="IA16" s="526"/>
      <c r="IB16" s="526"/>
      <c r="IC16" s="526"/>
      <c r="ID16" s="526"/>
      <c r="IE16" s="526"/>
      <c r="IF16" s="526"/>
      <c r="IG16" s="526"/>
      <c r="IH16" s="526"/>
      <c r="II16" s="526"/>
      <c r="IJ16" s="526"/>
      <c r="IK16" s="526"/>
      <c r="IL16" s="526"/>
      <c r="IM16" s="526"/>
      <c r="IN16" s="526"/>
      <c r="IO16" s="526"/>
      <c r="IP16" s="526"/>
      <c r="IQ16" s="526"/>
      <c r="IR16" s="526"/>
      <c r="IS16" s="526"/>
      <c r="IT16" s="526"/>
      <c r="IU16" s="526"/>
      <c r="IV16" s="526"/>
      <c r="IW16" s="526"/>
      <c r="IX16" s="526"/>
      <c r="IY16" s="526"/>
      <c r="IZ16" s="526"/>
      <c r="JA16" s="526"/>
      <c r="JB16" s="526"/>
      <c r="JC16" s="526"/>
      <c r="JD16" s="526"/>
      <c r="JE16" s="526"/>
      <c r="JF16" s="526"/>
      <c r="JG16" s="526"/>
      <c r="JH16" s="526"/>
      <c r="JI16" s="526"/>
      <c r="JJ16" s="526"/>
      <c r="JK16" s="526"/>
      <c r="JL16" s="526"/>
      <c r="JM16" s="526"/>
      <c r="JN16" s="526"/>
      <c r="JO16" s="526"/>
      <c r="JP16" s="526"/>
      <c r="JQ16" s="526"/>
      <c r="JR16" s="526"/>
      <c r="JS16" s="526"/>
      <c r="JT16" s="526"/>
      <c r="JU16" s="526"/>
      <c r="JV16" s="526"/>
      <c r="JW16" s="526"/>
      <c r="JX16" s="526"/>
      <c r="JY16" s="526"/>
      <c r="JZ16" s="526"/>
      <c r="KA16" s="526"/>
      <c r="KB16" s="526"/>
      <c r="KC16" s="526"/>
      <c r="KD16" s="526"/>
      <c r="KE16" s="526"/>
      <c r="KF16" s="526"/>
      <c r="KG16" s="526"/>
      <c r="KH16" s="526"/>
      <c r="KI16" s="526"/>
      <c r="KJ16" s="526"/>
      <c r="KK16" s="526"/>
      <c r="KL16" s="526"/>
      <c r="KM16" s="526"/>
      <c r="KN16" s="526"/>
      <c r="KO16" s="526"/>
      <c r="KP16" s="526"/>
      <c r="KQ16" s="527"/>
    </row>
    <row r="17" spans="1:303" ht="37.25" customHeight="1">
      <c r="A17" s="577"/>
      <c r="B17" s="629" t="s">
        <v>1817</v>
      </c>
      <c r="C17" s="617" t="s">
        <v>1818</v>
      </c>
      <c r="D17" s="618">
        <v>2</v>
      </c>
      <c r="E17" s="1189">
        <v>378</v>
      </c>
      <c r="F17" s="29"/>
      <c r="G17" s="608"/>
      <c r="H17" s="609"/>
      <c r="I17" s="607"/>
      <c r="J17" s="606"/>
      <c r="K17" s="208" t="s">
        <v>680</v>
      </c>
      <c r="L17" s="209" t="s">
        <v>680</v>
      </c>
      <c r="M17" s="584"/>
      <c r="N17" s="24"/>
      <c r="O17" s="28"/>
      <c r="P17" s="798" t="s">
        <v>680</v>
      </c>
      <c r="Q17" s="610" t="s">
        <v>680</v>
      </c>
      <c r="R17" s="611">
        <f t="shared" ref="R17:R26" si="9">SUM(F17:Q17)</f>
        <v>0</v>
      </c>
      <c r="S17" s="626">
        <f t="shared" si="5"/>
        <v>0</v>
      </c>
      <c r="T17" s="627" t="str">
        <f t="shared" si="6"/>
        <v>-</v>
      </c>
      <c r="U17" s="628">
        <f>2.26+1.04</f>
        <v>3.3</v>
      </c>
      <c r="V17" s="174">
        <f t="shared" si="8"/>
        <v>0</v>
      </c>
      <c r="W17" s="174"/>
      <c r="X17" s="588" t="s">
        <v>1511</v>
      </c>
      <c r="Y17" s="588" t="s">
        <v>1519</v>
      </c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5"/>
      <c r="AM17" s="615"/>
      <c r="AN17" s="615"/>
      <c r="AO17" s="615"/>
      <c r="AP17" s="615"/>
      <c r="AQ17" s="615"/>
      <c r="AR17" s="615"/>
      <c r="AS17" s="615"/>
      <c r="AT17" s="615"/>
      <c r="AU17" s="615"/>
      <c r="AV17" s="615"/>
      <c r="AW17" s="615"/>
      <c r="AX17" s="615"/>
      <c r="AY17" s="615"/>
      <c r="AZ17" s="615"/>
      <c r="BA17" s="615"/>
      <c r="BB17" s="615"/>
      <c r="BC17" s="615"/>
      <c r="BD17" s="615"/>
      <c r="BE17" s="615"/>
      <c r="BF17" s="615"/>
      <c r="BG17" s="615"/>
      <c r="BH17" s="615"/>
      <c r="BI17" s="615"/>
      <c r="BJ17" s="615"/>
      <c r="BK17" s="615"/>
      <c r="BL17" s="615"/>
      <c r="BM17" s="615"/>
      <c r="BN17" s="615"/>
      <c r="BO17" s="616"/>
      <c r="BP17" s="558"/>
      <c r="BQ17" s="576">
        <v>1</v>
      </c>
      <c r="BR17" s="576">
        <v>1</v>
      </c>
      <c r="BS17" s="152"/>
      <c r="BT17" s="152"/>
      <c r="BU17" s="152"/>
      <c r="BV17" s="512"/>
      <c r="BW17" s="152"/>
      <c r="BX17" s="576">
        <v>1</v>
      </c>
      <c r="BY17" s="576">
        <v>1</v>
      </c>
      <c r="BZ17" s="512"/>
      <c r="CA17" s="525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526"/>
      <c r="CR17" s="526"/>
      <c r="CS17" s="526"/>
      <c r="CT17" s="526"/>
      <c r="CU17" s="526"/>
      <c r="CV17" s="526"/>
      <c r="CW17" s="526"/>
      <c r="CX17" s="526"/>
      <c r="CY17" s="526"/>
      <c r="CZ17" s="526"/>
      <c r="DA17" s="526"/>
      <c r="DB17" s="526"/>
      <c r="DC17" s="526"/>
      <c r="DD17" s="526"/>
      <c r="DE17" s="526"/>
      <c r="DF17" s="526"/>
      <c r="DG17" s="526"/>
      <c r="DH17" s="526"/>
      <c r="DI17" s="526"/>
      <c r="DJ17" s="526"/>
      <c r="DK17" s="526"/>
      <c r="DL17" s="526"/>
      <c r="DM17" s="526"/>
      <c r="DN17" s="526"/>
      <c r="DO17" s="526"/>
      <c r="DP17" s="526"/>
      <c r="DQ17" s="526"/>
      <c r="DR17" s="526"/>
      <c r="DS17" s="526"/>
      <c r="DT17" s="526"/>
      <c r="DU17" s="526"/>
      <c r="DV17" s="526"/>
      <c r="DW17" s="526"/>
      <c r="DX17" s="526"/>
      <c r="DY17" s="526"/>
      <c r="DZ17" s="526"/>
      <c r="EA17" s="526"/>
      <c r="EB17" s="526"/>
      <c r="EC17" s="526"/>
      <c r="ED17" s="526"/>
      <c r="EE17" s="526"/>
      <c r="EF17" s="526"/>
      <c r="EG17" s="526"/>
      <c r="EH17" s="526"/>
      <c r="EI17" s="526"/>
      <c r="EJ17" s="526"/>
      <c r="EK17" s="526"/>
      <c r="EL17" s="526"/>
      <c r="EM17" s="526"/>
      <c r="EN17" s="526"/>
      <c r="EO17" s="526"/>
      <c r="EP17" s="526"/>
      <c r="EQ17" s="526"/>
      <c r="ER17" s="526"/>
      <c r="ES17" s="526"/>
      <c r="ET17" s="526"/>
      <c r="EU17" s="526"/>
      <c r="EV17" s="526"/>
      <c r="EW17" s="526"/>
      <c r="EX17" s="526"/>
      <c r="EY17" s="526"/>
      <c r="EZ17" s="526"/>
      <c r="FA17" s="526"/>
      <c r="FB17" s="526"/>
      <c r="FC17" s="526"/>
      <c r="FD17" s="526"/>
      <c r="FE17" s="526"/>
      <c r="FF17" s="526"/>
      <c r="FG17" s="526"/>
      <c r="FH17" s="526"/>
      <c r="FI17" s="526"/>
      <c r="FJ17" s="526"/>
      <c r="FK17" s="526"/>
      <c r="FL17" s="526"/>
      <c r="FM17" s="526"/>
      <c r="FN17" s="526"/>
      <c r="FO17" s="526"/>
      <c r="FP17" s="526"/>
      <c r="FQ17" s="526"/>
      <c r="FR17" s="526"/>
      <c r="FS17" s="526"/>
      <c r="FT17" s="526"/>
      <c r="FU17" s="526"/>
      <c r="FV17" s="526"/>
      <c r="FW17" s="526"/>
      <c r="FX17" s="526"/>
      <c r="FY17" s="526"/>
      <c r="FZ17" s="526"/>
      <c r="GA17" s="526"/>
      <c r="GB17" s="526"/>
      <c r="GC17" s="526"/>
      <c r="GD17" s="526"/>
      <c r="GE17" s="526"/>
      <c r="GF17" s="526"/>
      <c r="GG17" s="526"/>
      <c r="GH17" s="526"/>
      <c r="GI17" s="526"/>
      <c r="GJ17" s="526"/>
      <c r="GK17" s="526"/>
      <c r="GL17" s="526"/>
      <c r="GM17" s="526"/>
      <c r="GN17" s="526"/>
      <c r="GO17" s="526"/>
      <c r="GP17" s="526"/>
      <c r="GQ17" s="526"/>
      <c r="GR17" s="526"/>
      <c r="GS17" s="526"/>
      <c r="GT17" s="526"/>
      <c r="GU17" s="526"/>
      <c r="GV17" s="526"/>
      <c r="GW17" s="526"/>
      <c r="GX17" s="526"/>
      <c r="GY17" s="526"/>
      <c r="GZ17" s="526"/>
      <c r="HA17" s="526"/>
      <c r="HB17" s="526"/>
      <c r="HC17" s="526"/>
      <c r="HD17" s="526"/>
      <c r="HE17" s="526"/>
      <c r="HF17" s="526"/>
      <c r="HG17" s="526"/>
      <c r="HH17" s="526"/>
      <c r="HI17" s="526"/>
      <c r="HJ17" s="526"/>
      <c r="HK17" s="526"/>
      <c r="HL17" s="526"/>
      <c r="HM17" s="526"/>
      <c r="HN17" s="526"/>
      <c r="HO17" s="526"/>
      <c r="HP17" s="526"/>
      <c r="HQ17" s="526"/>
      <c r="HR17" s="526"/>
      <c r="HS17" s="526"/>
      <c r="HT17" s="526"/>
      <c r="HU17" s="526"/>
      <c r="HV17" s="526"/>
      <c r="HW17" s="526"/>
      <c r="HX17" s="526"/>
      <c r="HY17" s="526"/>
      <c r="HZ17" s="526"/>
      <c r="IA17" s="526"/>
      <c r="IB17" s="526"/>
      <c r="IC17" s="526"/>
      <c r="ID17" s="526"/>
      <c r="IE17" s="526"/>
      <c r="IF17" s="526"/>
      <c r="IG17" s="526"/>
      <c r="IH17" s="526"/>
      <c r="II17" s="526"/>
      <c r="IJ17" s="526"/>
      <c r="IK17" s="526"/>
      <c r="IL17" s="526"/>
      <c r="IM17" s="526"/>
      <c r="IN17" s="526"/>
      <c r="IO17" s="526"/>
      <c r="IP17" s="526"/>
      <c r="IQ17" s="526"/>
      <c r="IR17" s="526"/>
      <c r="IS17" s="526"/>
      <c r="IT17" s="526"/>
      <c r="IU17" s="526"/>
      <c r="IV17" s="526"/>
      <c r="IW17" s="526"/>
      <c r="IX17" s="526"/>
      <c r="IY17" s="526"/>
      <c r="IZ17" s="526"/>
      <c r="JA17" s="526"/>
      <c r="JB17" s="526"/>
      <c r="JC17" s="526"/>
      <c r="JD17" s="526"/>
      <c r="JE17" s="526"/>
      <c r="JF17" s="526"/>
      <c r="JG17" s="526"/>
      <c r="JH17" s="526"/>
      <c r="JI17" s="526"/>
      <c r="JJ17" s="526"/>
      <c r="JK17" s="526"/>
      <c r="JL17" s="526"/>
      <c r="JM17" s="526"/>
      <c r="JN17" s="526"/>
      <c r="JO17" s="526"/>
      <c r="JP17" s="526"/>
      <c r="JQ17" s="526"/>
      <c r="JR17" s="526"/>
      <c r="JS17" s="526"/>
      <c r="JT17" s="526"/>
      <c r="JU17" s="526"/>
      <c r="JV17" s="526"/>
      <c r="JW17" s="526"/>
      <c r="JX17" s="526"/>
      <c r="JY17" s="526"/>
      <c r="JZ17" s="526"/>
      <c r="KA17" s="526"/>
      <c r="KB17" s="526"/>
      <c r="KC17" s="526"/>
      <c r="KD17" s="526"/>
      <c r="KE17" s="526"/>
      <c r="KF17" s="526"/>
      <c r="KG17" s="526"/>
      <c r="KH17" s="526"/>
      <c r="KI17" s="526"/>
      <c r="KJ17" s="526"/>
      <c r="KK17" s="526"/>
      <c r="KL17" s="526"/>
      <c r="KM17" s="526"/>
      <c r="KN17" s="526"/>
      <c r="KO17" s="526"/>
      <c r="KP17" s="526"/>
      <c r="KQ17" s="527"/>
    </row>
    <row r="18" spans="1:303" ht="37.25" customHeight="1">
      <c r="A18" s="589" t="s">
        <v>1867</v>
      </c>
      <c r="B18" s="629" t="s">
        <v>1819</v>
      </c>
      <c r="C18" s="617" t="s">
        <v>1820</v>
      </c>
      <c r="D18" s="618">
        <v>1</v>
      </c>
      <c r="E18" s="1189">
        <v>251</v>
      </c>
      <c r="F18" s="29"/>
      <c r="G18" s="608"/>
      <c r="H18" s="609"/>
      <c r="I18" s="607"/>
      <c r="J18" s="606"/>
      <c r="K18" s="208" t="s">
        <v>680</v>
      </c>
      <c r="L18" s="209" t="s">
        <v>680</v>
      </c>
      <c r="M18" s="584"/>
      <c r="N18" s="24"/>
      <c r="O18" s="28"/>
      <c r="P18" s="798" t="s">
        <v>680</v>
      </c>
      <c r="Q18" s="610" t="s">
        <v>680</v>
      </c>
      <c r="R18" s="611">
        <f t="shared" si="9"/>
        <v>0</v>
      </c>
      <c r="S18" s="626">
        <f t="shared" si="5"/>
        <v>0</v>
      </c>
      <c r="T18" s="627" t="str">
        <f t="shared" si="6"/>
        <v>-</v>
      </c>
      <c r="U18" s="630">
        <v>2.48</v>
      </c>
      <c r="V18" s="174">
        <f t="shared" si="8"/>
        <v>0</v>
      </c>
      <c r="W18" s="174"/>
      <c r="X18" s="588" t="s">
        <v>1512</v>
      </c>
      <c r="Y18" s="588" t="s">
        <v>1519</v>
      </c>
      <c r="Z18" s="615"/>
      <c r="AA18" s="615"/>
      <c r="AB18" s="615"/>
      <c r="AC18" s="615"/>
      <c r="AD18" s="615"/>
      <c r="AE18" s="615"/>
      <c r="AF18" s="615"/>
      <c r="AG18" s="615"/>
      <c r="AH18" s="615"/>
      <c r="AI18" s="615"/>
      <c r="AJ18" s="615"/>
      <c r="AK18" s="615"/>
      <c r="AL18" s="615"/>
      <c r="AM18" s="615"/>
      <c r="AN18" s="615"/>
      <c r="AO18" s="615"/>
      <c r="AP18" s="615"/>
      <c r="AQ18" s="615"/>
      <c r="AR18" s="615"/>
      <c r="AS18" s="615"/>
      <c r="AT18" s="615"/>
      <c r="AU18" s="615"/>
      <c r="AV18" s="615"/>
      <c r="AW18" s="615"/>
      <c r="AX18" s="615"/>
      <c r="AY18" s="615"/>
      <c r="AZ18" s="615"/>
      <c r="BA18" s="615"/>
      <c r="BB18" s="615"/>
      <c r="BC18" s="615"/>
      <c r="BD18" s="615"/>
      <c r="BE18" s="615"/>
      <c r="BF18" s="615"/>
      <c r="BG18" s="615"/>
      <c r="BH18" s="615"/>
      <c r="BI18" s="615"/>
      <c r="BJ18" s="615"/>
      <c r="BK18" s="615"/>
      <c r="BL18" s="615"/>
      <c r="BM18" s="615"/>
      <c r="BN18" s="615"/>
      <c r="BO18" s="616"/>
      <c r="BP18" s="558"/>
      <c r="BQ18" s="152"/>
      <c r="BR18" s="576">
        <v>1</v>
      </c>
      <c r="BS18" s="152"/>
      <c r="BT18" s="152"/>
      <c r="BU18" s="152"/>
      <c r="BV18" s="512"/>
      <c r="BW18" s="152"/>
      <c r="BX18" s="576">
        <v>1</v>
      </c>
      <c r="BY18" s="152"/>
      <c r="BZ18" s="512"/>
      <c r="CA18" s="525"/>
      <c r="CB18" s="526"/>
      <c r="CC18" s="526"/>
      <c r="CD18" s="526"/>
      <c r="CE18" s="526"/>
      <c r="CF18" s="526"/>
      <c r="CG18" s="526"/>
      <c r="CH18" s="526"/>
      <c r="CI18" s="526"/>
      <c r="CJ18" s="526"/>
      <c r="CK18" s="526"/>
      <c r="CL18" s="526"/>
      <c r="CM18" s="526"/>
      <c r="CN18" s="526"/>
      <c r="CO18" s="526"/>
      <c r="CP18" s="526"/>
      <c r="CQ18" s="526"/>
      <c r="CR18" s="526"/>
      <c r="CS18" s="526"/>
      <c r="CT18" s="526"/>
      <c r="CU18" s="526"/>
      <c r="CV18" s="526"/>
      <c r="CW18" s="526"/>
      <c r="CX18" s="526"/>
      <c r="CY18" s="526"/>
      <c r="CZ18" s="526"/>
      <c r="DA18" s="526"/>
      <c r="DB18" s="526"/>
      <c r="DC18" s="526"/>
      <c r="DD18" s="526"/>
      <c r="DE18" s="526"/>
      <c r="DF18" s="526"/>
      <c r="DG18" s="526"/>
      <c r="DH18" s="526"/>
      <c r="DI18" s="526"/>
      <c r="DJ18" s="526"/>
      <c r="DK18" s="526"/>
      <c r="DL18" s="526"/>
      <c r="DM18" s="526"/>
      <c r="DN18" s="526"/>
      <c r="DO18" s="526"/>
      <c r="DP18" s="526"/>
      <c r="DQ18" s="526"/>
      <c r="DR18" s="526"/>
      <c r="DS18" s="526"/>
      <c r="DT18" s="526"/>
      <c r="DU18" s="526"/>
      <c r="DV18" s="526"/>
      <c r="DW18" s="526"/>
      <c r="DX18" s="526"/>
      <c r="DY18" s="526"/>
      <c r="DZ18" s="526"/>
      <c r="EA18" s="526"/>
      <c r="EB18" s="526"/>
      <c r="EC18" s="526"/>
      <c r="ED18" s="526"/>
      <c r="EE18" s="526"/>
      <c r="EF18" s="526"/>
      <c r="EG18" s="526"/>
      <c r="EH18" s="526"/>
      <c r="EI18" s="526"/>
      <c r="EJ18" s="526"/>
      <c r="EK18" s="526"/>
      <c r="EL18" s="526"/>
      <c r="EM18" s="526"/>
      <c r="EN18" s="526"/>
      <c r="EO18" s="526"/>
      <c r="EP18" s="526"/>
      <c r="EQ18" s="526"/>
      <c r="ER18" s="526"/>
      <c r="ES18" s="526"/>
      <c r="ET18" s="526"/>
      <c r="EU18" s="526"/>
      <c r="EV18" s="526"/>
      <c r="EW18" s="526"/>
      <c r="EX18" s="526"/>
      <c r="EY18" s="526"/>
      <c r="EZ18" s="526"/>
      <c r="FA18" s="526"/>
      <c r="FB18" s="526"/>
      <c r="FC18" s="526"/>
      <c r="FD18" s="526"/>
      <c r="FE18" s="526"/>
      <c r="FF18" s="526"/>
      <c r="FG18" s="526"/>
      <c r="FH18" s="526"/>
      <c r="FI18" s="526"/>
      <c r="FJ18" s="526"/>
      <c r="FK18" s="526"/>
      <c r="FL18" s="526"/>
      <c r="FM18" s="526"/>
      <c r="FN18" s="526"/>
      <c r="FO18" s="526"/>
      <c r="FP18" s="526"/>
      <c r="FQ18" s="526"/>
      <c r="FR18" s="526"/>
      <c r="FS18" s="526"/>
      <c r="FT18" s="526"/>
      <c r="FU18" s="526"/>
      <c r="FV18" s="526"/>
      <c r="FW18" s="526"/>
      <c r="FX18" s="526"/>
      <c r="FY18" s="526"/>
      <c r="FZ18" s="526"/>
      <c r="GA18" s="526"/>
      <c r="GB18" s="526"/>
      <c r="GC18" s="526"/>
      <c r="GD18" s="526"/>
      <c r="GE18" s="526"/>
      <c r="GF18" s="526"/>
      <c r="GG18" s="526"/>
      <c r="GH18" s="526"/>
      <c r="GI18" s="526"/>
      <c r="GJ18" s="526"/>
      <c r="GK18" s="526"/>
      <c r="GL18" s="526"/>
      <c r="GM18" s="526"/>
      <c r="GN18" s="526"/>
      <c r="GO18" s="526"/>
      <c r="GP18" s="526"/>
      <c r="GQ18" s="526"/>
      <c r="GR18" s="526"/>
      <c r="GS18" s="526"/>
      <c r="GT18" s="526"/>
      <c r="GU18" s="526"/>
      <c r="GV18" s="526"/>
      <c r="GW18" s="526"/>
      <c r="GX18" s="526"/>
      <c r="GY18" s="526"/>
      <c r="GZ18" s="526"/>
      <c r="HA18" s="526"/>
      <c r="HB18" s="526"/>
      <c r="HC18" s="526"/>
      <c r="HD18" s="526"/>
      <c r="HE18" s="526"/>
      <c r="HF18" s="526"/>
      <c r="HG18" s="526"/>
      <c r="HH18" s="526"/>
      <c r="HI18" s="526"/>
      <c r="HJ18" s="526"/>
      <c r="HK18" s="526"/>
      <c r="HL18" s="526"/>
      <c r="HM18" s="526"/>
      <c r="HN18" s="526"/>
      <c r="HO18" s="526"/>
      <c r="HP18" s="526"/>
      <c r="HQ18" s="526"/>
      <c r="HR18" s="526"/>
      <c r="HS18" s="526"/>
      <c r="HT18" s="526"/>
      <c r="HU18" s="526"/>
      <c r="HV18" s="526"/>
      <c r="HW18" s="526"/>
      <c r="HX18" s="526"/>
      <c r="HY18" s="526"/>
      <c r="HZ18" s="526"/>
      <c r="IA18" s="526"/>
      <c r="IB18" s="526"/>
      <c r="IC18" s="526"/>
      <c r="ID18" s="526"/>
      <c r="IE18" s="526"/>
      <c r="IF18" s="526"/>
      <c r="IG18" s="526"/>
      <c r="IH18" s="526"/>
      <c r="II18" s="526"/>
      <c r="IJ18" s="526"/>
      <c r="IK18" s="526"/>
      <c r="IL18" s="526"/>
      <c r="IM18" s="526"/>
      <c r="IN18" s="526"/>
      <c r="IO18" s="526"/>
      <c r="IP18" s="526"/>
      <c r="IQ18" s="526"/>
      <c r="IR18" s="526"/>
      <c r="IS18" s="526"/>
      <c r="IT18" s="526"/>
      <c r="IU18" s="526"/>
      <c r="IV18" s="526"/>
      <c r="IW18" s="526"/>
      <c r="IX18" s="526"/>
      <c r="IY18" s="526"/>
      <c r="IZ18" s="526"/>
      <c r="JA18" s="526"/>
      <c r="JB18" s="526"/>
      <c r="JC18" s="526"/>
      <c r="JD18" s="526"/>
      <c r="JE18" s="526"/>
      <c r="JF18" s="526"/>
      <c r="JG18" s="526"/>
      <c r="JH18" s="526"/>
      <c r="JI18" s="526"/>
      <c r="JJ18" s="526"/>
      <c r="JK18" s="526"/>
      <c r="JL18" s="526"/>
      <c r="JM18" s="526"/>
      <c r="JN18" s="526"/>
      <c r="JO18" s="526"/>
      <c r="JP18" s="526"/>
      <c r="JQ18" s="526"/>
      <c r="JR18" s="526"/>
      <c r="JS18" s="526"/>
      <c r="JT18" s="526"/>
      <c r="JU18" s="526"/>
      <c r="JV18" s="526"/>
      <c r="JW18" s="526"/>
      <c r="JX18" s="526"/>
      <c r="JY18" s="526"/>
      <c r="JZ18" s="526"/>
      <c r="KA18" s="526"/>
      <c r="KB18" s="526"/>
      <c r="KC18" s="526"/>
      <c r="KD18" s="526"/>
      <c r="KE18" s="526"/>
      <c r="KF18" s="526"/>
      <c r="KG18" s="526"/>
      <c r="KH18" s="526"/>
      <c r="KI18" s="526"/>
      <c r="KJ18" s="526"/>
      <c r="KK18" s="526"/>
      <c r="KL18" s="526"/>
      <c r="KM18" s="526"/>
      <c r="KN18" s="526"/>
      <c r="KO18" s="526"/>
      <c r="KP18" s="526"/>
      <c r="KQ18" s="527"/>
    </row>
    <row r="19" spans="1:303" ht="37.25" customHeight="1">
      <c r="A19" s="590" t="s">
        <v>1923</v>
      </c>
      <c r="B19" s="629" t="s">
        <v>1821</v>
      </c>
      <c r="C19" s="631" t="s">
        <v>1822</v>
      </c>
      <c r="D19" s="632">
        <v>1</v>
      </c>
      <c r="E19" s="1189">
        <v>261</v>
      </c>
      <c r="F19" s="29"/>
      <c r="G19" s="608"/>
      <c r="H19" s="609"/>
      <c r="I19" s="607"/>
      <c r="J19" s="606"/>
      <c r="K19" s="208" t="s">
        <v>680</v>
      </c>
      <c r="L19" s="209" t="s">
        <v>680</v>
      </c>
      <c r="M19" s="584"/>
      <c r="N19" s="24"/>
      <c r="O19" s="28"/>
      <c r="P19" s="798" t="s">
        <v>680</v>
      </c>
      <c r="Q19" s="610" t="s">
        <v>680</v>
      </c>
      <c r="R19" s="611">
        <f t="shared" si="9"/>
        <v>0</v>
      </c>
      <c r="S19" s="626">
        <f t="shared" si="5"/>
        <v>0</v>
      </c>
      <c r="T19" s="627" t="str">
        <f t="shared" si="6"/>
        <v>-</v>
      </c>
      <c r="U19" s="630">
        <v>2.7</v>
      </c>
      <c r="V19" s="174">
        <f t="shared" si="8"/>
        <v>0</v>
      </c>
      <c r="W19" s="174"/>
      <c r="X19" s="633" t="s">
        <v>1513</v>
      </c>
      <c r="Y19" s="633" t="s">
        <v>1519</v>
      </c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5"/>
      <c r="AK19" s="615"/>
      <c r="AL19" s="615"/>
      <c r="AM19" s="615"/>
      <c r="AN19" s="615"/>
      <c r="AO19" s="615"/>
      <c r="AP19" s="615"/>
      <c r="AQ19" s="615"/>
      <c r="AR19" s="615"/>
      <c r="AS19" s="615"/>
      <c r="AT19" s="615"/>
      <c r="AU19" s="615"/>
      <c r="AV19" s="615"/>
      <c r="AW19" s="615"/>
      <c r="AX19" s="615"/>
      <c r="AY19" s="615"/>
      <c r="AZ19" s="615"/>
      <c r="BA19" s="615"/>
      <c r="BB19" s="615"/>
      <c r="BC19" s="615"/>
      <c r="BD19" s="615"/>
      <c r="BE19" s="615"/>
      <c r="BF19" s="615"/>
      <c r="BG19" s="615"/>
      <c r="BH19" s="615"/>
      <c r="BI19" s="615"/>
      <c r="BJ19" s="615"/>
      <c r="BK19" s="615"/>
      <c r="BL19" s="615"/>
      <c r="BM19" s="615"/>
      <c r="BN19" s="615"/>
      <c r="BO19" s="616"/>
      <c r="BP19" s="558"/>
      <c r="BQ19" s="152"/>
      <c r="BR19" s="576">
        <v>1</v>
      </c>
      <c r="BS19" s="152"/>
      <c r="BT19" s="152"/>
      <c r="BU19" s="152"/>
      <c r="BV19" s="512"/>
      <c r="BW19" s="576">
        <v>1</v>
      </c>
      <c r="BX19" s="152"/>
      <c r="BY19" s="152"/>
      <c r="BZ19" s="512"/>
      <c r="CA19" s="525"/>
      <c r="CB19" s="526"/>
      <c r="CC19" s="526"/>
      <c r="CD19" s="526"/>
      <c r="CE19" s="526"/>
      <c r="CF19" s="526"/>
      <c r="CG19" s="526"/>
      <c r="CH19" s="526"/>
      <c r="CI19" s="526"/>
      <c r="CJ19" s="526"/>
      <c r="CK19" s="526"/>
      <c r="CL19" s="526"/>
      <c r="CM19" s="526"/>
      <c r="CN19" s="526"/>
      <c r="CO19" s="526"/>
      <c r="CP19" s="526"/>
      <c r="CQ19" s="526"/>
      <c r="CR19" s="526"/>
      <c r="CS19" s="526"/>
      <c r="CT19" s="526"/>
      <c r="CU19" s="526"/>
      <c r="CV19" s="526"/>
      <c r="CW19" s="526"/>
      <c r="CX19" s="526"/>
      <c r="CY19" s="526"/>
      <c r="CZ19" s="526"/>
      <c r="DA19" s="526"/>
      <c r="DB19" s="526"/>
      <c r="DC19" s="526"/>
      <c r="DD19" s="526"/>
      <c r="DE19" s="526"/>
      <c r="DF19" s="526"/>
      <c r="DG19" s="526"/>
      <c r="DH19" s="526"/>
      <c r="DI19" s="526"/>
      <c r="DJ19" s="526"/>
      <c r="DK19" s="526"/>
      <c r="DL19" s="526"/>
      <c r="DM19" s="526"/>
      <c r="DN19" s="526"/>
      <c r="DO19" s="526"/>
      <c r="DP19" s="526"/>
      <c r="DQ19" s="526"/>
      <c r="DR19" s="526"/>
      <c r="DS19" s="526"/>
      <c r="DT19" s="526"/>
      <c r="DU19" s="526"/>
      <c r="DV19" s="526"/>
      <c r="DW19" s="526"/>
      <c r="DX19" s="526"/>
      <c r="DY19" s="526"/>
      <c r="DZ19" s="526"/>
      <c r="EA19" s="526"/>
      <c r="EB19" s="526"/>
      <c r="EC19" s="526"/>
      <c r="ED19" s="526"/>
      <c r="EE19" s="526"/>
      <c r="EF19" s="526"/>
      <c r="EG19" s="526"/>
      <c r="EH19" s="526"/>
      <c r="EI19" s="526"/>
      <c r="EJ19" s="526"/>
      <c r="EK19" s="526"/>
      <c r="EL19" s="526"/>
      <c r="EM19" s="526"/>
      <c r="EN19" s="526"/>
      <c r="EO19" s="526"/>
      <c r="EP19" s="526"/>
      <c r="EQ19" s="526"/>
      <c r="ER19" s="526"/>
      <c r="ES19" s="526"/>
      <c r="ET19" s="526"/>
      <c r="EU19" s="526"/>
      <c r="EV19" s="526"/>
      <c r="EW19" s="526"/>
      <c r="EX19" s="526"/>
      <c r="EY19" s="526"/>
      <c r="EZ19" s="526"/>
      <c r="FA19" s="526"/>
      <c r="FB19" s="526"/>
      <c r="FC19" s="526"/>
      <c r="FD19" s="526"/>
      <c r="FE19" s="526"/>
      <c r="FF19" s="526"/>
      <c r="FG19" s="526"/>
      <c r="FH19" s="526"/>
      <c r="FI19" s="526"/>
      <c r="FJ19" s="526"/>
      <c r="FK19" s="526"/>
      <c r="FL19" s="526"/>
      <c r="FM19" s="526"/>
      <c r="FN19" s="526"/>
      <c r="FO19" s="526"/>
      <c r="FP19" s="526"/>
      <c r="FQ19" s="526"/>
      <c r="FR19" s="526"/>
      <c r="FS19" s="526"/>
      <c r="FT19" s="526"/>
      <c r="FU19" s="526"/>
      <c r="FV19" s="526"/>
      <c r="FW19" s="526"/>
      <c r="FX19" s="526"/>
      <c r="FY19" s="526"/>
      <c r="FZ19" s="526"/>
      <c r="GA19" s="526"/>
      <c r="GB19" s="526"/>
      <c r="GC19" s="526"/>
      <c r="GD19" s="526"/>
      <c r="GE19" s="526"/>
      <c r="GF19" s="526"/>
      <c r="GG19" s="526"/>
      <c r="GH19" s="526"/>
      <c r="GI19" s="526"/>
      <c r="GJ19" s="526"/>
      <c r="GK19" s="526"/>
      <c r="GL19" s="526"/>
      <c r="GM19" s="526"/>
      <c r="GN19" s="526"/>
      <c r="GO19" s="526"/>
      <c r="GP19" s="526"/>
      <c r="GQ19" s="526"/>
      <c r="GR19" s="526"/>
      <c r="GS19" s="526"/>
      <c r="GT19" s="526"/>
      <c r="GU19" s="526"/>
      <c r="GV19" s="526"/>
      <c r="GW19" s="526"/>
      <c r="GX19" s="526"/>
      <c r="GY19" s="526"/>
      <c r="GZ19" s="526"/>
      <c r="HA19" s="526"/>
      <c r="HB19" s="526"/>
      <c r="HC19" s="526"/>
      <c r="HD19" s="526"/>
      <c r="HE19" s="526"/>
      <c r="HF19" s="526"/>
      <c r="HG19" s="526"/>
      <c r="HH19" s="526"/>
      <c r="HI19" s="526"/>
      <c r="HJ19" s="526"/>
      <c r="HK19" s="526"/>
      <c r="HL19" s="526"/>
      <c r="HM19" s="526"/>
      <c r="HN19" s="526"/>
      <c r="HO19" s="526"/>
      <c r="HP19" s="526"/>
      <c r="HQ19" s="526"/>
      <c r="HR19" s="526"/>
      <c r="HS19" s="526"/>
      <c r="HT19" s="526"/>
      <c r="HU19" s="526"/>
      <c r="HV19" s="526"/>
      <c r="HW19" s="526"/>
      <c r="HX19" s="526"/>
      <c r="HY19" s="526"/>
      <c r="HZ19" s="526"/>
      <c r="IA19" s="526"/>
      <c r="IB19" s="526"/>
      <c r="IC19" s="526"/>
      <c r="ID19" s="526"/>
      <c r="IE19" s="526"/>
      <c r="IF19" s="526"/>
      <c r="IG19" s="526"/>
      <c r="IH19" s="526"/>
      <c r="II19" s="526"/>
      <c r="IJ19" s="526"/>
      <c r="IK19" s="526"/>
      <c r="IL19" s="526"/>
      <c r="IM19" s="526"/>
      <c r="IN19" s="526"/>
      <c r="IO19" s="526"/>
      <c r="IP19" s="526"/>
      <c r="IQ19" s="526"/>
      <c r="IR19" s="526"/>
      <c r="IS19" s="526"/>
      <c r="IT19" s="526"/>
      <c r="IU19" s="526"/>
      <c r="IV19" s="526"/>
      <c r="IW19" s="526"/>
      <c r="IX19" s="526"/>
      <c r="IY19" s="526"/>
      <c r="IZ19" s="526"/>
      <c r="JA19" s="526"/>
      <c r="JB19" s="526"/>
      <c r="JC19" s="526"/>
      <c r="JD19" s="526"/>
      <c r="JE19" s="526"/>
      <c r="JF19" s="526"/>
      <c r="JG19" s="526"/>
      <c r="JH19" s="526"/>
      <c r="JI19" s="526"/>
      <c r="JJ19" s="526"/>
      <c r="JK19" s="526"/>
      <c r="JL19" s="526"/>
      <c r="JM19" s="526"/>
      <c r="JN19" s="526"/>
      <c r="JO19" s="526"/>
      <c r="JP19" s="526"/>
      <c r="JQ19" s="526"/>
      <c r="JR19" s="526"/>
      <c r="JS19" s="526"/>
      <c r="JT19" s="526"/>
      <c r="JU19" s="526"/>
      <c r="JV19" s="526"/>
      <c r="JW19" s="526"/>
      <c r="JX19" s="526"/>
      <c r="JY19" s="526"/>
      <c r="JZ19" s="526"/>
      <c r="KA19" s="526"/>
      <c r="KB19" s="526"/>
      <c r="KC19" s="526"/>
      <c r="KD19" s="526"/>
      <c r="KE19" s="526"/>
      <c r="KF19" s="526"/>
      <c r="KG19" s="526"/>
      <c r="KH19" s="526"/>
      <c r="KI19" s="526"/>
      <c r="KJ19" s="526"/>
      <c r="KK19" s="526"/>
      <c r="KL19" s="526"/>
      <c r="KM19" s="526"/>
      <c r="KN19" s="526"/>
      <c r="KO19" s="526"/>
      <c r="KP19" s="526"/>
      <c r="KQ19" s="527"/>
    </row>
    <row r="20" spans="1:303" ht="37.25" customHeight="1">
      <c r="A20" s="577"/>
      <c r="B20" s="629" t="s">
        <v>1823</v>
      </c>
      <c r="C20" s="634" t="s">
        <v>1824</v>
      </c>
      <c r="D20" s="635">
        <v>1</v>
      </c>
      <c r="E20" s="1189">
        <v>315</v>
      </c>
      <c r="F20" s="29"/>
      <c r="G20" s="608"/>
      <c r="H20" s="609"/>
      <c r="I20" s="607"/>
      <c r="J20" s="606"/>
      <c r="K20" s="208" t="s">
        <v>680</v>
      </c>
      <c r="L20" s="209" t="s">
        <v>680</v>
      </c>
      <c r="M20" s="584"/>
      <c r="N20" s="24"/>
      <c r="O20" s="28"/>
      <c r="P20" s="798" t="s">
        <v>680</v>
      </c>
      <c r="Q20" s="610" t="s">
        <v>680</v>
      </c>
      <c r="R20" s="611">
        <f t="shared" si="9"/>
        <v>0</v>
      </c>
      <c r="S20" s="626">
        <f t="shared" si="5"/>
        <v>0</v>
      </c>
      <c r="T20" s="627" t="str">
        <f t="shared" si="6"/>
        <v>-</v>
      </c>
      <c r="U20" s="628">
        <v>4.1500000000000004</v>
      </c>
      <c r="V20" s="174">
        <f t="shared" si="8"/>
        <v>0</v>
      </c>
      <c r="W20" s="174"/>
      <c r="X20" s="588" t="s">
        <v>1513</v>
      </c>
      <c r="Y20" s="588" t="s">
        <v>1520</v>
      </c>
      <c r="Z20" s="615"/>
      <c r="AA20" s="615"/>
      <c r="AB20" s="615"/>
      <c r="AC20" s="615"/>
      <c r="AD20" s="615"/>
      <c r="AE20" s="615"/>
      <c r="AF20" s="615"/>
      <c r="AG20" s="615"/>
      <c r="AH20" s="615"/>
      <c r="AI20" s="615"/>
      <c r="AJ20" s="615"/>
      <c r="AK20" s="615"/>
      <c r="AL20" s="615"/>
      <c r="AM20" s="615"/>
      <c r="AN20" s="615"/>
      <c r="AO20" s="615"/>
      <c r="AP20" s="615"/>
      <c r="AQ20" s="615"/>
      <c r="AR20" s="615"/>
      <c r="AS20" s="615"/>
      <c r="AT20" s="615"/>
      <c r="AU20" s="615"/>
      <c r="AV20" s="615"/>
      <c r="AW20" s="615"/>
      <c r="AX20" s="615"/>
      <c r="AY20" s="615"/>
      <c r="AZ20" s="615"/>
      <c r="BA20" s="615"/>
      <c r="BB20" s="615"/>
      <c r="BC20" s="615"/>
      <c r="BD20" s="615"/>
      <c r="BE20" s="615"/>
      <c r="BF20" s="615"/>
      <c r="BG20" s="615"/>
      <c r="BH20" s="615"/>
      <c r="BI20" s="615"/>
      <c r="BJ20" s="615"/>
      <c r="BK20" s="615"/>
      <c r="BL20" s="615"/>
      <c r="BM20" s="615"/>
      <c r="BN20" s="615"/>
      <c r="BO20" s="616"/>
      <c r="BP20" s="558"/>
      <c r="BQ20" s="152"/>
      <c r="BR20" s="152"/>
      <c r="BS20" s="576">
        <v>1</v>
      </c>
      <c r="BT20" s="152"/>
      <c r="BU20" s="152"/>
      <c r="BV20" s="512"/>
      <c r="BW20" s="576">
        <v>1</v>
      </c>
      <c r="BX20" s="152"/>
      <c r="BY20" s="152"/>
      <c r="BZ20" s="512"/>
      <c r="CA20" s="525"/>
      <c r="CB20" s="526"/>
      <c r="CC20" s="526"/>
      <c r="CD20" s="526"/>
      <c r="CE20" s="526"/>
      <c r="CF20" s="526"/>
      <c r="CG20" s="526"/>
      <c r="CH20" s="526"/>
      <c r="CI20" s="526"/>
      <c r="CJ20" s="526"/>
      <c r="CK20" s="526"/>
      <c r="CL20" s="526"/>
      <c r="CM20" s="526"/>
      <c r="CN20" s="526"/>
      <c r="CO20" s="526"/>
      <c r="CP20" s="526"/>
      <c r="CQ20" s="526"/>
      <c r="CR20" s="526"/>
      <c r="CS20" s="526"/>
      <c r="CT20" s="526"/>
      <c r="CU20" s="526"/>
      <c r="CV20" s="526"/>
      <c r="CW20" s="526"/>
      <c r="CX20" s="526"/>
      <c r="CY20" s="526"/>
      <c r="CZ20" s="526"/>
      <c r="DA20" s="526"/>
      <c r="DB20" s="526"/>
      <c r="DC20" s="526"/>
      <c r="DD20" s="526"/>
      <c r="DE20" s="526"/>
      <c r="DF20" s="526"/>
      <c r="DG20" s="526"/>
      <c r="DH20" s="526"/>
      <c r="DI20" s="526"/>
      <c r="DJ20" s="526"/>
      <c r="DK20" s="526"/>
      <c r="DL20" s="526"/>
      <c r="DM20" s="526"/>
      <c r="DN20" s="526"/>
      <c r="DO20" s="526"/>
      <c r="DP20" s="526"/>
      <c r="DQ20" s="526"/>
      <c r="DR20" s="526"/>
      <c r="DS20" s="526"/>
      <c r="DT20" s="526"/>
      <c r="DU20" s="526"/>
      <c r="DV20" s="526"/>
      <c r="DW20" s="526"/>
      <c r="DX20" s="526"/>
      <c r="DY20" s="526"/>
      <c r="DZ20" s="526"/>
      <c r="EA20" s="526"/>
      <c r="EB20" s="526"/>
      <c r="EC20" s="526"/>
      <c r="ED20" s="526"/>
      <c r="EE20" s="526"/>
      <c r="EF20" s="526"/>
      <c r="EG20" s="526"/>
      <c r="EH20" s="526"/>
      <c r="EI20" s="526"/>
      <c r="EJ20" s="526"/>
      <c r="EK20" s="526"/>
      <c r="EL20" s="526"/>
      <c r="EM20" s="526"/>
      <c r="EN20" s="526"/>
      <c r="EO20" s="526"/>
      <c r="EP20" s="526"/>
      <c r="EQ20" s="526"/>
      <c r="ER20" s="526"/>
      <c r="ES20" s="526"/>
      <c r="ET20" s="526"/>
      <c r="EU20" s="526"/>
      <c r="EV20" s="526"/>
      <c r="EW20" s="526"/>
      <c r="EX20" s="526"/>
      <c r="EY20" s="526"/>
      <c r="EZ20" s="526"/>
      <c r="FA20" s="526"/>
      <c r="FB20" s="526"/>
      <c r="FC20" s="526"/>
      <c r="FD20" s="526"/>
      <c r="FE20" s="526"/>
      <c r="FF20" s="526"/>
      <c r="FG20" s="526"/>
      <c r="FH20" s="526"/>
      <c r="FI20" s="526"/>
      <c r="FJ20" s="526"/>
      <c r="FK20" s="526"/>
      <c r="FL20" s="526"/>
      <c r="FM20" s="526"/>
      <c r="FN20" s="526"/>
      <c r="FO20" s="526"/>
      <c r="FP20" s="526"/>
      <c r="FQ20" s="526"/>
      <c r="FR20" s="526"/>
      <c r="FS20" s="526"/>
      <c r="FT20" s="526"/>
      <c r="FU20" s="526"/>
      <c r="FV20" s="526"/>
      <c r="FW20" s="526"/>
      <c r="FX20" s="526"/>
      <c r="FY20" s="526"/>
      <c r="FZ20" s="526"/>
      <c r="GA20" s="526"/>
      <c r="GB20" s="526"/>
      <c r="GC20" s="526"/>
      <c r="GD20" s="526"/>
      <c r="GE20" s="526"/>
      <c r="GF20" s="526"/>
      <c r="GG20" s="526"/>
      <c r="GH20" s="526"/>
      <c r="GI20" s="526"/>
      <c r="GJ20" s="526"/>
      <c r="GK20" s="526"/>
      <c r="GL20" s="526"/>
      <c r="GM20" s="526"/>
      <c r="GN20" s="526"/>
      <c r="GO20" s="526"/>
      <c r="GP20" s="526"/>
      <c r="GQ20" s="526"/>
      <c r="GR20" s="526"/>
      <c r="GS20" s="526"/>
      <c r="GT20" s="526"/>
      <c r="GU20" s="526"/>
      <c r="GV20" s="526"/>
      <c r="GW20" s="526"/>
      <c r="GX20" s="526"/>
      <c r="GY20" s="526"/>
      <c r="GZ20" s="526"/>
      <c r="HA20" s="526"/>
      <c r="HB20" s="526"/>
      <c r="HC20" s="526"/>
      <c r="HD20" s="526"/>
      <c r="HE20" s="526"/>
      <c r="HF20" s="526"/>
      <c r="HG20" s="526"/>
      <c r="HH20" s="526"/>
      <c r="HI20" s="526"/>
      <c r="HJ20" s="526"/>
      <c r="HK20" s="526"/>
      <c r="HL20" s="526"/>
      <c r="HM20" s="526"/>
      <c r="HN20" s="526"/>
      <c r="HO20" s="526"/>
      <c r="HP20" s="526"/>
      <c r="HQ20" s="526"/>
      <c r="HR20" s="526"/>
      <c r="HS20" s="526"/>
      <c r="HT20" s="526"/>
      <c r="HU20" s="526"/>
      <c r="HV20" s="526"/>
      <c r="HW20" s="526"/>
      <c r="HX20" s="526"/>
      <c r="HY20" s="526"/>
      <c r="HZ20" s="526"/>
      <c r="IA20" s="526"/>
      <c r="IB20" s="526"/>
      <c r="IC20" s="526"/>
      <c r="ID20" s="526"/>
      <c r="IE20" s="526"/>
      <c r="IF20" s="526"/>
      <c r="IG20" s="526"/>
      <c r="IH20" s="526"/>
      <c r="II20" s="526"/>
      <c r="IJ20" s="526"/>
      <c r="IK20" s="526"/>
      <c r="IL20" s="526"/>
      <c r="IM20" s="526"/>
      <c r="IN20" s="526"/>
      <c r="IO20" s="526"/>
      <c r="IP20" s="526"/>
      <c r="IQ20" s="526"/>
      <c r="IR20" s="526"/>
      <c r="IS20" s="526"/>
      <c r="IT20" s="526"/>
      <c r="IU20" s="526"/>
      <c r="IV20" s="526"/>
      <c r="IW20" s="526"/>
      <c r="IX20" s="526"/>
      <c r="IY20" s="526"/>
      <c r="IZ20" s="526"/>
      <c r="JA20" s="526"/>
      <c r="JB20" s="526"/>
      <c r="JC20" s="526"/>
      <c r="JD20" s="526"/>
      <c r="JE20" s="526"/>
      <c r="JF20" s="526"/>
      <c r="JG20" s="526"/>
      <c r="JH20" s="526"/>
      <c r="JI20" s="526"/>
      <c r="JJ20" s="526"/>
      <c r="JK20" s="526"/>
      <c r="JL20" s="526"/>
      <c r="JM20" s="526"/>
      <c r="JN20" s="526"/>
      <c r="JO20" s="526"/>
      <c r="JP20" s="526"/>
      <c r="JQ20" s="526"/>
      <c r="JR20" s="526"/>
      <c r="JS20" s="526"/>
      <c r="JT20" s="526"/>
      <c r="JU20" s="526"/>
      <c r="JV20" s="526"/>
      <c r="JW20" s="526"/>
      <c r="JX20" s="526"/>
      <c r="JY20" s="526"/>
      <c r="JZ20" s="526"/>
      <c r="KA20" s="526"/>
      <c r="KB20" s="526"/>
      <c r="KC20" s="526"/>
      <c r="KD20" s="526"/>
      <c r="KE20" s="526"/>
      <c r="KF20" s="526"/>
      <c r="KG20" s="526"/>
      <c r="KH20" s="526"/>
      <c r="KI20" s="526"/>
      <c r="KJ20" s="526"/>
      <c r="KK20" s="526"/>
      <c r="KL20" s="526"/>
      <c r="KM20" s="526"/>
      <c r="KN20" s="526"/>
      <c r="KO20" s="526"/>
      <c r="KP20" s="526"/>
      <c r="KQ20" s="527"/>
    </row>
    <row r="21" spans="1:303" ht="37.25" customHeight="1">
      <c r="A21" s="577"/>
      <c r="B21" s="629" t="s">
        <v>1825</v>
      </c>
      <c r="C21" s="617" t="s">
        <v>1826</v>
      </c>
      <c r="D21" s="618">
        <v>1</v>
      </c>
      <c r="E21" s="1189">
        <v>263</v>
      </c>
      <c r="F21" s="29"/>
      <c r="G21" s="608"/>
      <c r="H21" s="609"/>
      <c r="I21" s="607"/>
      <c r="J21" s="606"/>
      <c r="K21" s="208" t="s">
        <v>680</v>
      </c>
      <c r="L21" s="209" t="s">
        <v>680</v>
      </c>
      <c r="M21" s="584"/>
      <c r="N21" s="24"/>
      <c r="O21" s="28"/>
      <c r="P21" s="798" t="s">
        <v>680</v>
      </c>
      <c r="Q21" s="610" t="s">
        <v>680</v>
      </c>
      <c r="R21" s="611">
        <f t="shared" si="9"/>
        <v>0</v>
      </c>
      <c r="S21" s="626">
        <f t="shared" si="5"/>
        <v>0</v>
      </c>
      <c r="T21" s="627" t="str">
        <f t="shared" si="6"/>
        <v>-</v>
      </c>
      <c r="U21" s="628">
        <v>2.58</v>
      </c>
      <c r="V21" s="174">
        <f t="shared" si="8"/>
        <v>0</v>
      </c>
      <c r="W21" s="174"/>
      <c r="X21" s="588" t="s">
        <v>1511</v>
      </c>
      <c r="Y21" s="588" t="s">
        <v>1519</v>
      </c>
      <c r="Z21" s="615"/>
      <c r="AA21" s="615"/>
      <c r="AB21" s="615"/>
      <c r="AC21" s="615"/>
      <c r="AD21" s="615"/>
      <c r="AE21" s="615"/>
      <c r="AF21" s="615"/>
      <c r="AG21" s="615"/>
      <c r="AH21" s="615"/>
      <c r="AI21" s="615"/>
      <c r="AJ21" s="615"/>
      <c r="AK21" s="615"/>
      <c r="AL21" s="615"/>
      <c r="AM21" s="615"/>
      <c r="AN21" s="615"/>
      <c r="AO21" s="615"/>
      <c r="AP21" s="615"/>
      <c r="AQ21" s="615"/>
      <c r="AR21" s="615"/>
      <c r="AS21" s="615"/>
      <c r="AT21" s="615"/>
      <c r="AU21" s="615"/>
      <c r="AV21" s="615"/>
      <c r="AW21" s="615"/>
      <c r="AX21" s="615"/>
      <c r="AY21" s="615"/>
      <c r="AZ21" s="615"/>
      <c r="BA21" s="615"/>
      <c r="BB21" s="615"/>
      <c r="BC21" s="615"/>
      <c r="BD21" s="615"/>
      <c r="BE21" s="615"/>
      <c r="BF21" s="615"/>
      <c r="BG21" s="615"/>
      <c r="BH21" s="615"/>
      <c r="BI21" s="615"/>
      <c r="BJ21" s="615"/>
      <c r="BK21" s="615"/>
      <c r="BL21" s="615"/>
      <c r="BM21" s="615"/>
      <c r="BN21" s="615"/>
      <c r="BO21" s="616"/>
      <c r="BP21" s="558"/>
      <c r="BQ21" s="152"/>
      <c r="BR21" s="576">
        <v>1</v>
      </c>
      <c r="BS21" s="152"/>
      <c r="BT21" s="152"/>
      <c r="BU21" s="152"/>
      <c r="BV21" s="512"/>
      <c r="BW21" s="152"/>
      <c r="BX21" s="152"/>
      <c r="BY21" s="576">
        <v>1</v>
      </c>
      <c r="BZ21" s="512"/>
      <c r="CA21" s="525"/>
      <c r="CB21" s="526"/>
      <c r="CC21" s="526"/>
      <c r="CD21" s="526"/>
      <c r="CE21" s="526"/>
      <c r="CF21" s="526"/>
      <c r="CG21" s="526"/>
      <c r="CH21" s="526"/>
      <c r="CI21" s="526"/>
      <c r="CJ21" s="526"/>
      <c r="CK21" s="526"/>
      <c r="CL21" s="526"/>
      <c r="CM21" s="526"/>
      <c r="CN21" s="526"/>
      <c r="CO21" s="526"/>
      <c r="CP21" s="526"/>
      <c r="CQ21" s="526"/>
      <c r="CR21" s="526"/>
      <c r="CS21" s="526"/>
      <c r="CT21" s="526"/>
      <c r="CU21" s="526"/>
      <c r="CV21" s="526"/>
      <c r="CW21" s="526"/>
      <c r="CX21" s="526"/>
      <c r="CY21" s="526"/>
      <c r="CZ21" s="526"/>
      <c r="DA21" s="526"/>
      <c r="DB21" s="526"/>
      <c r="DC21" s="526"/>
      <c r="DD21" s="526"/>
      <c r="DE21" s="526"/>
      <c r="DF21" s="526"/>
      <c r="DG21" s="526"/>
      <c r="DH21" s="526"/>
      <c r="DI21" s="526"/>
      <c r="DJ21" s="526"/>
      <c r="DK21" s="526"/>
      <c r="DL21" s="526"/>
      <c r="DM21" s="526"/>
      <c r="DN21" s="526"/>
      <c r="DO21" s="526"/>
      <c r="DP21" s="526"/>
      <c r="DQ21" s="526"/>
      <c r="DR21" s="526"/>
      <c r="DS21" s="526"/>
      <c r="DT21" s="526"/>
      <c r="DU21" s="526"/>
      <c r="DV21" s="526"/>
      <c r="DW21" s="526"/>
      <c r="DX21" s="526"/>
      <c r="DY21" s="526"/>
      <c r="DZ21" s="526"/>
      <c r="EA21" s="526"/>
      <c r="EB21" s="526"/>
      <c r="EC21" s="526"/>
      <c r="ED21" s="526"/>
      <c r="EE21" s="526"/>
      <c r="EF21" s="526"/>
      <c r="EG21" s="526"/>
      <c r="EH21" s="526"/>
      <c r="EI21" s="526"/>
      <c r="EJ21" s="526"/>
      <c r="EK21" s="526"/>
      <c r="EL21" s="526"/>
      <c r="EM21" s="526"/>
      <c r="EN21" s="526"/>
      <c r="EO21" s="526"/>
      <c r="EP21" s="526"/>
      <c r="EQ21" s="526"/>
      <c r="ER21" s="526"/>
      <c r="ES21" s="526"/>
      <c r="ET21" s="526"/>
      <c r="EU21" s="526"/>
      <c r="EV21" s="526"/>
      <c r="EW21" s="526"/>
      <c r="EX21" s="526"/>
      <c r="EY21" s="526"/>
      <c r="EZ21" s="526"/>
      <c r="FA21" s="526"/>
      <c r="FB21" s="526"/>
      <c r="FC21" s="526"/>
      <c r="FD21" s="526"/>
      <c r="FE21" s="526"/>
      <c r="FF21" s="526"/>
      <c r="FG21" s="526"/>
      <c r="FH21" s="526"/>
      <c r="FI21" s="526"/>
      <c r="FJ21" s="526"/>
      <c r="FK21" s="526"/>
      <c r="FL21" s="526"/>
      <c r="FM21" s="526"/>
      <c r="FN21" s="526"/>
      <c r="FO21" s="526"/>
      <c r="FP21" s="526"/>
      <c r="FQ21" s="526"/>
      <c r="FR21" s="526"/>
      <c r="FS21" s="526"/>
      <c r="FT21" s="526"/>
      <c r="FU21" s="526"/>
      <c r="FV21" s="526"/>
      <c r="FW21" s="526"/>
      <c r="FX21" s="526"/>
      <c r="FY21" s="526"/>
      <c r="FZ21" s="526"/>
      <c r="GA21" s="526"/>
      <c r="GB21" s="526"/>
      <c r="GC21" s="526"/>
      <c r="GD21" s="526"/>
      <c r="GE21" s="526"/>
      <c r="GF21" s="526"/>
      <c r="GG21" s="526"/>
      <c r="GH21" s="526"/>
      <c r="GI21" s="526"/>
      <c r="GJ21" s="526"/>
      <c r="GK21" s="526"/>
      <c r="GL21" s="526"/>
      <c r="GM21" s="526"/>
      <c r="GN21" s="526"/>
      <c r="GO21" s="526"/>
      <c r="GP21" s="526"/>
      <c r="GQ21" s="526"/>
      <c r="GR21" s="526"/>
      <c r="GS21" s="526"/>
      <c r="GT21" s="526"/>
      <c r="GU21" s="526"/>
      <c r="GV21" s="526"/>
      <c r="GW21" s="526"/>
      <c r="GX21" s="526"/>
      <c r="GY21" s="526"/>
      <c r="GZ21" s="526"/>
      <c r="HA21" s="526"/>
      <c r="HB21" s="526"/>
      <c r="HC21" s="526"/>
      <c r="HD21" s="526"/>
      <c r="HE21" s="526"/>
      <c r="HF21" s="526"/>
      <c r="HG21" s="526"/>
      <c r="HH21" s="526"/>
      <c r="HI21" s="526"/>
      <c r="HJ21" s="526"/>
      <c r="HK21" s="526"/>
      <c r="HL21" s="526"/>
      <c r="HM21" s="526"/>
      <c r="HN21" s="526"/>
      <c r="HO21" s="526"/>
      <c r="HP21" s="526"/>
      <c r="HQ21" s="526"/>
      <c r="HR21" s="526"/>
      <c r="HS21" s="526"/>
      <c r="HT21" s="526"/>
      <c r="HU21" s="526"/>
      <c r="HV21" s="526"/>
      <c r="HW21" s="526"/>
      <c r="HX21" s="526"/>
      <c r="HY21" s="526"/>
      <c r="HZ21" s="526"/>
      <c r="IA21" s="526"/>
      <c r="IB21" s="526"/>
      <c r="IC21" s="526"/>
      <c r="ID21" s="526"/>
      <c r="IE21" s="526"/>
      <c r="IF21" s="526"/>
      <c r="IG21" s="526"/>
      <c r="IH21" s="526"/>
      <c r="II21" s="526"/>
      <c r="IJ21" s="526"/>
      <c r="IK21" s="526"/>
      <c r="IL21" s="526"/>
      <c r="IM21" s="526"/>
      <c r="IN21" s="526"/>
      <c r="IO21" s="526"/>
      <c r="IP21" s="526"/>
      <c r="IQ21" s="526"/>
      <c r="IR21" s="526"/>
      <c r="IS21" s="526"/>
      <c r="IT21" s="526"/>
      <c r="IU21" s="526"/>
      <c r="IV21" s="526"/>
      <c r="IW21" s="526"/>
      <c r="IX21" s="526"/>
      <c r="IY21" s="526"/>
      <c r="IZ21" s="526"/>
      <c r="JA21" s="526"/>
      <c r="JB21" s="526"/>
      <c r="JC21" s="526"/>
      <c r="JD21" s="526"/>
      <c r="JE21" s="526"/>
      <c r="JF21" s="526"/>
      <c r="JG21" s="526"/>
      <c r="JH21" s="526"/>
      <c r="JI21" s="526"/>
      <c r="JJ21" s="526"/>
      <c r="JK21" s="526"/>
      <c r="JL21" s="526"/>
      <c r="JM21" s="526"/>
      <c r="JN21" s="526"/>
      <c r="JO21" s="526"/>
      <c r="JP21" s="526"/>
      <c r="JQ21" s="526"/>
      <c r="JR21" s="526"/>
      <c r="JS21" s="526"/>
      <c r="JT21" s="526"/>
      <c r="JU21" s="526"/>
      <c r="JV21" s="526"/>
      <c r="JW21" s="526"/>
      <c r="JX21" s="526"/>
      <c r="JY21" s="526"/>
      <c r="JZ21" s="526"/>
      <c r="KA21" s="526"/>
      <c r="KB21" s="526"/>
      <c r="KC21" s="526"/>
      <c r="KD21" s="526"/>
      <c r="KE21" s="526"/>
      <c r="KF21" s="526"/>
      <c r="KG21" s="526"/>
      <c r="KH21" s="526"/>
      <c r="KI21" s="526"/>
      <c r="KJ21" s="526"/>
      <c r="KK21" s="526"/>
      <c r="KL21" s="526"/>
      <c r="KM21" s="526"/>
      <c r="KN21" s="526"/>
      <c r="KO21" s="526"/>
      <c r="KP21" s="526"/>
      <c r="KQ21" s="527"/>
    </row>
    <row r="22" spans="1:303" ht="37.25" customHeight="1">
      <c r="A22" s="577"/>
      <c r="B22" s="629" t="s">
        <v>1827</v>
      </c>
      <c r="C22" s="617" t="s">
        <v>1828</v>
      </c>
      <c r="D22" s="618">
        <v>2</v>
      </c>
      <c r="E22" s="1189">
        <v>395</v>
      </c>
      <c r="F22" s="29"/>
      <c r="G22" s="608"/>
      <c r="H22" s="609"/>
      <c r="I22" s="607"/>
      <c r="J22" s="606"/>
      <c r="K22" s="208" t="s">
        <v>680</v>
      </c>
      <c r="L22" s="209" t="s">
        <v>680</v>
      </c>
      <c r="M22" s="584"/>
      <c r="N22" s="24"/>
      <c r="O22" s="28"/>
      <c r="P22" s="798" t="s">
        <v>680</v>
      </c>
      <c r="Q22" s="610" t="s">
        <v>680</v>
      </c>
      <c r="R22" s="611">
        <f t="shared" si="9"/>
        <v>0</v>
      </c>
      <c r="S22" s="626">
        <f t="shared" si="5"/>
        <v>0</v>
      </c>
      <c r="T22" s="627" t="str">
        <f t="shared" si="6"/>
        <v>-</v>
      </c>
      <c r="U22" s="628">
        <f>2.26+1.28</f>
        <v>3.54</v>
      </c>
      <c r="V22" s="174">
        <f t="shared" si="8"/>
        <v>0</v>
      </c>
      <c r="W22" s="174"/>
      <c r="X22" s="588" t="s">
        <v>1512</v>
      </c>
      <c r="Y22" s="588" t="s">
        <v>1519</v>
      </c>
      <c r="Z22" s="615"/>
      <c r="AA22" s="615"/>
      <c r="AB22" s="615"/>
      <c r="AC22" s="615"/>
      <c r="AD22" s="615"/>
      <c r="AE22" s="615"/>
      <c r="AF22" s="615"/>
      <c r="AG22" s="615"/>
      <c r="AH22" s="615"/>
      <c r="AI22" s="615"/>
      <c r="AJ22" s="615"/>
      <c r="AK22" s="615"/>
      <c r="AL22" s="615"/>
      <c r="AM22" s="615"/>
      <c r="AN22" s="615"/>
      <c r="AO22" s="615"/>
      <c r="AP22" s="615"/>
      <c r="AQ22" s="615"/>
      <c r="AR22" s="615"/>
      <c r="AS22" s="615"/>
      <c r="AT22" s="615"/>
      <c r="AU22" s="615"/>
      <c r="AV22" s="615"/>
      <c r="AW22" s="615"/>
      <c r="AX22" s="615"/>
      <c r="AY22" s="615"/>
      <c r="AZ22" s="615"/>
      <c r="BA22" s="615"/>
      <c r="BB22" s="615"/>
      <c r="BC22" s="615"/>
      <c r="BD22" s="615"/>
      <c r="BE22" s="615"/>
      <c r="BF22" s="615"/>
      <c r="BG22" s="615"/>
      <c r="BH22" s="615"/>
      <c r="BI22" s="615"/>
      <c r="BJ22" s="615"/>
      <c r="BK22" s="615"/>
      <c r="BL22" s="615"/>
      <c r="BM22" s="615"/>
      <c r="BN22" s="615"/>
      <c r="BO22" s="616"/>
      <c r="BP22" s="558"/>
      <c r="BQ22" s="576">
        <v>1</v>
      </c>
      <c r="BR22" s="576">
        <v>1</v>
      </c>
      <c r="BS22" s="152"/>
      <c r="BT22" s="152"/>
      <c r="BU22" s="152"/>
      <c r="BV22" s="512"/>
      <c r="BW22" s="152"/>
      <c r="BX22" s="576">
        <v>1</v>
      </c>
      <c r="BY22" s="576">
        <v>1</v>
      </c>
      <c r="BZ22" s="512"/>
      <c r="CA22" s="525"/>
      <c r="CB22" s="526"/>
      <c r="CC22" s="526"/>
      <c r="CD22" s="526"/>
      <c r="CE22" s="526"/>
      <c r="CF22" s="526"/>
      <c r="CG22" s="526"/>
      <c r="CH22" s="526"/>
      <c r="CI22" s="526"/>
      <c r="CJ22" s="526"/>
      <c r="CK22" s="526"/>
      <c r="CL22" s="526"/>
      <c r="CM22" s="526"/>
      <c r="CN22" s="526"/>
      <c r="CO22" s="526"/>
      <c r="CP22" s="526"/>
      <c r="CQ22" s="526"/>
      <c r="CR22" s="526"/>
      <c r="CS22" s="526"/>
      <c r="CT22" s="526"/>
      <c r="CU22" s="526"/>
      <c r="CV22" s="526"/>
      <c r="CW22" s="526"/>
      <c r="CX22" s="526"/>
      <c r="CY22" s="526"/>
      <c r="CZ22" s="526"/>
      <c r="DA22" s="526"/>
      <c r="DB22" s="526"/>
      <c r="DC22" s="526"/>
      <c r="DD22" s="526"/>
      <c r="DE22" s="526"/>
      <c r="DF22" s="526"/>
      <c r="DG22" s="526"/>
      <c r="DH22" s="526"/>
      <c r="DI22" s="526"/>
      <c r="DJ22" s="526"/>
      <c r="DK22" s="526"/>
      <c r="DL22" s="526"/>
      <c r="DM22" s="526"/>
      <c r="DN22" s="526"/>
      <c r="DO22" s="526"/>
      <c r="DP22" s="526"/>
      <c r="DQ22" s="526"/>
      <c r="DR22" s="526"/>
      <c r="DS22" s="526"/>
      <c r="DT22" s="526"/>
      <c r="DU22" s="526"/>
      <c r="DV22" s="526"/>
      <c r="DW22" s="526"/>
      <c r="DX22" s="526"/>
      <c r="DY22" s="526"/>
      <c r="DZ22" s="526"/>
      <c r="EA22" s="526"/>
      <c r="EB22" s="526"/>
      <c r="EC22" s="526"/>
      <c r="ED22" s="526"/>
      <c r="EE22" s="526"/>
      <c r="EF22" s="526"/>
      <c r="EG22" s="526"/>
      <c r="EH22" s="526"/>
      <c r="EI22" s="526"/>
      <c r="EJ22" s="526"/>
      <c r="EK22" s="526"/>
      <c r="EL22" s="526"/>
      <c r="EM22" s="526"/>
      <c r="EN22" s="526"/>
      <c r="EO22" s="526"/>
      <c r="EP22" s="526"/>
      <c r="EQ22" s="526"/>
      <c r="ER22" s="526"/>
      <c r="ES22" s="526"/>
      <c r="ET22" s="526"/>
      <c r="EU22" s="526"/>
      <c r="EV22" s="526"/>
      <c r="EW22" s="526"/>
      <c r="EX22" s="526"/>
      <c r="EY22" s="526"/>
      <c r="EZ22" s="526"/>
      <c r="FA22" s="526"/>
      <c r="FB22" s="526"/>
      <c r="FC22" s="526"/>
      <c r="FD22" s="526"/>
      <c r="FE22" s="526"/>
      <c r="FF22" s="526"/>
      <c r="FG22" s="526"/>
      <c r="FH22" s="526"/>
      <c r="FI22" s="526"/>
      <c r="FJ22" s="526"/>
      <c r="FK22" s="526"/>
      <c r="FL22" s="526"/>
      <c r="FM22" s="526"/>
      <c r="FN22" s="526"/>
      <c r="FO22" s="526"/>
      <c r="FP22" s="526"/>
      <c r="FQ22" s="526"/>
      <c r="FR22" s="526"/>
      <c r="FS22" s="526"/>
      <c r="FT22" s="526"/>
      <c r="FU22" s="526"/>
      <c r="FV22" s="526"/>
      <c r="FW22" s="526"/>
      <c r="FX22" s="526"/>
      <c r="FY22" s="526"/>
      <c r="FZ22" s="526"/>
      <c r="GA22" s="526"/>
      <c r="GB22" s="526"/>
      <c r="GC22" s="526"/>
      <c r="GD22" s="526"/>
      <c r="GE22" s="526"/>
      <c r="GF22" s="526"/>
      <c r="GG22" s="526"/>
      <c r="GH22" s="526"/>
      <c r="GI22" s="526"/>
      <c r="GJ22" s="526"/>
      <c r="GK22" s="526"/>
      <c r="GL22" s="526"/>
      <c r="GM22" s="526"/>
      <c r="GN22" s="526"/>
      <c r="GO22" s="526"/>
      <c r="GP22" s="526"/>
      <c r="GQ22" s="526"/>
      <c r="GR22" s="526"/>
      <c r="GS22" s="526"/>
      <c r="GT22" s="526"/>
      <c r="GU22" s="526"/>
      <c r="GV22" s="526"/>
      <c r="GW22" s="526"/>
      <c r="GX22" s="526"/>
      <c r="GY22" s="526"/>
      <c r="GZ22" s="526"/>
      <c r="HA22" s="526"/>
      <c r="HB22" s="526"/>
      <c r="HC22" s="526"/>
      <c r="HD22" s="526"/>
      <c r="HE22" s="526"/>
      <c r="HF22" s="526"/>
      <c r="HG22" s="526"/>
      <c r="HH22" s="526"/>
      <c r="HI22" s="526"/>
      <c r="HJ22" s="526"/>
      <c r="HK22" s="526"/>
      <c r="HL22" s="526"/>
      <c r="HM22" s="526"/>
      <c r="HN22" s="526"/>
      <c r="HO22" s="526"/>
      <c r="HP22" s="526"/>
      <c r="HQ22" s="526"/>
      <c r="HR22" s="526"/>
      <c r="HS22" s="526"/>
      <c r="HT22" s="526"/>
      <c r="HU22" s="526"/>
      <c r="HV22" s="526"/>
      <c r="HW22" s="526"/>
      <c r="HX22" s="526"/>
      <c r="HY22" s="526"/>
      <c r="HZ22" s="526"/>
      <c r="IA22" s="526"/>
      <c r="IB22" s="526"/>
      <c r="IC22" s="526"/>
      <c r="ID22" s="526"/>
      <c r="IE22" s="526"/>
      <c r="IF22" s="526"/>
      <c r="IG22" s="526"/>
      <c r="IH22" s="526"/>
      <c r="II22" s="526"/>
      <c r="IJ22" s="526"/>
      <c r="IK22" s="526"/>
      <c r="IL22" s="526"/>
      <c r="IM22" s="526"/>
      <c r="IN22" s="526"/>
      <c r="IO22" s="526"/>
      <c r="IP22" s="526"/>
      <c r="IQ22" s="526"/>
      <c r="IR22" s="526"/>
      <c r="IS22" s="526"/>
      <c r="IT22" s="526"/>
      <c r="IU22" s="526"/>
      <c r="IV22" s="526"/>
      <c r="IW22" s="526"/>
      <c r="IX22" s="526"/>
      <c r="IY22" s="526"/>
      <c r="IZ22" s="526"/>
      <c r="JA22" s="526"/>
      <c r="JB22" s="526"/>
      <c r="JC22" s="526"/>
      <c r="JD22" s="526"/>
      <c r="JE22" s="526"/>
      <c r="JF22" s="526"/>
      <c r="JG22" s="526"/>
      <c r="JH22" s="526"/>
      <c r="JI22" s="526"/>
      <c r="JJ22" s="526"/>
      <c r="JK22" s="526"/>
      <c r="JL22" s="526"/>
      <c r="JM22" s="526"/>
      <c r="JN22" s="526"/>
      <c r="JO22" s="526"/>
      <c r="JP22" s="526"/>
      <c r="JQ22" s="526"/>
      <c r="JR22" s="526"/>
      <c r="JS22" s="526"/>
      <c r="JT22" s="526"/>
      <c r="JU22" s="526"/>
      <c r="JV22" s="526"/>
      <c r="JW22" s="526"/>
      <c r="JX22" s="526"/>
      <c r="JY22" s="526"/>
      <c r="JZ22" s="526"/>
      <c r="KA22" s="526"/>
      <c r="KB22" s="526"/>
      <c r="KC22" s="526"/>
      <c r="KD22" s="526"/>
      <c r="KE22" s="526"/>
      <c r="KF22" s="526"/>
      <c r="KG22" s="526"/>
      <c r="KH22" s="526"/>
      <c r="KI22" s="526"/>
      <c r="KJ22" s="526"/>
      <c r="KK22" s="526"/>
      <c r="KL22" s="526"/>
      <c r="KM22" s="526"/>
      <c r="KN22" s="526"/>
      <c r="KO22" s="526"/>
      <c r="KP22" s="526"/>
      <c r="KQ22" s="527"/>
    </row>
    <row r="23" spans="1:303" ht="37.25" customHeight="1">
      <c r="A23" s="591"/>
      <c r="B23" s="636" t="s">
        <v>1829</v>
      </c>
      <c r="C23" s="637" t="s">
        <v>1830</v>
      </c>
      <c r="D23" s="638">
        <v>2</v>
      </c>
      <c r="E23" s="1191">
        <v>506</v>
      </c>
      <c r="F23" s="1201"/>
      <c r="G23" s="641"/>
      <c r="H23" s="642"/>
      <c r="I23" s="640"/>
      <c r="J23" s="639"/>
      <c r="K23" s="645" t="s">
        <v>680</v>
      </c>
      <c r="L23" s="644" t="s">
        <v>680</v>
      </c>
      <c r="M23" s="1202"/>
      <c r="N23" s="1203"/>
      <c r="O23" s="1204"/>
      <c r="P23" s="797" t="s">
        <v>680</v>
      </c>
      <c r="Q23" s="643" t="s">
        <v>680</v>
      </c>
      <c r="R23" s="646">
        <f t="shared" si="9"/>
        <v>0</v>
      </c>
      <c r="S23" s="647">
        <f t="shared" si="5"/>
        <v>0</v>
      </c>
      <c r="T23" s="648" t="str">
        <f t="shared" si="6"/>
        <v>-</v>
      </c>
      <c r="U23" s="628">
        <f>4.41+1.92</f>
        <v>6.33</v>
      </c>
      <c r="V23" s="174">
        <f t="shared" si="8"/>
        <v>0</v>
      </c>
      <c r="W23" s="174"/>
      <c r="X23" s="603" t="s">
        <v>1511</v>
      </c>
      <c r="Y23" s="603" t="s">
        <v>1520</v>
      </c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5"/>
      <c r="BL23" s="615"/>
      <c r="BM23" s="615"/>
      <c r="BN23" s="615"/>
      <c r="BO23" s="616"/>
      <c r="BP23" s="558"/>
      <c r="BQ23" s="152"/>
      <c r="BR23" s="576">
        <v>1</v>
      </c>
      <c r="BS23" s="576">
        <v>1</v>
      </c>
      <c r="BT23" s="152"/>
      <c r="BU23" s="152"/>
      <c r="BV23" s="512"/>
      <c r="BW23" s="152"/>
      <c r="BX23" s="152"/>
      <c r="BY23" s="576">
        <v>2</v>
      </c>
      <c r="BZ23" s="512"/>
      <c r="CA23" s="525"/>
      <c r="CB23" s="526"/>
      <c r="CC23" s="526"/>
      <c r="CD23" s="526"/>
      <c r="CE23" s="526"/>
      <c r="CF23" s="526"/>
      <c r="CG23" s="526"/>
      <c r="CH23" s="526"/>
      <c r="CI23" s="526"/>
      <c r="CJ23" s="526"/>
      <c r="CK23" s="526"/>
      <c r="CL23" s="526"/>
      <c r="CM23" s="526"/>
      <c r="CN23" s="526"/>
      <c r="CO23" s="526"/>
      <c r="CP23" s="526"/>
      <c r="CQ23" s="526"/>
      <c r="CR23" s="526"/>
      <c r="CS23" s="526"/>
      <c r="CT23" s="526"/>
      <c r="CU23" s="526"/>
      <c r="CV23" s="526"/>
      <c r="CW23" s="526"/>
      <c r="CX23" s="526"/>
      <c r="CY23" s="526"/>
      <c r="CZ23" s="526"/>
      <c r="DA23" s="526"/>
      <c r="DB23" s="526"/>
      <c r="DC23" s="526"/>
      <c r="DD23" s="526"/>
      <c r="DE23" s="526"/>
      <c r="DF23" s="526"/>
      <c r="DG23" s="526"/>
      <c r="DH23" s="526"/>
      <c r="DI23" s="526"/>
      <c r="DJ23" s="526"/>
      <c r="DK23" s="526"/>
      <c r="DL23" s="526"/>
      <c r="DM23" s="526"/>
      <c r="DN23" s="526"/>
      <c r="DO23" s="526"/>
      <c r="DP23" s="526"/>
      <c r="DQ23" s="526"/>
      <c r="DR23" s="526"/>
      <c r="DS23" s="526"/>
      <c r="DT23" s="526"/>
      <c r="DU23" s="526"/>
      <c r="DV23" s="526"/>
      <c r="DW23" s="526"/>
      <c r="DX23" s="526"/>
      <c r="DY23" s="526"/>
      <c r="DZ23" s="526"/>
      <c r="EA23" s="526"/>
      <c r="EB23" s="526"/>
      <c r="EC23" s="526"/>
      <c r="ED23" s="526"/>
      <c r="EE23" s="526"/>
      <c r="EF23" s="526"/>
      <c r="EG23" s="526"/>
      <c r="EH23" s="526"/>
      <c r="EI23" s="526"/>
      <c r="EJ23" s="526"/>
      <c r="EK23" s="526"/>
      <c r="EL23" s="526"/>
      <c r="EM23" s="526"/>
      <c r="EN23" s="526"/>
      <c r="EO23" s="526"/>
      <c r="EP23" s="526"/>
      <c r="EQ23" s="526"/>
      <c r="ER23" s="526"/>
      <c r="ES23" s="526"/>
      <c r="ET23" s="526"/>
      <c r="EU23" s="526"/>
      <c r="EV23" s="526"/>
      <c r="EW23" s="526"/>
      <c r="EX23" s="526"/>
      <c r="EY23" s="526"/>
      <c r="EZ23" s="526"/>
      <c r="FA23" s="526"/>
      <c r="FB23" s="526"/>
      <c r="FC23" s="526"/>
      <c r="FD23" s="526"/>
      <c r="FE23" s="526"/>
      <c r="FF23" s="526"/>
      <c r="FG23" s="526"/>
      <c r="FH23" s="526"/>
      <c r="FI23" s="526"/>
      <c r="FJ23" s="526"/>
      <c r="FK23" s="526"/>
      <c r="FL23" s="526"/>
      <c r="FM23" s="526"/>
      <c r="FN23" s="526"/>
      <c r="FO23" s="526"/>
      <c r="FP23" s="526"/>
      <c r="FQ23" s="526"/>
      <c r="FR23" s="526"/>
      <c r="FS23" s="526"/>
      <c r="FT23" s="526"/>
      <c r="FU23" s="526"/>
      <c r="FV23" s="526"/>
      <c r="FW23" s="526"/>
      <c r="FX23" s="526"/>
      <c r="FY23" s="526"/>
      <c r="FZ23" s="526"/>
      <c r="GA23" s="526"/>
      <c r="GB23" s="526"/>
      <c r="GC23" s="526"/>
      <c r="GD23" s="526"/>
      <c r="GE23" s="526"/>
      <c r="GF23" s="526"/>
      <c r="GG23" s="526"/>
      <c r="GH23" s="526"/>
      <c r="GI23" s="526"/>
      <c r="GJ23" s="526"/>
      <c r="GK23" s="526"/>
      <c r="GL23" s="526"/>
      <c r="GM23" s="526"/>
      <c r="GN23" s="526"/>
      <c r="GO23" s="526"/>
      <c r="GP23" s="526"/>
      <c r="GQ23" s="526"/>
      <c r="GR23" s="526"/>
      <c r="GS23" s="526"/>
      <c r="GT23" s="526"/>
      <c r="GU23" s="526"/>
      <c r="GV23" s="526"/>
      <c r="GW23" s="526"/>
      <c r="GX23" s="526"/>
      <c r="GY23" s="526"/>
      <c r="GZ23" s="526"/>
      <c r="HA23" s="526"/>
      <c r="HB23" s="526"/>
      <c r="HC23" s="526"/>
      <c r="HD23" s="526"/>
      <c r="HE23" s="526"/>
      <c r="HF23" s="526"/>
      <c r="HG23" s="526"/>
      <c r="HH23" s="526"/>
      <c r="HI23" s="526"/>
      <c r="HJ23" s="526"/>
      <c r="HK23" s="526"/>
      <c r="HL23" s="526"/>
      <c r="HM23" s="526"/>
      <c r="HN23" s="526"/>
      <c r="HO23" s="526"/>
      <c r="HP23" s="526"/>
      <c r="HQ23" s="526"/>
      <c r="HR23" s="526"/>
      <c r="HS23" s="526"/>
      <c r="HT23" s="526"/>
      <c r="HU23" s="526"/>
      <c r="HV23" s="526"/>
      <c r="HW23" s="526"/>
      <c r="HX23" s="526"/>
      <c r="HY23" s="526"/>
      <c r="HZ23" s="526"/>
      <c r="IA23" s="526"/>
      <c r="IB23" s="526"/>
      <c r="IC23" s="526"/>
      <c r="ID23" s="526"/>
      <c r="IE23" s="526"/>
      <c r="IF23" s="526"/>
      <c r="IG23" s="526"/>
      <c r="IH23" s="526"/>
      <c r="II23" s="526"/>
      <c r="IJ23" s="526"/>
      <c r="IK23" s="526"/>
      <c r="IL23" s="526"/>
      <c r="IM23" s="526"/>
      <c r="IN23" s="526"/>
      <c r="IO23" s="526"/>
      <c r="IP23" s="526"/>
      <c r="IQ23" s="526"/>
      <c r="IR23" s="526"/>
      <c r="IS23" s="526"/>
      <c r="IT23" s="526"/>
      <c r="IU23" s="526"/>
      <c r="IV23" s="526"/>
      <c r="IW23" s="526"/>
      <c r="IX23" s="526"/>
      <c r="IY23" s="526"/>
      <c r="IZ23" s="526"/>
      <c r="JA23" s="526"/>
      <c r="JB23" s="526"/>
      <c r="JC23" s="526"/>
      <c r="JD23" s="526"/>
      <c r="JE23" s="526"/>
      <c r="JF23" s="526"/>
      <c r="JG23" s="526"/>
      <c r="JH23" s="526"/>
      <c r="JI23" s="526"/>
      <c r="JJ23" s="526"/>
      <c r="JK23" s="526"/>
      <c r="JL23" s="526"/>
      <c r="JM23" s="526"/>
      <c r="JN23" s="526"/>
      <c r="JO23" s="526"/>
      <c r="JP23" s="526"/>
      <c r="JQ23" s="526"/>
      <c r="JR23" s="526"/>
      <c r="JS23" s="526"/>
      <c r="JT23" s="526"/>
      <c r="JU23" s="526"/>
      <c r="JV23" s="526"/>
      <c r="JW23" s="526"/>
      <c r="JX23" s="526"/>
      <c r="JY23" s="526"/>
      <c r="JZ23" s="526"/>
      <c r="KA23" s="526"/>
      <c r="KB23" s="526"/>
      <c r="KC23" s="526"/>
      <c r="KD23" s="526"/>
      <c r="KE23" s="526"/>
      <c r="KF23" s="526"/>
      <c r="KG23" s="526"/>
      <c r="KH23" s="526"/>
      <c r="KI23" s="526"/>
      <c r="KJ23" s="526"/>
      <c r="KK23" s="526"/>
      <c r="KL23" s="526"/>
      <c r="KM23" s="526"/>
      <c r="KN23" s="526"/>
      <c r="KO23" s="526"/>
      <c r="KP23" s="526"/>
      <c r="KQ23" s="527"/>
    </row>
    <row r="24" spans="1:303" ht="37.25" customHeight="1">
      <c r="A24" s="589" t="s">
        <v>1925</v>
      </c>
      <c r="B24" s="649" t="s">
        <v>1831</v>
      </c>
      <c r="C24" s="634" t="s">
        <v>1832</v>
      </c>
      <c r="D24" s="635">
        <v>2</v>
      </c>
      <c r="E24" s="1190">
        <v>343</v>
      </c>
      <c r="F24" s="570"/>
      <c r="G24" s="608"/>
      <c r="H24" s="609"/>
      <c r="I24" s="607"/>
      <c r="J24" s="606"/>
      <c r="K24" s="208" t="s">
        <v>680</v>
      </c>
      <c r="L24" s="209" t="s">
        <v>680</v>
      </c>
      <c r="M24" s="568"/>
      <c r="N24" s="567"/>
      <c r="O24" s="569"/>
      <c r="P24" s="798" t="s">
        <v>680</v>
      </c>
      <c r="Q24" s="610" t="s">
        <v>680</v>
      </c>
      <c r="R24" s="611">
        <f t="shared" si="9"/>
        <v>0</v>
      </c>
      <c r="S24" s="611">
        <f t="shared" si="5"/>
        <v>0</v>
      </c>
      <c r="T24" s="650" t="str">
        <f t="shared" si="6"/>
        <v>-</v>
      </c>
      <c r="U24" s="628">
        <f>1.39+1.27</f>
        <v>2.66</v>
      </c>
      <c r="V24" s="174">
        <f t="shared" si="8"/>
        <v>0</v>
      </c>
      <c r="W24" s="174"/>
      <c r="X24" s="588" t="s">
        <v>1513</v>
      </c>
      <c r="Y24" s="588" t="s">
        <v>1519</v>
      </c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615"/>
      <c r="AW24" s="615"/>
      <c r="AX24" s="615"/>
      <c r="AY24" s="615"/>
      <c r="AZ24" s="615"/>
      <c r="BA24" s="615"/>
      <c r="BB24" s="615"/>
      <c r="BC24" s="615"/>
      <c r="BD24" s="615"/>
      <c r="BE24" s="615"/>
      <c r="BF24" s="615"/>
      <c r="BG24" s="615"/>
      <c r="BH24" s="615"/>
      <c r="BI24" s="615"/>
      <c r="BJ24" s="615"/>
      <c r="BK24" s="615"/>
      <c r="BL24" s="615"/>
      <c r="BM24" s="615"/>
      <c r="BN24" s="615"/>
      <c r="BO24" s="616"/>
      <c r="BP24" s="558"/>
      <c r="BQ24" s="152"/>
      <c r="BR24" s="576">
        <v>2</v>
      </c>
      <c r="BS24" s="152"/>
      <c r="BT24" s="152"/>
      <c r="BU24" s="152"/>
      <c r="BV24" s="512"/>
      <c r="BW24" s="576">
        <v>1</v>
      </c>
      <c r="BX24" s="576">
        <v>1</v>
      </c>
      <c r="BY24" s="152"/>
      <c r="BZ24" s="512"/>
      <c r="CA24" s="525"/>
      <c r="CB24" s="526"/>
      <c r="CC24" s="526"/>
      <c r="CD24" s="526"/>
      <c r="CE24" s="526"/>
      <c r="CF24" s="526"/>
      <c r="CG24" s="526"/>
      <c r="CH24" s="526"/>
      <c r="CI24" s="526"/>
      <c r="CJ24" s="526"/>
      <c r="CK24" s="526"/>
      <c r="CL24" s="526"/>
      <c r="CM24" s="526"/>
      <c r="CN24" s="526"/>
      <c r="CO24" s="526"/>
      <c r="CP24" s="526"/>
      <c r="CQ24" s="526"/>
      <c r="CR24" s="526"/>
      <c r="CS24" s="526"/>
      <c r="CT24" s="526"/>
      <c r="CU24" s="526"/>
      <c r="CV24" s="526"/>
      <c r="CW24" s="526"/>
      <c r="CX24" s="526"/>
      <c r="CY24" s="526"/>
      <c r="CZ24" s="526"/>
      <c r="DA24" s="526"/>
      <c r="DB24" s="526"/>
      <c r="DC24" s="526"/>
      <c r="DD24" s="526"/>
      <c r="DE24" s="526"/>
      <c r="DF24" s="526"/>
      <c r="DG24" s="526"/>
      <c r="DH24" s="526"/>
      <c r="DI24" s="526"/>
      <c r="DJ24" s="526"/>
      <c r="DK24" s="526"/>
      <c r="DL24" s="526"/>
      <c r="DM24" s="526"/>
      <c r="DN24" s="526"/>
      <c r="DO24" s="526"/>
      <c r="DP24" s="526"/>
      <c r="DQ24" s="526"/>
      <c r="DR24" s="526"/>
      <c r="DS24" s="526"/>
      <c r="DT24" s="526"/>
      <c r="DU24" s="526"/>
      <c r="DV24" s="526"/>
      <c r="DW24" s="526"/>
      <c r="DX24" s="526"/>
      <c r="DY24" s="526"/>
      <c r="DZ24" s="526"/>
      <c r="EA24" s="526"/>
      <c r="EB24" s="526"/>
      <c r="EC24" s="526"/>
      <c r="ED24" s="526"/>
      <c r="EE24" s="526"/>
      <c r="EF24" s="526"/>
      <c r="EG24" s="526"/>
      <c r="EH24" s="526"/>
      <c r="EI24" s="526"/>
      <c r="EJ24" s="526"/>
      <c r="EK24" s="526"/>
      <c r="EL24" s="526"/>
      <c r="EM24" s="526"/>
      <c r="EN24" s="526"/>
      <c r="EO24" s="526"/>
      <c r="EP24" s="526"/>
      <c r="EQ24" s="526"/>
      <c r="ER24" s="526"/>
      <c r="ES24" s="526"/>
      <c r="ET24" s="526"/>
      <c r="EU24" s="526"/>
      <c r="EV24" s="526"/>
      <c r="EW24" s="526"/>
      <c r="EX24" s="526"/>
      <c r="EY24" s="526"/>
      <c r="EZ24" s="526"/>
      <c r="FA24" s="526"/>
      <c r="FB24" s="526"/>
      <c r="FC24" s="526"/>
      <c r="FD24" s="526"/>
      <c r="FE24" s="526"/>
      <c r="FF24" s="526"/>
      <c r="FG24" s="526"/>
      <c r="FH24" s="526"/>
      <c r="FI24" s="526"/>
      <c r="FJ24" s="526"/>
      <c r="FK24" s="526"/>
      <c r="FL24" s="526"/>
      <c r="FM24" s="526"/>
      <c r="FN24" s="526"/>
      <c r="FO24" s="526"/>
      <c r="FP24" s="526"/>
      <c r="FQ24" s="526"/>
      <c r="FR24" s="526"/>
      <c r="FS24" s="526"/>
      <c r="FT24" s="526"/>
      <c r="FU24" s="526"/>
      <c r="FV24" s="526"/>
      <c r="FW24" s="526"/>
      <c r="FX24" s="526"/>
      <c r="FY24" s="526"/>
      <c r="FZ24" s="526"/>
      <c r="GA24" s="526"/>
      <c r="GB24" s="526"/>
      <c r="GC24" s="526"/>
      <c r="GD24" s="526"/>
      <c r="GE24" s="526"/>
      <c r="GF24" s="526"/>
      <c r="GG24" s="526"/>
      <c r="GH24" s="526"/>
      <c r="GI24" s="526"/>
      <c r="GJ24" s="526"/>
      <c r="GK24" s="526"/>
      <c r="GL24" s="526"/>
      <c r="GM24" s="526"/>
      <c r="GN24" s="526"/>
      <c r="GO24" s="526"/>
      <c r="GP24" s="526"/>
      <c r="GQ24" s="526"/>
      <c r="GR24" s="526"/>
      <c r="GS24" s="526"/>
      <c r="GT24" s="526"/>
      <c r="GU24" s="526"/>
      <c r="GV24" s="526"/>
      <c r="GW24" s="526"/>
      <c r="GX24" s="526"/>
      <c r="GY24" s="526"/>
      <c r="GZ24" s="526"/>
      <c r="HA24" s="526"/>
      <c r="HB24" s="526"/>
      <c r="HC24" s="526"/>
      <c r="HD24" s="526"/>
      <c r="HE24" s="526"/>
      <c r="HF24" s="526"/>
      <c r="HG24" s="526"/>
      <c r="HH24" s="526"/>
      <c r="HI24" s="526"/>
      <c r="HJ24" s="526"/>
      <c r="HK24" s="526"/>
      <c r="HL24" s="526"/>
      <c r="HM24" s="526"/>
      <c r="HN24" s="526"/>
      <c r="HO24" s="526"/>
      <c r="HP24" s="526"/>
      <c r="HQ24" s="526"/>
      <c r="HR24" s="526"/>
      <c r="HS24" s="526"/>
      <c r="HT24" s="526"/>
      <c r="HU24" s="526"/>
      <c r="HV24" s="526"/>
      <c r="HW24" s="526"/>
      <c r="HX24" s="526"/>
      <c r="HY24" s="526"/>
      <c r="HZ24" s="526"/>
      <c r="IA24" s="526"/>
      <c r="IB24" s="526"/>
      <c r="IC24" s="526"/>
      <c r="ID24" s="526"/>
      <c r="IE24" s="526"/>
      <c r="IF24" s="526"/>
      <c r="IG24" s="526"/>
      <c r="IH24" s="526"/>
      <c r="II24" s="526"/>
      <c r="IJ24" s="526"/>
      <c r="IK24" s="526"/>
      <c r="IL24" s="526"/>
      <c r="IM24" s="526"/>
      <c r="IN24" s="526"/>
      <c r="IO24" s="526"/>
      <c r="IP24" s="526"/>
      <c r="IQ24" s="526"/>
      <c r="IR24" s="526"/>
      <c r="IS24" s="526"/>
      <c r="IT24" s="526"/>
      <c r="IU24" s="526"/>
      <c r="IV24" s="526"/>
      <c r="IW24" s="526"/>
      <c r="IX24" s="526"/>
      <c r="IY24" s="526"/>
      <c r="IZ24" s="526"/>
      <c r="JA24" s="526"/>
      <c r="JB24" s="526"/>
      <c r="JC24" s="526"/>
      <c r="JD24" s="526"/>
      <c r="JE24" s="526"/>
      <c r="JF24" s="526"/>
      <c r="JG24" s="526"/>
      <c r="JH24" s="526"/>
      <c r="JI24" s="526"/>
      <c r="JJ24" s="526"/>
      <c r="JK24" s="526"/>
      <c r="JL24" s="526"/>
      <c r="JM24" s="526"/>
      <c r="JN24" s="526"/>
      <c r="JO24" s="526"/>
      <c r="JP24" s="526"/>
      <c r="JQ24" s="526"/>
      <c r="JR24" s="526"/>
      <c r="JS24" s="526"/>
      <c r="JT24" s="526"/>
      <c r="JU24" s="526"/>
      <c r="JV24" s="526"/>
      <c r="JW24" s="526"/>
      <c r="JX24" s="526"/>
      <c r="JY24" s="526"/>
      <c r="JZ24" s="526"/>
      <c r="KA24" s="526"/>
      <c r="KB24" s="526"/>
      <c r="KC24" s="526"/>
      <c r="KD24" s="526"/>
      <c r="KE24" s="526"/>
      <c r="KF24" s="526"/>
      <c r="KG24" s="526"/>
      <c r="KH24" s="526"/>
      <c r="KI24" s="526"/>
      <c r="KJ24" s="526"/>
      <c r="KK24" s="526"/>
      <c r="KL24" s="526"/>
      <c r="KM24" s="526"/>
      <c r="KN24" s="526"/>
      <c r="KO24" s="526"/>
      <c r="KP24" s="526"/>
      <c r="KQ24" s="527"/>
    </row>
    <row r="25" spans="1:303" ht="37.25" customHeight="1">
      <c r="A25" s="590" t="s">
        <v>1924</v>
      </c>
      <c r="B25" s="629" t="s">
        <v>1833</v>
      </c>
      <c r="C25" s="617" t="s">
        <v>1834</v>
      </c>
      <c r="D25" s="618">
        <v>2</v>
      </c>
      <c r="E25" s="1189">
        <v>296</v>
      </c>
      <c r="F25" s="29"/>
      <c r="G25" s="608"/>
      <c r="H25" s="609"/>
      <c r="I25" s="607"/>
      <c r="J25" s="606"/>
      <c r="K25" s="208" t="s">
        <v>680</v>
      </c>
      <c r="L25" s="209" t="s">
        <v>680</v>
      </c>
      <c r="M25" s="584"/>
      <c r="N25" s="24"/>
      <c r="O25" s="28"/>
      <c r="P25" s="798" t="s">
        <v>680</v>
      </c>
      <c r="Q25" s="610" t="s">
        <v>680</v>
      </c>
      <c r="R25" s="611">
        <f t="shared" si="9"/>
        <v>0</v>
      </c>
      <c r="S25" s="626">
        <f t="shared" si="5"/>
        <v>0</v>
      </c>
      <c r="T25" s="627" t="str">
        <f t="shared" si="6"/>
        <v>-</v>
      </c>
      <c r="U25" s="628">
        <f>0.92+0.67</f>
        <v>1.59</v>
      </c>
      <c r="V25" s="174">
        <f t="shared" si="8"/>
        <v>0</v>
      </c>
      <c r="W25" s="174"/>
      <c r="X25" s="588" t="s">
        <v>1511</v>
      </c>
      <c r="Y25" s="588" t="s">
        <v>1519</v>
      </c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6"/>
      <c r="BP25" s="558"/>
      <c r="BQ25" s="152"/>
      <c r="BR25" s="576">
        <v>2</v>
      </c>
      <c r="BS25" s="152"/>
      <c r="BT25" s="152"/>
      <c r="BU25" s="152"/>
      <c r="BV25" s="512"/>
      <c r="BW25" s="152"/>
      <c r="BX25" s="152"/>
      <c r="BY25" s="576">
        <v>2</v>
      </c>
      <c r="BZ25" s="512"/>
      <c r="CA25" s="525"/>
      <c r="CB25" s="526"/>
      <c r="CC25" s="526"/>
      <c r="CD25" s="526"/>
      <c r="CE25" s="526"/>
      <c r="CF25" s="526"/>
      <c r="CG25" s="526"/>
      <c r="CH25" s="526"/>
      <c r="CI25" s="526"/>
      <c r="CJ25" s="526"/>
      <c r="CK25" s="526"/>
      <c r="CL25" s="526"/>
      <c r="CM25" s="526"/>
      <c r="CN25" s="526"/>
      <c r="CO25" s="526"/>
      <c r="CP25" s="526"/>
      <c r="CQ25" s="526"/>
      <c r="CR25" s="526"/>
      <c r="CS25" s="526"/>
      <c r="CT25" s="526"/>
      <c r="CU25" s="526"/>
      <c r="CV25" s="526"/>
      <c r="CW25" s="526"/>
      <c r="CX25" s="526"/>
      <c r="CY25" s="526"/>
      <c r="CZ25" s="526"/>
      <c r="DA25" s="526"/>
      <c r="DB25" s="526"/>
      <c r="DC25" s="526"/>
      <c r="DD25" s="526"/>
      <c r="DE25" s="526"/>
      <c r="DF25" s="526"/>
      <c r="DG25" s="526"/>
      <c r="DH25" s="526"/>
      <c r="DI25" s="526"/>
      <c r="DJ25" s="526"/>
      <c r="DK25" s="526"/>
      <c r="DL25" s="526"/>
      <c r="DM25" s="526"/>
      <c r="DN25" s="526"/>
      <c r="DO25" s="526"/>
      <c r="DP25" s="526"/>
      <c r="DQ25" s="526"/>
      <c r="DR25" s="526"/>
      <c r="DS25" s="526"/>
      <c r="DT25" s="526"/>
      <c r="DU25" s="526"/>
      <c r="DV25" s="526"/>
      <c r="DW25" s="526"/>
      <c r="DX25" s="526"/>
      <c r="DY25" s="526"/>
      <c r="DZ25" s="526"/>
      <c r="EA25" s="526"/>
      <c r="EB25" s="526"/>
      <c r="EC25" s="526"/>
      <c r="ED25" s="526"/>
      <c r="EE25" s="526"/>
      <c r="EF25" s="526"/>
      <c r="EG25" s="526"/>
      <c r="EH25" s="526"/>
      <c r="EI25" s="526"/>
      <c r="EJ25" s="526"/>
      <c r="EK25" s="526"/>
      <c r="EL25" s="526"/>
      <c r="EM25" s="526"/>
      <c r="EN25" s="526"/>
      <c r="EO25" s="526"/>
      <c r="EP25" s="526"/>
      <c r="EQ25" s="526"/>
      <c r="ER25" s="526"/>
      <c r="ES25" s="526"/>
      <c r="ET25" s="526"/>
      <c r="EU25" s="526"/>
      <c r="EV25" s="526"/>
      <c r="EW25" s="526"/>
      <c r="EX25" s="526"/>
      <c r="EY25" s="526"/>
      <c r="EZ25" s="526"/>
      <c r="FA25" s="526"/>
      <c r="FB25" s="526"/>
      <c r="FC25" s="526"/>
      <c r="FD25" s="526"/>
      <c r="FE25" s="526"/>
      <c r="FF25" s="526"/>
      <c r="FG25" s="526"/>
      <c r="FH25" s="526"/>
      <c r="FI25" s="526"/>
      <c r="FJ25" s="526"/>
      <c r="FK25" s="526"/>
      <c r="FL25" s="526"/>
      <c r="FM25" s="526"/>
      <c r="FN25" s="526"/>
      <c r="FO25" s="526"/>
      <c r="FP25" s="526"/>
      <c r="FQ25" s="526"/>
      <c r="FR25" s="526"/>
      <c r="FS25" s="526"/>
      <c r="FT25" s="526"/>
      <c r="FU25" s="526"/>
      <c r="FV25" s="526"/>
      <c r="FW25" s="526"/>
      <c r="FX25" s="526"/>
      <c r="FY25" s="526"/>
      <c r="FZ25" s="526"/>
      <c r="GA25" s="526"/>
      <c r="GB25" s="526"/>
      <c r="GC25" s="526"/>
      <c r="GD25" s="526"/>
      <c r="GE25" s="526"/>
      <c r="GF25" s="526"/>
      <c r="GG25" s="526"/>
      <c r="GH25" s="526"/>
      <c r="GI25" s="526"/>
      <c r="GJ25" s="526"/>
      <c r="GK25" s="526"/>
      <c r="GL25" s="526"/>
      <c r="GM25" s="526"/>
      <c r="GN25" s="526"/>
      <c r="GO25" s="526"/>
      <c r="GP25" s="526"/>
      <c r="GQ25" s="526"/>
      <c r="GR25" s="526"/>
      <c r="GS25" s="526"/>
      <c r="GT25" s="526"/>
      <c r="GU25" s="526"/>
      <c r="GV25" s="526"/>
      <c r="GW25" s="526"/>
      <c r="GX25" s="526"/>
      <c r="GY25" s="526"/>
      <c r="GZ25" s="526"/>
      <c r="HA25" s="526"/>
      <c r="HB25" s="526"/>
      <c r="HC25" s="526"/>
      <c r="HD25" s="526"/>
      <c r="HE25" s="526"/>
      <c r="HF25" s="526"/>
      <c r="HG25" s="526"/>
      <c r="HH25" s="526"/>
      <c r="HI25" s="526"/>
      <c r="HJ25" s="526"/>
      <c r="HK25" s="526"/>
      <c r="HL25" s="526"/>
      <c r="HM25" s="526"/>
      <c r="HN25" s="526"/>
      <c r="HO25" s="526"/>
      <c r="HP25" s="526"/>
      <c r="HQ25" s="526"/>
      <c r="HR25" s="526"/>
      <c r="HS25" s="526"/>
      <c r="HT25" s="526"/>
      <c r="HU25" s="526"/>
      <c r="HV25" s="526"/>
      <c r="HW25" s="526"/>
      <c r="HX25" s="526"/>
      <c r="HY25" s="526"/>
      <c r="HZ25" s="526"/>
      <c r="IA25" s="526"/>
      <c r="IB25" s="526"/>
      <c r="IC25" s="526"/>
      <c r="ID25" s="526"/>
      <c r="IE25" s="526"/>
      <c r="IF25" s="526"/>
      <c r="IG25" s="526"/>
      <c r="IH25" s="526"/>
      <c r="II25" s="526"/>
      <c r="IJ25" s="526"/>
      <c r="IK25" s="526"/>
      <c r="IL25" s="526"/>
      <c r="IM25" s="526"/>
      <c r="IN25" s="526"/>
      <c r="IO25" s="526"/>
      <c r="IP25" s="526"/>
      <c r="IQ25" s="526"/>
      <c r="IR25" s="526"/>
      <c r="IS25" s="526"/>
      <c r="IT25" s="526"/>
      <c r="IU25" s="526"/>
      <c r="IV25" s="526"/>
      <c r="IW25" s="526"/>
      <c r="IX25" s="526"/>
      <c r="IY25" s="526"/>
      <c r="IZ25" s="526"/>
      <c r="JA25" s="526"/>
      <c r="JB25" s="526"/>
      <c r="JC25" s="526"/>
      <c r="JD25" s="526"/>
      <c r="JE25" s="526"/>
      <c r="JF25" s="526"/>
      <c r="JG25" s="526"/>
      <c r="JH25" s="526"/>
      <c r="JI25" s="526"/>
      <c r="JJ25" s="526"/>
      <c r="JK25" s="526"/>
      <c r="JL25" s="526"/>
      <c r="JM25" s="526"/>
      <c r="JN25" s="526"/>
      <c r="JO25" s="526"/>
      <c r="JP25" s="526"/>
      <c r="JQ25" s="526"/>
      <c r="JR25" s="526"/>
      <c r="JS25" s="526"/>
      <c r="JT25" s="526"/>
      <c r="JU25" s="526"/>
      <c r="JV25" s="526"/>
      <c r="JW25" s="526"/>
      <c r="JX25" s="526"/>
      <c r="JY25" s="526"/>
      <c r="JZ25" s="526"/>
      <c r="KA25" s="526"/>
      <c r="KB25" s="526"/>
      <c r="KC25" s="526"/>
      <c r="KD25" s="526"/>
      <c r="KE25" s="526"/>
      <c r="KF25" s="526"/>
      <c r="KG25" s="526"/>
      <c r="KH25" s="526"/>
      <c r="KI25" s="526"/>
      <c r="KJ25" s="526"/>
      <c r="KK25" s="526"/>
      <c r="KL25" s="526"/>
      <c r="KM25" s="526"/>
      <c r="KN25" s="526"/>
      <c r="KO25" s="526"/>
      <c r="KP25" s="526"/>
      <c r="KQ25" s="527"/>
    </row>
    <row r="26" spans="1:303" ht="37.25" customHeight="1">
      <c r="A26" s="591"/>
      <c r="B26" s="636" t="s">
        <v>1835</v>
      </c>
      <c r="C26" s="637" t="s">
        <v>1836</v>
      </c>
      <c r="D26" s="638">
        <v>2</v>
      </c>
      <c r="E26" s="1191">
        <v>371</v>
      </c>
      <c r="F26" s="1201"/>
      <c r="G26" s="641"/>
      <c r="H26" s="642"/>
      <c r="I26" s="640"/>
      <c r="J26" s="639"/>
      <c r="K26" s="645" t="s">
        <v>680</v>
      </c>
      <c r="L26" s="644" t="s">
        <v>680</v>
      </c>
      <c r="M26" s="1202"/>
      <c r="N26" s="1203"/>
      <c r="O26" s="1204"/>
      <c r="P26" s="797" t="s">
        <v>680</v>
      </c>
      <c r="Q26" s="643" t="s">
        <v>680</v>
      </c>
      <c r="R26" s="646">
        <f t="shared" si="9"/>
        <v>0</v>
      </c>
      <c r="S26" s="647">
        <f t="shared" si="5"/>
        <v>0</v>
      </c>
      <c r="T26" s="648" t="str">
        <f t="shared" si="6"/>
        <v>-</v>
      </c>
      <c r="U26" s="628">
        <f>1.97+0.92</f>
        <v>2.89</v>
      </c>
      <c r="V26" s="174">
        <f t="shared" si="8"/>
        <v>0</v>
      </c>
      <c r="W26" s="174"/>
      <c r="X26" s="603" t="s">
        <v>1512</v>
      </c>
      <c r="Y26" s="603" t="s">
        <v>1520</v>
      </c>
      <c r="Z26" s="615"/>
      <c r="AA26" s="615"/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615"/>
      <c r="AP26" s="615"/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  <c r="BB26" s="615"/>
      <c r="BC26" s="615"/>
      <c r="BD26" s="615"/>
      <c r="BE26" s="615"/>
      <c r="BF26" s="615"/>
      <c r="BG26" s="615"/>
      <c r="BH26" s="615"/>
      <c r="BI26" s="615"/>
      <c r="BJ26" s="615"/>
      <c r="BK26" s="615"/>
      <c r="BL26" s="615"/>
      <c r="BM26" s="615"/>
      <c r="BN26" s="615"/>
      <c r="BO26" s="616"/>
      <c r="BP26" s="558"/>
      <c r="BQ26" s="152"/>
      <c r="BR26" s="576">
        <v>1</v>
      </c>
      <c r="BS26" s="576">
        <v>1</v>
      </c>
      <c r="BT26" s="152"/>
      <c r="BU26" s="152"/>
      <c r="BV26" s="512"/>
      <c r="BW26" s="152"/>
      <c r="BX26" s="576">
        <v>1</v>
      </c>
      <c r="BY26" s="576">
        <v>1</v>
      </c>
      <c r="BZ26" s="512"/>
      <c r="CA26" s="525"/>
      <c r="CB26" s="526"/>
      <c r="CC26" s="526"/>
      <c r="CD26" s="526"/>
      <c r="CE26" s="526"/>
      <c r="CF26" s="526"/>
      <c r="CG26" s="526"/>
      <c r="CH26" s="526"/>
      <c r="CI26" s="526"/>
      <c r="CJ26" s="526"/>
      <c r="CK26" s="526"/>
      <c r="CL26" s="526"/>
      <c r="CM26" s="526"/>
      <c r="CN26" s="526"/>
      <c r="CO26" s="526"/>
      <c r="CP26" s="526"/>
      <c r="CQ26" s="526"/>
      <c r="CR26" s="526"/>
      <c r="CS26" s="526"/>
      <c r="CT26" s="526"/>
      <c r="CU26" s="526"/>
      <c r="CV26" s="526"/>
      <c r="CW26" s="526"/>
      <c r="CX26" s="526"/>
      <c r="CY26" s="526"/>
      <c r="CZ26" s="526"/>
      <c r="DA26" s="526"/>
      <c r="DB26" s="526"/>
      <c r="DC26" s="526"/>
      <c r="DD26" s="526"/>
      <c r="DE26" s="526"/>
      <c r="DF26" s="526"/>
      <c r="DG26" s="526"/>
      <c r="DH26" s="526"/>
      <c r="DI26" s="526"/>
      <c r="DJ26" s="526"/>
      <c r="DK26" s="526"/>
      <c r="DL26" s="526"/>
      <c r="DM26" s="526"/>
      <c r="DN26" s="526"/>
      <c r="DO26" s="526"/>
      <c r="DP26" s="526"/>
      <c r="DQ26" s="526"/>
      <c r="DR26" s="526"/>
      <c r="DS26" s="526"/>
      <c r="DT26" s="526"/>
      <c r="DU26" s="526"/>
      <c r="DV26" s="526"/>
      <c r="DW26" s="526"/>
      <c r="DX26" s="526"/>
      <c r="DY26" s="526"/>
      <c r="DZ26" s="526"/>
      <c r="EA26" s="526"/>
      <c r="EB26" s="526"/>
      <c r="EC26" s="526"/>
      <c r="ED26" s="526"/>
      <c r="EE26" s="526"/>
      <c r="EF26" s="526"/>
      <c r="EG26" s="526"/>
      <c r="EH26" s="526"/>
      <c r="EI26" s="526"/>
      <c r="EJ26" s="526"/>
      <c r="EK26" s="526"/>
      <c r="EL26" s="526"/>
      <c r="EM26" s="526"/>
      <c r="EN26" s="526"/>
      <c r="EO26" s="526"/>
      <c r="EP26" s="526"/>
      <c r="EQ26" s="526"/>
      <c r="ER26" s="526"/>
      <c r="ES26" s="526"/>
      <c r="ET26" s="526"/>
      <c r="EU26" s="526"/>
      <c r="EV26" s="526"/>
      <c r="EW26" s="526"/>
      <c r="EX26" s="526"/>
      <c r="EY26" s="526"/>
      <c r="EZ26" s="526"/>
      <c r="FA26" s="526"/>
      <c r="FB26" s="526"/>
      <c r="FC26" s="526"/>
      <c r="FD26" s="526"/>
      <c r="FE26" s="526"/>
      <c r="FF26" s="526"/>
      <c r="FG26" s="526"/>
      <c r="FH26" s="526"/>
      <c r="FI26" s="526"/>
      <c r="FJ26" s="526"/>
      <c r="FK26" s="526"/>
      <c r="FL26" s="526"/>
      <c r="FM26" s="526"/>
      <c r="FN26" s="526"/>
      <c r="FO26" s="526"/>
      <c r="FP26" s="526"/>
      <c r="FQ26" s="526"/>
      <c r="FR26" s="526"/>
      <c r="FS26" s="526"/>
      <c r="FT26" s="526"/>
      <c r="FU26" s="526"/>
      <c r="FV26" s="526"/>
      <c r="FW26" s="526"/>
      <c r="FX26" s="526"/>
      <c r="FY26" s="526"/>
      <c r="FZ26" s="526"/>
      <c r="GA26" s="526"/>
      <c r="GB26" s="526"/>
      <c r="GC26" s="526"/>
      <c r="GD26" s="526"/>
      <c r="GE26" s="526"/>
      <c r="GF26" s="526"/>
      <c r="GG26" s="526"/>
      <c r="GH26" s="526"/>
      <c r="GI26" s="526"/>
      <c r="GJ26" s="526"/>
      <c r="GK26" s="526"/>
      <c r="GL26" s="526"/>
      <c r="GM26" s="526"/>
      <c r="GN26" s="526"/>
      <c r="GO26" s="526"/>
      <c r="GP26" s="526"/>
      <c r="GQ26" s="526"/>
      <c r="GR26" s="526"/>
      <c r="GS26" s="526"/>
      <c r="GT26" s="526"/>
      <c r="GU26" s="526"/>
      <c r="GV26" s="526"/>
      <c r="GW26" s="526"/>
      <c r="GX26" s="526"/>
      <c r="GY26" s="526"/>
      <c r="GZ26" s="526"/>
      <c r="HA26" s="526"/>
      <c r="HB26" s="526"/>
      <c r="HC26" s="526"/>
      <c r="HD26" s="526"/>
      <c r="HE26" s="526"/>
      <c r="HF26" s="526"/>
      <c r="HG26" s="526"/>
      <c r="HH26" s="526"/>
      <c r="HI26" s="526"/>
      <c r="HJ26" s="526"/>
      <c r="HK26" s="526"/>
      <c r="HL26" s="526"/>
      <c r="HM26" s="526"/>
      <c r="HN26" s="526"/>
      <c r="HO26" s="526"/>
      <c r="HP26" s="526"/>
      <c r="HQ26" s="526"/>
      <c r="HR26" s="526"/>
      <c r="HS26" s="526"/>
      <c r="HT26" s="526"/>
      <c r="HU26" s="526"/>
      <c r="HV26" s="526"/>
      <c r="HW26" s="526"/>
      <c r="HX26" s="526"/>
      <c r="HY26" s="526"/>
      <c r="HZ26" s="526"/>
      <c r="IA26" s="526"/>
      <c r="IB26" s="526"/>
      <c r="IC26" s="526"/>
      <c r="ID26" s="526"/>
      <c r="IE26" s="526"/>
      <c r="IF26" s="526"/>
      <c r="IG26" s="526"/>
      <c r="IH26" s="526"/>
      <c r="II26" s="526"/>
      <c r="IJ26" s="526"/>
      <c r="IK26" s="526"/>
      <c r="IL26" s="526"/>
      <c r="IM26" s="526"/>
      <c r="IN26" s="526"/>
      <c r="IO26" s="526"/>
      <c r="IP26" s="526"/>
      <c r="IQ26" s="526"/>
      <c r="IR26" s="526"/>
      <c r="IS26" s="526"/>
      <c r="IT26" s="526"/>
      <c r="IU26" s="526"/>
      <c r="IV26" s="526"/>
      <c r="IW26" s="526"/>
      <c r="IX26" s="526"/>
      <c r="IY26" s="526"/>
      <c r="IZ26" s="526"/>
      <c r="JA26" s="526"/>
      <c r="JB26" s="526"/>
      <c r="JC26" s="526"/>
      <c r="JD26" s="526"/>
      <c r="JE26" s="526"/>
      <c r="JF26" s="526"/>
      <c r="JG26" s="526"/>
      <c r="JH26" s="526"/>
      <c r="JI26" s="526"/>
      <c r="JJ26" s="526"/>
      <c r="JK26" s="526"/>
      <c r="JL26" s="526"/>
      <c r="JM26" s="526"/>
      <c r="JN26" s="526"/>
      <c r="JO26" s="526"/>
      <c r="JP26" s="526"/>
      <c r="JQ26" s="526"/>
      <c r="JR26" s="526"/>
      <c r="JS26" s="526"/>
      <c r="JT26" s="526"/>
      <c r="JU26" s="526"/>
      <c r="JV26" s="526"/>
      <c r="JW26" s="526"/>
      <c r="JX26" s="526"/>
      <c r="JY26" s="526"/>
      <c r="JZ26" s="526"/>
      <c r="KA26" s="526"/>
      <c r="KB26" s="526"/>
      <c r="KC26" s="526"/>
      <c r="KD26" s="526"/>
      <c r="KE26" s="526"/>
      <c r="KF26" s="526"/>
      <c r="KG26" s="526"/>
      <c r="KH26" s="526"/>
      <c r="KI26" s="526"/>
      <c r="KJ26" s="526"/>
      <c r="KK26" s="526"/>
      <c r="KL26" s="526"/>
      <c r="KM26" s="526"/>
      <c r="KN26" s="526"/>
      <c r="KO26" s="526"/>
      <c r="KP26" s="526"/>
      <c r="KQ26" s="527"/>
    </row>
    <row r="27" spans="1:303" ht="37.25" customHeight="1">
      <c r="A27" s="651"/>
      <c r="B27" s="652" t="s">
        <v>1279</v>
      </c>
      <c r="C27" s="652" t="s">
        <v>1280</v>
      </c>
      <c r="D27" s="653">
        <v>1</v>
      </c>
      <c r="E27" s="1190">
        <v>185</v>
      </c>
      <c r="F27" s="60"/>
      <c r="G27" s="608"/>
      <c r="H27" s="609"/>
      <c r="I27" s="607"/>
      <c r="J27" s="606"/>
      <c r="K27" s="208" t="s">
        <v>680</v>
      </c>
      <c r="L27" s="209" t="s">
        <v>680</v>
      </c>
      <c r="M27" s="1180" t="s">
        <v>680</v>
      </c>
      <c r="N27" s="1220" t="s">
        <v>680</v>
      </c>
      <c r="O27" s="1221" t="s">
        <v>680</v>
      </c>
      <c r="P27" s="798" t="s">
        <v>680</v>
      </c>
      <c r="Q27" s="610" t="s">
        <v>680</v>
      </c>
      <c r="R27" s="611">
        <f>SUM(F27:Q27)</f>
        <v>0</v>
      </c>
      <c r="S27" s="654">
        <f t="shared" ref="S27" si="10">R27*D27</f>
        <v>0</v>
      </c>
      <c r="T27" s="655" t="str">
        <f t="shared" ref="T27" si="11">IF(R27&gt;0,R27*E27,"-")</f>
        <v>-</v>
      </c>
      <c r="U27" s="656">
        <v>1.73</v>
      </c>
      <c r="V27" s="174">
        <f>U27*R27</f>
        <v>0</v>
      </c>
      <c r="W27" s="174"/>
      <c r="X27" s="657" t="s">
        <v>1512</v>
      </c>
      <c r="Y27" s="657" t="s">
        <v>1520</v>
      </c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  <c r="AO27" s="658"/>
      <c r="AP27" s="658"/>
      <c r="AQ27" s="658"/>
      <c r="AR27" s="658"/>
      <c r="AS27" s="658"/>
      <c r="AT27" s="658"/>
      <c r="AU27" s="658"/>
      <c r="AV27" s="658"/>
      <c r="AW27" s="658"/>
      <c r="AX27" s="658"/>
      <c r="AY27" s="658"/>
      <c r="AZ27" s="658"/>
      <c r="BA27" s="658"/>
      <c r="BB27" s="658"/>
      <c r="BC27" s="658"/>
      <c r="BD27" s="658"/>
      <c r="BE27" s="658"/>
      <c r="BF27" s="658"/>
      <c r="BG27" s="658"/>
      <c r="BH27" s="658"/>
      <c r="BI27" s="658"/>
      <c r="BJ27" s="658"/>
      <c r="BK27" s="658"/>
      <c r="BL27" s="658"/>
      <c r="BM27" s="658"/>
      <c r="BN27" s="658"/>
      <c r="BO27" s="659"/>
      <c r="BP27" s="558"/>
      <c r="BQ27" s="310"/>
      <c r="BR27" s="310"/>
      <c r="BS27" s="310">
        <v>1</v>
      </c>
      <c r="BT27" s="310"/>
      <c r="BU27" s="310"/>
      <c r="BV27" s="512"/>
      <c r="BW27" s="310"/>
      <c r="BX27" s="310">
        <v>1</v>
      </c>
      <c r="BY27" s="310"/>
      <c r="BZ27" s="512"/>
      <c r="CA27" s="525"/>
      <c r="CB27" s="526"/>
      <c r="CC27" s="526"/>
      <c r="CD27" s="526"/>
      <c r="CE27" s="526"/>
      <c r="CF27" s="526"/>
      <c r="CG27" s="526"/>
      <c r="CH27" s="526"/>
      <c r="CI27" s="526"/>
      <c r="CJ27" s="526"/>
      <c r="CK27" s="526"/>
      <c r="CL27" s="526"/>
      <c r="CM27" s="526"/>
      <c r="CN27" s="526"/>
      <c r="CO27" s="526"/>
      <c r="CP27" s="526"/>
      <c r="CQ27" s="526"/>
      <c r="CR27" s="526"/>
      <c r="CS27" s="526"/>
      <c r="CT27" s="526"/>
      <c r="CU27" s="526"/>
      <c r="CV27" s="526"/>
      <c r="CW27" s="526"/>
      <c r="CX27" s="526"/>
      <c r="CY27" s="526"/>
      <c r="CZ27" s="526"/>
      <c r="DA27" s="526"/>
      <c r="DB27" s="526"/>
      <c r="DC27" s="526"/>
      <c r="DD27" s="526"/>
      <c r="DE27" s="526"/>
      <c r="DF27" s="526"/>
      <c r="DG27" s="526"/>
      <c r="DH27" s="526"/>
      <c r="DI27" s="526"/>
      <c r="DJ27" s="526"/>
      <c r="DK27" s="526"/>
      <c r="DL27" s="526"/>
      <c r="DM27" s="526"/>
      <c r="DN27" s="526"/>
      <c r="DO27" s="526"/>
      <c r="DP27" s="526"/>
      <c r="DQ27" s="526"/>
      <c r="DR27" s="526"/>
      <c r="DS27" s="526"/>
      <c r="DT27" s="526"/>
      <c r="DU27" s="526"/>
      <c r="DV27" s="526"/>
      <c r="DW27" s="526"/>
      <c r="DX27" s="526"/>
      <c r="DY27" s="526"/>
      <c r="DZ27" s="526"/>
      <c r="EA27" s="526"/>
      <c r="EB27" s="526"/>
      <c r="EC27" s="526"/>
      <c r="ED27" s="526"/>
      <c r="EE27" s="526"/>
      <c r="EF27" s="526"/>
      <c r="EG27" s="526"/>
      <c r="EH27" s="526"/>
      <c r="EI27" s="526"/>
      <c r="EJ27" s="526"/>
      <c r="EK27" s="526"/>
      <c r="EL27" s="526"/>
      <c r="EM27" s="526"/>
      <c r="EN27" s="526"/>
      <c r="EO27" s="526"/>
      <c r="EP27" s="526"/>
      <c r="EQ27" s="526"/>
      <c r="ER27" s="526"/>
      <c r="ES27" s="526"/>
      <c r="ET27" s="526"/>
      <c r="EU27" s="526"/>
      <c r="EV27" s="526"/>
      <c r="EW27" s="526"/>
      <c r="EX27" s="526"/>
      <c r="EY27" s="526"/>
      <c r="EZ27" s="526"/>
      <c r="FA27" s="526"/>
      <c r="FB27" s="526"/>
      <c r="FC27" s="526"/>
      <c r="FD27" s="526"/>
      <c r="FE27" s="526"/>
      <c r="FF27" s="526"/>
      <c r="FG27" s="526"/>
      <c r="FH27" s="526"/>
      <c r="FI27" s="526"/>
      <c r="FJ27" s="526"/>
      <c r="FK27" s="526"/>
      <c r="FL27" s="526"/>
      <c r="FM27" s="526"/>
      <c r="FN27" s="526"/>
      <c r="FO27" s="526"/>
      <c r="FP27" s="526"/>
      <c r="FQ27" s="526"/>
      <c r="FR27" s="526"/>
      <c r="FS27" s="526"/>
      <c r="FT27" s="526"/>
      <c r="FU27" s="526"/>
      <c r="FV27" s="526"/>
      <c r="FW27" s="526"/>
      <c r="FX27" s="526"/>
      <c r="FY27" s="526"/>
      <c r="FZ27" s="526"/>
      <c r="GA27" s="526"/>
      <c r="GB27" s="526"/>
      <c r="GC27" s="526"/>
      <c r="GD27" s="526"/>
      <c r="GE27" s="526"/>
      <c r="GF27" s="526"/>
      <c r="GG27" s="526"/>
      <c r="GH27" s="526"/>
      <c r="GI27" s="526"/>
      <c r="GJ27" s="526"/>
      <c r="GK27" s="526"/>
      <c r="GL27" s="526"/>
      <c r="GM27" s="526"/>
      <c r="GN27" s="526"/>
      <c r="GO27" s="526"/>
      <c r="GP27" s="526"/>
      <c r="GQ27" s="526"/>
      <c r="GR27" s="526"/>
      <c r="GS27" s="526"/>
      <c r="GT27" s="526"/>
      <c r="GU27" s="526"/>
      <c r="GV27" s="526"/>
      <c r="GW27" s="526"/>
      <c r="GX27" s="526"/>
      <c r="GY27" s="526"/>
      <c r="GZ27" s="526"/>
      <c r="HA27" s="526"/>
      <c r="HB27" s="526"/>
      <c r="HC27" s="526"/>
      <c r="HD27" s="526"/>
      <c r="HE27" s="526"/>
      <c r="HF27" s="526"/>
      <c r="HG27" s="526"/>
      <c r="HH27" s="526"/>
      <c r="HI27" s="526"/>
      <c r="HJ27" s="526"/>
      <c r="HK27" s="526"/>
      <c r="HL27" s="526"/>
      <c r="HM27" s="526"/>
      <c r="HN27" s="526"/>
      <c r="HO27" s="526"/>
      <c r="HP27" s="526"/>
      <c r="HQ27" s="526"/>
      <c r="HR27" s="526"/>
      <c r="HS27" s="526"/>
      <c r="HT27" s="526"/>
      <c r="HU27" s="526"/>
      <c r="HV27" s="526"/>
      <c r="HW27" s="526"/>
      <c r="HX27" s="526"/>
      <c r="HY27" s="526"/>
      <c r="HZ27" s="526"/>
      <c r="IA27" s="526"/>
      <c r="IB27" s="526"/>
      <c r="IC27" s="526"/>
      <c r="ID27" s="526"/>
      <c r="IE27" s="526"/>
      <c r="IF27" s="526"/>
      <c r="IG27" s="526"/>
      <c r="IH27" s="526"/>
      <c r="II27" s="526"/>
      <c r="IJ27" s="526"/>
      <c r="IK27" s="526"/>
      <c r="IL27" s="526"/>
      <c r="IM27" s="526"/>
      <c r="IN27" s="526"/>
      <c r="IO27" s="526"/>
      <c r="IP27" s="526"/>
      <c r="IQ27" s="526"/>
      <c r="IR27" s="526"/>
      <c r="IS27" s="526"/>
      <c r="IT27" s="526"/>
      <c r="IU27" s="526"/>
      <c r="IV27" s="526"/>
      <c r="IW27" s="526"/>
      <c r="IX27" s="526"/>
      <c r="IY27" s="526"/>
      <c r="IZ27" s="526"/>
      <c r="JA27" s="526"/>
      <c r="JB27" s="526"/>
      <c r="JC27" s="526"/>
      <c r="JD27" s="526"/>
      <c r="JE27" s="526"/>
      <c r="JF27" s="526"/>
      <c r="JG27" s="526"/>
      <c r="JH27" s="526"/>
      <c r="JI27" s="526"/>
      <c r="JJ27" s="526"/>
      <c r="JK27" s="526"/>
      <c r="JL27" s="526"/>
      <c r="JM27" s="526"/>
      <c r="JN27" s="526"/>
      <c r="JO27" s="526"/>
      <c r="JP27" s="526"/>
      <c r="JQ27" s="526"/>
      <c r="JR27" s="526"/>
      <c r="JS27" s="526"/>
      <c r="JT27" s="526"/>
      <c r="JU27" s="526"/>
      <c r="JV27" s="526"/>
      <c r="JW27" s="526"/>
      <c r="JX27" s="526"/>
      <c r="JY27" s="526"/>
      <c r="JZ27" s="526"/>
      <c r="KA27" s="526"/>
      <c r="KB27" s="526"/>
      <c r="KC27" s="526"/>
      <c r="KD27" s="526"/>
      <c r="KE27" s="526"/>
      <c r="KF27" s="526"/>
      <c r="KG27" s="526"/>
      <c r="KH27" s="526"/>
      <c r="KI27" s="526"/>
      <c r="KJ27" s="526"/>
      <c r="KK27" s="526"/>
      <c r="KL27" s="526"/>
      <c r="KM27" s="526"/>
      <c r="KN27" s="526"/>
      <c r="KO27" s="526"/>
      <c r="KP27" s="526"/>
      <c r="KQ27" s="527"/>
    </row>
    <row r="28" spans="1:303" ht="37.25" customHeight="1">
      <c r="A28" s="577"/>
      <c r="B28" s="660" t="s">
        <v>1281</v>
      </c>
      <c r="C28" s="660" t="s">
        <v>1282</v>
      </c>
      <c r="D28" s="661">
        <v>1</v>
      </c>
      <c r="E28" s="1189">
        <v>184</v>
      </c>
      <c r="F28" s="63"/>
      <c r="G28" s="621"/>
      <c r="H28" s="622"/>
      <c r="I28" s="620"/>
      <c r="J28" s="619"/>
      <c r="K28" s="625" t="s">
        <v>680</v>
      </c>
      <c r="L28" s="624" t="s">
        <v>680</v>
      </c>
      <c r="M28" s="1180" t="s">
        <v>680</v>
      </c>
      <c r="N28" s="1215" t="s">
        <v>680</v>
      </c>
      <c r="O28" s="1216" t="s">
        <v>680</v>
      </c>
      <c r="P28" s="798" t="s">
        <v>680</v>
      </c>
      <c r="Q28" s="623" t="s">
        <v>680</v>
      </c>
      <c r="R28" s="611">
        <f t="shared" ref="R28:R91" si="12">SUM(F28:Q28)</f>
        <v>0</v>
      </c>
      <c r="S28" s="662">
        <f t="shared" ref="S28:S60" si="13">R28*D28</f>
        <v>0</v>
      </c>
      <c r="T28" s="663" t="str">
        <f t="shared" ref="T28:T60" si="14">IF(R28&gt;0,R28*E28,"-")</f>
        <v>-</v>
      </c>
      <c r="U28" s="664">
        <v>1.7</v>
      </c>
      <c r="V28" s="174">
        <f t="shared" ref="V28:V105" si="15">U28*R28</f>
        <v>0</v>
      </c>
      <c r="W28" s="174"/>
      <c r="X28" s="665" t="s">
        <v>1512</v>
      </c>
      <c r="Y28" s="665" t="s">
        <v>1520</v>
      </c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58"/>
      <c r="AN28" s="658"/>
      <c r="AO28" s="658"/>
      <c r="AP28" s="658"/>
      <c r="AQ28" s="658"/>
      <c r="AR28" s="658"/>
      <c r="AS28" s="658"/>
      <c r="AT28" s="658"/>
      <c r="AU28" s="658"/>
      <c r="AV28" s="658"/>
      <c r="AW28" s="658"/>
      <c r="AX28" s="658"/>
      <c r="AY28" s="658"/>
      <c r="AZ28" s="658"/>
      <c r="BA28" s="658"/>
      <c r="BB28" s="658"/>
      <c r="BC28" s="658"/>
      <c r="BD28" s="658"/>
      <c r="BE28" s="658"/>
      <c r="BF28" s="658"/>
      <c r="BG28" s="658"/>
      <c r="BH28" s="658"/>
      <c r="BI28" s="658"/>
      <c r="BJ28" s="658"/>
      <c r="BK28" s="658"/>
      <c r="BL28" s="658"/>
      <c r="BM28" s="658"/>
      <c r="BN28" s="658"/>
      <c r="BO28" s="659"/>
      <c r="BP28" s="558"/>
      <c r="BQ28" s="310"/>
      <c r="BR28" s="310"/>
      <c r="BS28" s="310">
        <v>1</v>
      </c>
      <c r="BT28" s="310"/>
      <c r="BU28" s="310"/>
      <c r="BV28" s="512"/>
      <c r="BW28" s="310"/>
      <c r="BX28" s="310">
        <v>1</v>
      </c>
      <c r="BY28" s="310"/>
      <c r="BZ28" s="512"/>
      <c r="CA28" s="525"/>
      <c r="CB28" s="526"/>
      <c r="CC28" s="526"/>
      <c r="CD28" s="526"/>
      <c r="CE28" s="526"/>
      <c r="CF28" s="526"/>
      <c r="CG28" s="526"/>
      <c r="CH28" s="526"/>
      <c r="CI28" s="526"/>
      <c r="CJ28" s="526"/>
      <c r="CK28" s="526"/>
      <c r="CL28" s="526"/>
      <c r="CM28" s="526"/>
      <c r="CN28" s="526"/>
      <c r="CO28" s="526"/>
      <c r="CP28" s="526"/>
      <c r="CQ28" s="526"/>
      <c r="CR28" s="526"/>
      <c r="CS28" s="526"/>
      <c r="CT28" s="526"/>
      <c r="CU28" s="526"/>
      <c r="CV28" s="526"/>
      <c r="CW28" s="526"/>
      <c r="CX28" s="526"/>
      <c r="CY28" s="526"/>
      <c r="CZ28" s="526"/>
      <c r="DA28" s="526"/>
      <c r="DB28" s="526"/>
      <c r="DC28" s="526"/>
      <c r="DD28" s="526"/>
      <c r="DE28" s="526"/>
      <c r="DF28" s="526"/>
      <c r="DG28" s="526"/>
      <c r="DH28" s="526"/>
      <c r="DI28" s="526"/>
      <c r="DJ28" s="526"/>
      <c r="DK28" s="526"/>
      <c r="DL28" s="526"/>
      <c r="DM28" s="526"/>
      <c r="DN28" s="526"/>
      <c r="DO28" s="526"/>
      <c r="DP28" s="526"/>
      <c r="DQ28" s="526"/>
      <c r="DR28" s="526"/>
      <c r="DS28" s="526"/>
      <c r="DT28" s="526"/>
      <c r="DU28" s="526"/>
      <c r="DV28" s="526"/>
      <c r="DW28" s="526"/>
      <c r="DX28" s="526"/>
      <c r="DY28" s="526"/>
      <c r="DZ28" s="526"/>
      <c r="EA28" s="526"/>
      <c r="EB28" s="526"/>
      <c r="EC28" s="526"/>
      <c r="ED28" s="526"/>
      <c r="EE28" s="526"/>
      <c r="EF28" s="526"/>
      <c r="EG28" s="526"/>
      <c r="EH28" s="526"/>
      <c r="EI28" s="526"/>
      <c r="EJ28" s="526"/>
      <c r="EK28" s="526"/>
      <c r="EL28" s="526"/>
      <c r="EM28" s="526"/>
      <c r="EN28" s="526"/>
      <c r="EO28" s="526"/>
      <c r="EP28" s="526"/>
      <c r="EQ28" s="526"/>
      <c r="ER28" s="526"/>
      <c r="ES28" s="526"/>
      <c r="ET28" s="526"/>
      <c r="EU28" s="526"/>
      <c r="EV28" s="526"/>
      <c r="EW28" s="526"/>
      <c r="EX28" s="526"/>
      <c r="EY28" s="526"/>
      <c r="EZ28" s="526"/>
      <c r="FA28" s="526"/>
      <c r="FB28" s="526"/>
      <c r="FC28" s="526"/>
      <c r="FD28" s="526"/>
      <c r="FE28" s="526"/>
      <c r="FF28" s="526"/>
      <c r="FG28" s="526"/>
      <c r="FH28" s="526"/>
      <c r="FI28" s="526"/>
      <c r="FJ28" s="526"/>
      <c r="FK28" s="526"/>
      <c r="FL28" s="526"/>
      <c r="FM28" s="526"/>
      <c r="FN28" s="526"/>
      <c r="FO28" s="526"/>
      <c r="FP28" s="526"/>
      <c r="FQ28" s="526"/>
      <c r="FR28" s="526"/>
      <c r="FS28" s="526"/>
      <c r="FT28" s="526"/>
      <c r="FU28" s="526"/>
      <c r="FV28" s="526"/>
      <c r="FW28" s="526"/>
      <c r="FX28" s="526"/>
      <c r="FY28" s="526"/>
      <c r="FZ28" s="526"/>
      <c r="GA28" s="526"/>
      <c r="GB28" s="526"/>
      <c r="GC28" s="526"/>
      <c r="GD28" s="526"/>
      <c r="GE28" s="526"/>
      <c r="GF28" s="526"/>
      <c r="GG28" s="526"/>
      <c r="GH28" s="526"/>
      <c r="GI28" s="526"/>
      <c r="GJ28" s="526"/>
      <c r="GK28" s="526"/>
      <c r="GL28" s="526"/>
      <c r="GM28" s="526"/>
      <c r="GN28" s="526"/>
      <c r="GO28" s="526"/>
      <c r="GP28" s="526"/>
      <c r="GQ28" s="526"/>
      <c r="GR28" s="526"/>
      <c r="GS28" s="526"/>
      <c r="GT28" s="526"/>
      <c r="GU28" s="526"/>
      <c r="GV28" s="526"/>
      <c r="GW28" s="526"/>
      <c r="GX28" s="526"/>
      <c r="GY28" s="526"/>
      <c r="GZ28" s="526"/>
      <c r="HA28" s="526"/>
      <c r="HB28" s="526"/>
      <c r="HC28" s="526"/>
      <c r="HD28" s="526"/>
      <c r="HE28" s="526"/>
      <c r="HF28" s="526"/>
      <c r="HG28" s="526"/>
      <c r="HH28" s="526"/>
      <c r="HI28" s="526"/>
      <c r="HJ28" s="526"/>
      <c r="HK28" s="526"/>
      <c r="HL28" s="526"/>
      <c r="HM28" s="526"/>
      <c r="HN28" s="526"/>
      <c r="HO28" s="526"/>
      <c r="HP28" s="526"/>
      <c r="HQ28" s="526"/>
      <c r="HR28" s="526"/>
      <c r="HS28" s="526"/>
      <c r="HT28" s="526"/>
      <c r="HU28" s="526"/>
      <c r="HV28" s="526"/>
      <c r="HW28" s="526"/>
      <c r="HX28" s="526"/>
      <c r="HY28" s="526"/>
      <c r="HZ28" s="526"/>
      <c r="IA28" s="526"/>
      <c r="IB28" s="526"/>
      <c r="IC28" s="526"/>
      <c r="ID28" s="526"/>
      <c r="IE28" s="526"/>
      <c r="IF28" s="526"/>
      <c r="IG28" s="526"/>
      <c r="IH28" s="526"/>
      <c r="II28" s="526"/>
      <c r="IJ28" s="526"/>
      <c r="IK28" s="526"/>
      <c r="IL28" s="526"/>
      <c r="IM28" s="526"/>
      <c r="IN28" s="526"/>
      <c r="IO28" s="526"/>
      <c r="IP28" s="526"/>
      <c r="IQ28" s="526"/>
      <c r="IR28" s="526"/>
      <c r="IS28" s="526"/>
      <c r="IT28" s="526"/>
      <c r="IU28" s="526"/>
      <c r="IV28" s="526"/>
      <c r="IW28" s="526"/>
      <c r="IX28" s="526"/>
      <c r="IY28" s="526"/>
      <c r="IZ28" s="526"/>
      <c r="JA28" s="526"/>
      <c r="JB28" s="526"/>
      <c r="JC28" s="526"/>
      <c r="JD28" s="526"/>
      <c r="JE28" s="526"/>
      <c r="JF28" s="526"/>
      <c r="JG28" s="526"/>
      <c r="JH28" s="526"/>
      <c r="JI28" s="526"/>
      <c r="JJ28" s="526"/>
      <c r="JK28" s="526"/>
      <c r="JL28" s="526"/>
      <c r="JM28" s="526"/>
      <c r="JN28" s="526"/>
      <c r="JO28" s="526"/>
      <c r="JP28" s="526"/>
      <c r="JQ28" s="526"/>
      <c r="JR28" s="526"/>
      <c r="JS28" s="526"/>
      <c r="JT28" s="526"/>
      <c r="JU28" s="526"/>
      <c r="JV28" s="526"/>
      <c r="JW28" s="526"/>
      <c r="JX28" s="526"/>
      <c r="JY28" s="526"/>
      <c r="JZ28" s="526"/>
      <c r="KA28" s="526"/>
      <c r="KB28" s="526"/>
      <c r="KC28" s="526"/>
      <c r="KD28" s="526"/>
      <c r="KE28" s="526"/>
      <c r="KF28" s="526"/>
      <c r="KG28" s="526"/>
      <c r="KH28" s="526"/>
      <c r="KI28" s="526"/>
      <c r="KJ28" s="526"/>
      <c r="KK28" s="526"/>
      <c r="KL28" s="526"/>
      <c r="KM28" s="526"/>
      <c r="KN28" s="526"/>
      <c r="KO28" s="526"/>
      <c r="KP28" s="526"/>
      <c r="KQ28" s="527"/>
    </row>
    <row r="29" spans="1:303" ht="37.25" customHeight="1">
      <c r="A29" s="577"/>
      <c r="B29" s="660" t="s">
        <v>1283</v>
      </c>
      <c r="C29" s="660" t="s">
        <v>1284</v>
      </c>
      <c r="D29" s="661">
        <v>1</v>
      </c>
      <c r="E29" s="1189">
        <v>182</v>
      </c>
      <c r="F29" s="63"/>
      <c r="G29" s="621"/>
      <c r="H29" s="622"/>
      <c r="I29" s="620"/>
      <c r="J29" s="619"/>
      <c r="K29" s="625" t="s">
        <v>680</v>
      </c>
      <c r="L29" s="624" t="s">
        <v>680</v>
      </c>
      <c r="M29" s="1180" t="s">
        <v>680</v>
      </c>
      <c r="N29" s="1215" t="s">
        <v>680</v>
      </c>
      <c r="O29" s="1216" t="s">
        <v>680</v>
      </c>
      <c r="P29" s="798" t="s">
        <v>680</v>
      </c>
      <c r="Q29" s="623" t="s">
        <v>680</v>
      </c>
      <c r="R29" s="611">
        <f t="shared" si="12"/>
        <v>0</v>
      </c>
      <c r="S29" s="662">
        <f t="shared" si="13"/>
        <v>0</v>
      </c>
      <c r="T29" s="663" t="str">
        <f t="shared" si="14"/>
        <v>-</v>
      </c>
      <c r="U29" s="664">
        <v>1.68</v>
      </c>
      <c r="V29" s="174">
        <f t="shared" si="15"/>
        <v>0</v>
      </c>
      <c r="W29" s="174"/>
      <c r="X29" s="665" t="s">
        <v>1512</v>
      </c>
      <c r="Y29" s="665" t="s">
        <v>1520</v>
      </c>
      <c r="Z29" s="658"/>
      <c r="AA29" s="658"/>
      <c r="AB29" s="658"/>
      <c r="AC29" s="658"/>
      <c r="AD29" s="658"/>
      <c r="AE29" s="658"/>
      <c r="AF29" s="658"/>
      <c r="AG29" s="658"/>
      <c r="AH29" s="658"/>
      <c r="AI29" s="658"/>
      <c r="AJ29" s="658"/>
      <c r="AK29" s="658"/>
      <c r="AL29" s="658"/>
      <c r="AM29" s="658"/>
      <c r="AN29" s="658"/>
      <c r="AO29" s="658"/>
      <c r="AP29" s="658"/>
      <c r="AQ29" s="658"/>
      <c r="AR29" s="658"/>
      <c r="AS29" s="658"/>
      <c r="AT29" s="658"/>
      <c r="AU29" s="658"/>
      <c r="AV29" s="658"/>
      <c r="AW29" s="658"/>
      <c r="AX29" s="658"/>
      <c r="AY29" s="658"/>
      <c r="AZ29" s="658"/>
      <c r="BA29" s="658"/>
      <c r="BB29" s="658"/>
      <c r="BC29" s="658"/>
      <c r="BD29" s="658"/>
      <c r="BE29" s="658"/>
      <c r="BF29" s="658"/>
      <c r="BG29" s="658"/>
      <c r="BH29" s="658"/>
      <c r="BI29" s="658"/>
      <c r="BJ29" s="658"/>
      <c r="BK29" s="658"/>
      <c r="BL29" s="658"/>
      <c r="BM29" s="658"/>
      <c r="BN29" s="658"/>
      <c r="BO29" s="659"/>
      <c r="BP29" s="558"/>
      <c r="BQ29" s="310"/>
      <c r="BR29" s="310"/>
      <c r="BS29" s="310">
        <v>1</v>
      </c>
      <c r="BT29" s="310"/>
      <c r="BU29" s="310"/>
      <c r="BV29" s="512"/>
      <c r="BW29" s="310"/>
      <c r="BX29" s="310">
        <v>1</v>
      </c>
      <c r="BY29" s="310"/>
      <c r="BZ29" s="512"/>
      <c r="CA29" s="525"/>
      <c r="CB29" s="526"/>
      <c r="CC29" s="526"/>
      <c r="CD29" s="526"/>
      <c r="CE29" s="526"/>
      <c r="CF29" s="526"/>
      <c r="CG29" s="526"/>
      <c r="CH29" s="526"/>
      <c r="CI29" s="526"/>
      <c r="CJ29" s="526"/>
      <c r="CK29" s="526"/>
      <c r="CL29" s="526"/>
      <c r="CM29" s="526"/>
      <c r="CN29" s="526"/>
      <c r="CO29" s="526"/>
      <c r="CP29" s="526"/>
      <c r="CQ29" s="526"/>
      <c r="CR29" s="526"/>
      <c r="CS29" s="526"/>
      <c r="CT29" s="526"/>
      <c r="CU29" s="526"/>
      <c r="CV29" s="526"/>
      <c r="CW29" s="526"/>
      <c r="CX29" s="526"/>
      <c r="CY29" s="526"/>
      <c r="CZ29" s="526"/>
      <c r="DA29" s="526"/>
      <c r="DB29" s="526"/>
      <c r="DC29" s="526"/>
      <c r="DD29" s="526"/>
      <c r="DE29" s="526"/>
      <c r="DF29" s="526"/>
      <c r="DG29" s="526"/>
      <c r="DH29" s="526"/>
      <c r="DI29" s="526"/>
      <c r="DJ29" s="526"/>
      <c r="DK29" s="526"/>
      <c r="DL29" s="526"/>
      <c r="DM29" s="526"/>
      <c r="DN29" s="526"/>
      <c r="DO29" s="526"/>
      <c r="DP29" s="526"/>
      <c r="DQ29" s="526"/>
      <c r="DR29" s="526"/>
      <c r="DS29" s="526"/>
      <c r="DT29" s="526"/>
      <c r="DU29" s="526"/>
      <c r="DV29" s="526"/>
      <c r="DW29" s="526"/>
      <c r="DX29" s="526"/>
      <c r="DY29" s="526"/>
      <c r="DZ29" s="526"/>
      <c r="EA29" s="526"/>
      <c r="EB29" s="526"/>
      <c r="EC29" s="526"/>
      <c r="ED29" s="526"/>
      <c r="EE29" s="526"/>
      <c r="EF29" s="526"/>
      <c r="EG29" s="526"/>
      <c r="EH29" s="526"/>
      <c r="EI29" s="526"/>
      <c r="EJ29" s="526"/>
      <c r="EK29" s="526"/>
      <c r="EL29" s="526"/>
      <c r="EM29" s="526"/>
      <c r="EN29" s="526"/>
      <c r="EO29" s="526"/>
      <c r="EP29" s="526"/>
      <c r="EQ29" s="526"/>
      <c r="ER29" s="526"/>
      <c r="ES29" s="526"/>
      <c r="ET29" s="526"/>
      <c r="EU29" s="526"/>
      <c r="EV29" s="526"/>
      <c r="EW29" s="526"/>
      <c r="EX29" s="526"/>
      <c r="EY29" s="526"/>
      <c r="EZ29" s="526"/>
      <c r="FA29" s="526"/>
      <c r="FB29" s="526"/>
      <c r="FC29" s="526"/>
      <c r="FD29" s="526"/>
      <c r="FE29" s="526"/>
      <c r="FF29" s="526"/>
      <c r="FG29" s="526"/>
      <c r="FH29" s="526"/>
      <c r="FI29" s="526"/>
      <c r="FJ29" s="526"/>
      <c r="FK29" s="526"/>
      <c r="FL29" s="526"/>
      <c r="FM29" s="526"/>
      <c r="FN29" s="526"/>
      <c r="FO29" s="526"/>
      <c r="FP29" s="526"/>
      <c r="FQ29" s="526"/>
      <c r="FR29" s="526"/>
      <c r="FS29" s="526"/>
      <c r="FT29" s="526"/>
      <c r="FU29" s="526"/>
      <c r="FV29" s="526"/>
      <c r="FW29" s="526"/>
      <c r="FX29" s="526"/>
      <c r="FY29" s="526"/>
      <c r="FZ29" s="526"/>
      <c r="GA29" s="526"/>
      <c r="GB29" s="526"/>
      <c r="GC29" s="526"/>
      <c r="GD29" s="526"/>
      <c r="GE29" s="526"/>
      <c r="GF29" s="526"/>
      <c r="GG29" s="526"/>
      <c r="GH29" s="526"/>
      <c r="GI29" s="526"/>
      <c r="GJ29" s="526"/>
      <c r="GK29" s="526"/>
      <c r="GL29" s="526"/>
      <c r="GM29" s="526"/>
      <c r="GN29" s="526"/>
      <c r="GO29" s="526"/>
      <c r="GP29" s="526"/>
      <c r="GQ29" s="526"/>
      <c r="GR29" s="526"/>
      <c r="GS29" s="526"/>
      <c r="GT29" s="526"/>
      <c r="GU29" s="526"/>
      <c r="GV29" s="526"/>
      <c r="GW29" s="526"/>
      <c r="GX29" s="526"/>
      <c r="GY29" s="526"/>
      <c r="GZ29" s="526"/>
      <c r="HA29" s="526"/>
      <c r="HB29" s="526"/>
      <c r="HC29" s="526"/>
      <c r="HD29" s="526"/>
      <c r="HE29" s="526"/>
      <c r="HF29" s="526"/>
      <c r="HG29" s="526"/>
      <c r="HH29" s="526"/>
      <c r="HI29" s="526"/>
      <c r="HJ29" s="526"/>
      <c r="HK29" s="526"/>
      <c r="HL29" s="526"/>
      <c r="HM29" s="526"/>
      <c r="HN29" s="526"/>
      <c r="HO29" s="526"/>
      <c r="HP29" s="526"/>
      <c r="HQ29" s="526"/>
      <c r="HR29" s="526"/>
      <c r="HS29" s="526"/>
      <c r="HT29" s="526"/>
      <c r="HU29" s="526"/>
      <c r="HV29" s="526"/>
      <c r="HW29" s="526"/>
      <c r="HX29" s="526"/>
      <c r="HY29" s="526"/>
      <c r="HZ29" s="526"/>
      <c r="IA29" s="526"/>
      <c r="IB29" s="526"/>
      <c r="IC29" s="526"/>
      <c r="ID29" s="526"/>
      <c r="IE29" s="526"/>
      <c r="IF29" s="526"/>
      <c r="IG29" s="526"/>
      <c r="IH29" s="526"/>
      <c r="II29" s="526"/>
      <c r="IJ29" s="526"/>
      <c r="IK29" s="526"/>
      <c r="IL29" s="526"/>
      <c r="IM29" s="526"/>
      <c r="IN29" s="526"/>
      <c r="IO29" s="526"/>
      <c r="IP29" s="526"/>
      <c r="IQ29" s="526"/>
      <c r="IR29" s="526"/>
      <c r="IS29" s="526"/>
      <c r="IT29" s="526"/>
      <c r="IU29" s="526"/>
      <c r="IV29" s="526"/>
      <c r="IW29" s="526"/>
      <c r="IX29" s="526"/>
      <c r="IY29" s="526"/>
      <c r="IZ29" s="526"/>
      <c r="JA29" s="526"/>
      <c r="JB29" s="526"/>
      <c r="JC29" s="526"/>
      <c r="JD29" s="526"/>
      <c r="JE29" s="526"/>
      <c r="JF29" s="526"/>
      <c r="JG29" s="526"/>
      <c r="JH29" s="526"/>
      <c r="JI29" s="526"/>
      <c r="JJ29" s="526"/>
      <c r="JK29" s="526"/>
      <c r="JL29" s="526"/>
      <c r="JM29" s="526"/>
      <c r="JN29" s="526"/>
      <c r="JO29" s="526"/>
      <c r="JP29" s="526"/>
      <c r="JQ29" s="526"/>
      <c r="JR29" s="526"/>
      <c r="JS29" s="526"/>
      <c r="JT29" s="526"/>
      <c r="JU29" s="526"/>
      <c r="JV29" s="526"/>
      <c r="JW29" s="526"/>
      <c r="JX29" s="526"/>
      <c r="JY29" s="526"/>
      <c r="JZ29" s="526"/>
      <c r="KA29" s="526"/>
      <c r="KB29" s="526"/>
      <c r="KC29" s="526"/>
      <c r="KD29" s="526"/>
      <c r="KE29" s="526"/>
      <c r="KF29" s="526"/>
      <c r="KG29" s="526"/>
      <c r="KH29" s="526"/>
      <c r="KI29" s="526"/>
      <c r="KJ29" s="526"/>
      <c r="KK29" s="526"/>
      <c r="KL29" s="526"/>
      <c r="KM29" s="526"/>
      <c r="KN29" s="526"/>
      <c r="KO29" s="526"/>
      <c r="KP29" s="526"/>
      <c r="KQ29" s="527"/>
    </row>
    <row r="30" spans="1:303" ht="37.25" customHeight="1">
      <c r="A30" s="577"/>
      <c r="B30" s="660" t="s">
        <v>1285</v>
      </c>
      <c r="C30" s="660" t="s">
        <v>1286</v>
      </c>
      <c r="D30" s="661">
        <v>1</v>
      </c>
      <c r="E30" s="1189">
        <v>171</v>
      </c>
      <c r="F30" s="63"/>
      <c r="G30" s="621"/>
      <c r="H30" s="622"/>
      <c r="I30" s="620"/>
      <c r="J30" s="619"/>
      <c r="K30" s="625" t="s">
        <v>680</v>
      </c>
      <c r="L30" s="624" t="s">
        <v>680</v>
      </c>
      <c r="M30" s="1180" t="s">
        <v>680</v>
      </c>
      <c r="N30" s="1215" t="s">
        <v>680</v>
      </c>
      <c r="O30" s="1216" t="s">
        <v>680</v>
      </c>
      <c r="P30" s="798" t="s">
        <v>680</v>
      </c>
      <c r="Q30" s="623" t="s">
        <v>680</v>
      </c>
      <c r="R30" s="611">
        <f t="shared" si="12"/>
        <v>0</v>
      </c>
      <c r="S30" s="662">
        <f t="shared" si="13"/>
        <v>0</v>
      </c>
      <c r="T30" s="663" t="str">
        <f t="shared" si="14"/>
        <v>-</v>
      </c>
      <c r="U30" s="664">
        <v>1.47</v>
      </c>
      <c r="V30" s="174">
        <f t="shared" si="15"/>
        <v>0</v>
      </c>
      <c r="W30" s="174"/>
      <c r="X30" s="665" t="s">
        <v>1511</v>
      </c>
      <c r="Y30" s="665" t="s">
        <v>1520</v>
      </c>
      <c r="Z30" s="658"/>
      <c r="AA30" s="658"/>
      <c r="AB30" s="658"/>
      <c r="AC30" s="658"/>
      <c r="AD30" s="658"/>
      <c r="AE30" s="658"/>
      <c r="AF30" s="658"/>
      <c r="AG30" s="658"/>
      <c r="AH30" s="658"/>
      <c r="AI30" s="658"/>
      <c r="AJ30" s="658"/>
      <c r="AK30" s="658"/>
      <c r="AL30" s="658"/>
      <c r="AM30" s="658"/>
      <c r="AN30" s="658"/>
      <c r="AO30" s="658"/>
      <c r="AP30" s="658"/>
      <c r="AQ30" s="658"/>
      <c r="AR30" s="658"/>
      <c r="AS30" s="658"/>
      <c r="AT30" s="658"/>
      <c r="AU30" s="658"/>
      <c r="AV30" s="658"/>
      <c r="AW30" s="658"/>
      <c r="AX30" s="658"/>
      <c r="AY30" s="658"/>
      <c r="AZ30" s="658"/>
      <c r="BA30" s="658"/>
      <c r="BB30" s="658"/>
      <c r="BC30" s="658"/>
      <c r="BD30" s="658"/>
      <c r="BE30" s="658"/>
      <c r="BF30" s="658"/>
      <c r="BG30" s="658"/>
      <c r="BH30" s="658"/>
      <c r="BI30" s="658"/>
      <c r="BJ30" s="658"/>
      <c r="BK30" s="658"/>
      <c r="BL30" s="658"/>
      <c r="BM30" s="658"/>
      <c r="BN30" s="658"/>
      <c r="BO30" s="659"/>
      <c r="BP30" s="558"/>
      <c r="BQ30" s="310"/>
      <c r="BR30" s="310"/>
      <c r="BS30" s="310">
        <v>1</v>
      </c>
      <c r="BT30" s="310"/>
      <c r="BU30" s="310"/>
      <c r="BV30" s="512"/>
      <c r="BW30" s="310"/>
      <c r="BX30" s="310"/>
      <c r="BY30" s="310">
        <v>1</v>
      </c>
      <c r="BZ30" s="512"/>
      <c r="CA30" s="525"/>
      <c r="CB30" s="526"/>
      <c r="CC30" s="526"/>
      <c r="CD30" s="526"/>
      <c r="CE30" s="526"/>
      <c r="CF30" s="526"/>
      <c r="CG30" s="526"/>
      <c r="CH30" s="526"/>
      <c r="CI30" s="526"/>
      <c r="CJ30" s="526"/>
      <c r="CK30" s="526"/>
      <c r="CL30" s="526"/>
      <c r="CM30" s="526"/>
      <c r="CN30" s="526"/>
      <c r="CO30" s="526"/>
      <c r="CP30" s="526"/>
      <c r="CQ30" s="526"/>
      <c r="CR30" s="526"/>
      <c r="CS30" s="526"/>
      <c r="CT30" s="526"/>
      <c r="CU30" s="526"/>
      <c r="CV30" s="526"/>
      <c r="CW30" s="526"/>
      <c r="CX30" s="526"/>
      <c r="CY30" s="526"/>
      <c r="CZ30" s="526"/>
      <c r="DA30" s="526"/>
      <c r="DB30" s="526"/>
      <c r="DC30" s="526"/>
      <c r="DD30" s="526"/>
      <c r="DE30" s="526"/>
      <c r="DF30" s="526"/>
      <c r="DG30" s="526"/>
      <c r="DH30" s="526"/>
      <c r="DI30" s="526"/>
      <c r="DJ30" s="526"/>
      <c r="DK30" s="526"/>
      <c r="DL30" s="526"/>
      <c r="DM30" s="526"/>
      <c r="DN30" s="526"/>
      <c r="DO30" s="526"/>
      <c r="DP30" s="526"/>
      <c r="DQ30" s="526"/>
      <c r="DR30" s="526"/>
      <c r="DS30" s="526"/>
      <c r="DT30" s="526"/>
      <c r="DU30" s="526"/>
      <c r="DV30" s="526"/>
      <c r="DW30" s="526"/>
      <c r="DX30" s="526"/>
      <c r="DY30" s="526"/>
      <c r="DZ30" s="526"/>
      <c r="EA30" s="526"/>
      <c r="EB30" s="526"/>
      <c r="EC30" s="526"/>
      <c r="ED30" s="526"/>
      <c r="EE30" s="526"/>
      <c r="EF30" s="526"/>
      <c r="EG30" s="526"/>
      <c r="EH30" s="526"/>
      <c r="EI30" s="526"/>
      <c r="EJ30" s="526"/>
      <c r="EK30" s="526"/>
      <c r="EL30" s="526"/>
      <c r="EM30" s="526"/>
      <c r="EN30" s="526"/>
      <c r="EO30" s="526"/>
      <c r="EP30" s="526"/>
      <c r="EQ30" s="526"/>
      <c r="ER30" s="526"/>
      <c r="ES30" s="526"/>
      <c r="ET30" s="526"/>
      <c r="EU30" s="526"/>
      <c r="EV30" s="526"/>
      <c r="EW30" s="526"/>
      <c r="EX30" s="526"/>
      <c r="EY30" s="526"/>
      <c r="EZ30" s="526"/>
      <c r="FA30" s="526"/>
      <c r="FB30" s="526"/>
      <c r="FC30" s="526"/>
      <c r="FD30" s="526"/>
      <c r="FE30" s="526"/>
      <c r="FF30" s="526"/>
      <c r="FG30" s="526"/>
      <c r="FH30" s="526"/>
      <c r="FI30" s="526"/>
      <c r="FJ30" s="526"/>
      <c r="FK30" s="526"/>
      <c r="FL30" s="526"/>
      <c r="FM30" s="526"/>
      <c r="FN30" s="526"/>
      <c r="FO30" s="526"/>
      <c r="FP30" s="526"/>
      <c r="FQ30" s="526"/>
      <c r="FR30" s="526"/>
      <c r="FS30" s="526"/>
      <c r="FT30" s="526"/>
      <c r="FU30" s="526"/>
      <c r="FV30" s="526"/>
      <c r="FW30" s="526"/>
      <c r="FX30" s="526"/>
      <c r="FY30" s="526"/>
      <c r="FZ30" s="526"/>
      <c r="GA30" s="526"/>
      <c r="GB30" s="526"/>
      <c r="GC30" s="526"/>
      <c r="GD30" s="526"/>
      <c r="GE30" s="526"/>
      <c r="GF30" s="526"/>
      <c r="GG30" s="526"/>
      <c r="GH30" s="526"/>
      <c r="GI30" s="526"/>
      <c r="GJ30" s="526"/>
      <c r="GK30" s="526"/>
      <c r="GL30" s="526"/>
      <c r="GM30" s="526"/>
      <c r="GN30" s="526"/>
      <c r="GO30" s="526"/>
      <c r="GP30" s="526"/>
      <c r="GQ30" s="526"/>
      <c r="GR30" s="526"/>
      <c r="GS30" s="526"/>
      <c r="GT30" s="526"/>
      <c r="GU30" s="526"/>
      <c r="GV30" s="526"/>
      <c r="GW30" s="526"/>
      <c r="GX30" s="526"/>
      <c r="GY30" s="526"/>
      <c r="GZ30" s="526"/>
      <c r="HA30" s="526"/>
      <c r="HB30" s="526"/>
      <c r="HC30" s="526"/>
      <c r="HD30" s="526"/>
      <c r="HE30" s="526"/>
      <c r="HF30" s="526"/>
      <c r="HG30" s="526"/>
      <c r="HH30" s="526"/>
      <c r="HI30" s="526"/>
      <c r="HJ30" s="526"/>
      <c r="HK30" s="526"/>
      <c r="HL30" s="526"/>
      <c r="HM30" s="526"/>
      <c r="HN30" s="526"/>
      <c r="HO30" s="526"/>
      <c r="HP30" s="526"/>
      <c r="HQ30" s="526"/>
      <c r="HR30" s="526"/>
      <c r="HS30" s="526"/>
      <c r="HT30" s="526"/>
      <c r="HU30" s="526"/>
      <c r="HV30" s="526"/>
      <c r="HW30" s="526"/>
      <c r="HX30" s="526"/>
      <c r="HY30" s="526"/>
      <c r="HZ30" s="526"/>
      <c r="IA30" s="526"/>
      <c r="IB30" s="526"/>
      <c r="IC30" s="526"/>
      <c r="ID30" s="526"/>
      <c r="IE30" s="526"/>
      <c r="IF30" s="526"/>
      <c r="IG30" s="526"/>
      <c r="IH30" s="526"/>
      <c r="II30" s="526"/>
      <c r="IJ30" s="526"/>
      <c r="IK30" s="526"/>
      <c r="IL30" s="526"/>
      <c r="IM30" s="526"/>
      <c r="IN30" s="526"/>
      <c r="IO30" s="526"/>
      <c r="IP30" s="526"/>
      <c r="IQ30" s="526"/>
      <c r="IR30" s="526"/>
      <c r="IS30" s="526"/>
      <c r="IT30" s="526"/>
      <c r="IU30" s="526"/>
      <c r="IV30" s="526"/>
      <c r="IW30" s="526"/>
      <c r="IX30" s="526"/>
      <c r="IY30" s="526"/>
      <c r="IZ30" s="526"/>
      <c r="JA30" s="526"/>
      <c r="JB30" s="526"/>
      <c r="JC30" s="526"/>
      <c r="JD30" s="526"/>
      <c r="JE30" s="526"/>
      <c r="JF30" s="526"/>
      <c r="JG30" s="526"/>
      <c r="JH30" s="526"/>
      <c r="JI30" s="526"/>
      <c r="JJ30" s="526"/>
      <c r="JK30" s="526"/>
      <c r="JL30" s="526"/>
      <c r="JM30" s="526"/>
      <c r="JN30" s="526"/>
      <c r="JO30" s="526"/>
      <c r="JP30" s="526"/>
      <c r="JQ30" s="526"/>
      <c r="JR30" s="526"/>
      <c r="JS30" s="526"/>
      <c r="JT30" s="526"/>
      <c r="JU30" s="526"/>
      <c r="JV30" s="526"/>
      <c r="JW30" s="526"/>
      <c r="JX30" s="526"/>
      <c r="JY30" s="526"/>
      <c r="JZ30" s="526"/>
      <c r="KA30" s="526"/>
      <c r="KB30" s="526"/>
      <c r="KC30" s="526"/>
      <c r="KD30" s="526"/>
      <c r="KE30" s="526"/>
      <c r="KF30" s="526"/>
      <c r="KG30" s="526"/>
      <c r="KH30" s="526"/>
      <c r="KI30" s="526"/>
      <c r="KJ30" s="526"/>
      <c r="KK30" s="526"/>
      <c r="KL30" s="526"/>
      <c r="KM30" s="526"/>
      <c r="KN30" s="526"/>
      <c r="KO30" s="526"/>
      <c r="KP30" s="526"/>
      <c r="KQ30" s="527"/>
    </row>
    <row r="31" spans="1:303" ht="37.25" customHeight="1">
      <c r="A31" s="577"/>
      <c r="B31" s="660" t="s">
        <v>1287</v>
      </c>
      <c r="C31" s="660" t="s">
        <v>1288</v>
      </c>
      <c r="D31" s="661">
        <v>1</v>
      </c>
      <c r="E31" s="1189">
        <v>141</v>
      </c>
      <c r="F31" s="63"/>
      <c r="G31" s="621"/>
      <c r="H31" s="622"/>
      <c r="I31" s="620"/>
      <c r="J31" s="619"/>
      <c r="K31" s="625" t="s">
        <v>680</v>
      </c>
      <c r="L31" s="624" t="s">
        <v>680</v>
      </c>
      <c r="M31" s="1180" t="s">
        <v>680</v>
      </c>
      <c r="N31" s="1215" t="s">
        <v>680</v>
      </c>
      <c r="O31" s="1216" t="s">
        <v>680</v>
      </c>
      <c r="P31" s="798" t="s">
        <v>680</v>
      </c>
      <c r="Q31" s="623" t="s">
        <v>680</v>
      </c>
      <c r="R31" s="611">
        <f t="shared" si="12"/>
        <v>0</v>
      </c>
      <c r="S31" s="662">
        <f t="shared" si="13"/>
        <v>0</v>
      </c>
      <c r="T31" s="663" t="str">
        <f t="shared" si="14"/>
        <v>-</v>
      </c>
      <c r="U31" s="664">
        <v>0.84</v>
      </c>
      <c r="V31" s="174">
        <f t="shared" si="15"/>
        <v>0</v>
      </c>
      <c r="W31" s="174"/>
      <c r="X31" s="665" t="s">
        <v>1512</v>
      </c>
      <c r="Y31" s="665" t="s">
        <v>1521</v>
      </c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658"/>
      <c r="AR31" s="658"/>
      <c r="AS31" s="658"/>
      <c r="AT31" s="658"/>
      <c r="AU31" s="658"/>
      <c r="AV31" s="658"/>
      <c r="AW31" s="658"/>
      <c r="AX31" s="658"/>
      <c r="AY31" s="658"/>
      <c r="AZ31" s="658"/>
      <c r="BA31" s="658"/>
      <c r="BB31" s="658"/>
      <c r="BC31" s="658"/>
      <c r="BD31" s="658"/>
      <c r="BE31" s="658"/>
      <c r="BF31" s="658"/>
      <c r="BG31" s="658"/>
      <c r="BH31" s="658"/>
      <c r="BI31" s="658"/>
      <c r="BJ31" s="658"/>
      <c r="BK31" s="658"/>
      <c r="BL31" s="658"/>
      <c r="BM31" s="658"/>
      <c r="BN31" s="658"/>
      <c r="BO31" s="659"/>
      <c r="BP31" s="558"/>
      <c r="BQ31" s="310">
        <v>1</v>
      </c>
      <c r="BR31" s="310"/>
      <c r="BS31" s="310"/>
      <c r="BT31" s="310"/>
      <c r="BU31" s="310"/>
      <c r="BV31" s="512"/>
      <c r="BW31" s="310"/>
      <c r="BX31" s="310">
        <v>1</v>
      </c>
      <c r="BY31" s="310"/>
      <c r="BZ31" s="512"/>
      <c r="CA31" s="525"/>
      <c r="CB31" s="526"/>
      <c r="CC31" s="526"/>
      <c r="CD31" s="526"/>
      <c r="CE31" s="526"/>
      <c r="CF31" s="526"/>
      <c r="CG31" s="526"/>
      <c r="CH31" s="526"/>
      <c r="CI31" s="526"/>
      <c r="CJ31" s="526"/>
      <c r="CK31" s="526"/>
      <c r="CL31" s="526"/>
      <c r="CM31" s="526"/>
      <c r="CN31" s="526"/>
      <c r="CO31" s="526"/>
      <c r="CP31" s="526"/>
      <c r="CQ31" s="526"/>
      <c r="CR31" s="526"/>
      <c r="CS31" s="526"/>
      <c r="CT31" s="526"/>
      <c r="CU31" s="526"/>
      <c r="CV31" s="526"/>
      <c r="CW31" s="526"/>
      <c r="CX31" s="526"/>
      <c r="CY31" s="526"/>
      <c r="CZ31" s="526"/>
      <c r="DA31" s="526"/>
      <c r="DB31" s="526"/>
      <c r="DC31" s="526"/>
      <c r="DD31" s="526"/>
      <c r="DE31" s="526"/>
      <c r="DF31" s="526"/>
      <c r="DG31" s="526"/>
      <c r="DH31" s="526"/>
      <c r="DI31" s="526"/>
      <c r="DJ31" s="526"/>
      <c r="DK31" s="526"/>
      <c r="DL31" s="526"/>
      <c r="DM31" s="526"/>
      <c r="DN31" s="526"/>
      <c r="DO31" s="526"/>
      <c r="DP31" s="526"/>
      <c r="DQ31" s="526"/>
      <c r="DR31" s="526"/>
      <c r="DS31" s="526"/>
      <c r="DT31" s="526"/>
      <c r="DU31" s="526"/>
      <c r="DV31" s="526"/>
      <c r="DW31" s="526"/>
      <c r="DX31" s="526"/>
      <c r="DY31" s="526"/>
      <c r="DZ31" s="526"/>
      <c r="EA31" s="526"/>
      <c r="EB31" s="526"/>
      <c r="EC31" s="526"/>
      <c r="ED31" s="526"/>
      <c r="EE31" s="526"/>
      <c r="EF31" s="526"/>
      <c r="EG31" s="526"/>
      <c r="EH31" s="526"/>
      <c r="EI31" s="526"/>
      <c r="EJ31" s="526"/>
      <c r="EK31" s="526"/>
      <c r="EL31" s="526"/>
      <c r="EM31" s="526"/>
      <c r="EN31" s="526"/>
      <c r="EO31" s="526"/>
      <c r="EP31" s="526"/>
      <c r="EQ31" s="526"/>
      <c r="ER31" s="526"/>
      <c r="ES31" s="526"/>
      <c r="ET31" s="526"/>
      <c r="EU31" s="526"/>
      <c r="EV31" s="526"/>
      <c r="EW31" s="526"/>
      <c r="EX31" s="526"/>
      <c r="EY31" s="526"/>
      <c r="EZ31" s="526"/>
      <c r="FA31" s="526"/>
      <c r="FB31" s="526"/>
      <c r="FC31" s="526"/>
      <c r="FD31" s="526"/>
      <c r="FE31" s="526"/>
      <c r="FF31" s="526"/>
      <c r="FG31" s="526"/>
      <c r="FH31" s="526"/>
      <c r="FI31" s="526"/>
      <c r="FJ31" s="526"/>
      <c r="FK31" s="526"/>
      <c r="FL31" s="526"/>
      <c r="FM31" s="526"/>
      <c r="FN31" s="526"/>
      <c r="FO31" s="526"/>
      <c r="FP31" s="526"/>
      <c r="FQ31" s="526"/>
      <c r="FR31" s="526"/>
      <c r="FS31" s="526"/>
      <c r="FT31" s="526"/>
      <c r="FU31" s="526"/>
      <c r="FV31" s="526"/>
      <c r="FW31" s="526"/>
      <c r="FX31" s="526"/>
      <c r="FY31" s="526"/>
      <c r="FZ31" s="526"/>
      <c r="GA31" s="526"/>
      <c r="GB31" s="526"/>
      <c r="GC31" s="526"/>
      <c r="GD31" s="526"/>
      <c r="GE31" s="526"/>
      <c r="GF31" s="526"/>
      <c r="GG31" s="526"/>
      <c r="GH31" s="526"/>
      <c r="GI31" s="526"/>
      <c r="GJ31" s="526"/>
      <c r="GK31" s="526"/>
      <c r="GL31" s="526"/>
      <c r="GM31" s="526"/>
      <c r="GN31" s="526"/>
      <c r="GO31" s="526"/>
      <c r="GP31" s="526"/>
      <c r="GQ31" s="526"/>
      <c r="GR31" s="526"/>
      <c r="GS31" s="526"/>
      <c r="GT31" s="526"/>
      <c r="GU31" s="526"/>
      <c r="GV31" s="526"/>
      <c r="GW31" s="526"/>
      <c r="GX31" s="526"/>
      <c r="GY31" s="526"/>
      <c r="GZ31" s="526"/>
      <c r="HA31" s="526"/>
      <c r="HB31" s="526"/>
      <c r="HC31" s="526"/>
      <c r="HD31" s="526"/>
      <c r="HE31" s="526"/>
      <c r="HF31" s="526"/>
      <c r="HG31" s="526"/>
      <c r="HH31" s="526"/>
      <c r="HI31" s="526"/>
      <c r="HJ31" s="526"/>
      <c r="HK31" s="526"/>
      <c r="HL31" s="526"/>
      <c r="HM31" s="526"/>
      <c r="HN31" s="526"/>
      <c r="HO31" s="526"/>
      <c r="HP31" s="526"/>
      <c r="HQ31" s="526"/>
      <c r="HR31" s="526"/>
      <c r="HS31" s="526"/>
      <c r="HT31" s="526"/>
      <c r="HU31" s="526"/>
      <c r="HV31" s="526"/>
      <c r="HW31" s="526"/>
      <c r="HX31" s="526"/>
      <c r="HY31" s="526"/>
      <c r="HZ31" s="526"/>
      <c r="IA31" s="526"/>
      <c r="IB31" s="526"/>
      <c r="IC31" s="526"/>
      <c r="ID31" s="526"/>
      <c r="IE31" s="526"/>
      <c r="IF31" s="526"/>
      <c r="IG31" s="526"/>
      <c r="IH31" s="526"/>
      <c r="II31" s="526"/>
      <c r="IJ31" s="526"/>
      <c r="IK31" s="526"/>
      <c r="IL31" s="526"/>
      <c r="IM31" s="526"/>
      <c r="IN31" s="526"/>
      <c r="IO31" s="526"/>
      <c r="IP31" s="526"/>
      <c r="IQ31" s="526"/>
      <c r="IR31" s="526"/>
      <c r="IS31" s="526"/>
      <c r="IT31" s="526"/>
      <c r="IU31" s="526"/>
      <c r="IV31" s="526"/>
      <c r="IW31" s="526"/>
      <c r="IX31" s="526"/>
      <c r="IY31" s="526"/>
      <c r="IZ31" s="526"/>
      <c r="JA31" s="526"/>
      <c r="JB31" s="526"/>
      <c r="JC31" s="526"/>
      <c r="JD31" s="526"/>
      <c r="JE31" s="526"/>
      <c r="JF31" s="526"/>
      <c r="JG31" s="526"/>
      <c r="JH31" s="526"/>
      <c r="JI31" s="526"/>
      <c r="JJ31" s="526"/>
      <c r="JK31" s="526"/>
      <c r="JL31" s="526"/>
      <c r="JM31" s="526"/>
      <c r="JN31" s="526"/>
      <c r="JO31" s="526"/>
      <c r="JP31" s="526"/>
      <c r="JQ31" s="526"/>
      <c r="JR31" s="526"/>
      <c r="JS31" s="526"/>
      <c r="JT31" s="526"/>
      <c r="JU31" s="526"/>
      <c r="JV31" s="526"/>
      <c r="JW31" s="526"/>
      <c r="JX31" s="526"/>
      <c r="JY31" s="526"/>
      <c r="JZ31" s="526"/>
      <c r="KA31" s="526"/>
      <c r="KB31" s="526"/>
      <c r="KC31" s="526"/>
      <c r="KD31" s="526"/>
      <c r="KE31" s="526"/>
      <c r="KF31" s="526"/>
      <c r="KG31" s="526"/>
      <c r="KH31" s="526"/>
      <c r="KI31" s="526"/>
      <c r="KJ31" s="526"/>
      <c r="KK31" s="526"/>
      <c r="KL31" s="526"/>
      <c r="KM31" s="526"/>
      <c r="KN31" s="526"/>
      <c r="KO31" s="526"/>
      <c r="KP31" s="526"/>
      <c r="KQ31" s="527"/>
    </row>
    <row r="32" spans="1:303" ht="37.25" customHeight="1">
      <c r="A32" s="577"/>
      <c r="B32" s="660" t="s">
        <v>1289</v>
      </c>
      <c r="C32" s="660" t="s">
        <v>1290</v>
      </c>
      <c r="D32" s="661">
        <v>1</v>
      </c>
      <c r="E32" s="1189">
        <v>165</v>
      </c>
      <c r="F32" s="63"/>
      <c r="G32" s="621"/>
      <c r="H32" s="622"/>
      <c r="I32" s="620"/>
      <c r="J32" s="619"/>
      <c r="K32" s="625" t="s">
        <v>680</v>
      </c>
      <c r="L32" s="624" t="s">
        <v>680</v>
      </c>
      <c r="M32" s="1180" t="s">
        <v>680</v>
      </c>
      <c r="N32" s="1215" t="s">
        <v>680</v>
      </c>
      <c r="O32" s="1216" t="s">
        <v>680</v>
      </c>
      <c r="P32" s="798" t="s">
        <v>680</v>
      </c>
      <c r="Q32" s="623" t="s">
        <v>680</v>
      </c>
      <c r="R32" s="611">
        <f t="shared" si="12"/>
        <v>0</v>
      </c>
      <c r="S32" s="662">
        <f t="shared" si="13"/>
        <v>0</v>
      </c>
      <c r="T32" s="663" t="str">
        <f t="shared" si="14"/>
        <v>-</v>
      </c>
      <c r="U32" s="664">
        <v>1.32</v>
      </c>
      <c r="V32" s="174">
        <f t="shared" si="15"/>
        <v>0</v>
      </c>
      <c r="W32" s="173"/>
      <c r="X32" s="665" t="s">
        <v>1511</v>
      </c>
      <c r="Y32" s="665" t="s">
        <v>1519</v>
      </c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8"/>
      <c r="AU32" s="658"/>
      <c r="AV32" s="658"/>
      <c r="AW32" s="658"/>
      <c r="AX32" s="658"/>
      <c r="AY32" s="658"/>
      <c r="AZ32" s="658"/>
      <c r="BA32" s="658"/>
      <c r="BB32" s="658"/>
      <c r="BC32" s="658"/>
      <c r="BD32" s="658"/>
      <c r="BE32" s="658"/>
      <c r="BF32" s="658"/>
      <c r="BG32" s="658"/>
      <c r="BH32" s="658"/>
      <c r="BI32" s="658"/>
      <c r="BJ32" s="658"/>
      <c r="BK32" s="658"/>
      <c r="BL32" s="658"/>
      <c r="BM32" s="658"/>
      <c r="BN32" s="658"/>
      <c r="BO32" s="659"/>
      <c r="BP32" s="558"/>
      <c r="BQ32" s="310"/>
      <c r="BR32" s="310">
        <v>1</v>
      </c>
      <c r="BS32" s="310"/>
      <c r="BT32" s="310"/>
      <c r="BU32" s="310"/>
      <c r="BV32" s="512"/>
      <c r="BW32" s="310"/>
      <c r="BX32" s="310"/>
      <c r="BY32" s="310">
        <v>1</v>
      </c>
      <c r="BZ32" s="512"/>
      <c r="CA32" s="525"/>
      <c r="CB32" s="526"/>
      <c r="CC32" s="526"/>
      <c r="CD32" s="526"/>
      <c r="CE32" s="526"/>
      <c r="CF32" s="526"/>
      <c r="CG32" s="526"/>
      <c r="CH32" s="526"/>
      <c r="CI32" s="526"/>
      <c r="CJ32" s="526"/>
      <c r="CK32" s="526"/>
      <c r="CL32" s="526"/>
      <c r="CM32" s="526"/>
      <c r="CN32" s="526"/>
      <c r="CO32" s="526"/>
      <c r="CP32" s="526"/>
      <c r="CQ32" s="526"/>
      <c r="CR32" s="526"/>
      <c r="CS32" s="526"/>
      <c r="CT32" s="526"/>
      <c r="CU32" s="526"/>
      <c r="CV32" s="526"/>
      <c r="CW32" s="526"/>
      <c r="CX32" s="526"/>
      <c r="CY32" s="526"/>
      <c r="CZ32" s="526"/>
      <c r="DA32" s="526"/>
      <c r="DB32" s="526"/>
      <c r="DC32" s="526"/>
      <c r="DD32" s="526"/>
      <c r="DE32" s="526"/>
      <c r="DF32" s="526"/>
      <c r="DG32" s="526"/>
      <c r="DH32" s="526"/>
      <c r="DI32" s="526"/>
      <c r="DJ32" s="526"/>
      <c r="DK32" s="526"/>
      <c r="DL32" s="526"/>
      <c r="DM32" s="526"/>
      <c r="DN32" s="526"/>
      <c r="DO32" s="526"/>
      <c r="DP32" s="526"/>
      <c r="DQ32" s="526"/>
      <c r="DR32" s="526"/>
      <c r="DS32" s="526"/>
      <c r="DT32" s="526"/>
      <c r="DU32" s="526"/>
      <c r="DV32" s="526"/>
      <c r="DW32" s="526"/>
      <c r="DX32" s="526"/>
      <c r="DY32" s="526"/>
      <c r="DZ32" s="526"/>
      <c r="EA32" s="526"/>
      <c r="EB32" s="526"/>
      <c r="EC32" s="526"/>
      <c r="ED32" s="526"/>
      <c r="EE32" s="526"/>
      <c r="EF32" s="526"/>
      <c r="EG32" s="526"/>
      <c r="EH32" s="526"/>
      <c r="EI32" s="526"/>
      <c r="EJ32" s="526"/>
      <c r="EK32" s="526"/>
      <c r="EL32" s="526"/>
      <c r="EM32" s="526"/>
      <c r="EN32" s="526"/>
      <c r="EO32" s="526"/>
      <c r="EP32" s="526"/>
      <c r="EQ32" s="526"/>
      <c r="ER32" s="526"/>
      <c r="ES32" s="526"/>
      <c r="ET32" s="526"/>
      <c r="EU32" s="526"/>
      <c r="EV32" s="526"/>
      <c r="EW32" s="526"/>
      <c r="EX32" s="526"/>
      <c r="EY32" s="526"/>
      <c r="EZ32" s="526"/>
      <c r="FA32" s="526"/>
      <c r="FB32" s="526"/>
      <c r="FC32" s="526"/>
      <c r="FD32" s="526"/>
      <c r="FE32" s="526"/>
      <c r="FF32" s="526"/>
      <c r="FG32" s="526"/>
      <c r="FH32" s="526"/>
      <c r="FI32" s="526"/>
      <c r="FJ32" s="526"/>
      <c r="FK32" s="526"/>
      <c r="FL32" s="526"/>
      <c r="FM32" s="526"/>
      <c r="FN32" s="526"/>
      <c r="FO32" s="526"/>
      <c r="FP32" s="526"/>
      <c r="FQ32" s="526"/>
      <c r="FR32" s="526"/>
      <c r="FS32" s="526"/>
      <c r="FT32" s="526"/>
      <c r="FU32" s="526"/>
      <c r="FV32" s="526"/>
      <c r="FW32" s="526"/>
      <c r="FX32" s="526"/>
      <c r="FY32" s="526"/>
      <c r="FZ32" s="526"/>
      <c r="GA32" s="526"/>
      <c r="GB32" s="526"/>
      <c r="GC32" s="526"/>
      <c r="GD32" s="526"/>
      <c r="GE32" s="526"/>
      <c r="GF32" s="526"/>
      <c r="GG32" s="526"/>
      <c r="GH32" s="526"/>
      <c r="GI32" s="526"/>
      <c r="GJ32" s="526"/>
      <c r="GK32" s="526"/>
      <c r="GL32" s="526"/>
      <c r="GM32" s="526"/>
      <c r="GN32" s="526"/>
      <c r="GO32" s="526"/>
      <c r="GP32" s="526"/>
      <c r="GQ32" s="526"/>
      <c r="GR32" s="526"/>
      <c r="GS32" s="526"/>
      <c r="GT32" s="526"/>
      <c r="GU32" s="526"/>
      <c r="GV32" s="526"/>
      <c r="GW32" s="526"/>
      <c r="GX32" s="526"/>
      <c r="GY32" s="526"/>
      <c r="GZ32" s="526"/>
      <c r="HA32" s="526"/>
      <c r="HB32" s="526"/>
      <c r="HC32" s="526"/>
      <c r="HD32" s="526"/>
      <c r="HE32" s="526"/>
      <c r="HF32" s="526"/>
      <c r="HG32" s="526"/>
      <c r="HH32" s="526"/>
      <c r="HI32" s="526"/>
      <c r="HJ32" s="526"/>
      <c r="HK32" s="526"/>
      <c r="HL32" s="526"/>
      <c r="HM32" s="526"/>
      <c r="HN32" s="526"/>
      <c r="HO32" s="526"/>
      <c r="HP32" s="526"/>
      <c r="HQ32" s="526"/>
      <c r="HR32" s="526"/>
      <c r="HS32" s="526"/>
      <c r="HT32" s="526"/>
      <c r="HU32" s="526"/>
      <c r="HV32" s="526"/>
      <c r="HW32" s="526"/>
      <c r="HX32" s="526"/>
      <c r="HY32" s="526"/>
      <c r="HZ32" s="526"/>
      <c r="IA32" s="526"/>
      <c r="IB32" s="526"/>
      <c r="IC32" s="526"/>
      <c r="ID32" s="526"/>
      <c r="IE32" s="526"/>
      <c r="IF32" s="526"/>
      <c r="IG32" s="526"/>
      <c r="IH32" s="526"/>
      <c r="II32" s="526"/>
      <c r="IJ32" s="526"/>
      <c r="IK32" s="526"/>
      <c r="IL32" s="526"/>
      <c r="IM32" s="526"/>
      <c r="IN32" s="526"/>
      <c r="IO32" s="526"/>
      <c r="IP32" s="526"/>
      <c r="IQ32" s="526"/>
      <c r="IR32" s="526"/>
      <c r="IS32" s="526"/>
      <c r="IT32" s="526"/>
      <c r="IU32" s="526"/>
      <c r="IV32" s="526"/>
      <c r="IW32" s="526"/>
      <c r="IX32" s="526"/>
      <c r="IY32" s="526"/>
      <c r="IZ32" s="526"/>
      <c r="JA32" s="526"/>
      <c r="JB32" s="526"/>
      <c r="JC32" s="526"/>
      <c r="JD32" s="526"/>
      <c r="JE32" s="526"/>
      <c r="JF32" s="526"/>
      <c r="JG32" s="526"/>
      <c r="JH32" s="526"/>
      <c r="JI32" s="526"/>
      <c r="JJ32" s="526"/>
      <c r="JK32" s="526"/>
      <c r="JL32" s="526"/>
      <c r="JM32" s="526"/>
      <c r="JN32" s="526"/>
      <c r="JO32" s="526"/>
      <c r="JP32" s="526"/>
      <c r="JQ32" s="526"/>
      <c r="JR32" s="526"/>
      <c r="JS32" s="526"/>
      <c r="JT32" s="526"/>
      <c r="JU32" s="526"/>
      <c r="JV32" s="526"/>
      <c r="JW32" s="526"/>
      <c r="JX32" s="526"/>
      <c r="JY32" s="526"/>
      <c r="JZ32" s="526"/>
      <c r="KA32" s="526"/>
      <c r="KB32" s="526"/>
      <c r="KC32" s="526"/>
      <c r="KD32" s="526"/>
      <c r="KE32" s="526"/>
      <c r="KF32" s="526"/>
      <c r="KG32" s="526"/>
      <c r="KH32" s="526"/>
      <c r="KI32" s="526"/>
      <c r="KJ32" s="526"/>
      <c r="KK32" s="526"/>
      <c r="KL32" s="526"/>
      <c r="KM32" s="526"/>
      <c r="KN32" s="526"/>
      <c r="KO32" s="526"/>
      <c r="KP32" s="526"/>
      <c r="KQ32" s="527"/>
    </row>
    <row r="33" spans="1:303" ht="37.25" customHeight="1">
      <c r="A33" s="577"/>
      <c r="B33" s="660" t="s">
        <v>1291</v>
      </c>
      <c r="C33" s="660" t="s">
        <v>1292</v>
      </c>
      <c r="D33" s="661">
        <v>1</v>
      </c>
      <c r="E33" s="1189">
        <v>160</v>
      </c>
      <c r="F33" s="63"/>
      <c r="G33" s="621"/>
      <c r="H33" s="622"/>
      <c r="I33" s="620"/>
      <c r="J33" s="619"/>
      <c r="K33" s="625" t="s">
        <v>680</v>
      </c>
      <c r="L33" s="624" t="s">
        <v>680</v>
      </c>
      <c r="M33" s="1180" t="s">
        <v>680</v>
      </c>
      <c r="N33" s="1215" t="s">
        <v>680</v>
      </c>
      <c r="O33" s="1216" t="s">
        <v>680</v>
      </c>
      <c r="P33" s="798" t="s">
        <v>680</v>
      </c>
      <c r="Q33" s="623" t="s">
        <v>680</v>
      </c>
      <c r="R33" s="611">
        <f t="shared" si="12"/>
        <v>0</v>
      </c>
      <c r="S33" s="662">
        <f t="shared" si="13"/>
        <v>0</v>
      </c>
      <c r="T33" s="663" t="str">
        <f t="shared" si="14"/>
        <v>-</v>
      </c>
      <c r="U33" s="664">
        <v>1.22</v>
      </c>
      <c r="V33" s="174">
        <f t="shared" si="15"/>
        <v>0</v>
      </c>
      <c r="W33" s="173"/>
      <c r="X33" s="665" t="s">
        <v>1511</v>
      </c>
      <c r="Y33" s="665" t="s">
        <v>1519</v>
      </c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658"/>
      <c r="AM33" s="658"/>
      <c r="AN33" s="658"/>
      <c r="AO33" s="658"/>
      <c r="AP33" s="658"/>
      <c r="AQ33" s="658"/>
      <c r="AR33" s="658"/>
      <c r="AS33" s="658"/>
      <c r="AT33" s="658"/>
      <c r="AU33" s="658"/>
      <c r="AV33" s="658"/>
      <c r="AW33" s="658"/>
      <c r="AX33" s="658"/>
      <c r="AY33" s="658"/>
      <c r="AZ33" s="658"/>
      <c r="BA33" s="658"/>
      <c r="BB33" s="658"/>
      <c r="BC33" s="658"/>
      <c r="BD33" s="658"/>
      <c r="BE33" s="658"/>
      <c r="BF33" s="658"/>
      <c r="BG33" s="658"/>
      <c r="BH33" s="658"/>
      <c r="BI33" s="658"/>
      <c r="BJ33" s="658"/>
      <c r="BK33" s="658"/>
      <c r="BL33" s="658"/>
      <c r="BM33" s="658"/>
      <c r="BN33" s="658"/>
      <c r="BO33" s="659"/>
      <c r="BP33" s="558"/>
      <c r="BQ33" s="310"/>
      <c r="BR33" s="310">
        <v>1</v>
      </c>
      <c r="BS33" s="310"/>
      <c r="BT33" s="310"/>
      <c r="BU33" s="310"/>
      <c r="BV33" s="512"/>
      <c r="BW33" s="310"/>
      <c r="BX33" s="310"/>
      <c r="BY33" s="310">
        <v>1</v>
      </c>
      <c r="BZ33" s="512"/>
      <c r="CA33" s="525"/>
      <c r="CB33" s="526"/>
      <c r="CC33" s="526"/>
      <c r="CD33" s="526"/>
      <c r="CE33" s="526"/>
      <c r="CF33" s="526"/>
      <c r="CG33" s="526"/>
      <c r="CH33" s="526"/>
      <c r="CI33" s="526"/>
      <c r="CJ33" s="526"/>
      <c r="CK33" s="526"/>
      <c r="CL33" s="526"/>
      <c r="CM33" s="526"/>
      <c r="CN33" s="526"/>
      <c r="CO33" s="526"/>
      <c r="CP33" s="526"/>
      <c r="CQ33" s="526"/>
      <c r="CR33" s="526"/>
      <c r="CS33" s="526"/>
      <c r="CT33" s="526"/>
      <c r="CU33" s="526"/>
      <c r="CV33" s="526"/>
      <c r="CW33" s="526"/>
      <c r="CX33" s="526"/>
      <c r="CY33" s="526"/>
      <c r="CZ33" s="526"/>
      <c r="DA33" s="526"/>
      <c r="DB33" s="526"/>
      <c r="DC33" s="526"/>
      <c r="DD33" s="526"/>
      <c r="DE33" s="526"/>
      <c r="DF33" s="526"/>
      <c r="DG33" s="526"/>
      <c r="DH33" s="526"/>
      <c r="DI33" s="526"/>
      <c r="DJ33" s="526"/>
      <c r="DK33" s="526"/>
      <c r="DL33" s="526"/>
      <c r="DM33" s="526"/>
      <c r="DN33" s="526"/>
      <c r="DO33" s="526"/>
      <c r="DP33" s="526"/>
      <c r="DQ33" s="526"/>
      <c r="DR33" s="526"/>
      <c r="DS33" s="526"/>
      <c r="DT33" s="526"/>
      <c r="DU33" s="526"/>
      <c r="DV33" s="526"/>
      <c r="DW33" s="526"/>
      <c r="DX33" s="526"/>
      <c r="DY33" s="526"/>
      <c r="DZ33" s="526"/>
      <c r="EA33" s="526"/>
      <c r="EB33" s="526"/>
      <c r="EC33" s="526"/>
      <c r="ED33" s="526"/>
      <c r="EE33" s="526"/>
      <c r="EF33" s="526"/>
      <c r="EG33" s="526"/>
      <c r="EH33" s="526"/>
      <c r="EI33" s="526"/>
      <c r="EJ33" s="526"/>
      <c r="EK33" s="526"/>
      <c r="EL33" s="526"/>
      <c r="EM33" s="526"/>
      <c r="EN33" s="526"/>
      <c r="EO33" s="526"/>
      <c r="EP33" s="526"/>
      <c r="EQ33" s="526"/>
      <c r="ER33" s="526"/>
      <c r="ES33" s="526"/>
      <c r="ET33" s="526"/>
      <c r="EU33" s="526"/>
      <c r="EV33" s="526"/>
      <c r="EW33" s="526"/>
      <c r="EX33" s="526"/>
      <c r="EY33" s="526"/>
      <c r="EZ33" s="526"/>
      <c r="FA33" s="526"/>
      <c r="FB33" s="526"/>
      <c r="FC33" s="526"/>
      <c r="FD33" s="526"/>
      <c r="FE33" s="526"/>
      <c r="FF33" s="526"/>
      <c r="FG33" s="526"/>
      <c r="FH33" s="526"/>
      <c r="FI33" s="526"/>
      <c r="FJ33" s="526"/>
      <c r="FK33" s="526"/>
      <c r="FL33" s="526"/>
      <c r="FM33" s="526"/>
      <c r="FN33" s="526"/>
      <c r="FO33" s="526"/>
      <c r="FP33" s="526"/>
      <c r="FQ33" s="526"/>
      <c r="FR33" s="526"/>
      <c r="FS33" s="526"/>
      <c r="FT33" s="526"/>
      <c r="FU33" s="526"/>
      <c r="FV33" s="526"/>
      <c r="FW33" s="526"/>
      <c r="FX33" s="526"/>
      <c r="FY33" s="526"/>
      <c r="FZ33" s="526"/>
      <c r="GA33" s="526"/>
      <c r="GB33" s="526"/>
      <c r="GC33" s="526"/>
      <c r="GD33" s="526"/>
      <c r="GE33" s="526"/>
      <c r="GF33" s="526"/>
      <c r="GG33" s="526"/>
      <c r="GH33" s="526"/>
      <c r="GI33" s="526"/>
      <c r="GJ33" s="526"/>
      <c r="GK33" s="526"/>
      <c r="GL33" s="526"/>
      <c r="GM33" s="526"/>
      <c r="GN33" s="526"/>
      <c r="GO33" s="526"/>
      <c r="GP33" s="526"/>
      <c r="GQ33" s="526"/>
      <c r="GR33" s="526"/>
      <c r="GS33" s="526"/>
      <c r="GT33" s="526"/>
      <c r="GU33" s="526"/>
      <c r="GV33" s="526"/>
      <c r="GW33" s="526"/>
      <c r="GX33" s="526"/>
      <c r="GY33" s="526"/>
      <c r="GZ33" s="526"/>
      <c r="HA33" s="526"/>
      <c r="HB33" s="526"/>
      <c r="HC33" s="526"/>
      <c r="HD33" s="526"/>
      <c r="HE33" s="526"/>
      <c r="HF33" s="526"/>
      <c r="HG33" s="526"/>
      <c r="HH33" s="526"/>
      <c r="HI33" s="526"/>
      <c r="HJ33" s="526"/>
      <c r="HK33" s="526"/>
      <c r="HL33" s="526"/>
      <c r="HM33" s="526"/>
      <c r="HN33" s="526"/>
      <c r="HO33" s="526"/>
      <c r="HP33" s="526"/>
      <c r="HQ33" s="526"/>
      <c r="HR33" s="526"/>
      <c r="HS33" s="526"/>
      <c r="HT33" s="526"/>
      <c r="HU33" s="526"/>
      <c r="HV33" s="526"/>
      <c r="HW33" s="526"/>
      <c r="HX33" s="526"/>
      <c r="HY33" s="526"/>
      <c r="HZ33" s="526"/>
      <c r="IA33" s="526"/>
      <c r="IB33" s="526"/>
      <c r="IC33" s="526"/>
      <c r="ID33" s="526"/>
      <c r="IE33" s="526"/>
      <c r="IF33" s="526"/>
      <c r="IG33" s="526"/>
      <c r="IH33" s="526"/>
      <c r="II33" s="526"/>
      <c r="IJ33" s="526"/>
      <c r="IK33" s="526"/>
      <c r="IL33" s="526"/>
      <c r="IM33" s="526"/>
      <c r="IN33" s="526"/>
      <c r="IO33" s="526"/>
      <c r="IP33" s="526"/>
      <c r="IQ33" s="526"/>
      <c r="IR33" s="526"/>
      <c r="IS33" s="526"/>
      <c r="IT33" s="526"/>
      <c r="IU33" s="526"/>
      <c r="IV33" s="526"/>
      <c r="IW33" s="526"/>
      <c r="IX33" s="526"/>
      <c r="IY33" s="526"/>
      <c r="IZ33" s="526"/>
      <c r="JA33" s="526"/>
      <c r="JB33" s="526"/>
      <c r="JC33" s="526"/>
      <c r="JD33" s="526"/>
      <c r="JE33" s="526"/>
      <c r="JF33" s="526"/>
      <c r="JG33" s="526"/>
      <c r="JH33" s="526"/>
      <c r="JI33" s="526"/>
      <c r="JJ33" s="526"/>
      <c r="JK33" s="526"/>
      <c r="JL33" s="526"/>
      <c r="JM33" s="526"/>
      <c r="JN33" s="526"/>
      <c r="JO33" s="526"/>
      <c r="JP33" s="526"/>
      <c r="JQ33" s="526"/>
      <c r="JR33" s="526"/>
      <c r="JS33" s="526"/>
      <c r="JT33" s="526"/>
      <c r="JU33" s="526"/>
      <c r="JV33" s="526"/>
      <c r="JW33" s="526"/>
      <c r="JX33" s="526"/>
      <c r="JY33" s="526"/>
      <c r="JZ33" s="526"/>
      <c r="KA33" s="526"/>
      <c r="KB33" s="526"/>
      <c r="KC33" s="526"/>
      <c r="KD33" s="526"/>
      <c r="KE33" s="526"/>
      <c r="KF33" s="526"/>
      <c r="KG33" s="526"/>
      <c r="KH33" s="526"/>
      <c r="KI33" s="526"/>
      <c r="KJ33" s="526"/>
      <c r="KK33" s="526"/>
      <c r="KL33" s="526"/>
      <c r="KM33" s="526"/>
      <c r="KN33" s="526"/>
      <c r="KO33" s="526"/>
      <c r="KP33" s="526"/>
      <c r="KQ33" s="527"/>
    </row>
    <row r="34" spans="1:303" ht="37.25" customHeight="1">
      <c r="A34" s="577"/>
      <c r="B34" s="660" t="s">
        <v>1293</v>
      </c>
      <c r="C34" s="660" t="s">
        <v>1294</v>
      </c>
      <c r="D34" s="661">
        <v>1</v>
      </c>
      <c r="E34" s="1189">
        <v>140</v>
      </c>
      <c r="F34" s="63"/>
      <c r="G34" s="621"/>
      <c r="H34" s="622"/>
      <c r="I34" s="620"/>
      <c r="J34" s="619"/>
      <c r="K34" s="625" t="s">
        <v>680</v>
      </c>
      <c r="L34" s="209" t="s">
        <v>680</v>
      </c>
      <c r="M34" s="1180" t="s">
        <v>680</v>
      </c>
      <c r="N34" s="1215" t="s">
        <v>680</v>
      </c>
      <c r="O34" s="1216" t="s">
        <v>680</v>
      </c>
      <c r="P34" s="798" t="s">
        <v>680</v>
      </c>
      <c r="Q34" s="623" t="s">
        <v>680</v>
      </c>
      <c r="R34" s="611">
        <f t="shared" si="12"/>
        <v>0</v>
      </c>
      <c r="S34" s="662">
        <f t="shared" si="13"/>
        <v>0</v>
      </c>
      <c r="T34" s="663" t="str">
        <f t="shared" si="14"/>
        <v>-</v>
      </c>
      <c r="U34" s="664">
        <v>0.83</v>
      </c>
      <c r="V34" s="174">
        <f t="shared" si="15"/>
        <v>0</v>
      </c>
      <c r="W34" s="533"/>
      <c r="X34" s="665" t="s">
        <v>1512</v>
      </c>
      <c r="Y34" s="665" t="s">
        <v>1521</v>
      </c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658"/>
      <c r="AM34" s="658"/>
      <c r="AN34" s="658"/>
      <c r="AO34" s="658"/>
      <c r="AP34" s="658"/>
      <c r="AQ34" s="658"/>
      <c r="AR34" s="658"/>
      <c r="AS34" s="658"/>
      <c r="AT34" s="658"/>
      <c r="AU34" s="658"/>
      <c r="AV34" s="658"/>
      <c r="AW34" s="658"/>
      <c r="AX34" s="658"/>
      <c r="AY34" s="658"/>
      <c r="AZ34" s="658"/>
      <c r="BA34" s="658"/>
      <c r="BB34" s="658"/>
      <c r="BC34" s="658"/>
      <c r="BD34" s="658"/>
      <c r="BE34" s="658"/>
      <c r="BF34" s="658"/>
      <c r="BG34" s="658"/>
      <c r="BH34" s="658"/>
      <c r="BI34" s="658"/>
      <c r="BJ34" s="658"/>
      <c r="BK34" s="658"/>
      <c r="BL34" s="658"/>
      <c r="BM34" s="658"/>
      <c r="BN34" s="658"/>
      <c r="BO34" s="659"/>
      <c r="BP34" s="558"/>
      <c r="BQ34" s="310">
        <v>1</v>
      </c>
      <c r="BR34" s="310"/>
      <c r="BS34" s="310"/>
      <c r="BT34" s="310"/>
      <c r="BU34" s="310"/>
      <c r="BV34" s="512"/>
      <c r="BW34" s="310"/>
      <c r="BX34" s="310">
        <v>1</v>
      </c>
      <c r="BY34" s="310"/>
      <c r="BZ34" s="512"/>
      <c r="CA34" s="525"/>
      <c r="CB34" s="526"/>
      <c r="CC34" s="526"/>
      <c r="CD34" s="526"/>
      <c r="CE34" s="526"/>
      <c r="CF34" s="526"/>
      <c r="CG34" s="526"/>
      <c r="CH34" s="526"/>
      <c r="CI34" s="526"/>
      <c r="CJ34" s="526"/>
      <c r="CK34" s="526"/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6"/>
      <c r="CY34" s="526"/>
      <c r="CZ34" s="526"/>
      <c r="DA34" s="526"/>
      <c r="DB34" s="526"/>
      <c r="DC34" s="526"/>
      <c r="DD34" s="526"/>
      <c r="DE34" s="526"/>
      <c r="DF34" s="526"/>
      <c r="DG34" s="526"/>
      <c r="DH34" s="526"/>
      <c r="DI34" s="526"/>
      <c r="DJ34" s="526"/>
      <c r="DK34" s="526"/>
      <c r="DL34" s="526"/>
      <c r="DM34" s="526"/>
      <c r="DN34" s="526"/>
      <c r="DO34" s="526"/>
      <c r="DP34" s="526"/>
      <c r="DQ34" s="526"/>
      <c r="DR34" s="526"/>
      <c r="DS34" s="526"/>
      <c r="DT34" s="526"/>
      <c r="DU34" s="526"/>
      <c r="DV34" s="526"/>
      <c r="DW34" s="526"/>
      <c r="DX34" s="526"/>
      <c r="DY34" s="526"/>
      <c r="DZ34" s="526"/>
      <c r="EA34" s="526"/>
      <c r="EB34" s="526"/>
      <c r="EC34" s="526"/>
      <c r="ED34" s="526"/>
      <c r="EE34" s="526"/>
      <c r="EF34" s="526"/>
      <c r="EG34" s="526"/>
      <c r="EH34" s="526"/>
      <c r="EI34" s="526"/>
      <c r="EJ34" s="526"/>
      <c r="EK34" s="526"/>
      <c r="EL34" s="526"/>
      <c r="EM34" s="526"/>
      <c r="EN34" s="526"/>
      <c r="EO34" s="526"/>
      <c r="EP34" s="526"/>
      <c r="EQ34" s="526"/>
      <c r="ER34" s="526"/>
      <c r="ES34" s="526"/>
      <c r="ET34" s="526"/>
      <c r="EU34" s="526"/>
      <c r="EV34" s="526"/>
      <c r="EW34" s="526"/>
      <c r="EX34" s="526"/>
      <c r="EY34" s="526"/>
      <c r="EZ34" s="526"/>
      <c r="FA34" s="526"/>
      <c r="FB34" s="526"/>
      <c r="FC34" s="526"/>
      <c r="FD34" s="526"/>
      <c r="FE34" s="526"/>
      <c r="FF34" s="526"/>
      <c r="FG34" s="526"/>
      <c r="FH34" s="526"/>
      <c r="FI34" s="526"/>
      <c r="FJ34" s="526"/>
      <c r="FK34" s="526"/>
      <c r="FL34" s="526"/>
      <c r="FM34" s="526"/>
      <c r="FN34" s="526"/>
      <c r="FO34" s="526"/>
      <c r="FP34" s="526"/>
      <c r="FQ34" s="526"/>
      <c r="FR34" s="526"/>
      <c r="FS34" s="526"/>
      <c r="FT34" s="526"/>
      <c r="FU34" s="526"/>
      <c r="FV34" s="526"/>
      <c r="FW34" s="526"/>
      <c r="FX34" s="526"/>
      <c r="FY34" s="526"/>
      <c r="FZ34" s="526"/>
      <c r="GA34" s="526"/>
      <c r="GB34" s="526"/>
      <c r="GC34" s="526"/>
      <c r="GD34" s="526"/>
      <c r="GE34" s="526"/>
      <c r="GF34" s="526"/>
      <c r="GG34" s="526"/>
      <c r="GH34" s="526"/>
      <c r="GI34" s="526"/>
      <c r="GJ34" s="526"/>
      <c r="GK34" s="526"/>
      <c r="GL34" s="526"/>
      <c r="GM34" s="526"/>
      <c r="GN34" s="526"/>
      <c r="GO34" s="526"/>
      <c r="GP34" s="526"/>
      <c r="GQ34" s="526"/>
      <c r="GR34" s="526"/>
      <c r="GS34" s="526"/>
      <c r="GT34" s="526"/>
      <c r="GU34" s="526"/>
      <c r="GV34" s="526"/>
      <c r="GW34" s="526"/>
      <c r="GX34" s="526"/>
      <c r="GY34" s="526"/>
      <c r="GZ34" s="526"/>
      <c r="HA34" s="526"/>
      <c r="HB34" s="526"/>
      <c r="HC34" s="526"/>
      <c r="HD34" s="526"/>
      <c r="HE34" s="526"/>
      <c r="HF34" s="526"/>
      <c r="HG34" s="526"/>
      <c r="HH34" s="526"/>
      <c r="HI34" s="526"/>
      <c r="HJ34" s="526"/>
      <c r="HK34" s="526"/>
      <c r="HL34" s="526"/>
      <c r="HM34" s="526"/>
      <c r="HN34" s="526"/>
      <c r="HO34" s="526"/>
      <c r="HP34" s="526"/>
      <c r="HQ34" s="526"/>
      <c r="HR34" s="526"/>
      <c r="HS34" s="526"/>
      <c r="HT34" s="526"/>
      <c r="HU34" s="526"/>
      <c r="HV34" s="526"/>
      <c r="HW34" s="526"/>
      <c r="HX34" s="526"/>
      <c r="HY34" s="526"/>
      <c r="HZ34" s="526"/>
      <c r="IA34" s="526"/>
      <c r="IB34" s="526"/>
      <c r="IC34" s="526"/>
      <c r="ID34" s="526"/>
      <c r="IE34" s="526"/>
      <c r="IF34" s="526"/>
      <c r="IG34" s="526"/>
      <c r="IH34" s="526"/>
      <c r="II34" s="526"/>
      <c r="IJ34" s="526"/>
      <c r="IK34" s="526"/>
      <c r="IL34" s="526"/>
      <c r="IM34" s="526"/>
      <c r="IN34" s="526"/>
      <c r="IO34" s="526"/>
      <c r="IP34" s="526"/>
      <c r="IQ34" s="526"/>
      <c r="IR34" s="526"/>
      <c r="IS34" s="526"/>
      <c r="IT34" s="526"/>
      <c r="IU34" s="526"/>
      <c r="IV34" s="526"/>
      <c r="IW34" s="526"/>
      <c r="IX34" s="526"/>
      <c r="IY34" s="526"/>
      <c r="IZ34" s="526"/>
      <c r="JA34" s="526"/>
      <c r="JB34" s="526"/>
      <c r="JC34" s="526"/>
      <c r="JD34" s="526"/>
      <c r="JE34" s="526"/>
      <c r="JF34" s="526"/>
      <c r="JG34" s="526"/>
      <c r="JH34" s="526"/>
      <c r="JI34" s="526"/>
      <c r="JJ34" s="526"/>
      <c r="JK34" s="526"/>
      <c r="JL34" s="526"/>
      <c r="JM34" s="526"/>
      <c r="JN34" s="526"/>
      <c r="JO34" s="526"/>
      <c r="JP34" s="526"/>
      <c r="JQ34" s="526"/>
      <c r="JR34" s="526"/>
      <c r="JS34" s="526"/>
      <c r="JT34" s="526"/>
      <c r="JU34" s="526"/>
      <c r="JV34" s="526"/>
      <c r="JW34" s="526"/>
      <c r="JX34" s="526"/>
      <c r="JY34" s="526"/>
      <c r="JZ34" s="526"/>
      <c r="KA34" s="526"/>
      <c r="KB34" s="526"/>
      <c r="KC34" s="526"/>
      <c r="KD34" s="526"/>
      <c r="KE34" s="526"/>
      <c r="KF34" s="526"/>
      <c r="KG34" s="526"/>
      <c r="KH34" s="526"/>
      <c r="KI34" s="526"/>
      <c r="KJ34" s="526"/>
      <c r="KK34" s="526"/>
      <c r="KL34" s="526"/>
      <c r="KM34" s="526"/>
      <c r="KN34" s="526"/>
      <c r="KO34" s="526"/>
      <c r="KP34" s="526"/>
      <c r="KQ34" s="527"/>
    </row>
    <row r="35" spans="1:303" ht="37.25" customHeight="1">
      <c r="A35" s="577"/>
      <c r="B35" s="660" t="s">
        <v>1295</v>
      </c>
      <c r="C35" s="660" t="s">
        <v>1296</v>
      </c>
      <c r="D35" s="661">
        <v>1</v>
      </c>
      <c r="E35" s="1189">
        <v>134</v>
      </c>
      <c r="F35" s="63"/>
      <c r="G35" s="621"/>
      <c r="H35" s="622"/>
      <c r="I35" s="620"/>
      <c r="J35" s="619"/>
      <c r="K35" s="625" t="s">
        <v>680</v>
      </c>
      <c r="L35" s="624" t="s">
        <v>680</v>
      </c>
      <c r="M35" s="1180" t="s">
        <v>680</v>
      </c>
      <c r="N35" s="1215" t="s">
        <v>680</v>
      </c>
      <c r="O35" s="1216" t="s">
        <v>680</v>
      </c>
      <c r="P35" s="798" t="s">
        <v>680</v>
      </c>
      <c r="Q35" s="623" t="s">
        <v>680</v>
      </c>
      <c r="R35" s="611">
        <f t="shared" si="12"/>
        <v>0</v>
      </c>
      <c r="S35" s="662">
        <f t="shared" si="13"/>
        <v>0</v>
      </c>
      <c r="T35" s="663" t="str">
        <f t="shared" si="14"/>
        <v>-</v>
      </c>
      <c r="U35" s="664">
        <v>0.73</v>
      </c>
      <c r="V35" s="174">
        <f t="shared" si="15"/>
        <v>0</v>
      </c>
      <c r="W35" s="533"/>
      <c r="X35" s="665" t="s">
        <v>1513</v>
      </c>
      <c r="Y35" s="665" t="s">
        <v>1521</v>
      </c>
      <c r="Z35" s="658"/>
      <c r="AA35" s="658"/>
      <c r="AB35" s="658"/>
      <c r="AC35" s="658"/>
      <c r="AD35" s="658"/>
      <c r="AE35" s="658"/>
      <c r="AF35" s="658"/>
      <c r="AG35" s="658"/>
      <c r="AH35" s="658"/>
      <c r="AI35" s="658"/>
      <c r="AJ35" s="658"/>
      <c r="AK35" s="658"/>
      <c r="AL35" s="658"/>
      <c r="AM35" s="658"/>
      <c r="AN35" s="658"/>
      <c r="AO35" s="658"/>
      <c r="AP35" s="658"/>
      <c r="AQ35" s="658"/>
      <c r="AR35" s="658"/>
      <c r="AS35" s="658"/>
      <c r="AT35" s="658"/>
      <c r="AU35" s="658"/>
      <c r="AV35" s="658"/>
      <c r="AW35" s="658"/>
      <c r="AX35" s="658"/>
      <c r="AY35" s="658"/>
      <c r="AZ35" s="658"/>
      <c r="BA35" s="658"/>
      <c r="BB35" s="658"/>
      <c r="BC35" s="658"/>
      <c r="BD35" s="658"/>
      <c r="BE35" s="658"/>
      <c r="BF35" s="658"/>
      <c r="BG35" s="658"/>
      <c r="BH35" s="658"/>
      <c r="BI35" s="658"/>
      <c r="BJ35" s="658"/>
      <c r="BK35" s="658"/>
      <c r="BL35" s="658"/>
      <c r="BM35" s="658"/>
      <c r="BN35" s="658"/>
      <c r="BO35" s="659"/>
      <c r="BP35" s="558"/>
      <c r="BQ35" s="310">
        <v>1</v>
      </c>
      <c r="BR35" s="310"/>
      <c r="BS35" s="310"/>
      <c r="BT35" s="310"/>
      <c r="BU35" s="310"/>
      <c r="BV35" s="512"/>
      <c r="BW35" s="310">
        <v>1</v>
      </c>
      <c r="BX35" s="310"/>
      <c r="BY35" s="310"/>
      <c r="BZ35" s="512"/>
      <c r="CA35" s="525"/>
      <c r="CB35" s="526"/>
      <c r="CC35" s="526"/>
      <c r="CD35" s="526"/>
      <c r="CE35" s="526"/>
      <c r="CF35" s="526"/>
      <c r="CG35" s="526"/>
      <c r="CH35" s="526"/>
      <c r="CI35" s="526"/>
      <c r="CJ35" s="526"/>
      <c r="CK35" s="526"/>
      <c r="CL35" s="526"/>
      <c r="CM35" s="526"/>
      <c r="CN35" s="526"/>
      <c r="CO35" s="526"/>
      <c r="CP35" s="526"/>
      <c r="CQ35" s="526"/>
      <c r="CR35" s="526"/>
      <c r="CS35" s="526"/>
      <c r="CT35" s="526"/>
      <c r="CU35" s="526"/>
      <c r="CV35" s="526"/>
      <c r="CW35" s="526"/>
      <c r="CX35" s="526"/>
      <c r="CY35" s="526"/>
      <c r="CZ35" s="526"/>
      <c r="DA35" s="526"/>
      <c r="DB35" s="526"/>
      <c r="DC35" s="526"/>
      <c r="DD35" s="526"/>
      <c r="DE35" s="526"/>
      <c r="DF35" s="526"/>
      <c r="DG35" s="526"/>
      <c r="DH35" s="526"/>
      <c r="DI35" s="526"/>
      <c r="DJ35" s="526"/>
      <c r="DK35" s="526"/>
      <c r="DL35" s="526"/>
      <c r="DM35" s="526"/>
      <c r="DN35" s="526"/>
      <c r="DO35" s="526"/>
      <c r="DP35" s="526"/>
      <c r="DQ35" s="526"/>
      <c r="DR35" s="526"/>
      <c r="DS35" s="526"/>
      <c r="DT35" s="526"/>
      <c r="DU35" s="526"/>
      <c r="DV35" s="526"/>
      <c r="DW35" s="526"/>
      <c r="DX35" s="526"/>
      <c r="DY35" s="526"/>
      <c r="DZ35" s="526"/>
      <c r="EA35" s="526"/>
      <c r="EB35" s="526"/>
      <c r="EC35" s="526"/>
      <c r="ED35" s="526"/>
      <c r="EE35" s="526"/>
      <c r="EF35" s="526"/>
      <c r="EG35" s="526"/>
      <c r="EH35" s="526"/>
      <c r="EI35" s="526"/>
      <c r="EJ35" s="526"/>
      <c r="EK35" s="526"/>
      <c r="EL35" s="526"/>
      <c r="EM35" s="526"/>
      <c r="EN35" s="526"/>
      <c r="EO35" s="526"/>
      <c r="EP35" s="526"/>
      <c r="EQ35" s="526"/>
      <c r="ER35" s="526"/>
      <c r="ES35" s="526"/>
      <c r="ET35" s="526"/>
      <c r="EU35" s="526"/>
      <c r="EV35" s="526"/>
      <c r="EW35" s="526"/>
      <c r="EX35" s="526"/>
      <c r="EY35" s="526"/>
      <c r="EZ35" s="526"/>
      <c r="FA35" s="526"/>
      <c r="FB35" s="526"/>
      <c r="FC35" s="526"/>
      <c r="FD35" s="526"/>
      <c r="FE35" s="526"/>
      <c r="FF35" s="526"/>
      <c r="FG35" s="526"/>
      <c r="FH35" s="526"/>
      <c r="FI35" s="526"/>
      <c r="FJ35" s="526"/>
      <c r="FK35" s="526"/>
      <c r="FL35" s="526"/>
      <c r="FM35" s="526"/>
      <c r="FN35" s="526"/>
      <c r="FO35" s="526"/>
      <c r="FP35" s="526"/>
      <c r="FQ35" s="526"/>
      <c r="FR35" s="526"/>
      <c r="FS35" s="526"/>
      <c r="FT35" s="526"/>
      <c r="FU35" s="526"/>
      <c r="FV35" s="526"/>
      <c r="FW35" s="526"/>
      <c r="FX35" s="526"/>
      <c r="FY35" s="526"/>
      <c r="FZ35" s="526"/>
      <c r="GA35" s="526"/>
      <c r="GB35" s="526"/>
      <c r="GC35" s="526"/>
      <c r="GD35" s="526"/>
      <c r="GE35" s="526"/>
      <c r="GF35" s="526"/>
      <c r="GG35" s="526"/>
      <c r="GH35" s="526"/>
      <c r="GI35" s="526"/>
      <c r="GJ35" s="526"/>
      <c r="GK35" s="526"/>
      <c r="GL35" s="526"/>
      <c r="GM35" s="526"/>
      <c r="GN35" s="526"/>
      <c r="GO35" s="526"/>
      <c r="GP35" s="526"/>
      <c r="GQ35" s="526"/>
      <c r="GR35" s="526"/>
      <c r="GS35" s="526"/>
      <c r="GT35" s="526"/>
      <c r="GU35" s="526"/>
      <c r="GV35" s="526"/>
      <c r="GW35" s="526"/>
      <c r="GX35" s="526"/>
      <c r="GY35" s="526"/>
      <c r="GZ35" s="526"/>
      <c r="HA35" s="526"/>
      <c r="HB35" s="526"/>
      <c r="HC35" s="526"/>
      <c r="HD35" s="526"/>
      <c r="HE35" s="526"/>
      <c r="HF35" s="526"/>
      <c r="HG35" s="526"/>
      <c r="HH35" s="526"/>
      <c r="HI35" s="526"/>
      <c r="HJ35" s="526"/>
      <c r="HK35" s="526"/>
      <c r="HL35" s="526"/>
      <c r="HM35" s="526"/>
      <c r="HN35" s="526"/>
      <c r="HO35" s="526"/>
      <c r="HP35" s="526"/>
      <c r="HQ35" s="526"/>
      <c r="HR35" s="526"/>
      <c r="HS35" s="526"/>
      <c r="HT35" s="526"/>
      <c r="HU35" s="526"/>
      <c r="HV35" s="526"/>
      <c r="HW35" s="526"/>
      <c r="HX35" s="526"/>
      <c r="HY35" s="526"/>
      <c r="HZ35" s="526"/>
      <c r="IA35" s="526"/>
      <c r="IB35" s="526"/>
      <c r="IC35" s="526"/>
      <c r="ID35" s="526"/>
      <c r="IE35" s="526"/>
      <c r="IF35" s="526"/>
      <c r="IG35" s="526"/>
      <c r="IH35" s="526"/>
      <c r="II35" s="526"/>
      <c r="IJ35" s="526"/>
      <c r="IK35" s="526"/>
      <c r="IL35" s="526"/>
      <c r="IM35" s="526"/>
      <c r="IN35" s="526"/>
      <c r="IO35" s="526"/>
      <c r="IP35" s="526"/>
      <c r="IQ35" s="526"/>
      <c r="IR35" s="526"/>
      <c r="IS35" s="526"/>
      <c r="IT35" s="526"/>
      <c r="IU35" s="526"/>
      <c r="IV35" s="526"/>
      <c r="IW35" s="526"/>
      <c r="IX35" s="526"/>
      <c r="IY35" s="526"/>
      <c r="IZ35" s="526"/>
      <c r="JA35" s="526"/>
      <c r="JB35" s="526"/>
      <c r="JC35" s="526"/>
      <c r="JD35" s="526"/>
      <c r="JE35" s="526"/>
      <c r="JF35" s="526"/>
      <c r="JG35" s="526"/>
      <c r="JH35" s="526"/>
      <c r="JI35" s="526"/>
      <c r="JJ35" s="526"/>
      <c r="JK35" s="526"/>
      <c r="JL35" s="526"/>
      <c r="JM35" s="526"/>
      <c r="JN35" s="526"/>
      <c r="JO35" s="526"/>
      <c r="JP35" s="526"/>
      <c r="JQ35" s="526"/>
      <c r="JR35" s="526"/>
      <c r="JS35" s="526"/>
      <c r="JT35" s="526"/>
      <c r="JU35" s="526"/>
      <c r="JV35" s="526"/>
      <c r="JW35" s="526"/>
      <c r="JX35" s="526"/>
      <c r="JY35" s="526"/>
      <c r="JZ35" s="526"/>
      <c r="KA35" s="526"/>
      <c r="KB35" s="526"/>
      <c r="KC35" s="526"/>
      <c r="KD35" s="526"/>
      <c r="KE35" s="526"/>
      <c r="KF35" s="526"/>
      <c r="KG35" s="526"/>
      <c r="KH35" s="526"/>
      <c r="KI35" s="526"/>
      <c r="KJ35" s="526"/>
      <c r="KK35" s="526"/>
      <c r="KL35" s="526"/>
      <c r="KM35" s="526"/>
      <c r="KN35" s="526"/>
      <c r="KO35" s="526"/>
      <c r="KP35" s="526"/>
      <c r="KQ35" s="527"/>
    </row>
    <row r="36" spans="1:303" ht="37.25" customHeight="1">
      <c r="A36" s="577"/>
      <c r="B36" s="660" t="s">
        <v>1297</v>
      </c>
      <c r="C36" s="660" t="s">
        <v>1298</v>
      </c>
      <c r="D36" s="661">
        <v>1</v>
      </c>
      <c r="E36" s="1189">
        <v>160</v>
      </c>
      <c r="F36" s="63"/>
      <c r="G36" s="621"/>
      <c r="H36" s="622"/>
      <c r="I36" s="620"/>
      <c r="J36" s="619"/>
      <c r="K36" s="625" t="s">
        <v>680</v>
      </c>
      <c r="L36" s="624" t="s">
        <v>680</v>
      </c>
      <c r="M36" s="1180" t="s">
        <v>680</v>
      </c>
      <c r="N36" s="1215" t="s">
        <v>680</v>
      </c>
      <c r="O36" s="1216" t="s">
        <v>680</v>
      </c>
      <c r="P36" s="798" t="s">
        <v>680</v>
      </c>
      <c r="Q36" s="623" t="s">
        <v>680</v>
      </c>
      <c r="R36" s="611">
        <f t="shared" si="12"/>
        <v>0</v>
      </c>
      <c r="S36" s="662">
        <f t="shared" si="13"/>
        <v>0</v>
      </c>
      <c r="T36" s="663" t="str">
        <f t="shared" si="14"/>
        <v>-</v>
      </c>
      <c r="U36" s="664">
        <v>1.19</v>
      </c>
      <c r="V36" s="174">
        <f t="shared" si="15"/>
        <v>0</v>
      </c>
      <c r="W36" s="533"/>
      <c r="X36" s="665" t="s">
        <v>1511</v>
      </c>
      <c r="Y36" s="665" t="s">
        <v>1519</v>
      </c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58"/>
      <c r="AN36" s="658"/>
      <c r="AO36" s="658"/>
      <c r="AP36" s="658"/>
      <c r="AQ36" s="658"/>
      <c r="AR36" s="658"/>
      <c r="AS36" s="658"/>
      <c r="AT36" s="658"/>
      <c r="AU36" s="658"/>
      <c r="AV36" s="658"/>
      <c r="AW36" s="658"/>
      <c r="AX36" s="658"/>
      <c r="AY36" s="658"/>
      <c r="AZ36" s="658"/>
      <c r="BA36" s="658"/>
      <c r="BB36" s="658"/>
      <c r="BC36" s="658"/>
      <c r="BD36" s="658"/>
      <c r="BE36" s="658"/>
      <c r="BF36" s="658"/>
      <c r="BG36" s="658"/>
      <c r="BH36" s="658"/>
      <c r="BI36" s="658"/>
      <c r="BJ36" s="658"/>
      <c r="BK36" s="658"/>
      <c r="BL36" s="658"/>
      <c r="BM36" s="658"/>
      <c r="BN36" s="658"/>
      <c r="BO36" s="659"/>
      <c r="BP36" s="558"/>
      <c r="BQ36" s="310"/>
      <c r="BR36" s="310">
        <v>1</v>
      </c>
      <c r="BS36" s="310"/>
      <c r="BT36" s="310"/>
      <c r="BU36" s="310"/>
      <c r="BV36" s="512"/>
      <c r="BW36" s="310"/>
      <c r="BX36" s="310"/>
      <c r="BY36" s="310">
        <v>1</v>
      </c>
      <c r="BZ36" s="512"/>
      <c r="CA36" s="525"/>
      <c r="CB36" s="526"/>
      <c r="CC36" s="526"/>
      <c r="CD36" s="526"/>
      <c r="CE36" s="526"/>
      <c r="CF36" s="526"/>
      <c r="CG36" s="526"/>
      <c r="CH36" s="526"/>
      <c r="CI36" s="526"/>
      <c r="CJ36" s="526"/>
      <c r="CK36" s="526"/>
      <c r="CL36" s="526"/>
      <c r="CM36" s="526"/>
      <c r="CN36" s="526"/>
      <c r="CO36" s="526"/>
      <c r="CP36" s="526"/>
      <c r="CQ36" s="526"/>
      <c r="CR36" s="526"/>
      <c r="CS36" s="526"/>
      <c r="CT36" s="526"/>
      <c r="CU36" s="526"/>
      <c r="CV36" s="526"/>
      <c r="CW36" s="526"/>
      <c r="CX36" s="526"/>
      <c r="CY36" s="526"/>
      <c r="CZ36" s="526"/>
      <c r="DA36" s="526"/>
      <c r="DB36" s="526"/>
      <c r="DC36" s="526"/>
      <c r="DD36" s="526"/>
      <c r="DE36" s="526"/>
      <c r="DF36" s="526"/>
      <c r="DG36" s="526"/>
      <c r="DH36" s="526"/>
      <c r="DI36" s="526"/>
      <c r="DJ36" s="526"/>
      <c r="DK36" s="526"/>
      <c r="DL36" s="526"/>
      <c r="DM36" s="526"/>
      <c r="DN36" s="526"/>
      <c r="DO36" s="526"/>
      <c r="DP36" s="526"/>
      <c r="DQ36" s="526"/>
      <c r="DR36" s="526"/>
      <c r="DS36" s="526"/>
      <c r="DT36" s="526"/>
      <c r="DU36" s="526"/>
      <c r="DV36" s="526"/>
      <c r="DW36" s="526"/>
      <c r="DX36" s="526"/>
      <c r="DY36" s="526"/>
      <c r="DZ36" s="526"/>
      <c r="EA36" s="526"/>
      <c r="EB36" s="526"/>
      <c r="EC36" s="526"/>
      <c r="ED36" s="526"/>
      <c r="EE36" s="526"/>
      <c r="EF36" s="526"/>
      <c r="EG36" s="526"/>
      <c r="EH36" s="526"/>
      <c r="EI36" s="526"/>
      <c r="EJ36" s="526"/>
      <c r="EK36" s="526"/>
      <c r="EL36" s="526"/>
      <c r="EM36" s="526"/>
      <c r="EN36" s="526"/>
      <c r="EO36" s="526"/>
      <c r="EP36" s="526"/>
      <c r="EQ36" s="526"/>
      <c r="ER36" s="526"/>
      <c r="ES36" s="526"/>
      <c r="ET36" s="526"/>
      <c r="EU36" s="526"/>
      <c r="EV36" s="526"/>
      <c r="EW36" s="526"/>
      <c r="EX36" s="526"/>
      <c r="EY36" s="526"/>
      <c r="EZ36" s="526"/>
      <c r="FA36" s="526"/>
      <c r="FB36" s="526"/>
      <c r="FC36" s="526"/>
      <c r="FD36" s="526"/>
      <c r="FE36" s="526"/>
      <c r="FF36" s="526"/>
      <c r="FG36" s="526"/>
      <c r="FH36" s="526"/>
      <c r="FI36" s="526"/>
      <c r="FJ36" s="526"/>
      <c r="FK36" s="526"/>
      <c r="FL36" s="526"/>
      <c r="FM36" s="526"/>
      <c r="FN36" s="526"/>
      <c r="FO36" s="526"/>
      <c r="FP36" s="526"/>
      <c r="FQ36" s="526"/>
      <c r="FR36" s="526"/>
      <c r="FS36" s="526"/>
      <c r="FT36" s="526"/>
      <c r="FU36" s="526"/>
      <c r="FV36" s="526"/>
      <c r="FW36" s="526"/>
      <c r="FX36" s="526"/>
      <c r="FY36" s="526"/>
      <c r="FZ36" s="526"/>
      <c r="GA36" s="526"/>
      <c r="GB36" s="526"/>
      <c r="GC36" s="526"/>
      <c r="GD36" s="526"/>
      <c r="GE36" s="526"/>
      <c r="GF36" s="526"/>
      <c r="GG36" s="526"/>
      <c r="GH36" s="526"/>
      <c r="GI36" s="526"/>
      <c r="GJ36" s="526"/>
      <c r="GK36" s="526"/>
      <c r="GL36" s="526"/>
      <c r="GM36" s="526"/>
      <c r="GN36" s="526"/>
      <c r="GO36" s="526"/>
      <c r="GP36" s="526"/>
      <c r="GQ36" s="526"/>
      <c r="GR36" s="526"/>
      <c r="GS36" s="526"/>
      <c r="GT36" s="526"/>
      <c r="GU36" s="526"/>
      <c r="GV36" s="526"/>
      <c r="GW36" s="526"/>
      <c r="GX36" s="526"/>
      <c r="GY36" s="526"/>
      <c r="GZ36" s="526"/>
      <c r="HA36" s="526"/>
      <c r="HB36" s="526"/>
      <c r="HC36" s="526"/>
      <c r="HD36" s="526"/>
      <c r="HE36" s="526"/>
      <c r="HF36" s="526"/>
      <c r="HG36" s="526"/>
      <c r="HH36" s="526"/>
      <c r="HI36" s="526"/>
      <c r="HJ36" s="526"/>
      <c r="HK36" s="526"/>
      <c r="HL36" s="526"/>
      <c r="HM36" s="526"/>
      <c r="HN36" s="526"/>
      <c r="HO36" s="526"/>
      <c r="HP36" s="526"/>
      <c r="HQ36" s="526"/>
      <c r="HR36" s="526"/>
      <c r="HS36" s="526"/>
      <c r="HT36" s="526"/>
      <c r="HU36" s="526"/>
      <c r="HV36" s="526"/>
      <c r="HW36" s="526"/>
      <c r="HX36" s="526"/>
      <c r="HY36" s="526"/>
      <c r="HZ36" s="526"/>
      <c r="IA36" s="526"/>
      <c r="IB36" s="526"/>
      <c r="IC36" s="526"/>
      <c r="ID36" s="526"/>
      <c r="IE36" s="526"/>
      <c r="IF36" s="526"/>
      <c r="IG36" s="526"/>
      <c r="IH36" s="526"/>
      <c r="II36" s="526"/>
      <c r="IJ36" s="526"/>
      <c r="IK36" s="526"/>
      <c r="IL36" s="526"/>
      <c r="IM36" s="526"/>
      <c r="IN36" s="526"/>
      <c r="IO36" s="526"/>
      <c r="IP36" s="526"/>
      <c r="IQ36" s="526"/>
      <c r="IR36" s="526"/>
      <c r="IS36" s="526"/>
      <c r="IT36" s="526"/>
      <c r="IU36" s="526"/>
      <c r="IV36" s="526"/>
      <c r="IW36" s="526"/>
      <c r="IX36" s="526"/>
      <c r="IY36" s="526"/>
      <c r="IZ36" s="526"/>
      <c r="JA36" s="526"/>
      <c r="JB36" s="526"/>
      <c r="JC36" s="526"/>
      <c r="JD36" s="526"/>
      <c r="JE36" s="526"/>
      <c r="JF36" s="526"/>
      <c r="JG36" s="526"/>
      <c r="JH36" s="526"/>
      <c r="JI36" s="526"/>
      <c r="JJ36" s="526"/>
      <c r="JK36" s="526"/>
      <c r="JL36" s="526"/>
      <c r="JM36" s="526"/>
      <c r="JN36" s="526"/>
      <c r="JO36" s="526"/>
      <c r="JP36" s="526"/>
      <c r="JQ36" s="526"/>
      <c r="JR36" s="526"/>
      <c r="JS36" s="526"/>
      <c r="JT36" s="526"/>
      <c r="JU36" s="526"/>
      <c r="JV36" s="526"/>
      <c r="JW36" s="526"/>
      <c r="JX36" s="526"/>
      <c r="JY36" s="526"/>
      <c r="JZ36" s="526"/>
      <c r="KA36" s="526"/>
      <c r="KB36" s="526"/>
      <c r="KC36" s="526"/>
      <c r="KD36" s="526"/>
      <c r="KE36" s="526"/>
      <c r="KF36" s="526"/>
      <c r="KG36" s="526"/>
      <c r="KH36" s="526"/>
      <c r="KI36" s="526"/>
      <c r="KJ36" s="526"/>
      <c r="KK36" s="526"/>
      <c r="KL36" s="526"/>
      <c r="KM36" s="526"/>
      <c r="KN36" s="526"/>
      <c r="KO36" s="526"/>
      <c r="KP36" s="526"/>
      <c r="KQ36" s="527"/>
    </row>
    <row r="37" spans="1:303" ht="37.25" customHeight="1">
      <c r="A37" s="577"/>
      <c r="B37" s="660" t="s">
        <v>1299</v>
      </c>
      <c r="C37" s="660" t="s">
        <v>1300</v>
      </c>
      <c r="D37" s="661">
        <v>1</v>
      </c>
      <c r="E37" s="1189">
        <v>161</v>
      </c>
      <c r="F37" s="63"/>
      <c r="G37" s="621"/>
      <c r="H37" s="622"/>
      <c r="I37" s="620"/>
      <c r="J37" s="619"/>
      <c r="K37" s="625" t="s">
        <v>680</v>
      </c>
      <c r="L37" s="624" t="s">
        <v>680</v>
      </c>
      <c r="M37" s="1180" t="s">
        <v>680</v>
      </c>
      <c r="N37" s="1215" t="s">
        <v>680</v>
      </c>
      <c r="O37" s="1216" t="s">
        <v>680</v>
      </c>
      <c r="P37" s="798" t="s">
        <v>680</v>
      </c>
      <c r="Q37" s="623" t="s">
        <v>680</v>
      </c>
      <c r="R37" s="611">
        <f t="shared" si="12"/>
        <v>0</v>
      </c>
      <c r="S37" s="662">
        <f t="shared" si="13"/>
        <v>0</v>
      </c>
      <c r="T37" s="663" t="str">
        <f t="shared" si="14"/>
        <v>-</v>
      </c>
      <c r="U37" s="664">
        <v>1.26</v>
      </c>
      <c r="V37" s="174">
        <f t="shared" si="15"/>
        <v>0</v>
      </c>
      <c r="W37" s="533"/>
      <c r="X37" s="665" t="s">
        <v>1511</v>
      </c>
      <c r="Y37" s="665" t="s">
        <v>1520</v>
      </c>
      <c r="Z37" s="658"/>
      <c r="AA37" s="658"/>
      <c r="AB37" s="658"/>
      <c r="AC37" s="658"/>
      <c r="AD37" s="658"/>
      <c r="AE37" s="658"/>
      <c r="AF37" s="658"/>
      <c r="AG37" s="658"/>
      <c r="AH37" s="658"/>
      <c r="AI37" s="658"/>
      <c r="AJ37" s="658"/>
      <c r="AK37" s="658"/>
      <c r="AL37" s="658"/>
      <c r="AM37" s="658"/>
      <c r="AN37" s="658"/>
      <c r="AO37" s="658"/>
      <c r="AP37" s="658"/>
      <c r="AQ37" s="658"/>
      <c r="AR37" s="658"/>
      <c r="AS37" s="658"/>
      <c r="AT37" s="658"/>
      <c r="AU37" s="658"/>
      <c r="AV37" s="658"/>
      <c r="AW37" s="658"/>
      <c r="AX37" s="658"/>
      <c r="AY37" s="658"/>
      <c r="AZ37" s="658"/>
      <c r="BA37" s="658"/>
      <c r="BB37" s="658"/>
      <c r="BC37" s="658"/>
      <c r="BD37" s="658"/>
      <c r="BE37" s="658"/>
      <c r="BF37" s="658"/>
      <c r="BG37" s="658"/>
      <c r="BH37" s="658"/>
      <c r="BI37" s="658"/>
      <c r="BJ37" s="658"/>
      <c r="BK37" s="658"/>
      <c r="BL37" s="658"/>
      <c r="BM37" s="658"/>
      <c r="BN37" s="658"/>
      <c r="BO37" s="659"/>
      <c r="BP37" s="558"/>
      <c r="BQ37" s="310"/>
      <c r="BR37" s="310"/>
      <c r="BS37" s="310">
        <v>1</v>
      </c>
      <c r="BT37" s="310"/>
      <c r="BU37" s="310"/>
      <c r="BV37" s="512"/>
      <c r="BW37" s="310"/>
      <c r="BX37" s="310"/>
      <c r="BY37" s="310">
        <v>1</v>
      </c>
      <c r="BZ37" s="512"/>
      <c r="CA37" s="525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526"/>
      <c r="CZ37" s="526"/>
      <c r="DA37" s="526"/>
      <c r="DB37" s="526"/>
      <c r="DC37" s="526"/>
      <c r="DD37" s="526"/>
      <c r="DE37" s="526"/>
      <c r="DF37" s="526"/>
      <c r="DG37" s="526"/>
      <c r="DH37" s="526"/>
      <c r="DI37" s="526"/>
      <c r="DJ37" s="526"/>
      <c r="DK37" s="526"/>
      <c r="DL37" s="526"/>
      <c r="DM37" s="526"/>
      <c r="DN37" s="526"/>
      <c r="DO37" s="526"/>
      <c r="DP37" s="526"/>
      <c r="DQ37" s="526"/>
      <c r="DR37" s="526"/>
      <c r="DS37" s="526"/>
      <c r="DT37" s="526"/>
      <c r="DU37" s="526"/>
      <c r="DV37" s="526"/>
      <c r="DW37" s="526"/>
      <c r="DX37" s="526"/>
      <c r="DY37" s="526"/>
      <c r="DZ37" s="526"/>
      <c r="EA37" s="526"/>
      <c r="EB37" s="526"/>
      <c r="EC37" s="526"/>
      <c r="ED37" s="526"/>
      <c r="EE37" s="526"/>
      <c r="EF37" s="526"/>
      <c r="EG37" s="526"/>
      <c r="EH37" s="526"/>
      <c r="EI37" s="526"/>
      <c r="EJ37" s="526"/>
      <c r="EK37" s="526"/>
      <c r="EL37" s="526"/>
      <c r="EM37" s="526"/>
      <c r="EN37" s="526"/>
      <c r="EO37" s="526"/>
      <c r="EP37" s="526"/>
      <c r="EQ37" s="526"/>
      <c r="ER37" s="526"/>
      <c r="ES37" s="526"/>
      <c r="ET37" s="526"/>
      <c r="EU37" s="526"/>
      <c r="EV37" s="526"/>
      <c r="EW37" s="526"/>
      <c r="EX37" s="526"/>
      <c r="EY37" s="526"/>
      <c r="EZ37" s="526"/>
      <c r="FA37" s="526"/>
      <c r="FB37" s="526"/>
      <c r="FC37" s="526"/>
      <c r="FD37" s="526"/>
      <c r="FE37" s="526"/>
      <c r="FF37" s="526"/>
      <c r="FG37" s="526"/>
      <c r="FH37" s="526"/>
      <c r="FI37" s="526"/>
      <c r="FJ37" s="526"/>
      <c r="FK37" s="526"/>
      <c r="FL37" s="526"/>
      <c r="FM37" s="526"/>
      <c r="FN37" s="526"/>
      <c r="FO37" s="526"/>
      <c r="FP37" s="526"/>
      <c r="FQ37" s="526"/>
      <c r="FR37" s="526"/>
      <c r="FS37" s="526"/>
      <c r="FT37" s="526"/>
      <c r="FU37" s="526"/>
      <c r="FV37" s="526"/>
      <c r="FW37" s="526"/>
      <c r="FX37" s="526"/>
      <c r="FY37" s="526"/>
      <c r="FZ37" s="526"/>
      <c r="GA37" s="526"/>
      <c r="GB37" s="526"/>
      <c r="GC37" s="526"/>
      <c r="GD37" s="526"/>
      <c r="GE37" s="526"/>
      <c r="GF37" s="526"/>
      <c r="GG37" s="526"/>
      <c r="GH37" s="526"/>
      <c r="GI37" s="526"/>
      <c r="GJ37" s="526"/>
      <c r="GK37" s="526"/>
      <c r="GL37" s="526"/>
      <c r="GM37" s="526"/>
      <c r="GN37" s="526"/>
      <c r="GO37" s="526"/>
      <c r="GP37" s="526"/>
      <c r="GQ37" s="526"/>
      <c r="GR37" s="526"/>
      <c r="GS37" s="526"/>
      <c r="GT37" s="526"/>
      <c r="GU37" s="526"/>
      <c r="GV37" s="526"/>
      <c r="GW37" s="526"/>
      <c r="GX37" s="526"/>
      <c r="GY37" s="526"/>
      <c r="GZ37" s="526"/>
      <c r="HA37" s="526"/>
      <c r="HB37" s="526"/>
      <c r="HC37" s="526"/>
      <c r="HD37" s="526"/>
      <c r="HE37" s="526"/>
      <c r="HF37" s="526"/>
      <c r="HG37" s="526"/>
      <c r="HH37" s="526"/>
      <c r="HI37" s="526"/>
      <c r="HJ37" s="526"/>
      <c r="HK37" s="526"/>
      <c r="HL37" s="526"/>
      <c r="HM37" s="526"/>
      <c r="HN37" s="526"/>
      <c r="HO37" s="526"/>
      <c r="HP37" s="526"/>
      <c r="HQ37" s="526"/>
      <c r="HR37" s="526"/>
      <c r="HS37" s="526"/>
      <c r="HT37" s="526"/>
      <c r="HU37" s="526"/>
      <c r="HV37" s="526"/>
      <c r="HW37" s="526"/>
      <c r="HX37" s="526"/>
      <c r="HY37" s="526"/>
      <c r="HZ37" s="526"/>
      <c r="IA37" s="526"/>
      <c r="IB37" s="526"/>
      <c r="IC37" s="526"/>
      <c r="ID37" s="526"/>
      <c r="IE37" s="526"/>
      <c r="IF37" s="526"/>
      <c r="IG37" s="526"/>
      <c r="IH37" s="526"/>
      <c r="II37" s="526"/>
      <c r="IJ37" s="526"/>
      <c r="IK37" s="526"/>
      <c r="IL37" s="526"/>
      <c r="IM37" s="526"/>
      <c r="IN37" s="526"/>
      <c r="IO37" s="526"/>
      <c r="IP37" s="526"/>
      <c r="IQ37" s="526"/>
      <c r="IR37" s="526"/>
      <c r="IS37" s="526"/>
      <c r="IT37" s="526"/>
      <c r="IU37" s="526"/>
      <c r="IV37" s="526"/>
      <c r="IW37" s="526"/>
      <c r="IX37" s="526"/>
      <c r="IY37" s="526"/>
      <c r="IZ37" s="526"/>
      <c r="JA37" s="526"/>
      <c r="JB37" s="526"/>
      <c r="JC37" s="526"/>
      <c r="JD37" s="526"/>
      <c r="JE37" s="526"/>
      <c r="JF37" s="526"/>
      <c r="JG37" s="526"/>
      <c r="JH37" s="526"/>
      <c r="JI37" s="526"/>
      <c r="JJ37" s="526"/>
      <c r="JK37" s="526"/>
      <c r="JL37" s="526"/>
      <c r="JM37" s="526"/>
      <c r="JN37" s="526"/>
      <c r="JO37" s="526"/>
      <c r="JP37" s="526"/>
      <c r="JQ37" s="526"/>
      <c r="JR37" s="526"/>
      <c r="JS37" s="526"/>
      <c r="JT37" s="526"/>
      <c r="JU37" s="526"/>
      <c r="JV37" s="526"/>
      <c r="JW37" s="526"/>
      <c r="JX37" s="526"/>
      <c r="JY37" s="526"/>
      <c r="JZ37" s="526"/>
      <c r="KA37" s="526"/>
      <c r="KB37" s="526"/>
      <c r="KC37" s="526"/>
      <c r="KD37" s="526"/>
      <c r="KE37" s="526"/>
      <c r="KF37" s="526"/>
      <c r="KG37" s="526"/>
      <c r="KH37" s="526"/>
      <c r="KI37" s="526"/>
      <c r="KJ37" s="526"/>
      <c r="KK37" s="526"/>
      <c r="KL37" s="526"/>
      <c r="KM37" s="526"/>
      <c r="KN37" s="526"/>
      <c r="KO37" s="526"/>
      <c r="KP37" s="526"/>
      <c r="KQ37" s="527"/>
    </row>
    <row r="38" spans="1:303" ht="37.25" customHeight="1">
      <c r="A38" s="577"/>
      <c r="B38" s="660" t="s">
        <v>1301</v>
      </c>
      <c r="C38" s="660" t="s">
        <v>1302</v>
      </c>
      <c r="D38" s="661">
        <v>1</v>
      </c>
      <c r="E38" s="1189">
        <v>131</v>
      </c>
      <c r="F38" s="63"/>
      <c r="G38" s="621"/>
      <c r="H38" s="1169"/>
      <c r="I38" s="620"/>
      <c r="J38" s="619"/>
      <c r="K38" s="625" t="s">
        <v>680</v>
      </c>
      <c r="L38" s="624" t="s">
        <v>680</v>
      </c>
      <c r="M38" s="1180" t="s">
        <v>680</v>
      </c>
      <c r="N38" s="1215" t="s">
        <v>680</v>
      </c>
      <c r="O38" s="1216" t="s">
        <v>680</v>
      </c>
      <c r="P38" s="798" t="s">
        <v>680</v>
      </c>
      <c r="Q38" s="623" t="s">
        <v>680</v>
      </c>
      <c r="R38" s="611">
        <f t="shared" si="12"/>
        <v>0</v>
      </c>
      <c r="S38" s="662">
        <f t="shared" si="13"/>
        <v>0</v>
      </c>
      <c r="T38" s="663" t="str">
        <f t="shared" si="14"/>
        <v>-</v>
      </c>
      <c r="U38" s="664">
        <v>0.79</v>
      </c>
      <c r="V38" s="174">
        <f t="shared" si="15"/>
        <v>0</v>
      </c>
      <c r="W38" s="533"/>
      <c r="X38" s="665" t="s">
        <v>1511</v>
      </c>
      <c r="Y38" s="665" t="s">
        <v>1521</v>
      </c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  <c r="AO38" s="658"/>
      <c r="AP38" s="658"/>
      <c r="AQ38" s="658"/>
      <c r="AR38" s="658"/>
      <c r="AS38" s="658"/>
      <c r="AT38" s="658"/>
      <c r="AU38" s="658"/>
      <c r="AV38" s="658"/>
      <c r="AW38" s="658"/>
      <c r="AX38" s="658"/>
      <c r="AY38" s="658"/>
      <c r="AZ38" s="658"/>
      <c r="BA38" s="658"/>
      <c r="BB38" s="658"/>
      <c r="BC38" s="658"/>
      <c r="BD38" s="658"/>
      <c r="BE38" s="658"/>
      <c r="BF38" s="658"/>
      <c r="BG38" s="658"/>
      <c r="BH38" s="658"/>
      <c r="BI38" s="658"/>
      <c r="BJ38" s="658"/>
      <c r="BK38" s="658"/>
      <c r="BL38" s="658"/>
      <c r="BM38" s="658"/>
      <c r="BN38" s="658"/>
      <c r="BO38" s="659"/>
      <c r="BP38" s="558"/>
      <c r="BQ38" s="310">
        <v>1</v>
      </c>
      <c r="BR38" s="310"/>
      <c r="BS38" s="310"/>
      <c r="BT38" s="310"/>
      <c r="BU38" s="310"/>
      <c r="BV38" s="512"/>
      <c r="BW38" s="310"/>
      <c r="BX38" s="310"/>
      <c r="BY38" s="310">
        <v>1</v>
      </c>
      <c r="BZ38" s="512"/>
      <c r="CA38" s="525"/>
      <c r="CB38" s="526"/>
      <c r="CC38" s="526"/>
      <c r="CD38" s="526"/>
      <c r="CE38" s="526"/>
      <c r="CF38" s="526"/>
      <c r="CG38" s="526"/>
      <c r="CH38" s="526"/>
      <c r="CI38" s="526"/>
      <c r="CJ38" s="526"/>
      <c r="CK38" s="526"/>
      <c r="CL38" s="526"/>
      <c r="CM38" s="526"/>
      <c r="CN38" s="526"/>
      <c r="CO38" s="526"/>
      <c r="CP38" s="526"/>
      <c r="CQ38" s="526"/>
      <c r="CR38" s="526"/>
      <c r="CS38" s="526"/>
      <c r="CT38" s="526"/>
      <c r="CU38" s="526"/>
      <c r="CV38" s="526"/>
      <c r="CW38" s="526"/>
      <c r="CX38" s="526"/>
      <c r="CY38" s="526"/>
      <c r="CZ38" s="526"/>
      <c r="DA38" s="526"/>
      <c r="DB38" s="526"/>
      <c r="DC38" s="526"/>
      <c r="DD38" s="526"/>
      <c r="DE38" s="526"/>
      <c r="DF38" s="526"/>
      <c r="DG38" s="526"/>
      <c r="DH38" s="526"/>
      <c r="DI38" s="526"/>
      <c r="DJ38" s="526"/>
      <c r="DK38" s="526"/>
      <c r="DL38" s="526"/>
      <c r="DM38" s="526"/>
      <c r="DN38" s="526"/>
      <c r="DO38" s="526"/>
      <c r="DP38" s="526"/>
      <c r="DQ38" s="526"/>
      <c r="DR38" s="526"/>
      <c r="DS38" s="526"/>
      <c r="DT38" s="526"/>
      <c r="DU38" s="526"/>
      <c r="DV38" s="526"/>
      <c r="DW38" s="526"/>
      <c r="DX38" s="526"/>
      <c r="DY38" s="526"/>
      <c r="DZ38" s="526"/>
      <c r="EA38" s="526"/>
      <c r="EB38" s="526"/>
      <c r="EC38" s="526"/>
      <c r="ED38" s="526"/>
      <c r="EE38" s="526"/>
      <c r="EF38" s="526"/>
      <c r="EG38" s="526"/>
      <c r="EH38" s="526"/>
      <c r="EI38" s="526"/>
      <c r="EJ38" s="526"/>
      <c r="EK38" s="526"/>
      <c r="EL38" s="526"/>
      <c r="EM38" s="526"/>
      <c r="EN38" s="526"/>
      <c r="EO38" s="526"/>
      <c r="EP38" s="526"/>
      <c r="EQ38" s="526"/>
      <c r="ER38" s="526"/>
      <c r="ES38" s="526"/>
      <c r="ET38" s="526"/>
      <c r="EU38" s="526"/>
      <c r="EV38" s="526"/>
      <c r="EW38" s="526"/>
      <c r="EX38" s="526"/>
      <c r="EY38" s="526"/>
      <c r="EZ38" s="526"/>
      <c r="FA38" s="526"/>
      <c r="FB38" s="526"/>
      <c r="FC38" s="526"/>
      <c r="FD38" s="526"/>
      <c r="FE38" s="526"/>
      <c r="FF38" s="526"/>
      <c r="FG38" s="526"/>
      <c r="FH38" s="526"/>
      <c r="FI38" s="526"/>
      <c r="FJ38" s="526"/>
      <c r="FK38" s="526"/>
      <c r="FL38" s="526"/>
      <c r="FM38" s="526"/>
      <c r="FN38" s="526"/>
      <c r="FO38" s="526"/>
      <c r="FP38" s="526"/>
      <c r="FQ38" s="526"/>
      <c r="FR38" s="526"/>
      <c r="FS38" s="526"/>
      <c r="FT38" s="526"/>
      <c r="FU38" s="526"/>
      <c r="FV38" s="526"/>
      <c r="FW38" s="526"/>
      <c r="FX38" s="526"/>
      <c r="FY38" s="526"/>
      <c r="FZ38" s="526"/>
      <c r="GA38" s="526"/>
      <c r="GB38" s="526"/>
      <c r="GC38" s="526"/>
      <c r="GD38" s="526"/>
      <c r="GE38" s="526"/>
      <c r="GF38" s="526"/>
      <c r="GG38" s="526"/>
      <c r="GH38" s="526"/>
      <c r="GI38" s="526"/>
      <c r="GJ38" s="526"/>
      <c r="GK38" s="526"/>
      <c r="GL38" s="526"/>
      <c r="GM38" s="526"/>
      <c r="GN38" s="526"/>
      <c r="GO38" s="526"/>
      <c r="GP38" s="526"/>
      <c r="GQ38" s="526"/>
      <c r="GR38" s="526"/>
      <c r="GS38" s="526"/>
      <c r="GT38" s="526"/>
      <c r="GU38" s="526"/>
      <c r="GV38" s="526"/>
      <c r="GW38" s="526"/>
      <c r="GX38" s="526"/>
      <c r="GY38" s="526"/>
      <c r="GZ38" s="526"/>
      <c r="HA38" s="526"/>
      <c r="HB38" s="526"/>
      <c r="HC38" s="526"/>
      <c r="HD38" s="526"/>
      <c r="HE38" s="526"/>
      <c r="HF38" s="526"/>
      <c r="HG38" s="526"/>
      <c r="HH38" s="526"/>
      <c r="HI38" s="526"/>
      <c r="HJ38" s="526"/>
      <c r="HK38" s="526"/>
      <c r="HL38" s="526"/>
      <c r="HM38" s="526"/>
      <c r="HN38" s="526"/>
      <c r="HO38" s="526"/>
      <c r="HP38" s="526"/>
      <c r="HQ38" s="526"/>
      <c r="HR38" s="526"/>
      <c r="HS38" s="526"/>
      <c r="HT38" s="526"/>
      <c r="HU38" s="526"/>
      <c r="HV38" s="526"/>
      <c r="HW38" s="526"/>
      <c r="HX38" s="526"/>
      <c r="HY38" s="526"/>
      <c r="HZ38" s="526"/>
      <c r="IA38" s="526"/>
      <c r="IB38" s="526"/>
      <c r="IC38" s="526"/>
      <c r="ID38" s="526"/>
      <c r="IE38" s="526"/>
      <c r="IF38" s="526"/>
      <c r="IG38" s="526"/>
      <c r="IH38" s="526"/>
      <c r="II38" s="526"/>
      <c r="IJ38" s="526"/>
      <c r="IK38" s="526"/>
      <c r="IL38" s="526"/>
      <c r="IM38" s="526"/>
      <c r="IN38" s="526"/>
      <c r="IO38" s="526"/>
      <c r="IP38" s="526"/>
      <c r="IQ38" s="526"/>
      <c r="IR38" s="526"/>
      <c r="IS38" s="526"/>
      <c r="IT38" s="526"/>
      <c r="IU38" s="526"/>
      <c r="IV38" s="526"/>
      <c r="IW38" s="526"/>
      <c r="IX38" s="526"/>
      <c r="IY38" s="526"/>
      <c r="IZ38" s="526"/>
      <c r="JA38" s="526"/>
      <c r="JB38" s="526"/>
      <c r="JC38" s="526"/>
      <c r="JD38" s="526"/>
      <c r="JE38" s="526"/>
      <c r="JF38" s="526"/>
      <c r="JG38" s="526"/>
      <c r="JH38" s="526"/>
      <c r="JI38" s="526"/>
      <c r="JJ38" s="526"/>
      <c r="JK38" s="526"/>
      <c r="JL38" s="526"/>
      <c r="JM38" s="526"/>
      <c r="JN38" s="526"/>
      <c r="JO38" s="526"/>
      <c r="JP38" s="526"/>
      <c r="JQ38" s="526"/>
      <c r="JR38" s="526"/>
      <c r="JS38" s="526"/>
      <c r="JT38" s="526"/>
      <c r="JU38" s="526"/>
      <c r="JV38" s="526"/>
      <c r="JW38" s="526"/>
      <c r="JX38" s="526"/>
      <c r="JY38" s="526"/>
      <c r="JZ38" s="526"/>
      <c r="KA38" s="526"/>
      <c r="KB38" s="526"/>
      <c r="KC38" s="526"/>
      <c r="KD38" s="526"/>
      <c r="KE38" s="526"/>
      <c r="KF38" s="526"/>
      <c r="KG38" s="526"/>
      <c r="KH38" s="526"/>
      <c r="KI38" s="526"/>
      <c r="KJ38" s="526"/>
      <c r="KK38" s="526"/>
      <c r="KL38" s="526"/>
      <c r="KM38" s="526"/>
      <c r="KN38" s="526"/>
      <c r="KO38" s="526"/>
      <c r="KP38" s="526"/>
      <c r="KQ38" s="527"/>
    </row>
    <row r="39" spans="1:303" ht="37.25" customHeight="1">
      <c r="A39" s="577"/>
      <c r="B39" s="660" t="s">
        <v>1303</v>
      </c>
      <c r="C39" s="660" t="s">
        <v>1304</v>
      </c>
      <c r="D39" s="661">
        <v>1</v>
      </c>
      <c r="E39" s="1189">
        <v>122</v>
      </c>
      <c r="F39" s="63"/>
      <c r="G39" s="1170"/>
      <c r="H39" s="622"/>
      <c r="I39" s="620"/>
      <c r="J39" s="619"/>
      <c r="K39" s="625" t="s">
        <v>680</v>
      </c>
      <c r="L39" s="624" t="s">
        <v>680</v>
      </c>
      <c r="M39" s="1180" t="s">
        <v>680</v>
      </c>
      <c r="N39" s="1215" t="s">
        <v>680</v>
      </c>
      <c r="O39" s="1216" t="s">
        <v>680</v>
      </c>
      <c r="P39" s="798" t="s">
        <v>680</v>
      </c>
      <c r="Q39" s="623" t="s">
        <v>680</v>
      </c>
      <c r="R39" s="611">
        <f t="shared" si="12"/>
        <v>0</v>
      </c>
      <c r="S39" s="662">
        <f t="shared" si="13"/>
        <v>0</v>
      </c>
      <c r="T39" s="663" t="str">
        <f t="shared" si="14"/>
        <v>-</v>
      </c>
      <c r="U39" s="664">
        <v>0.62</v>
      </c>
      <c r="V39" s="174">
        <f t="shared" si="15"/>
        <v>0</v>
      </c>
      <c r="W39" s="533"/>
      <c r="X39" s="665" t="s">
        <v>1511</v>
      </c>
      <c r="Y39" s="665" t="s">
        <v>1521</v>
      </c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  <c r="AO39" s="658"/>
      <c r="AP39" s="658"/>
      <c r="AQ39" s="658"/>
      <c r="AR39" s="658"/>
      <c r="AS39" s="658"/>
      <c r="AT39" s="658"/>
      <c r="AU39" s="658"/>
      <c r="AV39" s="658"/>
      <c r="AW39" s="658"/>
      <c r="AX39" s="658"/>
      <c r="AY39" s="658"/>
      <c r="AZ39" s="658"/>
      <c r="BA39" s="658"/>
      <c r="BB39" s="658"/>
      <c r="BC39" s="658"/>
      <c r="BD39" s="658"/>
      <c r="BE39" s="658"/>
      <c r="BF39" s="658"/>
      <c r="BG39" s="658"/>
      <c r="BH39" s="658"/>
      <c r="BI39" s="658"/>
      <c r="BJ39" s="658"/>
      <c r="BK39" s="658"/>
      <c r="BL39" s="658"/>
      <c r="BM39" s="658"/>
      <c r="BN39" s="658"/>
      <c r="BO39" s="659"/>
      <c r="BP39" s="558"/>
      <c r="BQ39" s="310">
        <v>1</v>
      </c>
      <c r="BR39" s="310"/>
      <c r="BS39" s="310"/>
      <c r="BT39" s="310"/>
      <c r="BU39" s="310"/>
      <c r="BV39" s="512"/>
      <c r="BW39" s="310"/>
      <c r="BX39" s="310"/>
      <c r="BY39" s="310">
        <v>1</v>
      </c>
      <c r="BZ39" s="512"/>
      <c r="CA39" s="525"/>
      <c r="CB39" s="526"/>
      <c r="CC39" s="526"/>
      <c r="CD39" s="526"/>
      <c r="CE39" s="526"/>
      <c r="CF39" s="526"/>
      <c r="CG39" s="526"/>
      <c r="CH39" s="526"/>
      <c r="CI39" s="526"/>
      <c r="CJ39" s="526"/>
      <c r="CK39" s="526"/>
      <c r="CL39" s="526"/>
      <c r="CM39" s="526"/>
      <c r="CN39" s="526"/>
      <c r="CO39" s="526"/>
      <c r="CP39" s="526"/>
      <c r="CQ39" s="526"/>
      <c r="CR39" s="526"/>
      <c r="CS39" s="526"/>
      <c r="CT39" s="526"/>
      <c r="CU39" s="526"/>
      <c r="CV39" s="526"/>
      <c r="CW39" s="526"/>
      <c r="CX39" s="526"/>
      <c r="CY39" s="526"/>
      <c r="CZ39" s="526"/>
      <c r="DA39" s="526"/>
      <c r="DB39" s="526"/>
      <c r="DC39" s="526"/>
      <c r="DD39" s="526"/>
      <c r="DE39" s="526"/>
      <c r="DF39" s="526"/>
      <c r="DG39" s="526"/>
      <c r="DH39" s="526"/>
      <c r="DI39" s="526"/>
      <c r="DJ39" s="526"/>
      <c r="DK39" s="526"/>
      <c r="DL39" s="526"/>
      <c r="DM39" s="526"/>
      <c r="DN39" s="526"/>
      <c r="DO39" s="526"/>
      <c r="DP39" s="526"/>
      <c r="DQ39" s="526"/>
      <c r="DR39" s="526"/>
      <c r="DS39" s="526"/>
      <c r="DT39" s="526"/>
      <c r="DU39" s="526"/>
      <c r="DV39" s="526"/>
      <c r="DW39" s="526"/>
      <c r="DX39" s="526"/>
      <c r="DY39" s="526"/>
      <c r="DZ39" s="526"/>
      <c r="EA39" s="526"/>
      <c r="EB39" s="526"/>
      <c r="EC39" s="526"/>
      <c r="ED39" s="526"/>
      <c r="EE39" s="526"/>
      <c r="EF39" s="526"/>
      <c r="EG39" s="526"/>
      <c r="EH39" s="526"/>
      <c r="EI39" s="526"/>
      <c r="EJ39" s="526"/>
      <c r="EK39" s="526"/>
      <c r="EL39" s="526"/>
      <c r="EM39" s="526"/>
      <c r="EN39" s="526"/>
      <c r="EO39" s="526"/>
      <c r="EP39" s="526"/>
      <c r="EQ39" s="526"/>
      <c r="ER39" s="526"/>
      <c r="ES39" s="526"/>
      <c r="ET39" s="526"/>
      <c r="EU39" s="526"/>
      <c r="EV39" s="526"/>
      <c r="EW39" s="526"/>
      <c r="EX39" s="526"/>
      <c r="EY39" s="526"/>
      <c r="EZ39" s="526"/>
      <c r="FA39" s="526"/>
      <c r="FB39" s="526"/>
      <c r="FC39" s="526"/>
      <c r="FD39" s="526"/>
      <c r="FE39" s="526"/>
      <c r="FF39" s="526"/>
      <c r="FG39" s="526"/>
      <c r="FH39" s="526"/>
      <c r="FI39" s="526"/>
      <c r="FJ39" s="526"/>
      <c r="FK39" s="526"/>
      <c r="FL39" s="526"/>
      <c r="FM39" s="526"/>
      <c r="FN39" s="526"/>
      <c r="FO39" s="526"/>
      <c r="FP39" s="526"/>
      <c r="FQ39" s="526"/>
      <c r="FR39" s="526"/>
      <c r="FS39" s="526"/>
      <c r="FT39" s="526"/>
      <c r="FU39" s="526"/>
      <c r="FV39" s="526"/>
      <c r="FW39" s="526"/>
      <c r="FX39" s="526"/>
      <c r="FY39" s="526"/>
      <c r="FZ39" s="526"/>
      <c r="GA39" s="526"/>
      <c r="GB39" s="526"/>
      <c r="GC39" s="526"/>
      <c r="GD39" s="526"/>
      <c r="GE39" s="526"/>
      <c r="GF39" s="526"/>
      <c r="GG39" s="526"/>
      <c r="GH39" s="526"/>
      <c r="GI39" s="526"/>
      <c r="GJ39" s="526"/>
      <c r="GK39" s="526"/>
      <c r="GL39" s="526"/>
      <c r="GM39" s="526"/>
      <c r="GN39" s="526"/>
      <c r="GO39" s="526"/>
      <c r="GP39" s="526"/>
      <c r="GQ39" s="526"/>
      <c r="GR39" s="526"/>
      <c r="GS39" s="526"/>
      <c r="GT39" s="526"/>
      <c r="GU39" s="526"/>
      <c r="GV39" s="526"/>
      <c r="GW39" s="526"/>
      <c r="GX39" s="526"/>
      <c r="GY39" s="526"/>
      <c r="GZ39" s="526"/>
      <c r="HA39" s="526"/>
      <c r="HB39" s="526"/>
      <c r="HC39" s="526"/>
      <c r="HD39" s="526"/>
      <c r="HE39" s="526"/>
      <c r="HF39" s="526"/>
      <c r="HG39" s="526"/>
      <c r="HH39" s="526"/>
      <c r="HI39" s="526"/>
      <c r="HJ39" s="526"/>
      <c r="HK39" s="526"/>
      <c r="HL39" s="526"/>
      <c r="HM39" s="526"/>
      <c r="HN39" s="526"/>
      <c r="HO39" s="526"/>
      <c r="HP39" s="526"/>
      <c r="HQ39" s="526"/>
      <c r="HR39" s="526"/>
      <c r="HS39" s="526"/>
      <c r="HT39" s="526"/>
      <c r="HU39" s="526"/>
      <c r="HV39" s="526"/>
      <c r="HW39" s="526"/>
      <c r="HX39" s="526"/>
      <c r="HY39" s="526"/>
      <c r="HZ39" s="526"/>
      <c r="IA39" s="526"/>
      <c r="IB39" s="526"/>
      <c r="IC39" s="526"/>
      <c r="ID39" s="526"/>
      <c r="IE39" s="526"/>
      <c r="IF39" s="526"/>
      <c r="IG39" s="526"/>
      <c r="IH39" s="526"/>
      <c r="II39" s="526"/>
      <c r="IJ39" s="526"/>
      <c r="IK39" s="526"/>
      <c r="IL39" s="526"/>
      <c r="IM39" s="526"/>
      <c r="IN39" s="526"/>
      <c r="IO39" s="526"/>
      <c r="IP39" s="526"/>
      <c r="IQ39" s="526"/>
      <c r="IR39" s="526"/>
      <c r="IS39" s="526"/>
      <c r="IT39" s="526"/>
      <c r="IU39" s="526"/>
      <c r="IV39" s="526"/>
      <c r="IW39" s="526"/>
      <c r="IX39" s="526"/>
      <c r="IY39" s="526"/>
      <c r="IZ39" s="526"/>
      <c r="JA39" s="526"/>
      <c r="JB39" s="526"/>
      <c r="JC39" s="526"/>
      <c r="JD39" s="526"/>
      <c r="JE39" s="526"/>
      <c r="JF39" s="526"/>
      <c r="JG39" s="526"/>
      <c r="JH39" s="526"/>
      <c r="JI39" s="526"/>
      <c r="JJ39" s="526"/>
      <c r="JK39" s="526"/>
      <c r="JL39" s="526"/>
      <c r="JM39" s="526"/>
      <c r="JN39" s="526"/>
      <c r="JO39" s="526"/>
      <c r="JP39" s="526"/>
      <c r="JQ39" s="526"/>
      <c r="JR39" s="526"/>
      <c r="JS39" s="526"/>
      <c r="JT39" s="526"/>
      <c r="JU39" s="526"/>
      <c r="JV39" s="526"/>
      <c r="JW39" s="526"/>
      <c r="JX39" s="526"/>
      <c r="JY39" s="526"/>
      <c r="JZ39" s="526"/>
      <c r="KA39" s="526"/>
      <c r="KB39" s="526"/>
      <c r="KC39" s="526"/>
      <c r="KD39" s="526"/>
      <c r="KE39" s="526"/>
      <c r="KF39" s="526"/>
      <c r="KG39" s="526"/>
      <c r="KH39" s="526"/>
      <c r="KI39" s="526"/>
      <c r="KJ39" s="526"/>
      <c r="KK39" s="526"/>
      <c r="KL39" s="526"/>
      <c r="KM39" s="526"/>
      <c r="KN39" s="526"/>
      <c r="KO39" s="526"/>
      <c r="KP39" s="526"/>
      <c r="KQ39" s="527"/>
    </row>
    <row r="40" spans="1:303" ht="37.25" customHeight="1">
      <c r="A40" s="577"/>
      <c r="B40" s="660" t="s">
        <v>1305</v>
      </c>
      <c r="C40" s="660" t="s">
        <v>1306</v>
      </c>
      <c r="D40" s="661">
        <v>1</v>
      </c>
      <c r="E40" s="1189">
        <v>128</v>
      </c>
      <c r="F40" s="63"/>
      <c r="G40" s="621"/>
      <c r="H40" s="622"/>
      <c r="I40" s="620"/>
      <c r="J40" s="619"/>
      <c r="K40" s="625" t="s">
        <v>680</v>
      </c>
      <c r="L40" s="624" t="s">
        <v>680</v>
      </c>
      <c r="M40" s="1180" t="s">
        <v>680</v>
      </c>
      <c r="N40" s="1215" t="s">
        <v>680</v>
      </c>
      <c r="O40" s="1216" t="s">
        <v>680</v>
      </c>
      <c r="P40" s="798" t="s">
        <v>680</v>
      </c>
      <c r="Q40" s="623" t="s">
        <v>680</v>
      </c>
      <c r="R40" s="611">
        <f t="shared" si="12"/>
        <v>0</v>
      </c>
      <c r="S40" s="662">
        <f t="shared" si="13"/>
        <v>0</v>
      </c>
      <c r="T40" s="663" t="str">
        <f t="shared" si="14"/>
        <v>-</v>
      </c>
      <c r="U40" s="664">
        <v>0.72</v>
      </c>
      <c r="V40" s="174">
        <f t="shared" si="15"/>
        <v>0</v>
      </c>
      <c r="W40" s="533"/>
      <c r="X40" s="665" t="s">
        <v>1512</v>
      </c>
      <c r="Y40" s="665" t="s">
        <v>1521</v>
      </c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  <c r="AO40" s="658"/>
      <c r="AP40" s="658"/>
      <c r="AQ40" s="658"/>
      <c r="AR40" s="658"/>
      <c r="AS40" s="658"/>
      <c r="AT40" s="658"/>
      <c r="AU40" s="658"/>
      <c r="AV40" s="658"/>
      <c r="AW40" s="658"/>
      <c r="AX40" s="658"/>
      <c r="AY40" s="658"/>
      <c r="AZ40" s="658"/>
      <c r="BA40" s="658"/>
      <c r="BB40" s="658"/>
      <c r="BC40" s="658"/>
      <c r="BD40" s="658"/>
      <c r="BE40" s="658"/>
      <c r="BF40" s="658"/>
      <c r="BG40" s="658"/>
      <c r="BH40" s="658"/>
      <c r="BI40" s="658"/>
      <c r="BJ40" s="658"/>
      <c r="BK40" s="658"/>
      <c r="BL40" s="658"/>
      <c r="BM40" s="658"/>
      <c r="BN40" s="658"/>
      <c r="BO40" s="659"/>
      <c r="BP40" s="558"/>
      <c r="BQ40" s="310">
        <v>1</v>
      </c>
      <c r="BR40" s="310"/>
      <c r="BS40" s="310"/>
      <c r="BT40" s="310"/>
      <c r="BU40" s="310"/>
      <c r="BV40" s="512"/>
      <c r="BW40" s="310"/>
      <c r="BX40" s="310">
        <v>1</v>
      </c>
      <c r="BY40" s="310"/>
      <c r="BZ40" s="512"/>
      <c r="CA40" s="525"/>
      <c r="CB40" s="526"/>
      <c r="CC40" s="526"/>
      <c r="CD40" s="526"/>
      <c r="CE40" s="526"/>
      <c r="CF40" s="526"/>
      <c r="CG40" s="526"/>
      <c r="CH40" s="526"/>
      <c r="CI40" s="526"/>
      <c r="CJ40" s="526"/>
      <c r="CK40" s="526"/>
      <c r="CL40" s="526"/>
      <c r="CM40" s="526"/>
      <c r="CN40" s="526"/>
      <c r="CO40" s="526"/>
      <c r="CP40" s="526"/>
      <c r="CQ40" s="526"/>
      <c r="CR40" s="526"/>
      <c r="CS40" s="526"/>
      <c r="CT40" s="526"/>
      <c r="CU40" s="526"/>
      <c r="CV40" s="526"/>
      <c r="CW40" s="526"/>
      <c r="CX40" s="526"/>
      <c r="CY40" s="526"/>
      <c r="CZ40" s="526"/>
      <c r="DA40" s="526"/>
      <c r="DB40" s="526"/>
      <c r="DC40" s="526"/>
      <c r="DD40" s="526"/>
      <c r="DE40" s="526"/>
      <c r="DF40" s="526"/>
      <c r="DG40" s="526"/>
      <c r="DH40" s="526"/>
      <c r="DI40" s="526"/>
      <c r="DJ40" s="526"/>
      <c r="DK40" s="526"/>
      <c r="DL40" s="526"/>
      <c r="DM40" s="526"/>
      <c r="DN40" s="526"/>
      <c r="DO40" s="526"/>
      <c r="DP40" s="526"/>
      <c r="DQ40" s="526"/>
      <c r="DR40" s="526"/>
      <c r="DS40" s="526"/>
      <c r="DT40" s="526"/>
      <c r="DU40" s="526"/>
      <c r="DV40" s="526"/>
      <c r="DW40" s="526"/>
      <c r="DX40" s="526"/>
      <c r="DY40" s="526"/>
      <c r="DZ40" s="526"/>
      <c r="EA40" s="526"/>
      <c r="EB40" s="526"/>
      <c r="EC40" s="526"/>
      <c r="ED40" s="526"/>
      <c r="EE40" s="526"/>
      <c r="EF40" s="526"/>
      <c r="EG40" s="526"/>
      <c r="EH40" s="526"/>
      <c r="EI40" s="526"/>
      <c r="EJ40" s="526"/>
      <c r="EK40" s="526"/>
      <c r="EL40" s="526"/>
      <c r="EM40" s="526"/>
      <c r="EN40" s="526"/>
      <c r="EO40" s="526"/>
      <c r="EP40" s="526"/>
      <c r="EQ40" s="526"/>
      <c r="ER40" s="526"/>
      <c r="ES40" s="526"/>
      <c r="ET40" s="526"/>
      <c r="EU40" s="526"/>
      <c r="EV40" s="526"/>
      <c r="EW40" s="526"/>
      <c r="EX40" s="526"/>
      <c r="EY40" s="526"/>
      <c r="EZ40" s="526"/>
      <c r="FA40" s="526"/>
      <c r="FB40" s="526"/>
      <c r="FC40" s="526"/>
      <c r="FD40" s="526"/>
      <c r="FE40" s="526"/>
      <c r="FF40" s="526"/>
      <c r="FG40" s="526"/>
      <c r="FH40" s="526"/>
      <c r="FI40" s="526"/>
      <c r="FJ40" s="526"/>
      <c r="FK40" s="526"/>
      <c r="FL40" s="526"/>
      <c r="FM40" s="526"/>
      <c r="FN40" s="526"/>
      <c r="FO40" s="526"/>
      <c r="FP40" s="526"/>
      <c r="FQ40" s="526"/>
      <c r="FR40" s="526"/>
      <c r="FS40" s="526"/>
      <c r="FT40" s="526"/>
      <c r="FU40" s="526"/>
      <c r="FV40" s="526"/>
      <c r="FW40" s="526"/>
      <c r="FX40" s="526"/>
      <c r="FY40" s="526"/>
      <c r="FZ40" s="526"/>
      <c r="GA40" s="526"/>
      <c r="GB40" s="526"/>
      <c r="GC40" s="526"/>
      <c r="GD40" s="526"/>
      <c r="GE40" s="526"/>
      <c r="GF40" s="526"/>
      <c r="GG40" s="526"/>
      <c r="GH40" s="526"/>
      <c r="GI40" s="526"/>
      <c r="GJ40" s="526"/>
      <c r="GK40" s="526"/>
      <c r="GL40" s="526"/>
      <c r="GM40" s="526"/>
      <c r="GN40" s="526"/>
      <c r="GO40" s="526"/>
      <c r="GP40" s="526"/>
      <c r="GQ40" s="526"/>
      <c r="GR40" s="526"/>
      <c r="GS40" s="526"/>
      <c r="GT40" s="526"/>
      <c r="GU40" s="526"/>
      <c r="GV40" s="526"/>
      <c r="GW40" s="526"/>
      <c r="GX40" s="526"/>
      <c r="GY40" s="526"/>
      <c r="GZ40" s="526"/>
      <c r="HA40" s="526"/>
      <c r="HB40" s="526"/>
      <c r="HC40" s="526"/>
      <c r="HD40" s="526"/>
      <c r="HE40" s="526"/>
      <c r="HF40" s="526"/>
      <c r="HG40" s="526"/>
      <c r="HH40" s="526"/>
      <c r="HI40" s="526"/>
      <c r="HJ40" s="526"/>
      <c r="HK40" s="526"/>
      <c r="HL40" s="526"/>
      <c r="HM40" s="526"/>
      <c r="HN40" s="526"/>
      <c r="HO40" s="526"/>
      <c r="HP40" s="526"/>
      <c r="HQ40" s="526"/>
      <c r="HR40" s="526"/>
      <c r="HS40" s="526"/>
      <c r="HT40" s="526"/>
      <c r="HU40" s="526"/>
      <c r="HV40" s="526"/>
      <c r="HW40" s="526"/>
      <c r="HX40" s="526"/>
      <c r="HY40" s="526"/>
      <c r="HZ40" s="526"/>
      <c r="IA40" s="526"/>
      <c r="IB40" s="526"/>
      <c r="IC40" s="526"/>
      <c r="ID40" s="526"/>
      <c r="IE40" s="526"/>
      <c r="IF40" s="526"/>
      <c r="IG40" s="526"/>
      <c r="IH40" s="526"/>
      <c r="II40" s="526"/>
      <c r="IJ40" s="526"/>
      <c r="IK40" s="526"/>
      <c r="IL40" s="526"/>
      <c r="IM40" s="526"/>
      <c r="IN40" s="526"/>
      <c r="IO40" s="526"/>
      <c r="IP40" s="526"/>
      <c r="IQ40" s="526"/>
      <c r="IR40" s="526"/>
      <c r="IS40" s="526"/>
      <c r="IT40" s="526"/>
      <c r="IU40" s="526"/>
      <c r="IV40" s="526"/>
      <c r="IW40" s="526"/>
      <c r="IX40" s="526"/>
      <c r="IY40" s="526"/>
      <c r="IZ40" s="526"/>
      <c r="JA40" s="526"/>
      <c r="JB40" s="526"/>
      <c r="JC40" s="526"/>
      <c r="JD40" s="526"/>
      <c r="JE40" s="526"/>
      <c r="JF40" s="526"/>
      <c r="JG40" s="526"/>
      <c r="JH40" s="526"/>
      <c r="JI40" s="526"/>
      <c r="JJ40" s="526"/>
      <c r="JK40" s="526"/>
      <c r="JL40" s="526"/>
      <c r="JM40" s="526"/>
      <c r="JN40" s="526"/>
      <c r="JO40" s="526"/>
      <c r="JP40" s="526"/>
      <c r="JQ40" s="526"/>
      <c r="JR40" s="526"/>
      <c r="JS40" s="526"/>
      <c r="JT40" s="526"/>
      <c r="JU40" s="526"/>
      <c r="JV40" s="526"/>
      <c r="JW40" s="526"/>
      <c r="JX40" s="526"/>
      <c r="JY40" s="526"/>
      <c r="JZ40" s="526"/>
      <c r="KA40" s="526"/>
      <c r="KB40" s="526"/>
      <c r="KC40" s="526"/>
      <c r="KD40" s="526"/>
      <c r="KE40" s="526"/>
      <c r="KF40" s="526"/>
      <c r="KG40" s="526"/>
      <c r="KH40" s="526"/>
      <c r="KI40" s="526"/>
      <c r="KJ40" s="526"/>
      <c r="KK40" s="526"/>
      <c r="KL40" s="526"/>
      <c r="KM40" s="526"/>
      <c r="KN40" s="526"/>
      <c r="KO40" s="526"/>
      <c r="KP40" s="526"/>
      <c r="KQ40" s="527"/>
    </row>
    <row r="41" spans="1:303" ht="37.25" customHeight="1">
      <c r="A41" s="577"/>
      <c r="B41" s="660" t="s">
        <v>1307</v>
      </c>
      <c r="C41" s="660" t="s">
        <v>1308</v>
      </c>
      <c r="D41" s="661">
        <v>1</v>
      </c>
      <c r="E41" s="1189">
        <v>127</v>
      </c>
      <c r="F41" s="63"/>
      <c r="G41" s="621"/>
      <c r="H41" s="622"/>
      <c r="I41" s="620"/>
      <c r="J41" s="619"/>
      <c r="K41" s="625" t="s">
        <v>680</v>
      </c>
      <c r="L41" s="624" t="s">
        <v>680</v>
      </c>
      <c r="M41" s="1180" t="s">
        <v>680</v>
      </c>
      <c r="N41" s="1215" t="s">
        <v>680</v>
      </c>
      <c r="O41" s="1216" t="s">
        <v>680</v>
      </c>
      <c r="P41" s="798" t="s">
        <v>680</v>
      </c>
      <c r="Q41" s="623" t="s">
        <v>680</v>
      </c>
      <c r="R41" s="611">
        <f t="shared" si="12"/>
        <v>0</v>
      </c>
      <c r="S41" s="662">
        <f t="shared" si="13"/>
        <v>0</v>
      </c>
      <c r="T41" s="663" t="str">
        <f t="shared" si="14"/>
        <v>-</v>
      </c>
      <c r="U41" s="664">
        <v>0.7</v>
      </c>
      <c r="V41" s="174">
        <f t="shared" si="15"/>
        <v>0</v>
      </c>
      <c r="W41" s="533"/>
      <c r="X41" s="665" t="s">
        <v>1511</v>
      </c>
      <c r="Y41" s="665" t="s">
        <v>1521</v>
      </c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  <c r="AO41" s="658"/>
      <c r="AP41" s="658"/>
      <c r="AQ41" s="658"/>
      <c r="AR41" s="658"/>
      <c r="AS41" s="658"/>
      <c r="AT41" s="658"/>
      <c r="AU41" s="658"/>
      <c r="AV41" s="658"/>
      <c r="AW41" s="658"/>
      <c r="AX41" s="658"/>
      <c r="AY41" s="658"/>
      <c r="AZ41" s="658"/>
      <c r="BA41" s="658"/>
      <c r="BB41" s="658"/>
      <c r="BC41" s="658"/>
      <c r="BD41" s="658"/>
      <c r="BE41" s="658"/>
      <c r="BF41" s="658"/>
      <c r="BG41" s="658"/>
      <c r="BH41" s="658"/>
      <c r="BI41" s="658"/>
      <c r="BJ41" s="658"/>
      <c r="BK41" s="658"/>
      <c r="BL41" s="658"/>
      <c r="BM41" s="658"/>
      <c r="BN41" s="658"/>
      <c r="BO41" s="659"/>
      <c r="BP41" s="558"/>
      <c r="BQ41" s="310">
        <v>1</v>
      </c>
      <c r="BR41" s="310"/>
      <c r="BS41" s="310"/>
      <c r="BT41" s="310"/>
      <c r="BU41" s="310"/>
      <c r="BV41" s="512"/>
      <c r="BW41" s="310"/>
      <c r="BX41" s="310"/>
      <c r="BY41" s="310">
        <v>1</v>
      </c>
      <c r="BZ41" s="512"/>
      <c r="CA41" s="525"/>
      <c r="CB41" s="526"/>
      <c r="CC41" s="526"/>
      <c r="CD41" s="526"/>
      <c r="CE41" s="526"/>
      <c r="CF41" s="526"/>
      <c r="CG41" s="526"/>
      <c r="CH41" s="526"/>
      <c r="CI41" s="526"/>
      <c r="CJ41" s="526"/>
      <c r="CK41" s="526"/>
      <c r="CL41" s="526"/>
      <c r="CM41" s="526"/>
      <c r="CN41" s="526"/>
      <c r="CO41" s="526"/>
      <c r="CP41" s="526"/>
      <c r="CQ41" s="526"/>
      <c r="CR41" s="526"/>
      <c r="CS41" s="526"/>
      <c r="CT41" s="526"/>
      <c r="CU41" s="526"/>
      <c r="CV41" s="526"/>
      <c r="CW41" s="526"/>
      <c r="CX41" s="526"/>
      <c r="CY41" s="526"/>
      <c r="CZ41" s="526"/>
      <c r="DA41" s="526"/>
      <c r="DB41" s="526"/>
      <c r="DC41" s="526"/>
      <c r="DD41" s="526"/>
      <c r="DE41" s="526"/>
      <c r="DF41" s="526"/>
      <c r="DG41" s="526"/>
      <c r="DH41" s="526"/>
      <c r="DI41" s="526"/>
      <c r="DJ41" s="526"/>
      <c r="DK41" s="526"/>
      <c r="DL41" s="526"/>
      <c r="DM41" s="526"/>
      <c r="DN41" s="526"/>
      <c r="DO41" s="526"/>
      <c r="DP41" s="526"/>
      <c r="DQ41" s="526"/>
      <c r="DR41" s="526"/>
      <c r="DS41" s="526"/>
      <c r="DT41" s="526"/>
      <c r="DU41" s="526"/>
      <c r="DV41" s="526"/>
      <c r="DW41" s="526"/>
      <c r="DX41" s="526"/>
      <c r="DY41" s="526"/>
      <c r="DZ41" s="526"/>
      <c r="EA41" s="526"/>
      <c r="EB41" s="526"/>
      <c r="EC41" s="526"/>
      <c r="ED41" s="526"/>
      <c r="EE41" s="526"/>
      <c r="EF41" s="526"/>
      <c r="EG41" s="526"/>
      <c r="EH41" s="526"/>
      <c r="EI41" s="526"/>
      <c r="EJ41" s="526"/>
      <c r="EK41" s="526"/>
      <c r="EL41" s="526"/>
      <c r="EM41" s="526"/>
      <c r="EN41" s="526"/>
      <c r="EO41" s="526"/>
      <c r="EP41" s="526"/>
      <c r="EQ41" s="526"/>
      <c r="ER41" s="526"/>
      <c r="ES41" s="526"/>
      <c r="ET41" s="526"/>
      <c r="EU41" s="526"/>
      <c r="EV41" s="526"/>
      <c r="EW41" s="526"/>
      <c r="EX41" s="526"/>
      <c r="EY41" s="526"/>
      <c r="EZ41" s="526"/>
      <c r="FA41" s="526"/>
      <c r="FB41" s="526"/>
      <c r="FC41" s="526"/>
      <c r="FD41" s="526"/>
      <c r="FE41" s="526"/>
      <c r="FF41" s="526"/>
      <c r="FG41" s="526"/>
      <c r="FH41" s="526"/>
      <c r="FI41" s="526"/>
      <c r="FJ41" s="526"/>
      <c r="FK41" s="526"/>
      <c r="FL41" s="526"/>
      <c r="FM41" s="526"/>
      <c r="FN41" s="526"/>
      <c r="FO41" s="526"/>
      <c r="FP41" s="526"/>
      <c r="FQ41" s="526"/>
      <c r="FR41" s="526"/>
      <c r="FS41" s="526"/>
      <c r="FT41" s="526"/>
      <c r="FU41" s="526"/>
      <c r="FV41" s="526"/>
      <c r="FW41" s="526"/>
      <c r="FX41" s="526"/>
      <c r="FY41" s="526"/>
      <c r="FZ41" s="526"/>
      <c r="GA41" s="526"/>
      <c r="GB41" s="526"/>
      <c r="GC41" s="526"/>
      <c r="GD41" s="526"/>
      <c r="GE41" s="526"/>
      <c r="GF41" s="526"/>
      <c r="GG41" s="526"/>
      <c r="GH41" s="526"/>
      <c r="GI41" s="526"/>
      <c r="GJ41" s="526"/>
      <c r="GK41" s="526"/>
      <c r="GL41" s="526"/>
      <c r="GM41" s="526"/>
      <c r="GN41" s="526"/>
      <c r="GO41" s="526"/>
      <c r="GP41" s="526"/>
      <c r="GQ41" s="526"/>
      <c r="GR41" s="526"/>
      <c r="GS41" s="526"/>
      <c r="GT41" s="526"/>
      <c r="GU41" s="526"/>
      <c r="GV41" s="526"/>
      <c r="GW41" s="526"/>
      <c r="GX41" s="526"/>
      <c r="GY41" s="526"/>
      <c r="GZ41" s="526"/>
      <c r="HA41" s="526"/>
      <c r="HB41" s="526"/>
      <c r="HC41" s="526"/>
      <c r="HD41" s="526"/>
      <c r="HE41" s="526"/>
      <c r="HF41" s="526"/>
      <c r="HG41" s="526"/>
      <c r="HH41" s="526"/>
      <c r="HI41" s="526"/>
      <c r="HJ41" s="526"/>
      <c r="HK41" s="526"/>
      <c r="HL41" s="526"/>
      <c r="HM41" s="526"/>
      <c r="HN41" s="526"/>
      <c r="HO41" s="526"/>
      <c r="HP41" s="526"/>
      <c r="HQ41" s="526"/>
      <c r="HR41" s="526"/>
      <c r="HS41" s="526"/>
      <c r="HT41" s="526"/>
      <c r="HU41" s="526"/>
      <c r="HV41" s="526"/>
      <c r="HW41" s="526"/>
      <c r="HX41" s="526"/>
      <c r="HY41" s="526"/>
      <c r="HZ41" s="526"/>
      <c r="IA41" s="526"/>
      <c r="IB41" s="526"/>
      <c r="IC41" s="526"/>
      <c r="ID41" s="526"/>
      <c r="IE41" s="526"/>
      <c r="IF41" s="526"/>
      <c r="IG41" s="526"/>
      <c r="IH41" s="526"/>
      <c r="II41" s="526"/>
      <c r="IJ41" s="526"/>
      <c r="IK41" s="526"/>
      <c r="IL41" s="526"/>
      <c r="IM41" s="526"/>
      <c r="IN41" s="526"/>
      <c r="IO41" s="526"/>
      <c r="IP41" s="526"/>
      <c r="IQ41" s="526"/>
      <c r="IR41" s="526"/>
      <c r="IS41" s="526"/>
      <c r="IT41" s="526"/>
      <c r="IU41" s="526"/>
      <c r="IV41" s="526"/>
      <c r="IW41" s="526"/>
      <c r="IX41" s="526"/>
      <c r="IY41" s="526"/>
      <c r="IZ41" s="526"/>
      <c r="JA41" s="526"/>
      <c r="JB41" s="526"/>
      <c r="JC41" s="526"/>
      <c r="JD41" s="526"/>
      <c r="JE41" s="526"/>
      <c r="JF41" s="526"/>
      <c r="JG41" s="526"/>
      <c r="JH41" s="526"/>
      <c r="JI41" s="526"/>
      <c r="JJ41" s="526"/>
      <c r="JK41" s="526"/>
      <c r="JL41" s="526"/>
      <c r="JM41" s="526"/>
      <c r="JN41" s="526"/>
      <c r="JO41" s="526"/>
      <c r="JP41" s="526"/>
      <c r="JQ41" s="526"/>
      <c r="JR41" s="526"/>
      <c r="JS41" s="526"/>
      <c r="JT41" s="526"/>
      <c r="JU41" s="526"/>
      <c r="JV41" s="526"/>
      <c r="JW41" s="526"/>
      <c r="JX41" s="526"/>
      <c r="JY41" s="526"/>
      <c r="JZ41" s="526"/>
      <c r="KA41" s="526"/>
      <c r="KB41" s="526"/>
      <c r="KC41" s="526"/>
      <c r="KD41" s="526"/>
      <c r="KE41" s="526"/>
      <c r="KF41" s="526"/>
      <c r="KG41" s="526"/>
      <c r="KH41" s="526"/>
      <c r="KI41" s="526"/>
      <c r="KJ41" s="526"/>
      <c r="KK41" s="526"/>
      <c r="KL41" s="526"/>
      <c r="KM41" s="526"/>
      <c r="KN41" s="526"/>
      <c r="KO41" s="526"/>
      <c r="KP41" s="526"/>
      <c r="KQ41" s="527"/>
    </row>
    <row r="42" spans="1:303" ht="37.25" customHeight="1">
      <c r="A42" s="577"/>
      <c r="B42" s="660" t="s">
        <v>1309</v>
      </c>
      <c r="C42" s="660" t="s">
        <v>1310</v>
      </c>
      <c r="D42" s="661">
        <v>1</v>
      </c>
      <c r="E42" s="1189">
        <v>124</v>
      </c>
      <c r="F42" s="63"/>
      <c r="G42" s="621"/>
      <c r="H42" s="622"/>
      <c r="I42" s="620"/>
      <c r="J42" s="619"/>
      <c r="K42" s="625" t="s">
        <v>680</v>
      </c>
      <c r="L42" s="624" t="s">
        <v>680</v>
      </c>
      <c r="M42" s="1180" t="s">
        <v>680</v>
      </c>
      <c r="N42" s="1215" t="s">
        <v>680</v>
      </c>
      <c r="O42" s="1216" t="s">
        <v>680</v>
      </c>
      <c r="P42" s="798" t="s">
        <v>680</v>
      </c>
      <c r="Q42" s="623" t="s">
        <v>680</v>
      </c>
      <c r="R42" s="611">
        <f t="shared" si="12"/>
        <v>0</v>
      </c>
      <c r="S42" s="662">
        <f t="shared" si="13"/>
        <v>0</v>
      </c>
      <c r="T42" s="663" t="str">
        <f t="shared" si="14"/>
        <v>-</v>
      </c>
      <c r="U42" s="664">
        <v>0.65</v>
      </c>
      <c r="V42" s="174">
        <f t="shared" si="15"/>
        <v>0</v>
      </c>
      <c r="W42" s="533"/>
      <c r="X42" s="665" t="s">
        <v>1511</v>
      </c>
      <c r="Y42" s="665" t="s">
        <v>1521</v>
      </c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  <c r="AO42" s="658"/>
      <c r="AP42" s="658"/>
      <c r="AQ42" s="658"/>
      <c r="AR42" s="658"/>
      <c r="AS42" s="658"/>
      <c r="AT42" s="658"/>
      <c r="AU42" s="658"/>
      <c r="AV42" s="658"/>
      <c r="AW42" s="658"/>
      <c r="AX42" s="658"/>
      <c r="AY42" s="658"/>
      <c r="AZ42" s="658"/>
      <c r="BA42" s="658"/>
      <c r="BB42" s="658"/>
      <c r="BC42" s="658"/>
      <c r="BD42" s="658"/>
      <c r="BE42" s="658"/>
      <c r="BF42" s="658"/>
      <c r="BG42" s="658"/>
      <c r="BH42" s="658"/>
      <c r="BI42" s="658"/>
      <c r="BJ42" s="658"/>
      <c r="BK42" s="658"/>
      <c r="BL42" s="658"/>
      <c r="BM42" s="658"/>
      <c r="BN42" s="658"/>
      <c r="BO42" s="659"/>
      <c r="BP42" s="558"/>
      <c r="BQ42" s="310">
        <v>1</v>
      </c>
      <c r="BR42" s="310"/>
      <c r="BS42" s="310"/>
      <c r="BT42" s="310"/>
      <c r="BU42" s="310"/>
      <c r="BV42" s="512"/>
      <c r="BW42" s="310"/>
      <c r="BX42" s="310"/>
      <c r="BY42" s="310">
        <v>1</v>
      </c>
      <c r="BZ42" s="512"/>
      <c r="CA42" s="525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526"/>
      <c r="CZ42" s="526"/>
      <c r="DA42" s="526"/>
      <c r="DB42" s="526"/>
      <c r="DC42" s="526"/>
      <c r="DD42" s="526"/>
      <c r="DE42" s="526"/>
      <c r="DF42" s="526"/>
      <c r="DG42" s="526"/>
      <c r="DH42" s="526"/>
      <c r="DI42" s="526"/>
      <c r="DJ42" s="526"/>
      <c r="DK42" s="526"/>
      <c r="DL42" s="526"/>
      <c r="DM42" s="526"/>
      <c r="DN42" s="526"/>
      <c r="DO42" s="526"/>
      <c r="DP42" s="526"/>
      <c r="DQ42" s="526"/>
      <c r="DR42" s="526"/>
      <c r="DS42" s="526"/>
      <c r="DT42" s="526"/>
      <c r="DU42" s="526"/>
      <c r="DV42" s="526"/>
      <c r="DW42" s="526"/>
      <c r="DX42" s="526"/>
      <c r="DY42" s="526"/>
      <c r="DZ42" s="526"/>
      <c r="EA42" s="526"/>
      <c r="EB42" s="526"/>
      <c r="EC42" s="526"/>
      <c r="ED42" s="526"/>
      <c r="EE42" s="526"/>
      <c r="EF42" s="526"/>
      <c r="EG42" s="526"/>
      <c r="EH42" s="526"/>
      <c r="EI42" s="526"/>
      <c r="EJ42" s="526"/>
      <c r="EK42" s="526"/>
      <c r="EL42" s="526"/>
      <c r="EM42" s="526"/>
      <c r="EN42" s="526"/>
      <c r="EO42" s="526"/>
      <c r="EP42" s="526"/>
      <c r="EQ42" s="526"/>
      <c r="ER42" s="526"/>
      <c r="ES42" s="526"/>
      <c r="ET42" s="526"/>
      <c r="EU42" s="526"/>
      <c r="EV42" s="526"/>
      <c r="EW42" s="526"/>
      <c r="EX42" s="526"/>
      <c r="EY42" s="526"/>
      <c r="EZ42" s="526"/>
      <c r="FA42" s="526"/>
      <c r="FB42" s="526"/>
      <c r="FC42" s="526"/>
      <c r="FD42" s="526"/>
      <c r="FE42" s="526"/>
      <c r="FF42" s="526"/>
      <c r="FG42" s="526"/>
      <c r="FH42" s="526"/>
      <c r="FI42" s="526"/>
      <c r="FJ42" s="526"/>
      <c r="FK42" s="526"/>
      <c r="FL42" s="526"/>
      <c r="FM42" s="526"/>
      <c r="FN42" s="526"/>
      <c r="FO42" s="526"/>
      <c r="FP42" s="526"/>
      <c r="FQ42" s="526"/>
      <c r="FR42" s="526"/>
      <c r="FS42" s="526"/>
      <c r="FT42" s="526"/>
      <c r="FU42" s="526"/>
      <c r="FV42" s="526"/>
      <c r="FW42" s="526"/>
      <c r="FX42" s="526"/>
      <c r="FY42" s="526"/>
      <c r="FZ42" s="526"/>
      <c r="GA42" s="526"/>
      <c r="GB42" s="526"/>
      <c r="GC42" s="526"/>
      <c r="GD42" s="526"/>
      <c r="GE42" s="526"/>
      <c r="GF42" s="526"/>
      <c r="GG42" s="526"/>
      <c r="GH42" s="526"/>
      <c r="GI42" s="526"/>
      <c r="GJ42" s="526"/>
      <c r="GK42" s="526"/>
      <c r="GL42" s="526"/>
      <c r="GM42" s="526"/>
      <c r="GN42" s="526"/>
      <c r="GO42" s="526"/>
      <c r="GP42" s="526"/>
      <c r="GQ42" s="526"/>
      <c r="GR42" s="526"/>
      <c r="GS42" s="526"/>
      <c r="GT42" s="526"/>
      <c r="GU42" s="526"/>
      <c r="GV42" s="526"/>
      <c r="GW42" s="526"/>
      <c r="GX42" s="526"/>
      <c r="GY42" s="526"/>
      <c r="GZ42" s="526"/>
      <c r="HA42" s="526"/>
      <c r="HB42" s="526"/>
      <c r="HC42" s="526"/>
      <c r="HD42" s="526"/>
      <c r="HE42" s="526"/>
      <c r="HF42" s="526"/>
      <c r="HG42" s="526"/>
      <c r="HH42" s="526"/>
      <c r="HI42" s="526"/>
      <c r="HJ42" s="526"/>
      <c r="HK42" s="526"/>
      <c r="HL42" s="526"/>
      <c r="HM42" s="526"/>
      <c r="HN42" s="526"/>
      <c r="HO42" s="526"/>
      <c r="HP42" s="526"/>
      <c r="HQ42" s="526"/>
      <c r="HR42" s="526"/>
      <c r="HS42" s="526"/>
      <c r="HT42" s="526"/>
      <c r="HU42" s="526"/>
      <c r="HV42" s="526"/>
      <c r="HW42" s="526"/>
      <c r="HX42" s="526"/>
      <c r="HY42" s="526"/>
      <c r="HZ42" s="526"/>
      <c r="IA42" s="526"/>
      <c r="IB42" s="526"/>
      <c r="IC42" s="526"/>
      <c r="ID42" s="526"/>
      <c r="IE42" s="526"/>
      <c r="IF42" s="526"/>
      <c r="IG42" s="526"/>
      <c r="IH42" s="526"/>
      <c r="II42" s="526"/>
      <c r="IJ42" s="526"/>
      <c r="IK42" s="526"/>
      <c r="IL42" s="526"/>
      <c r="IM42" s="526"/>
      <c r="IN42" s="526"/>
      <c r="IO42" s="526"/>
      <c r="IP42" s="526"/>
      <c r="IQ42" s="526"/>
      <c r="IR42" s="526"/>
      <c r="IS42" s="526"/>
      <c r="IT42" s="526"/>
      <c r="IU42" s="526"/>
      <c r="IV42" s="526"/>
      <c r="IW42" s="526"/>
      <c r="IX42" s="526"/>
      <c r="IY42" s="526"/>
      <c r="IZ42" s="526"/>
      <c r="JA42" s="526"/>
      <c r="JB42" s="526"/>
      <c r="JC42" s="526"/>
      <c r="JD42" s="526"/>
      <c r="JE42" s="526"/>
      <c r="JF42" s="526"/>
      <c r="JG42" s="526"/>
      <c r="JH42" s="526"/>
      <c r="JI42" s="526"/>
      <c r="JJ42" s="526"/>
      <c r="JK42" s="526"/>
      <c r="JL42" s="526"/>
      <c r="JM42" s="526"/>
      <c r="JN42" s="526"/>
      <c r="JO42" s="526"/>
      <c r="JP42" s="526"/>
      <c r="JQ42" s="526"/>
      <c r="JR42" s="526"/>
      <c r="JS42" s="526"/>
      <c r="JT42" s="526"/>
      <c r="JU42" s="526"/>
      <c r="JV42" s="526"/>
      <c r="JW42" s="526"/>
      <c r="JX42" s="526"/>
      <c r="JY42" s="526"/>
      <c r="JZ42" s="526"/>
      <c r="KA42" s="526"/>
      <c r="KB42" s="526"/>
      <c r="KC42" s="526"/>
      <c r="KD42" s="526"/>
      <c r="KE42" s="526"/>
      <c r="KF42" s="526"/>
      <c r="KG42" s="526"/>
      <c r="KH42" s="526"/>
      <c r="KI42" s="526"/>
      <c r="KJ42" s="526"/>
      <c r="KK42" s="526"/>
      <c r="KL42" s="526"/>
      <c r="KM42" s="526"/>
      <c r="KN42" s="526"/>
      <c r="KO42" s="526"/>
      <c r="KP42" s="526"/>
      <c r="KQ42" s="527"/>
    </row>
    <row r="43" spans="1:303" ht="37.25" customHeight="1">
      <c r="A43" s="590" t="s">
        <v>1536</v>
      </c>
      <c r="B43" s="542" t="s">
        <v>1311</v>
      </c>
      <c r="C43" s="542" t="s">
        <v>1312</v>
      </c>
      <c r="D43" s="666">
        <v>1</v>
      </c>
      <c r="E43" s="1189">
        <v>130</v>
      </c>
      <c r="F43" s="63"/>
      <c r="G43" s="669"/>
      <c r="H43" s="670"/>
      <c r="I43" s="668"/>
      <c r="J43" s="667"/>
      <c r="K43" s="625" t="s">
        <v>680</v>
      </c>
      <c r="L43" s="624" t="s">
        <v>680</v>
      </c>
      <c r="M43" s="1180" t="s">
        <v>680</v>
      </c>
      <c r="N43" s="1215" t="s">
        <v>680</v>
      </c>
      <c r="O43" s="1216" t="s">
        <v>680</v>
      </c>
      <c r="P43" s="798" t="s">
        <v>680</v>
      </c>
      <c r="Q43" s="671" t="s">
        <v>680</v>
      </c>
      <c r="R43" s="611">
        <f t="shared" si="12"/>
        <v>0</v>
      </c>
      <c r="S43" s="672">
        <f t="shared" si="13"/>
        <v>0</v>
      </c>
      <c r="T43" s="673" t="str">
        <f t="shared" si="14"/>
        <v>-</v>
      </c>
      <c r="U43" s="664">
        <v>0.75</v>
      </c>
      <c r="V43" s="174">
        <f t="shared" si="15"/>
        <v>0</v>
      </c>
      <c r="W43" s="533"/>
      <c r="X43" s="665" t="s">
        <v>1511</v>
      </c>
      <c r="Y43" s="665" t="s">
        <v>1521</v>
      </c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8"/>
      <c r="AO43" s="658"/>
      <c r="AP43" s="658"/>
      <c r="AQ43" s="658"/>
      <c r="AR43" s="658"/>
      <c r="AS43" s="658"/>
      <c r="AT43" s="658"/>
      <c r="AU43" s="658"/>
      <c r="AV43" s="658"/>
      <c r="AW43" s="658"/>
      <c r="AX43" s="658"/>
      <c r="AY43" s="658"/>
      <c r="AZ43" s="658"/>
      <c r="BA43" s="658"/>
      <c r="BB43" s="658"/>
      <c r="BC43" s="658"/>
      <c r="BD43" s="658"/>
      <c r="BE43" s="658"/>
      <c r="BF43" s="658"/>
      <c r="BG43" s="658"/>
      <c r="BH43" s="658"/>
      <c r="BI43" s="658"/>
      <c r="BJ43" s="658"/>
      <c r="BK43" s="658"/>
      <c r="BL43" s="658"/>
      <c r="BM43" s="658"/>
      <c r="BN43" s="658"/>
      <c r="BO43" s="659"/>
      <c r="BP43" s="558"/>
      <c r="BQ43" s="310">
        <v>1</v>
      </c>
      <c r="BR43" s="310"/>
      <c r="BS43" s="310"/>
      <c r="BT43" s="310"/>
      <c r="BU43" s="310"/>
      <c r="BV43" s="512"/>
      <c r="BW43" s="310"/>
      <c r="BX43" s="310"/>
      <c r="BY43" s="310">
        <v>1</v>
      </c>
      <c r="BZ43" s="512"/>
      <c r="CA43" s="525"/>
      <c r="CB43" s="526"/>
      <c r="CC43" s="526"/>
      <c r="CD43" s="526"/>
      <c r="CE43" s="526"/>
      <c r="CF43" s="526"/>
      <c r="CG43" s="526"/>
      <c r="CH43" s="526"/>
      <c r="CI43" s="526"/>
      <c r="CJ43" s="526"/>
      <c r="CK43" s="526"/>
      <c r="CL43" s="526"/>
      <c r="CM43" s="526"/>
      <c r="CN43" s="526"/>
      <c r="CO43" s="526"/>
      <c r="CP43" s="526"/>
      <c r="CQ43" s="526"/>
      <c r="CR43" s="526"/>
      <c r="CS43" s="526"/>
      <c r="CT43" s="526"/>
      <c r="CU43" s="526"/>
      <c r="CV43" s="526"/>
      <c r="CW43" s="526"/>
      <c r="CX43" s="526"/>
      <c r="CY43" s="526"/>
      <c r="CZ43" s="526"/>
      <c r="DA43" s="526"/>
      <c r="DB43" s="526"/>
      <c r="DC43" s="526"/>
      <c r="DD43" s="526"/>
      <c r="DE43" s="526"/>
      <c r="DF43" s="526"/>
      <c r="DG43" s="526"/>
      <c r="DH43" s="526"/>
      <c r="DI43" s="526"/>
      <c r="DJ43" s="526"/>
      <c r="DK43" s="526"/>
      <c r="DL43" s="526"/>
      <c r="DM43" s="526"/>
      <c r="DN43" s="526"/>
      <c r="DO43" s="526"/>
      <c r="DP43" s="526"/>
      <c r="DQ43" s="526"/>
      <c r="DR43" s="526"/>
      <c r="DS43" s="526"/>
      <c r="DT43" s="526"/>
      <c r="DU43" s="526"/>
      <c r="DV43" s="526"/>
      <c r="DW43" s="526"/>
      <c r="DX43" s="526"/>
      <c r="DY43" s="526"/>
      <c r="DZ43" s="526"/>
      <c r="EA43" s="526"/>
      <c r="EB43" s="526"/>
      <c r="EC43" s="526"/>
      <c r="ED43" s="526"/>
      <c r="EE43" s="526"/>
      <c r="EF43" s="526"/>
      <c r="EG43" s="526"/>
      <c r="EH43" s="526"/>
      <c r="EI43" s="526"/>
      <c r="EJ43" s="526"/>
      <c r="EK43" s="526"/>
      <c r="EL43" s="526"/>
      <c r="EM43" s="526"/>
      <c r="EN43" s="526"/>
      <c r="EO43" s="526"/>
      <c r="EP43" s="526"/>
      <c r="EQ43" s="526"/>
      <c r="ER43" s="526"/>
      <c r="ES43" s="526"/>
      <c r="ET43" s="526"/>
      <c r="EU43" s="526"/>
      <c r="EV43" s="526"/>
      <c r="EW43" s="526"/>
      <c r="EX43" s="526"/>
      <c r="EY43" s="526"/>
      <c r="EZ43" s="526"/>
      <c r="FA43" s="526"/>
      <c r="FB43" s="526"/>
      <c r="FC43" s="526"/>
      <c r="FD43" s="526"/>
      <c r="FE43" s="526"/>
      <c r="FF43" s="526"/>
      <c r="FG43" s="526"/>
      <c r="FH43" s="526"/>
      <c r="FI43" s="526"/>
      <c r="FJ43" s="526"/>
      <c r="FK43" s="526"/>
      <c r="FL43" s="526"/>
      <c r="FM43" s="526"/>
      <c r="FN43" s="526"/>
      <c r="FO43" s="526"/>
      <c r="FP43" s="526"/>
      <c r="FQ43" s="526"/>
      <c r="FR43" s="526"/>
      <c r="FS43" s="526"/>
      <c r="FT43" s="526"/>
      <c r="FU43" s="526"/>
      <c r="FV43" s="526"/>
      <c r="FW43" s="526"/>
      <c r="FX43" s="526"/>
      <c r="FY43" s="526"/>
      <c r="FZ43" s="526"/>
      <c r="GA43" s="526"/>
      <c r="GB43" s="526"/>
      <c r="GC43" s="526"/>
      <c r="GD43" s="526"/>
      <c r="GE43" s="526"/>
      <c r="GF43" s="526"/>
      <c r="GG43" s="526"/>
      <c r="GH43" s="526"/>
      <c r="GI43" s="526"/>
      <c r="GJ43" s="526"/>
      <c r="GK43" s="526"/>
      <c r="GL43" s="526"/>
      <c r="GM43" s="526"/>
      <c r="GN43" s="526"/>
      <c r="GO43" s="526"/>
      <c r="GP43" s="526"/>
      <c r="GQ43" s="526"/>
      <c r="GR43" s="526"/>
      <c r="GS43" s="526"/>
      <c r="GT43" s="526"/>
      <c r="GU43" s="526"/>
      <c r="GV43" s="526"/>
      <c r="GW43" s="526"/>
      <c r="GX43" s="526"/>
      <c r="GY43" s="526"/>
      <c r="GZ43" s="526"/>
      <c r="HA43" s="526"/>
      <c r="HB43" s="526"/>
      <c r="HC43" s="526"/>
      <c r="HD43" s="526"/>
      <c r="HE43" s="526"/>
      <c r="HF43" s="526"/>
      <c r="HG43" s="526"/>
      <c r="HH43" s="526"/>
      <c r="HI43" s="526"/>
      <c r="HJ43" s="526"/>
      <c r="HK43" s="526"/>
      <c r="HL43" s="526"/>
      <c r="HM43" s="526"/>
      <c r="HN43" s="526"/>
      <c r="HO43" s="526"/>
      <c r="HP43" s="526"/>
      <c r="HQ43" s="526"/>
      <c r="HR43" s="526"/>
      <c r="HS43" s="526"/>
      <c r="HT43" s="526"/>
      <c r="HU43" s="526"/>
      <c r="HV43" s="526"/>
      <c r="HW43" s="526"/>
      <c r="HX43" s="526"/>
      <c r="HY43" s="526"/>
      <c r="HZ43" s="526"/>
      <c r="IA43" s="526"/>
      <c r="IB43" s="526"/>
      <c r="IC43" s="526"/>
      <c r="ID43" s="526"/>
      <c r="IE43" s="526"/>
      <c r="IF43" s="526"/>
      <c r="IG43" s="526"/>
      <c r="IH43" s="526"/>
      <c r="II43" s="526"/>
      <c r="IJ43" s="526"/>
      <c r="IK43" s="526"/>
      <c r="IL43" s="526"/>
      <c r="IM43" s="526"/>
      <c r="IN43" s="526"/>
      <c r="IO43" s="526"/>
      <c r="IP43" s="526"/>
      <c r="IQ43" s="526"/>
      <c r="IR43" s="526"/>
      <c r="IS43" s="526"/>
      <c r="IT43" s="526"/>
      <c r="IU43" s="526"/>
      <c r="IV43" s="526"/>
      <c r="IW43" s="526"/>
      <c r="IX43" s="526"/>
      <c r="IY43" s="526"/>
      <c r="IZ43" s="526"/>
      <c r="JA43" s="526"/>
      <c r="JB43" s="526"/>
      <c r="JC43" s="526"/>
      <c r="JD43" s="526"/>
      <c r="JE43" s="526"/>
      <c r="JF43" s="526"/>
      <c r="JG43" s="526"/>
      <c r="JH43" s="526"/>
      <c r="JI43" s="526"/>
      <c r="JJ43" s="526"/>
      <c r="JK43" s="526"/>
      <c r="JL43" s="526"/>
      <c r="JM43" s="526"/>
      <c r="JN43" s="526"/>
      <c r="JO43" s="526"/>
      <c r="JP43" s="526"/>
      <c r="JQ43" s="526"/>
      <c r="JR43" s="526"/>
      <c r="JS43" s="526"/>
      <c r="JT43" s="526"/>
      <c r="JU43" s="526"/>
      <c r="JV43" s="526"/>
      <c r="JW43" s="526"/>
      <c r="JX43" s="526"/>
      <c r="JY43" s="526"/>
      <c r="JZ43" s="526"/>
      <c r="KA43" s="526"/>
      <c r="KB43" s="526"/>
      <c r="KC43" s="526"/>
      <c r="KD43" s="526"/>
      <c r="KE43" s="526"/>
      <c r="KF43" s="526"/>
      <c r="KG43" s="526"/>
      <c r="KH43" s="526"/>
      <c r="KI43" s="526"/>
      <c r="KJ43" s="526"/>
      <c r="KK43" s="526"/>
      <c r="KL43" s="526"/>
      <c r="KM43" s="526"/>
      <c r="KN43" s="526"/>
      <c r="KO43" s="526"/>
      <c r="KP43" s="526"/>
      <c r="KQ43" s="527"/>
    </row>
    <row r="44" spans="1:303" ht="37.25" customHeight="1">
      <c r="A44" s="674"/>
      <c r="B44" s="675" t="s">
        <v>1664</v>
      </c>
      <c r="C44" s="676" t="s">
        <v>1612</v>
      </c>
      <c r="D44" s="677">
        <v>4</v>
      </c>
      <c r="E44" s="1189">
        <v>475</v>
      </c>
      <c r="F44" s="63"/>
      <c r="G44" s="581"/>
      <c r="H44" s="582"/>
      <c r="I44" s="580"/>
      <c r="J44" s="678"/>
      <c r="K44" s="625" t="s">
        <v>680</v>
      </c>
      <c r="L44" s="624" t="s">
        <v>680</v>
      </c>
      <c r="M44" s="1180" t="s">
        <v>680</v>
      </c>
      <c r="N44" s="1215" t="s">
        <v>680</v>
      </c>
      <c r="O44" s="1216" t="s">
        <v>680</v>
      </c>
      <c r="P44" s="798" t="s">
        <v>680</v>
      </c>
      <c r="Q44" s="583" t="s">
        <v>680</v>
      </c>
      <c r="R44" s="611">
        <f t="shared" si="12"/>
        <v>0</v>
      </c>
      <c r="S44" s="586">
        <f t="shared" ref="S44" si="16">R44*D44</f>
        <v>0</v>
      </c>
      <c r="T44" s="587" t="str">
        <f t="shared" ref="T44" si="17">IF(R44&gt;0,R44*E44,"-")</f>
        <v>-</v>
      </c>
      <c r="U44" s="664">
        <v>3</v>
      </c>
      <c r="V44" s="628">
        <f t="shared" ref="V44:V45" si="18">U44*R44</f>
        <v>0</v>
      </c>
      <c r="W44" s="615"/>
      <c r="X44" s="679" t="s">
        <v>1512</v>
      </c>
      <c r="Y44" s="679" t="s">
        <v>1521</v>
      </c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  <c r="AK44" s="615"/>
      <c r="AL44" s="615"/>
      <c r="AM44" s="615"/>
      <c r="AN44" s="615"/>
      <c r="AO44" s="615"/>
      <c r="AP44" s="615"/>
      <c r="AQ44" s="615"/>
      <c r="AR44" s="615"/>
      <c r="AS44" s="615"/>
      <c r="AT44" s="615"/>
      <c r="AU44" s="615"/>
      <c r="AV44" s="615"/>
      <c r="AW44" s="615"/>
      <c r="AX44" s="615"/>
      <c r="AY44" s="615"/>
      <c r="AZ44" s="615"/>
      <c r="BA44" s="615"/>
      <c r="BB44" s="615"/>
      <c r="BC44" s="615"/>
      <c r="BD44" s="615"/>
      <c r="BE44" s="615"/>
      <c r="BF44" s="615"/>
      <c r="BG44" s="615"/>
      <c r="BH44" s="615"/>
      <c r="BI44" s="615"/>
      <c r="BJ44" s="615"/>
      <c r="BK44" s="615"/>
      <c r="BL44" s="615"/>
      <c r="BM44" s="615"/>
      <c r="BN44" s="615"/>
      <c r="BO44" s="616"/>
      <c r="BP44" s="558"/>
      <c r="BQ44" s="310">
        <v>4</v>
      </c>
      <c r="BR44" s="310"/>
      <c r="BS44" s="310"/>
      <c r="BT44" s="310"/>
      <c r="BU44" s="310"/>
      <c r="BV44" s="512"/>
      <c r="BW44" s="310"/>
      <c r="BX44" s="310"/>
      <c r="BY44" s="310">
        <v>4</v>
      </c>
      <c r="BZ44" s="512"/>
      <c r="CA44" s="525"/>
      <c r="CB44" s="526"/>
      <c r="CC44" s="526"/>
      <c r="CD44" s="526"/>
      <c r="CE44" s="526"/>
      <c r="CF44" s="526"/>
      <c r="CG44" s="526"/>
      <c r="CH44" s="526"/>
      <c r="CI44" s="526"/>
      <c r="CJ44" s="526"/>
      <c r="CK44" s="526"/>
      <c r="CL44" s="526"/>
      <c r="CM44" s="526"/>
      <c r="CN44" s="526"/>
      <c r="CO44" s="526"/>
      <c r="CP44" s="526"/>
      <c r="CQ44" s="526"/>
      <c r="CR44" s="526"/>
      <c r="CS44" s="526"/>
      <c r="CT44" s="526"/>
      <c r="CU44" s="526"/>
      <c r="CV44" s="526"/>
      <c r="CW44" s="526"/>
      <c r="CX44" s="526"/>
      <c r="CY44" s="526"/>
      <c r="CZ44" s="526"/>
      <c r="DA44" s="526"/>
      <c r="DB44" s="526"/>
      <c r="DC44" s="526"/>
      <c r="DD44" s="526"/>
      <c r="DE44" s="526"/>
      <c r="DF44" s="526"/>
      <c r="DG44" s="526"/>
      <c r="DH44" s="526"/>
      <c r="DI44" s="526"/>
      <c r="DJ44" s="526"/>
      <c r="DK44" s="526"/>
      <c r="DL44" s="526"/>
      <c r="DM44" s="526"/>
      <c r="DN44" s="526"/>
      <c r="DO44" s="526"/>
      <c r="DP44" s="526"/>
      <c r="DQ44" s="526"/>
      <c r="DR44" s="526"/>
      <c r="DS44" s="526"/>
      <c r="DT44" s="526"/>
      <c r="DU44" s="526"/>
      <c r="DV44" s="526"/>
      <c r="DW44" s="526"/>
      <c r="DX44" s="526"/>
      <c r="DY44" s="526"/>
      <c r="DZ44" s="526"/>
      <c r="EA44" s="526"/>
      <c r="EB44" s="526"/>
      <c r="EC44" s="526"/>
      <c r="ED44" s="526"/>
      <c r="EE44" s="526"/>
      <c r="EF44" s="526"/>
      <c r="EG44" s="526"/>
      <c r="EH44" s="526"/>
      <c r="EI44" s="526"/>
      <c r="EJ44" s="526"/>
      <c r="EK44" s="526"/>
      <c r="EL44" s="526"/>
      <c r="EM44" s="526"/>
      <c r="EN44" s="526"/>
      <c r="EO44" s="526"/>
      <c r="EP44" s="526"/>
      <c r="EQ44" s="526"/>
      <c r="ER44" s="526"/>
      <c r="ES44" s="526"/>
      <c r="ET44" s="526"/>
      <c r="EU44" s="526"/>
      <c r="EV44" s="526"/>
      <c r="EW44" s="526"/>
      <c r="EX44" s="526"/>
      <c r="EY44" s="526"/>
      <c r="EZ44" s="526"/>
      <c r="FA44" s="526"/>
      <c r="FB44" s="526"/>
      <c r="FC44" s="526"/>
      <c r="FD44" s="526"/>
      <c r="FE44" s="526"/>
      <c r="FF44" s="526"/>
      <c r="FG44" s="526"/>
      <c r="FH44" s="526"/>
      <c r="FI44" s="526"/>
      <c r="FJ44" s="526"/>
      <c r="FK44" s="526"/>
      <c r="FL44" s="526"/>
      <c r="FM44" s="526"/>
      <c r="FN44" s="526"/>
      <c r="FO44" s="526"/>
      <c r="FP44" s="526"/>
      <c r="FQ44" s="526"/>
      <c r="FR44" s="526"/>
      <c r="FS44" s="526"/>
      <c r="FT44" s="526"/>
      <c r="FU44" s="526"/>
      <c r="FV44" s="526"/>
      <c r="FW44" s="526"/>
      <c r="FX44" s="526"/>
      <c r="FY44" s="526"/>
      <c r="FZ44" s="526"/>
      <c r="GA44" s="526"/>
      <c r="GB44" s="526"/>
      <c r="GC44" s="526"/>
      <c r="GD44" s="526"/>
      <c r="GE44" s="526"/>
      <c r="GF44" s="526"/>
      <c r="GG44" s="526"/>
      <c r="GH44" s="526"/>
      <c r="GI44" s="526"/>
      <c r="GJ44" s="526"/>
      <c r="GK44" s="526"/>
      <c r="GL44" s="526"/>
      <c r="GM44" s="526"/>
      <c r="GN44" s="526"/>
      <c r="GO44" s="526"/>
      <c r="GP44" s="526"/>
      <c r="GQ44" s="526"/>
      <c r="GR44" s="526"/>
      <c r="GS44" s="526"/>
      <c r="GT44" s="526"/>
      <c r="GU44" s="526"/>
      <c r="GV44" s="526"/>
      <c r="GW44" s="526"/>
      <c r="GX44" s="526"/>
      <c r="GY44" s="526"/>
      <c r="GZ44" s="526"/>
      <c r="HA44" s="526"/>
      <c r="HB44" s="526"/>
      <c r="HC44" s="526"/>
      <c r="HD44" s="526"/>
      <c r="HE44" s="526"/>
      <c r="HF44" s="526"/>
      <c r="HG44" s="526"/>
      <c r="HH44" s="526"/>
      <c r="HI44" s="526"/>
      <c r="HJ44" s="526"/>
      <c r="HK44" s="526"/>
      <c r="HL44" s="526"/>
      <c r="HM44" s="526"/>
      <c r="HN44" s="526"/>
      <c r="HO44" s="526"/>
      <c r="HP44" s="526"/>
      <c r="HQ44" s="526"/>
      <c r="HR44" s="526"/>
      <c r="HS44" s="526"/>
      <c r="HT44" s="526"/>
      <c r="HU44" s="526"/>
      <c r="HV44" s="526"/>
      <c r="HW44" s="526"/>
      <c r="HX44" s="526"/>
      <c r="HY44" s="526"/>
      <c r="HZ44" s="526"/>
      <c r="IA44" s="526"/>
      <c r="IB44" s="526"/>
      <c r="IC44" s="526"/>
      <c r="ID44" s="526"/>
      <c r="IE44" s="526"/>
      <c r="IF44" s="526"/>
      <c r="IG44" s="526"/>
      <c r="IH44" s="526"/>
      <c r="II44" s="526"/>
      <c r="IJ44" s="526"/>
      <c r="IK44" s="526"/>
      <c r="IL44" s="526"/>
      <c r="IM44" s="526"/>
      <c r="IN44" s="526"/>
      <c r="IO44" s="526"/>
      <c r="IP44" s="526"/>
      <c r="IQ44" s="526"/>
      <c r="IR44" s="526"/>
      <c r="IS44" s="526"/>
      <c r="IT44" s="526"/>
      <c r="IU44" s="526"/>
      <c r="IV44" s="526"/>
      <c r="IW44" s="526"/>
      <c r="IX44" s="526"/>
      <c r="IY44" s="526"/>
      <c r="IZ44" s="526"/>
      <c r="JA44" s="526"/>
      <c r="JB44" s="526"/>
      <c r="JC44" s="526"/>
      <c r="JD44" s="526"/>
      <c r="JE44" s="526"/>
      <c r="JF44" s="526"/>
      <c r="JG44" s="526"/>
      <c r="JH44" s="526"/>
      <c r="JI44" s="526"/>
      <c r="JJ44" s="526"/>
      <c r="JK44" s="526"/>
      <c r="JL44" s="526"/>
      <c r="JM44" s="526"/>
      <c r="JN44" s="526"/>
      <c r="JO44" s="526"/>
      <c r="JP44" s="526"/>
      <c r="JQ44" s="526"/>
      <c r="JR44" s="526"/>
      <c r="JS44" s="526"/>
      <c r="JT44" s="526"/>
      <c r="JU44" s="526"/>
      <c r="JV44" s="526"/>
      <c r="JW44" s="526"/>
      <c r="JX44" s="526"/>
      <c r="JY44" s="526"/>
      <c r="JZ44" s="526"/>
      <c r="KA44" s="526"/>
      <c r="KB44" s="526"/>
      <c r="KC44" s="526"/>
      <c r="KD44" s="526"/>
      <c r="KE44" s="526"/>
      <c r="KF44" s="526"/>
      <c r="KG44" s="526"/>
      <c r="KH44" s="526"/>
      <c r="KI44" s="526"/>
      <c r="KJ44" s="526"/>
      <c r="KK44" s="526"/>
      <c r="KL44" s="526"/>
      <c r="KM44" s="526"/>
      <c r="KN44" s="526"/>
      <c r="KO44" s="526"/>
      <c r="KP44" s="526"/>
      <c r="KQ44" s="527"/>
    </row>
    <row r="45" spans="1:303" ht="37.25" customHeight="1">
      <c r="A45" s="674"/>
      <c r="B45" s="680" t="s">
        <v>1665</v>
      </c>
      <c r="C45" s="680" t="s">
        <v>1790</v>
      </c>
      <c r="D45" s="681">
        <v>4</v>
      </c>
      <c r="E45" s="1191">
        <v>465</v>
      </c>
      <c r="F45" s="67"/>
      <c r="G45" s="596"/>
      <c r="H45" s="597"/>
      <c r="I45" s="595"/>
      <c r="J45" s="594"/>
      <c r="K45" s="213" t="s">
        <v>680</v>
      </c>
      <c r="L45" s="211" t="s">
        <v>680</v>
      </c>
      <c r="M45" s="212" t="s">
        <v>680</v>
      </c>
      <c r="N45" s="1217" t="s">
        <v>680</v>
      </c>
      <c r="O45" s="1218" t="s">
        <v>680</v>
      </c>
      <c r="P45" s="797" t="s">
        <v>680</v>
      </c>
      <c r="Q45" s="598" t="s">
        <v>680</v>
      </c>
      <c r="R45" s="647">
        <f t="shared" si="12"/>
        <v>0</v>
      </c>
      <c r="S45" s="601">
        <f t="shared" ref="S45" si="19">R45*D45</f>
        <v>0</v>
      </c>
      <c r="T45" s="682" t="str">
        <f t="shared" ref="T45" si="20">IF(R45&gt;0,R45*E45,"-")</f>
        <v>-</v>
      </c>
      <c r="U45" s="664">
        <v>2.79</v>
      </c>
      <c r="V45" s="628">
        <f t="shared" si="18"/>
        <v>0</v>
      </c>
      <c r="W45" s="615"/>
      <c r="X45" s="683" t="s">
        <v>1511</v>
      </c>
      <c r="Y45" s="683" t="s">
        <v>1521</v>
      </c>
      <c r="Z45" s="615"/>
      <c r="AA45" s="615"/>
      <c r="AB45" s="615"/>
      <c r="AC45" s="615"/>
      <c r="AD45" s="615"/>
      <c r="AE45" s="615"/>
      <c r="AF45" s="615"/>
      <c r="AG45" s="615"/>
      <c r="AH45" s="615"/>
      <c r="AI45" s="615"/>
      <c r="AJ45" s="615"/>
      <c r="AK45" s="615"/>
      <c r="AL45" s="615"/>
      <c r="AM45" s="615"/>
      <c r="AN45" s="615"/>
      <c r="AO45" s="615"/>
      <c r="AP45" s="615"/>
      <c r="AQ45" s="615"/>
      <c r="AR45" s="615"/>
      <c r="AS45" s="615"/>
      <c r="AT45" s="615"/>
      <c r="AU45" s="615"/>
      <c r="AV45" s="615"/>
      <c r="AW45" s="615"/>
      <c r="AX45" s="615"/>
      <c r="AY45" s="615"/>
      <c r="AZ45" s="615"/>
      <c r="BA45" s="615"/>
      <c r="BB45" s="615"/>
      <c r="BC45" s="615"/>
      <c r="BD45" s="615"/>
      <c r="BE45" s="615"/>
      <c r="BF45" s="615"/>
      <c r="BG45" s="615"/>
      <c r="BH45" s="615"/>
      <c r="BI45" s="615"/>
      <c r="BJ45" s="615"/>
      <c r="BK45" s="615"/>
      <c r="BL45" s="615"/>
      <c r="BM45" s="615"/>
      <c r="BN45" s="615"/>
      <c r="BO45" s="616"/>
      <c r="BP45" s="558"/>
      <c r="BQ45" s="310">
        <v>4</v>
      </c>
      <c r="BR45" s="310"/>
      <c r="BS45" s="310"/>
      <c r="BT45" s="310"/>
      <c r="BU45" s="310"/>
      <c r="BV45" s="512"/>
      <c r="BW45" s="310"/>
      <c r="BX45" s="310">
        <v>4</v>
      </c>
      <c r="BY45" s="310"/>
      <c r="BZ45" s="512"/>
      <c r="CA45" s="525"/>
      <c r="CB45" s="526"/>
      <c r="CC45" s="526"/>
      <c r="CD45" s="526"/>
      <c r="CE45" s="526"/>
      <c r="CF45" s="526"/>
      <c r="CG45" s="526"/>
      <c r="CH45" s="526"/>
      <c r="CI45" s="526"/>
      <c r="CJ45" s="526"/>
      <c r="CK45" s="526"/>
      <c r="CL45" s="526"/>
      <c r="CM45" s="526"/>
      <c r="CN45" s="526"/>
      <c r="CO45" s="526"/>
      <c r="CP45" s="526"/>
      <c r="CQ45" s="526"/>
      <c r="CR45" s="526"/>
      <c r="CS45" s="526"/>
      <c r="CT45" s="526"/>
      <c r="CU45" s="526"/>
      <c r="CV45" s="526"/>
      <c r="CW45" s="526"/>
      <c r="CX45" s="526"/>
      <c r="CY45" s="526"/>
      <c r="CZ45" s="526"/>
      <c r="DA45" s="526"/>
      <c r="DB45" s="526"/>
      <c r="DC45" s="526"/>
      <c r="DD45" s="526"/>
      <c r="DE45" s="526"/>
      <c r="DF45" s="526"/>
      <c r="DG45" s="526"/>
      <c r="DH45" s="526"/>
      <c r="DI45" s="526"/>
      <c r="DJ45" s="526"/>
      <c r="DK45" s="526"/>
      <c r="DL45" s="526"/>
      <c r="DM45" s="526"/>
      <c r="DN45" s="526"/>
      <c r="DO45" s="526"/>
      <c r="DP45" s="526"/>
      <c r="DQ45" s="526"/>
      <c r="DR45" s="526"/>
      <c r="DS45" s="526"/>
      <c r="DT45" s="526"/>
      <c r="DU45" s="526"/>
      <c r="DV45" s="526"/>
      <c r="DW45" s="526"/>
      <c r="DX45" s="526"/>
      <c r="DY45" s="526"/>
      <c r="DZ45" s="526"/>
      <c r="EA45" s="526"/>
      <c r="EB45" s="526"/>
      <c r="EC45" s="526"/>
      <c r="ED45" s="526"/>
      <c r="EE45" s="526"/>
      <c r="EF45" s="526"/>
      <c r="EG45" s="526"/>
      <c r="EH45" s="526"/>
      <c r="EI45" s="526"/>
      <c r="EJ45" s="526"/>
      <c r="EK45" s="526"/>
      <c r="EL45" s="526"/>
      <c r="EM45" s="526"/>
      <c r="EN45" s="526"/>
      <c r="EO45" s="526"/>
      <c r="EP45" s="526"/>
      <c r="EQ45" s="526"/>
      <c r="ER45" s="526"/>
      <c r="ES45" s="526"/>
      <c r="ET45" s="526"/>
      <c r="EU45" s="526"/>
      <c r="EV45" s="526"/>
      <c r="EW45" s="526"/>
      <c r="EX45" s="526"/>
      <c r="EY45" s="526"/>
      <c r="EZ45" s="526"/>
      <c r="FA45" s="526"/>
      <c r="FB45" s="526"/>
      <c r="FC45" s="526"/>
      <c r="FD45" s="526"/>
      <c r="FE45" s="526"/>
      <c r="FF45" s="526"/>
      <c r="FG45" s="526"/>
      <c r="FH45" s="526"/>
      <c r="FI45" s="526"/>
      <c r="FJ45" s="526"/>
      <c r="FK45" s="526"/>
      <c r="FL45" s="526"/>
      <c r="FM45" s="526"/>
      <c r="FN45" s="526"/>
      <c r="FO45" s="526"/>
      <c r="FP45" s="526"/>
      <c r="FQ45" s="526"/>
      <c r="FR45" s="526"/>
      <c r="FS45" s="526"/>
      <c r="FT45" s="526"/>
      <c r="FU45" s="526"/>
      <c r="FV45" s="526"/>
      <c r="FW45" s="526"/>
      <c r="FX45" s="526"/>
      <c r="FY45" s="526"/>
      <c r="FZ45" s="526"/>
      <c r="GA45" s="526"/>
      <c r="GB45" s="526"/>
      <c r="GC45" s="526"/>
      <c r="GD45" s="526"/>
      <c r="GE45" s="526"/>
      <c r="GF45" s="526"/>
      <c r="GG45" s="526"/>
      <c r="GH45" s="526"/>
      <c r="GI45" s="526"/>
      <c r="GJ45" s="526"/>
      <c r="GK45" s="526"/>
      <c r="GL45" s="526"/>
      <c r="GM45" s="526"/>
      <c r="GN45" s="526"/>
      <c r="GO45" s="526"/>
      <c r="GP45" s="526"/>
      <c r="GQ45" s="526"/>
      <c r="GR45" s="526"/>
      <c r="GS45" s="526"/>
      <c r="GT45" s="526"/>
      <c r="GU45" s="526"/>
      <c r="GV45" s="526"/>
      <c r="GW45" s="526"/>
      <c r="GX45" s="526"/>
      <c r="GY45" s="526"/>
      <c r="GZ45" s="526"/>
      <c r="HA45" s="526"/>
      <c r="HB45" s="526"/>
      <c r="HC45" s="526"/>
      <c r="HD45" s="526"/>
      <c r="HE45" s="526"/>
      <c r="HF45" s="526"/>
      <c r="HG45" s="526"/>
      <c r="HH45" s="526"/>
      <c r="HI45" s="526"/>
      <c r="HJ45" s="526"/>
      <c r="HK45" s="526"/>
      <c r="HL45" s="526"/>
      <c r="HM45" s="526"/>
      <c r="HN45" s="526"/>
      <c r="HO45" s="526"/>
      <c r="HP45" s="526"/>
      <c r="HQ45" s="526"/>
      <c r="HR45" s="526"/>
      <c r="HS45" s="526"/>
      <c r="HT45" s="526"/>
      <c r="HU45" s="526"/>
      <c r="HV45" s="526"/>
      <c r="HW45" s="526"/>
      <c r="HX45" s="526"/>
      <c r="HY45" s="526"/>
      <c r="HZ45" s="526"/>
      <c r="IA45" s="526"/>
      <c r="IB45" s="526"/>
      <c r="IC45" s="526"/>
      <c r="ID45" s="526"/>
      <c r="IE45" s="526"/>
      <c r="IF45" s="526"/>
      <c r="IG45" s="526"/>
      <c r="IH45" s="526"/>
      <c r="II45" s="526"/>
      <c r="IJ45" s="526"/>
      <c r="IK45" s="526"/>
      <c r="IL45" s="526"/>
      <c r="IM45" s="526"/>
      <c r="IN45" s="526"/>
      <c r="IO45" s="526"/>
      <c r="IP45" s="526"/>
      <c r="IQ45" s="526"/>
      <c r="IR45" s="526"/>
      <c r="IS45" s="526"/>
      <c r="IT45" s="526"/>
      <c r="IU45" s="526"/>
      <c r="IV45" s="526"/>
      <c r="IW45" s="526"/>
      <c r="IX45" s="526"/>
      <c r="IY45" s="526"/>
      <c r="IZ45" s="526"/>
      <c r="JA45" s="526"/>
      <c r="JB45" s="526"/>
      <c r="JC45" s="526"/>
      <c r="JD45" s="526"/>
      <c r="JE45" s="526"/>
      <c r="JF45" s="526"/>
      <c r="JG45" s="526"/>
      <c r="JH45" s="526"/>
      <c r="JI45" s="526"/>
      <c r="JJ45" s="526"/>
      <c r="JK45" s="526"/>
      <c r="JL45" s="526"/>
      <c r="JM45" s="526"/>
      <c r="JN45" s="526"/>
      <c r="JO45" s="526"/>
      <c r="JP45" s="526"/>
      <c r="JQ45" s="526"/>
      <c r="JR45" s="526"/>
      <c r="JS45" s="526"/>
      <c r="JT45" s="526"/>
      <c r="JU45" s="526"/>
      <c r="JV45" s="526"/>
      <c r="JW45" s="526"/>
      <c r="JX45" s="526"/>
      <c r="JY45" s="526"/>
      <c r="JZ45" s="526"/>
      <c r="KA45" s="526"/>
      <c r="KB45" s="526"/>
      <c r="KC45" s="526"/>
      <c r="KD45" s="526"/>
      <c r="KE45" s="526"/>
      <c r="KF45" s="526"/>
      <c r="KG45" s="526"/>
      <c r="KH45" s="526"/>
      <c r="KI45" s="526"/>
      <c r="KJ45" s="526"/>
      <c r="KK45" s="526"/>
      <c r="KL45" s="526"/>
      <c r="KM45" s="526"/>
      <c r="KN45" s="526"/>
      <c r="KO45" s="526"/>
      <c r="KP45" s="526"/>
      <c r="KQ45" s="527"/>
    </row>
    <row r="46" spans="1:303" ht="37.25" customHeight="1">
      <c r="A46" s="577"/>
      <c r="B46" s="528" t="s">
        <v>1313</v>
      </c>
      <c r="C46" s="528" t="s">
        <v>1314</v>
      </c>
      <c r="D46" s="684">
        <v>1</v>
      </c>
      <c r="E46" s="1190">
        <v>198</v>
      </c>
      <c r="F46" s="801"/>
      <c r="G46" s="608"/>
      <c r="H46" s="609"/>
      <c r="I46" s="607"/>
      <c r="J46" s="606"/>
      <c r="K46" s="208" t="s">
        <v>680</v>
      </c>
      <c r="L46" s="209" t="s">
        <v>680</v>
      </c>
      <c r="M46" s="26"/>
      <c r="N46" s="800"/>
      <c r="O46" s="109"/>
      <c r="P46" s="798" t="s">
        <v>680</v>
      </c>
      <c r="Q46" s="610" t="s">
        <v>680</v>
      </c>
      <c r="R46" s="611">
        <f t="shared" si="12"/>
        <v>0</v>
      </c>
      <c r="S46" s="685">
        <f t="shared" si="13"/>
        <v>0</v>
      </c>
      <c r="T46" s="686" t="str">
        <f t="shared" si="14"/>
        <v>-</v>
      </c>
      <c r="U46" s="664">
        <v>1.73</v>
      </c>
      <c r="V46" s="174">
        <f t="shared" si="15"/>
        <v>0</v>
      </c>
      <c r="W46" s="533"/>
      <c r="X46" s="657" t="s">
        <v>1512</v>
      </c>
      <c r="Y46" s="657" t="s">
        <v>1520</v>
      </c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8"/>
      <c r="AO46" s="658"/>
      <c r="AP46" s="658"/>
      <c r="AQ46" s="658"/>
      <c r="AR46" s="658"/>
      <c r="AS46" s="658"/>
      <c r="AT46" s="658"/>
      <c r="AU46" s="658"/>
      <c r="AV46" s="658"/>
      <c r="AW46" s="658"/>
      <c r="AX46" s="658"/>
      <c r="AY46" s="658"/>
      <c r="AZ46" s="658"/>
      <c r="BA46" s="658"/>
      <c r="BB46" s="658"/>
      <c r="BC46" s="658"/>
      <c r="BD46" s="658"/>
      <c r="BE46" s="658"/>
      <c r="BF46" s="658"/>
      <c r="BG46" s="658"/>
      <c r="BH46" s="658"/>
      <c r="BI46" s="658"/>
      <c r="BJ46" s="658"/>
      <c r="BK46" s="658"/>
      <c r="BL46" s="658"/>
      <c r="BM46" s="658"/>
      <c r="BN46" s="658"/>
      <c r="BO46" s="659"/>
      <c r="BP46" s="558"/>
      <c r="BQ46" s="310"/>
      <c r="BR46" s="310"/>
      <c r="BS46" s="310">
        <v>1</v>
      </c>
      <c r="BT46" s="310"/>
      <c r="BU46" s="310"/>
      <c r="BV46" s="512"/>
      <c r="BW46" s="310"/>
      <c r="BX46" s="310">
        <v>1</v>
      </c>
      <c r="BY46" s="310"/>
      <c r="BZ46" s="512"/>
      <c r="CA46" s="525"/>
      <c r="CB46" s="526"/>
      <c r="CC46" s="526"/>
      <c r="CD46" s="526"/>
      <c r="CE46" s="526"/>
      <c r="CF46" s="526"/>
      <c r="CG46" s="526"/>
      <c r="CH46" s="526"/>
      <c r="CI46" s="526"/>
      <c r="CJ46" s="526"/>
      <c r="CK46" s="526"/>
      <c r="CL46" s="526"/>
      <c r="CM46" s="526"/>
      <c r="CN46" s="526"/>
      <c r="CO46" s="526"/>
      <c r="CP46" s="526"/>
      <c r="CQ46" s="526"/>
      <c r="CR46" s="526"/>
      <c r="CS46" s="526"/>
      <c r="CT46" s="526"/>
      <c r="CU46" s="526"/>
      <c r="CV46" s="526"/>
      <c r="CW46" s="526"/>
      <c r="CX46" s="526"/>
      <c r="CY46" s="526"/>
      <c r="CZ46" s="526"/>
      <c r="DA46" s="526"/>
      <c r="DB46" s="526"/>
      <c r="DC46" s="526"/>
      <c r="DD46" s="526"/>
      <c r="DE46" s="526"/>
      <c r="DF46" s="526"/>
      <c r="DG46" s="526"/>
      <c r="DH46" s="526"/>
      <c r="DI46" s="526"/>
      <c r="DJ46" s="526"/>
      <c r="DK46" s="526"/>
      <c r="DL46" s="526"/>
      <c r="DM46" s="526"/>
      <c r="DN46" s="526"/>
      <c r="DO46" s="526"/>
      <c r="DP46" s="526"/>
      <c r="DQ46" s="526"/>
      <c r="DR46" s="526"/>
      <c r="DS46" s="526"/>
      <c r="DT46" s="526"/>
      <c r="DU46" s="526"/>
      <c r="DV46" s="526"/>
      <c r="DW46" s="526"/>
      <c r="DX46" s="526"/>
      <c r="DY46" s="526"/>
      <c r="DZ46" s="526"/>
      <c r="EA46" s="526"/>
      <c r="EB46" s="526"/>
      <c r="EC46" s="526"/>
      <c r="ED46" s="526"/>
      <c r="EE46" s="526"/>
      <c r="EF46" s="526"/>
      <c r="EG46" s="526"/>
      <c r="EH46" s="526"/>
      <c r="EI46" s="526"/>
      <c r="EJ46" s="526"/>
      <c r="EK46" s="526"/>
      <c r="EL46" s="526"/>
      <c r="EM46" s="526"/>
      <c r="EN46" s="526"/>
      <c r="EO46" s="526"/>
      <c r="EP46" s="526"/>
      <c r="EQ46" s="526"/>
      <c r="ER46" s="526"/>
      <c r="ES46" s="526"/>
      <c r="ET46" s="526"/>
      <c r="EU46" s="526"/>
      <c r="EV46" s="526"/>
      <c r="EW46" s="526"/>
      <c r="EX46" s="526"/>
      <c r="EY46" s="526"/>
      <c r="EZ46" s="526"/>
      <c r="FA46" s="526"/>
      <c r="FB46" s="526"/>
      <c r="FC46" s="526"/>
      <c r="FD46" s="526"/>
      <c r="FE46" s="526"/>
      <c r="FF46" s="526"/>
      <c r="FG46" s="526"/>
      <c r="FH46" s="526"/>
      <c r="FI46" s="526"/>
      <c r="FJ46" s="526"/>
      <c r="FK46" s="526"/>
      <c r="FL46" s="526"/>
      <c r="FM46" s="526"/>
      <c r="FN46" s="526"/>
      <c r="FO46" s="526"/>
      <c r="FP46" s="526"/>
      <c r="FQ46" s="526"/>
      <c r="FR46" s="526"/>
      <c r="FS46" s="526"/>
      <c r="FT46" s="526"/>
      <c r="FU46" s="526"/>
      <c r="FV46" s="526"/>
      <c r="FW46" s="526"/>
      <c r="FX46" s="526"/>
      <c r="FY46" s="526"/>
      <c r="FZ46" s="526"/>
      <c r="GA46" s="526"/>
      <c r="GB46" s="526"/>
      <c r="GC46" s="526"/>
      <c r="GD46" s="526"/>
      <c r="GE46" s="526"/>
      <c r="GF46" s="526"/>
      <c r="GG46" s="526"/>
      <c r="GH46" s="526"/>
      <c r="GI46" s="526"/>
      <c r="GJ46" s="526"/>
      <c r="GK46" s="526"/>
      <c r="GL46" s="526"/>
      <c r="GM46" s="526"/>
      <c r="GN46" s="526"/>
      <c r="GO46" s="526"/>
      <c r="GP46" s="526"/>
      <c r="GQ46" s="526"/>
      <c r="GR46" s="526"/>
      <c r="GS46" s="526"/>
      <c r="GT46" s="526"/>
      <c r="GU46" s="526"/>
      <c r="GV46" s="526"/>
      <c r="GW46" s="526"/>
      <c r="GX46" s="526"/>
      <c r="GY46" s="526"/>
      <c r="GZ46" s="526"/>
      <c r="HA46" s="526"/>
      <c r="HB46" s="526"/>
      <c r="HC46" s="526"/>
      <c r="HD46" s="526"/>
      <c r="HE46" s="526"/>
      <c r="HF46" s="526"/>
      <c r="HG46" s="526"/>
      <c r="HH46" s="526"/>
      <c r="HI46" s="526"/>
      <c r="HJ46" s="526"/>
      <c r="HK46" s="526"/>
      <c r="HL46" s="526"/>
      <c r="HM46" s="526"/>
      <c r="HN46" s="526"/>
      <c r="HO46" s="526"/>
      <c r="HP46" s="526"/>
      <c r="HQ46" s="526"/>
      <c r="HR46" s="526"/>
      <c r="HS46" s="526"/>
      <c r="HT46" s="526"/>
      <c r="HU46" s="526"/>
      <c r="HV46" s="526"/>
      <c r="HW46" s="526"/>
      <c r="HX46" s="526"/>
      <c r="HY46" s="526"/>
      <c r="HZ46" s="526"/>
      <c r="IA46" s="526"/>
      <c r="IB46" s="526"/>
      <c r="IC46" s="526"/>
      <c r="ID46" s="526"/>
      <c r="IE46" s="526"/>
      <c r="IF46" s="526"/>
      <c r="IG46" s="526"/>
      <c r="IH46" s="526"/>
      <c r="II46" s="526"/>
      <c r="IJ46" s="526"/>
      <c r="IK46" s="526"/>
      <c r="IL46" s="526"/>
      <c r="IM46" s="526"/>
      <c r="IN46" s="526"/>
      <c r="IO46" s="526"/>
      <c r="IP46" s="526"/>
      <c r="IQ46" s="526"/>
      <c r="IR46" s="526"/>
      <c r="IS46" s="526"/>
      <c r="IT46" s="526"/>
      <c r="IU46" s="526"/>
      <c r="IV46" s="526"/>
      <c r="IW46" s="526"/>
      <c r="IX46" s="526"/>
      <c r="IY46" s="526"/>
      <c r="IZ46" s="526"/>
      <c r="JA46" s="526"/>
      <c r="JB46" s="526"/>
      <c r="JC46" s="526"/>
      <c r="JD46" s="526"/>
      <c r="JE46" s="526"/>
      <c r="JF46" s="526"/>
      <c r="JG46" s="526"/>
      <c r="JH46" s="526"/>
      <c r="JI46" s="526"/>
      <c r="JJ46" s="526"/>
      <c r="JK46" s="526"/>
      <c r="JL46" s="526"/>
      <c r="JM46" s="526"/>
      <c r="JN46" s="526"/>
      <c r="JO46" s="526"/>
      <c r="JP46" s="526"/>
      <c r="JQ46" s="526"/>
      <c r="JR46" s="526"/>
      <c r="JS46" s="526"/>
      <c r="JT46" s="526"/>
      <c r="JU46" s="526"/>
      <c r="JV46" s="526"/>
      <c r="JW46" s="526"/>
      <c r="JX46" s="526"/>
      <c r="JY46" s="526"/>
      <c r="JZ46" s="526"/>
      <c r="KA46" s="526"/>
      <c r="KB46" s="526"/>
      <c r="KC46" s="526"/>
      <c r="KD46" s="526"/>
      <c r="KE46" s="526"/>
      <c r="KF46" s="526"/>
      <c r="KG46" s="526"/>
      <c r="KH46" s="526"/>
      <c r="KI46" s="526"/>
      <c r="KJ46" s="526"/>
      <c r="KK46" s="526"/>
      <c r="KL46" s="526"/>
      <c r="KM46" s="526"/>
      <c r="KN46" s="526"/>
      <c r="KO46" s="526"/>
      <c r="KP46" s="526"/>
      <c r="KQ46" s="527"/>
    </row>
    <row r="47" spans="1:303" ht="37.25" customHeight="1">
      <c r="A47" s="577"/>
      <c r="B47" s="660" t="s">
        <v>1315</v>
      </c>
      <c r="C47" s="660" t="s">
        <v>1316</v>
      </c>
      <c r="D47" s="661">
        <v>1</v>
      </c>
      <c r="E47" s="1189">
        <v>197</v>
      </c>
      <c r="F47" s="1171"/>
      <c r="G47" s="621"/>
      <c r="H47" s="622"/>
      <c r="I47" s="620"/>
      <c r="J47" s="619"/>
      <c r="K47" s="625" t="s">
        <v>680</v>
      </c>
      <c r="L47" s="624" t="s">
        <v>680</v>
      </c>
      <c r="M47" s="1172"/>
      <c r="N47" s="1173"/>
      <c r="O47" s="85"/>
      <c r="P47" s="1177" t="s">
        <v>680</v>
      </c>
      <c r="Q47" s="623" t="s">
        <v>680</v>
      </c>
      <c r="R47" s="611">
        <f t="shared" si="12"/>
        <v>0</v>
      </c>
      <c r="S47" s="662">
        <f t="shared" si="13"/>
        <v>0</v>
      </c>
      <c r="T47" s="663" t="str">
        <f t="shared" si="14"/>
        <v>-</v>
      </c>
      <c r="U47" s="664">
        <v>1.7</v>
      </c>
      <c r="V47" s="174">
        <f t="shared" si="15"/>
        <v>0</v>
      </c>
      <c r="W47" s="533"/>
      <c r="X47" s="665" t="s">
        <v>1512</v>
      </c>
      <c r="Y47" s="665" t="s">
        <v>1520</v>
      </c>
      <c r="Z47" s="658"/>
      <c r="AA47" s="658"/>
      <c r="AB47" s="658"/>
      <c r="AC47" s="658"/>
      <c r="AD47" s="658"/>
      <c r="AE47" s="658"/>
      <c r="AF47" s="658"/>
      <c r="AG47" s="658"/>
      <c r="AH47" s="658"/>
      <c r="AI47" s="658"/>
      <c r="AJ47" s="658"/>
      <c r="AK47" s="658"/>
      <c r="AL47" s="658"/>
      <c r="AM47" s="658"/>
      <c r="AN47" s="658"/>
      <c r="AO47" s="658"/>
      <c r="AP47" s="658"/>
      <c r="AQ47" s="658"/>
      <c r="AR47" s="658"/>
      <c r="AS47" s="658"/>
      <c r="AT47" s="658"/>
      <c r="AU47" s="658"/>
      <c r="AV47" s="658"/>
      <c r="AW47" s="658"/>
      <c r="AX47" s="658"/>
      <c r="AY47" s="658"/>
      <c r="AZ47" s="658"/>
      <c r="BA47" s="658"/>
      <c r="BB47" s="658"/>
      <c r="BC47" s="658"/>
      <c r="BD47" s="658"/>
      <c r="BE47" s="658"/>
      <c r="BF47" s="658"/>
      <c r="BG47" s="658"/>
      <c r="BH47" s="658"/>
      <c r="BI47" s="658"/>
      <c r="BJ47" s="658"/>
      <c r="BK47" s="658"/>
      <c r="BL47" s="658"/>
      <c r="BM47" s="658"/>
      <c r="BN47" s="658"/>
      <c r="BO47" s="659"/>
      <c r="BP47" s="558"/>
      <c r="BQ47" s="310"/>
      <c r="BR47" s="310"/>
      <c r="BS47" s="310">
        <v>1</v>
      </c>
      <c r="BT47" s="310"/>
      <c r="BU47" s="310"/>
      <c r="BV47" s="512"/>
      <c r="BW47" s="310"/>
      <c r="BX47" s="310">
        <v>1</v>
      </c>
      <c r="BY47" s="310"/>
      <c r="BZ47" s="512"/>
      <c r="CA47" s="525"/>
      <c r="CB47" s="526"/>
      <c r="CC47" s="526"/>
      <c r="CD47" s="526"/>
      <c r="CE47" s="526"/>
      <c r="CF47" s="526"/>
      <c r="CG47" s="526"/>
      <c r="CH47" s="526"/>
      <c r="CI47" s="526"/>
      <c r="CJ47" s="526"/>
      <c r="CK47" s="526"/>
      <c r="CL47" s="526"/>
      <c r="CM47" s="526"/>
      <c r="CN47" s="526"/>
      <c r="CO47" s="526"/>
      <c r="CP47" s="526"/>
      <c r="CQ47" s="526"/>
      <c r="CR47" s="526"/>
      <c r="CS47" s="526"/>
      <c r="CT47" s="526"/>
      <c r="CU47" s="526"/>
      <c r="CV47" s="526"/>
      <c r="CW47" s="526"/>
      <c r="CX47" s="526"/>
      <c r="CY47" s="526"/>
      <c r="CZ47" s="526"/>
      <c r="DA47" s="526"/>
      <c r="DB47" s="526"/>
      <c r="DC47" s="526"/>
      <c r="DD47" s="526"/>
      <c r="DE47" s="526"/>
      <c r="DF47" s="526"/>
      <c r="DG47" s="526"/>
      <c r="DH47" s="526"/>
      <c r="DI47" s="526"/>
      <c r="DJ47" s="526"/>
      <c r="DK47" s="526"/>
      <c r="DL47" s="526"/>
      <c r="DM47" s="526"/>
      <c r="DN47" s="526"/>
      <c r="DO47" s="526"/>
      <c r="DP47" s="526"/>
      <c r="DQ47" s="526"/>
      <c r="DR47" s="526"/>
      <c r="DS47" s="526"/>
      <c r="DT47" s="526"/>
      <c r="DU47" s="526"/>
      <c r="DV47" s="526"/>
      <c r="DW47" s="526"/>
      <c r="DX47" s="526"/>
      <c r="DY47" s="526"/>
      <c r="DZ47" s="526"/>
      <c r="EA47" s="526"/>
      <c r="EB47" s="526"/>
      <c r="EC47" s="526"/>
      <c r="ED47" s="526"/>
      <c r="EE47" s="526"/>
      <c r="EF47" s="526"/>
      <c r="EG47" s="526"/>
      <c r="EH47" s="526"/>
      <c r="EI47" s="526"/>
      <c r="EJ47" s="526"/>
      <c r="EK47" s="526"/>
      <c r="EL47" s="526"/>
      <c r="EM47" s="526"/>
      <c r="EN47" s="526"/>
      <c r="EO47" s="526"/>
      <c r="EP47" s="526"/>
      <c r="EQ47" s="526"/>
      <c r="ER47" s="526"/>
      <c r="ES47" s="526"/>
      <c r="ET47" s="526"/>
      <c r="EU47" s="526"/>
      <c r="EV47" s="526"/>
      <c r="EW47" s="526"/>
      <c r="EX47" s="526"/>
      <c r="EY47" s="526"/>
      <c r="EZ47" s="526"/>
      <c r="FA47" s="526"/>
      <c r="FB47" s="526"/>
      <c r="FC47" s="526"/>
      <c r="FD47" s="526"/>
      <c r="FE47" s="526"/>
      <c r="FF47" s="526"/>
      <c r="FG47" s="526"/>
      <c r="FH47" s="526"/>
      <c r="FI47" s="526"/>
      <c r="FJ47" s="526"/>
      <c r="FK47" s="526"/>
      <c r="FL47" s="526"/>
      <c r="FM47" s="526"/>
      <c r="FN47" s="526"/>
      <c r="FO47" s="526"/>
      <c r="FP47" s="526"/>
      <c r="FQ47" s="526"/>
      <c r="FR47" s="526"/>
      <c r="FS47" s="526"/>
      <c r="FT47" s="526"/>
      <c r="FU47" s="526"/>
      <c r="FV47" s="526"/>
      <c r="FW47" s="526"/>
      <c r="FX47" s="526"/>
      <c r="FY47" s="526"/>
      <c r="FZ47" s="526"/>
      <c r="GA47" s="526"/>
      <c r="GB47" s="526"/>
      <c r="GC47" s="526"/>
      <c r="GD47" s="526"/>
      <c r="GE47" s="526"/>
      <c r="GF47" s="526"/>
      <c r="GG47" s="526"/>
      <c r="GH47" s="526"/>
      <c r="GI47" s="526"/>
      <c r="GJ47" s="526"/>
      <c r="GK47" s="526"/>
      <c r="GL47" s="526"/>
      <c r="GM47" s="526"/>
      <c r="GN47" s="526"/>
      <c r="GO47" s="526"/>
      <c r="GP47" s="526"/>
      <c r="GQ47" s="526"/>
      <c r="GR47" s="526"/>
      <c r="GS47" s="526"/>
      <c r="GT47" s="526"/>
      <c r="GU47" s="526"/>
      <c r="GV47" s="526"/>
      <c r="GW47" s="526"/>
      <c r="GX47" s="526"/>
      <c r="GY47" s="526"/>
      <c r="GZ47" s="526"/>
      <c r="HA47" s="526"/>
      <c r="HB47" s="526"/>
      <c r="HC47" s="526"/>
      <c r="HD47" s="526"/>
      <c r="HE47" s="526"/>
      <c r="HF47" s="526"/>
      <c r="HG47" s="526"/>
      <c r="HH47" s="526"/>
      <c r="HI47" s="526"/>
      <c r="HJ47" s="526"/>
      <c r="HK47" s="526"/>
      <c r="HL47" s="526"/>
      <c r="HM47" s="526"/>
      <c r="HN47" s="526"/>
      <c r="HO47" s="526"/>
      <c r="HP47" s="526"/>
      <c r="HQ47" s="526"/>
      <c r="HR47" s="526"/>
      <c r="HS47" s="526"/>
      <c r="HT47" s="526"/>
      <c r="HU47" s="526"/>
      <c r="HV47" s="526"/>
      <c r="HW47" s="526"/>
      <c r="HX47" s="526"/>
      <c r="HY47" s="526"/>
      <c r="HZ47" s="526"/>
      <c r="IA47" s="526"/>
      <c r="IB47" s="526"/>
      <c r="IC47" s="526"/>
      <c r="ID47" s="526"/>
      <c r="IE47" s="526"/>
      <c r="IF47" s="526"/>
      <c r="IG47" s="526"/>
      <c r="IH47" s="526"/>
      <c r="II47" s="526"/>
      <c r="IJ47" s="526"/>
      <c r="IK47" s="526"/>
      <c r="IL47" s="526"/>
      <c r="IM47" s="526"/>
      <c r="IN47" s="526"/>
      <c r="IO47" s="526"/>
      <c r="IP47" s="526"/>
      <c r="IQ47" s="526"/>
      <c r="IR47" s="526"/>
      <c r="IS47" s="526"/>
      <c r="IT47" s="526"/>
      <c r="IU47" s="526"/>
      <c r="IV47" s="526"/>
      <c r="IW47" s="526"/>
      <c r="IX47" s="526"/>
      <c r="IY47" s="526"/>
      <c r="IZ47" s="526"/>
      <c r="JA47" s="526"/>
      <c r="JB47" s="526"/>
      <c r="JC47" s="526"/>
      <c r="JD47" s="526"/>
      <c r="JE47" s="526"/>
      <c r="JF47" s="526"/>
      <c r="JG47" s="526"/>
      <c r="JH47" s="526"/>
      <c r="JI47" s="526"/>
      <c r="JJ47" s="526"/>
      <c r="JK47" s="526"/>
      <c r="JL47" s="526"/>
      <c r="JM47" s="526"/>
      <c r="JN47" s="526"/>
      <c r="JO47" s="526"/>
      <c r="JP47" s="526"/>
      <c r="JQ47" s="526"/>
      <c r="JR47" s="526"/>
      <c r="JS47" s="526"/>
      <c r="JT47" s="526"/>
      <c r="JU47" s="526"/>
      <c r="JV47" s="526"/>
      <c r="JW47" s="526"/>
      <c r="JX47" s="526"/>
      <c r="JY47" s="526"/>
      <c r="JZ47" s="526"/>
      <c r="KA47" s="526"/>
      <c r="KB47" s="526"/>
      <c r="KC47" s="526"/>
      <c r="KD47" s="526"/>
      <c r="KE47" s="526"/>
      <c r="KF47" s="526"/>
      <c r="KG47" s="526"/>
      <c r="KH47" s="526"/>
      <c r="KI47" s="526"/>
      <c r="KJ47" s="526"/>
      <c r="KK47" s="526"/>
      <c r="KL47" s="526"/>
      <c r="KM47" s="526"/>
      <c r="KN47" s="526"/>
      <c r="KO47" s="526"/>
      <c r="KP47" s="526"/>
      <c r="KQ47" s="527"/>
    </row>
    <row r="48" spans="1:303" ht="37.25" customHeight="1">
      <c r="A48" s="577"/>
      <c r="B48" s="660" t="s">
        <v>2108</v>
      </c>
      <c r="C48" s="660" t="s">
        <v>1317</v>
      </c>
      <c r="D48" s="661">
        <v>1</v>
      </c>
      <c r="E48" s="1189">
        <v>194</v>
      </c>
      <c r="F48" s="1171"/>
      <c r="G48" s="621"/>
      <c r="H48" s="622"/>
      <c r="I48" s="620"/>
      <c r="J48" s="619"/>
      <c r="K48" s="625" t="s">
        <v>680</v>
      </c>
      <c r="L48" s="624" t="s">
        <v>680</v>
      </c>
      <c r="M48" s="1172"/>
      <c r="N48" s="1173"/>
      <c r="O48" s="85"/>
      <c r="P48" s="1177" t="s">
        <v>680</v>
      </c>
      <c r="Q48" s="623" t="s">
        <v>680</v>
      </c>
      <c r="R48" s="611">
        <f t="shared" si="12"/>
        <v>0</v>
      </c>
      <c r="S48" s="662">
        <f t="shared" si="13"/>
        <v>0</v>
      </c>
      <c r="T48" s="663" t="str">
        <f t="shared" si="14"/>
        <v>-</v>
      </c>
      <c r="U48" s="664">
        <v>1.68</v>
      </c>
      <c r="V48" s="174">
        <f t="shared" si="15"/>
        <v>0</v>
      </c>
      <c r="W48" s="533"/>
      <c r="X48" s="665" t="s">
        <v>1512</v>
      </c>
      <c r="Y48" s="665" t="s">
        <v>1520</v>
      </c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8"/>
      <c r="AK48" s="658"/>
      <c r="AL48" s="658"/>
      <c r="AM48" s="658"/>
      <c r="AN48" s="658"/>
      <c r="AO48" s="658"/>
      <c r="AP48" s="658"/>
      <c r="AQ48" s="658"/>
      <c r="AR48" s="658"/>
      <c r="AS48" s="658"/>
      <c r="AT48" s="658"/>
      <c r="AU48" s="658"/>
      <c r="AV48" s="658"/>
      <c r="AW48" s="658"/>
      <c r="AX48" s="658"/>
      <c r="AY48" s="658"/>
      <c r="AZ48" s="658"/>
      <c r="BA48" s="658"/>
      <c r="BB48" s="658"/>
      <c r="BC48" s="658"/>
      <c r="BD48" s="658"/>
      <c r="BE48" s="658"/>
      <c r="BF48" s="658"/>
      <c r="BG48" s="658"/>
      <c r="BH48" s="658"/>
      <c r="BI48" s="658"/>
      <c r="BJ48" s="658"/>
      <c r="BK48" s="658"/>
      <c r="BL48" s="658"/>
      <c r="BM48" s="658"/>
      <c r="BN48" s="658"/>
      <c r="BO48" s="659"/>
      <c r="BP48" s="558"/>
      <c r="BQ48" s="310"/>
      <c r="BR48" s="310"/>
      <c r="BS48" s="310">
        <v>1</v>
      </c>
      <c r="BT48" s="310"/>
      <c r="BU48" s="310"/>
      <c r="BV48" s="512"/>
      <c r="BW48" s="310"/>
      <c r="BX48" s="310">
        <v>1</v>
      </c>
      <c r="BY48" s="310"/>
      <c r="BZ48" s="512"/>
      <c r="CA48" s="525"/>
      <c r="CB48" s="526"/>
      <c r="CC48" s="526"/>
      <c r="CD48" s="526"/>
      <c r="CE48" s="526"/>
      <c r="CF48" s="526"/>
      <c r="CG48" s="526"/>
      <c r="CH48" s="526"/>
      <c r="CI48" s="526"/>
      <c r="CJ48" s="526"/>
      <c r="CK48" s="526"/>
      <c r="CL48" s="526"/>
      <c r="CM48" s="526"/>
      <c r="CN48" s="526"/>
      <c r="CO48" s="526"/>
      <c r="CP48" s="526"/>
      <c r="CQ48" s="526"/>
      <c r="CR48" s="526"/>
      <c r="CS48" s="526"/>
      <c r="CT48" s="526"/>
      <c r="CU48" s="526"/>
      <c r="CV48" s="526"/>
      <c r="CW48" s="526"/>
      <c r="CX48" s="526"/>
      <c r="CY48" s="526"/>
      <c r="CZ48" s="526"/>
      <c r="DA48" s="526"/>
      <c r="DB48" s="526"/>
      <c r="DC48" s="526"/>
      <c r="DD48" s="526"/>
      <c r="DE48" s="526"/>
      <c r="DF48" s="526"/>
      <c r="DG48" s="526"/>
      <c r="DH48" s="526"/>
      <c r="DI48" s="526"/>
      <c r="DJ48" s="526"/>
      <c r="DK48" s="526"/>
      <c r="DL48" s="526"/>
      <c r="DM48" s="526"/>
      <c r="DN48" s="526"/>
      <c r="DO48" s="526"/>
      <c r="DP48" s="526"/>
      <c r="DQ48" s="526"/>
      <c r="DR48" s="526"/>
      <c r="DS48" s="526"/>
      <c r="DT48" s="526"/>
      <c r="DU48" s="526"/>
      <c r="DV48" s="526"/>
      <c r="DW48" s="526"/>
      <c r="DX48" s="526"/>
      <c r="DY48" s="526"/>
      <c r="DZ48" s="526"/>
      <c r="EA48" s="526"/>
      <c r="EB48" s="526"/>
      <c r="EC48" s="526"/>
      <c r="ED48" s="526"/>
      <c r="EE48" s="526"/>
      <c r="EF48" s="526"/>
      <c r="EG48" s="526"/>
      <c r="EH48" s="526"/>
      <c r="EI48" s="526"/>
      <c r="EJ48" s="526"/>
      <c r="EK48" s="526"/>
      <c r="EL48" s="526"/>
      <c r="EM48" s="526"/>
      <c r="EN48" s="526"/>
      <c r="EO48" s="526"/>
      <c r="EP48" s="526"/>
      <c r="EQ48" s="526"/>
      <c r="ER48" s="526"/>
      <c r="ES48" s="526"/>
      <c r="ET48" s="526"/>
      <c r="EU48" s="526"/>
      <c r="EV48" s="526"/>
      <c r="EW48" s="526"/>
      <c r="EX48" s="526"/>
      <c r="EY48" s="526"/>
      <c r="EZ48" s="526"/>
      <c r="FA48" s="526"/>
      <c r="FB48" s="526"/>
      <c r="FC48" s="526"/>
      <c r="FD48" s="526"/>
      <c r="FE48" s="526"/>
      <c r="FF48" s="526"/>
      <c r="FG48" s="526"/>
      <c r="FH48" s="526"/>
      <c r="FI48" s="526"/>
      <c r="FJ48" s="526"/>
      <c r="FK48" s="526"/>
      <c r="FL48" s="526"/>
      <c r="FM48" s="526"/>
      <c r="FN48" s="526"/>
      <c r="FO48" s="526"/>
      <c r="FP48" s="526"/>
      <c r="FQ48" s="526"/>
      <c r="FR48" s="526"/>
      <c r="FS48" s="526"/>
      <c r="FT48" s="526"/>
      <c r="FU48" s="526"/>
      <c r="FV48" s="526"/>
      <c r="FW48" s="526"/>
      <c r="FX48" s="526"/>
      <c r="FY48" s="526"/>
      <c r="FZ48" s="526"/>
      <c r="GA48" s="526"/>
      <c r="GB48" s="526"/>
      <c r="GC48" s="526"/>
      <c r="GD48" s="526"/>
      <c r="GE48" s="526"/>
      <c r="GF48" s="526"/>
      <c r="GG48" s="526"/>
      <c r="GH48" s="526"/>
      <c r="GI48" s="526"/>
      <c r="GJ48" s="526"/>
      <c r="GK48" s="526"/>
      <c r="GL48" s="526"/>
      <c r="GM48" s="526"/>
      <c r="GN48" s="526"/>
      <c r="GO48" s="526"/>
      <c r="GP48" s="526"/>
      <c r="GQ48" s="526"/>
      <c r="GR48" s="526"/>
      <c r="GS48" s="526"/>
      <c r="GT48" s="526"/>
      <c r="GU48" s="526"/>
      <c r="GV48" s="526"/>
      <c r="GW48" s="526"/>
      <c r="GX48" s="526"/>
      <c r="GY48" s="526"/>
      <c r="GZ48" s="526"/>
      <c r="HA48" s="526"/>
      <c r="HB48" s="526"/>
      <c r="HC48" s="526"/>
      <c r="HD48" s="526"/>
      <c r="HE48" s="526"/>
      <c r="HF48" s="526"/>
      <c r="HG48" s="526"/>
      <c r="HH48" s="526"/>
      <c r="HI48" s="526"/>
      <c r="HJ48" s="526"/>
      <c r="HK48" s="526"/>
      <c r="HL48" s="526"/>
      <c r="HM48" s="526"/>
      <c r="HN48" s="526"/>
      <c r="HO48" s="526"/>
      <c r="HP48" s="526"/>
      <c r="HQ48" s="526"/>
      <c r="HR48" s="526"/>
      <c r="HS48" s="526"/>
      <c r="HT48" s="526"/>
      <c r="HU48" s="526"/>
      <c r="HV48" s="526"/>
      <c r="HW48" s="526"/>
      <c r="HX48" s="526"/>
      <c r="HY48" s="526"/>
      <c r="HZ48" s="526"/>
      <c r="IA48" s="526"/>
      <c r="IB48" s="526"/>
      <c r="IC48" s="526"/>
      <c r="ID48" s="526"/>
      <c r="IE48" s="526"/>
      <c r="IF48" s="526"/>
      <c r="IG48" s="526"/>
      <c r="IH48" s="526"/>
      <c r="II48" s="526"/>
      <c r="IJ48" s="526"/>
      <c r="IK48" s="526"/>
      <c r="IL48" s="526"/>
      <c r="IM48" s="526"/>
      <c r="IN48" s="526"/>
      <c r="IO48" s="526"/>
      <c r="IP48" s="526"/>
      <c r="IQ48" s="526"/>
      <c r="IR48" s="526"/>
      <c r="IS48" s="526"/>
      <c r="IT48" s="526"/>
      <c r="IU48" s="526"/>
      <c r="IV48" s="526"/>
      <c r="IW48" s="526"/>
      <c r="IX48" s="526"/>
      <c r="IY48" s="526"/>
      <c r="IZ48" s="526"/>
      <c r="JA48" s="526"/>
      <c r="JB48" s="526"/>
      <c r="JC48" s="526"/>
      <c r="JD48" s="526"/>
      <c r="JE48" s="526"/>
      <c r="JF48" s="526"/>
      <c r="JG48" s="526"/>
      <c r="JH48" s="526"/>
      <c r="JI48" s="526"/>
      <c r="JJ48" s="526"/>
      <c r="JK48" s="526"/>
      <c r="JL48" s="526"/>
      <c r="JM48" s="526"/>
      <c r="JN48" s="526"/>
      <c r="JO48" s="526"/>
      <c r="JP48" s="526"/>
      <c r="JQ48" s="526"/>
      <c r="JR48" s="526"/>
      <c r="JS48" s="526"/>
      <c r="JT48" s="526"/>
      <c r="JU48" s="526"/>
      <c r="JV48" s="526"/>
      <c r="JW48" s="526"/>
      <c r="JX48" s="526"/>
      <c r="JY48" s="526"/>
      <c r="JZ48" s="526"/>
      <c r="KA48" s="526"/>
      <c r="KB48" s="526"/>
      <c r="KC48" s="526"/>
      <c r="KD48" s="526"/>
      <c r="KE48" s="526"/>
      <c r="KF48" s="526"/>
      <c r="KG48" s="526"/>
      <c r="KH48" s="526"/>
      <c r="KI48" s="526"/>
      <c r="KJ48" s="526"/>
      <c r="KK48" s="526"/>
      <c r="KL48" s="526"/>
      <c r="KM48" s="526"/>
      <c r="KN48" s="526"/>
      <c r="KO48" s="526"/>
      <c r="KP48" s="526"/>
      <c r="KQ48" s="527"/>
    </row>
    <row r="49" spans="1:303" ht="37.25" customHeight="1">
      <c r="A49" s="577"/>
      <c r="B49" s="660" t="s">
        <v>1318</v>
      </c>
      <c r="C49" s="660" t="s">
        <v>1319</v>
      </c>
      <c r="D49" s="661">
        <v>1</v>
      </c>
      <c r="E49" s="1189">
        <v>182</v>
      </c>
      <c r="F49" s="1171"/>
      <c r="G49" s="621"/>
      <c r="H49" s="622"/>
      <c r="I49" s="620"/>
      <c r="J49" s="619"/>
      <c r="K49" s="625" t="s">
        <v>680</v>
      </c>
      <c r="L49" s="624" t="s">
        <v>680</v>
      </c>
      <c r="M49" s="1172"/>
      <c r="N49" s="1173"/>
      <c r="O49" s="85"/>
      <c r="P49" s="1177" t="s">
        <v>680</v>
      </c>
      <c r="Q49" s="623" t="s">
        <v>680</v>
      </c>
      <c r="R49" s="611">
        <f t="shared" si="12"/>
        <v>0</v>
      </c>
      <c r="S49" s="662">
        <f t="shared" si="13"/>
        <v>0</v>
      </c>
      <c r="T49" s="663" t="str">
        <f t="shared" si="14"/>
        <v>-</v>
      </c>
      <c r="U49" s="664">
        <v>1.47</v>
      </c>
      <c r="V49" s="174">
        <f t="shared" si="15"/>
        <v>0</v>
      </c>
      <c r="W49" s="533"/>
      <c r="X49" s="665" t="s">
        <v>1511</v>
      </c>
      <c r="Y49" s="665" t="s">
        <v>1520</v>
      </c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658"/>
      <c r="AN49" s="658"/>
      <c r="AO49" s="658"/>
      <c r="AP49" s="658"/>
      <c r="AQ49" s="658"/>
      <c r="AR49" s="658"/>
      <c r="AS49" s="658"/>
      <c r="AT49" s="658"/>
      <c r="AU49" s="658"/>
      <c r="AV49" s="658"/>
      <c r="AW49" s="658"/>
      <c r="AX49" s="658"/>
      <c r="AY49" s="658"/>
      <c r="AZ49" s="658"/>
      <c r="BA49" s="658"/>
      <c r="BB49" s="658"/>
      <c r="BC49" s="658"/>
      <c r="BD49" s="658"/>
      <c r="BE49" s="658"/>
      <c r="BF49" s="658"/>
      <c r="BG49" s="658"/>
      <c r="BH49" s="658"/>
      <c r="BI49" s="658"/>
      <c r="BJ49" s="658"/>
      <c r="BK49" s="658"/>
      <c r="BL49" s="658"/>
      <c r="BM49" s="658"/>
      <c r="BN49" s="658"/>
      <c r="BO49" s="659"/>
      <c r="BP49" s="558"/>
      <c r="BQ49" s="310"/>
      <c r="BR49" s="310"/>
      <c r="BS49" s="310">
        <v>1</v>
      </c>
      <c r="BT49" s="310"/>
      <c r="BU49" s="310"/>
      <c r="BV49" s="512"/>
      <c r="BW49" s="310"/>
      <c r="BX49" s="310"/>
      <c r="BY49" s="310">
        <v>1</v>
      </c>
      <c r="BZ49" s="512"/>
      <c r="CA49" s="525"/>
      <c r="CB49" s="526"/>
      <c r="CC49" s="526"/>
      <c r="CD49" s="526"/>
      <c r="CE49" s="526"/>
      <c r="CF49" s="526"/>
      <c r="CG49" s="526"/>
      <c r="CH49" s="526"/>
      <c r="CI49" s="526"/>
      <c r="CJ49" s="526"/>
      <c r="CK49" s="526"/>
      <c r="CL49" s="526"/>
      <c r="CM49" s="526"/>
      <c r="CN49" s="526"/>
      <c r="CO49" s="526"/>
      <c r="CP49" s="526"/>
      <c r="CQ49" s="526"/>
      <c r="CR49" s="526"/>
      <c r="CS49" s="526"/>
      <c r="CT49" s="526"/>
      <c r="CU49" s="526"/>
      <c r="CV49" s="526"/>
      <c r="CW49" s="526"/>
      <c r="CX49" s="526"/>
      <c r="CY49" s="526"/>
      <c r="CZ49" s="526"/>
      <c r="DA49" s="526"/>
      <c r="DB49" s="526"/>
      <c r="DC49" s="526"/>
      <c r="DD49" s="526"/>
      <c r="DE49" s="526"/>
      <c r="DF49" s="526"/>
      <c r="DG49" s="526"/>
      <c r="DH49" s="526"/>
      <c r="DI49" s="526"/>
      <c r="DJ49" s="526"/>
      <c r="DK49" s="526"/>
      <c r="DL49" s="526"/>
      <c r="DM49" s="526"/>
      <c r="DN49" s="526"/>
      <c r="DO49" s="526"/>
      <c r="DP49" s="526"/>
      <c r="DQ49" s="526"/>
      <c r="DR49" s="526"/>
      <c r="DS49" s="526"/>
      <c r="DT49" s="526"/>
      <c r="DU49" s="526"/>
      <c r="DV49" s="526"/>
      <c r="DW49" s="526"/>
      <c r="DX49" s="526"/>
      <c r="DY49" s="526"/>
      <c r="DZ49" s="526"/>
      <c r="EA49" s="526"/>
      <c r="EB49" s="526"/>
      <c r="EC49" s="526"/>
      <c r="ED49" s="526"/>
      <c r="EE49" s="526"/>
      <c r="EF49" s="526"/>
      <c r="EG49" s="526"/>
      <c r="EH49" s="526"/>
      <c r="EI49" s="526"/>
      <c r="EJ49" s="526"/>
      <c r="EK49" s="526"/>
      <c r="EL49" s="526"/>
      <c r="EM49" s="526"/>
      <c r="EN49" s="526"/>
      <c r="EO49" s="526"/>
      <c r="EP49" s="526"/>
      <c r="EQ49" s="526"/>
      <c r="ER49" s="526"/>
      <c r="ES49" s="526"/>
      <c r="ET49" s="526"/>
      <c r="EU49" s="526"/>
      <c r="EV49" s="526"/>
      <c r="EW49" s="526"/>
      <c r="EX49" s="526"/>
      <c r="EY49" s="526"/>
      <c r="EZ49" s="526"/>
      <c r="FA49" s="526"/>
      <c r="FB49" s="526"/>
      <c r="FC49" s="526"/>
      <c r="FD49" s="526"/>
      <c r="FE49" s="526"/>
      <c r="FF49" s="526"/>
      <c r="FG49" s="526"/>
      <c r="FH49" s="526"/>
      <c r="FI49" s="526"/>
      <c r="FJ49" s="526"/>
      <c r="FK49" s="526"/>
      <c r="FL49" s="526"/>
      <c r="FM49" s="526"/>
      <c r="FN49" s="526"/>
      <c r="FO49" s="526"/>
      <c r="FP49" s="526"/>
      <c r="FQ49" s="526"/>
      <c r="FR49" s="526"/>
      <c r="FS49" s="526"/>
      <c r="FT49" s="526"/>
      <c r="FU49" s="526"/>
      <c r="FV49" s="526"/>
      <c r="FW49" s="526"/>
      <c r="FX49" s="526"/>
      <c r="FY49" s="526"/>
      <c r="FZ49" s="526"/>
      <c r="GA49" s="526"/>
      <c r="GB49" s="526"/>
      <c r="GC49" s="526"/>
      <c r="GD49" s="526"/>
      <c r="GE49" s="526"/>
      <c r="GF49" s="526"/>
      <c r="GG49" s="526"/>
      <c r="GH49" s="526"/>
      <c r="GI49" s="526"/>
      <c r="GJ49" s="526"/>
      <c r="GK49" s="526"/>
      <c r="GL49" s="526"/>
      <c r="GM49" s="526"/>
      <c r="GN49" s="526"/>
      <c r="GO49" s="526"/>
      <c r="GP49" s="526"/>
      <c r="GQ49" s="526"/>
      <c r="GR49" s="526"/>
      <c r="GS49" s="526"/>
      <c r="GT49" s="526"/>
      <c r="GU49" s="526"/>
      <c r="GV49" s="526"/>
      <c r="GW49" s="526"/>
      <c r="GX49" s="526"/>
      <c r="GY49" s="526"/>
      <c r="GZ49" s="526"/>
      <c r="HA49" s="526"/>
      <c r="HB49" s="526"/>
      <c r="HC49" s="526"/>
      <c r="HD49" s="526"/>
      <c r="HE49" s="526"/>
      <c r="HF49" s="526"/>
      <c r="HG49" s="526"/>
      <c r="HH49" s="526"/>
      <c r="HI49" s="526"/>
      <c r="HJ49" s="526"/>
      <c r="HK49" s="526"/>
      <c r="HL49" s="526"/>
      <c r="HM49" s="526"/>
      <c r="HN49" s="526"/>
      <c r="HO49" s="526"/>
      <c r="HP49" s="526"/>
      <c r="HQ49" s="526"/>
      <c r="HR49" s="526"/>
      <c r="HS49" s="526"/>
      <c r="HT49" s="526"/>
      <c r="HU49" s="526"/>
      <c r="HV49" s="526"/>
      <c r="HW49" s="526"/>
      <c r="HX49" s="526"/>
      <c r="HY49" s="526"/>
      <c r="HZ49" s="526"/>
      <c r="IA49" s="526"/>
      <c r="IB49" s="526"/>
      <c r="IC49" s="526"/>
      <c r="ID49" s="526"/>
      <c r="IE49" s="526"/>
      <c r="IF49" s="526"/>
      <c r="IG49" s="526"/>
      <c r="IH49" s="526"/>
      <c r="II49" s="526"/>
      <c r="IJ49" s="526"/>
      <c r="IK49" s="526"/>
      <c r="IL49" s="526"/>
      <c r="IM49" s="526"/>
      <c r="IN49" s="526"/>
      <c r="IO49" s="526"/>
      <c r="IP49" s="526"/>
      <c r="IQ49" s="526"/>
      <c r="IR49" s="526"/>
      <c r="IS49" s="526"/>
      <c r="IT49" s="526"/>
      <c r="IU49" s="526"/>
      <c r="IV49" s="526"/>
      <c r="IW49" s="526"/>
      <c r="IX49" s="526"/>
      <c r="IY49" s="526"/>
      <c r="IZ49" s="526"/>
      <c r="JA49" s="526"/>
      <c r="JB49" s="526"/>
      <c r="JC49" s="526"/>
      <c r="JD49" s="526"/>
      <c r="JE49" s="526"/>
      <c r="JF49" s="526"/>
      <c r="JG49" s="526"/>
      <c r="JH49" s="526"/>
      <c r="JI49" s="526"/>
      <c r="JJ49" s="526"/>
      <c r="JK49" s="526"/>
      <c r="JL49" s="526"/>
      <c r="JM49" s="526"/>
      <c r="JN49" s="526"/>
      <c r="JO49" s="526"/>
      <c r="JP49" s="526"/>
      <c r="JQ49" s="526"/>
      <c r="JR49" s="526"/>
      <c r="JS49" s="526"/>
      <c r="JT49" s="526"/>
      <c r="JU49" s="526"/>
      <c r="JV49" s="526"/>
      <c r="JW49" s="526"/>
      <c r="JX49" s="526"/>
      <c r="JY49" s="526"/>
      <c r="JZ49" s="526"/>
      <c r="KA49" s="526"/>
      <c r="KB49" s="526"/>
      <c r="KC49" s="526"/>
      <c r="KD49" s="526"/>
      <c r="KE49" s="526"/>
      <c r="KF49" s="526"/>
      <c r="KG49" s="526"/>
      <c r="KH49" s="526"/>
      <c r="KI49" s="526"/>
      <c r="KJ49" s="526"/>
      <c r="KK49" s="526"/>
      <c r="KL49" s="526"/>
      <c r="KM49" s="526"/>
      <c r="KN49" s="526"/>
      <c r="KO49" s="526"/>
      <c r="KP49" s="526"/>
      <c r="KQ49" s="527"/>
    </row>
    <row r="50" spans="1:303" ht="37.25" customHeight="1">
      <c r="A50" s="577"/>
      <c r="B50" s="660" t="s">
        <v>1320</v>
      </c>
      <c r="C50" s="660" t="s">
        <v>1321</v>
      </c>
      <c r="D50" s="661">
        <v>1</v>
      </c>
      <c r="E50" s="1189">
        <v>154</v>
      </c>
      <c r="F50" s="1171"/>
      <c r="G50" s="621"/>
      <c r="H50" s="622"/>
      <c r="I50" s="620"/>
      <c r="J50" s="619"/>
      <c r="K50" s="625" t="s">
        <v>680</v>
      </c>
      <c r="L50" s="624" t="s">
        <v>680</v>
      </c>
      <c r="M50" s="1172"/>
      <c r="N50" s="1173"/>
      <c r="O50" s="85"/>
      <c r="P50" s="1177" t="s">
        <v>680</v>
      </c>
      <c r="Q50" s="623" t="s">
        <v>680</v>
      </c>
      <c r="R50" s="611">
        <f t="shared" si="12"/>
        <v>0</v>
      </c>
      <c r="S50" s="662">
        <f t="shared" si="13"/>
        <v>0</v>
      </c>
      <c r="T50" s="663" t="str">
        <f t="shared" si="14"/>
        <v>-</v>
      </c>
      <c r="U50" s="664">
        <v>0.84</v>
      </c>
      <c r="V50" s="174">
        <f t="shared" si="15"/>
        <v>0</v>
      </c>
      <c r="W50" s="533"/>
      <c r="X50" s="665" t="s">
        <v>1512</v>
      </c>
      <c r="Y50" s="665" t="s">
        <v>1521</v>
      </c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58"/>
      <c r="AK50" s="658"/>
      <c r="AL50" s="658"/>
      <c r="AM50" s="658"/>
      <c r="AN50" s="658"/>
      <c r="AO50" s="658"/>
      <c r="AP50" s="658"/>
      <c r="AQ50" s="658"/>
      <c r="AR50" s="658"/>
      <c r="AS50" s="658"/>
      <c r="AT50" s="658"/>
      <c r="AU50" s="658"/>
      <c r="AV50" s="658"/>
      <c r="AW50" s="658"/>
      <c r="AX50" s="658"/>
      <c r="AY50" s="658"/>
      <c r="AZ50" s="658"/>
      <c r="BA50" s="658"/>
      <c r="BB50" s="658"/>
      <c r="BC50" s="658"/>
      <c r="BD50" s="658"/>
      <c r="BE50" s="658"/>
      <c r="BF50" s="658"/>
      <c r="BG50" s="658"/>
      <c r="BH50" s="658"/>
      <c r="BI50" s="658"/>
      <c r="BJ50" s="658"/>
      <c r="BK50" s="658"/>
      <c r="BL50" s="658"/>
      <c r="BM50" s="658"/>
      <c r="BN50" s="658"/>
      <c r="BO50" s="659"/>
      <c r="BP50" s="558"/>
      <c r="BQ50" s="310">
        <v>1</v>
      </c>
      <c r="BR50" s="310"/>
      <c r="BS50" s="310"/>
      <c r="BT50" s="310"/>
      <c r="BU50" s="310"/>
      <c r="BV50" s="512"/>
      <c r="BW50" s="310"/>
      <c r="BX50" s="310">
        <v>1</v>
      </c>
      <c r="BY50" s="310"/>
      <c r="BZ50" s="512"/>
      <c r="CA50" s="525"/>
      <c r="CB50" s="526"/>
      <c r="CC50" s="526"/>
      <c r="CD50" s="526"/>
      <c r="CE50" s="526"/>
      <c r="CF50" s="526"/>
      <c r="CG50" s="526"/>
      <c r="CH50" s="526"/>
      <c r="CI50" s="526"/>
      <c r="CJ50" s="526"/>
      <c r="CK50" s="526"/>
      <c r="CL50" s="526"/>
      <c r="CM50" s="526"/>
      <c r="CN50" s="526"/>
      <c r="CO50" s="526"/>
      <c r="CP50" s="526"/>
      <c r="CQ50" s="526"/>
      <c r="CR50" s="526"/>
      <c r="CS50" s="526"/>
      <c r="CT50" s="526"/>
      <c r="CU50" s="526"/>
      <c r="CV50" s="526"/>
      <c r="CW50" s="526"/>
      <c r="CX50" s="526"/>
      <c r="CY50" s="526"/>
      <c r="CZ50" s="526"/>
      <c r="DA50" s="526"/>
      <c r="DB50" s="526"/>
      <c r="DC50" s="526"/>
      <c r="DD50" s="526"/>
      <c r="DE50" s="526"/>
      <c r="DF50" s="526"/>
      <c r="DG50" s="526"/>
      <c r="DH50" s="526"/>
      <c r="DI50" s="526"/>
      <c r="DJ50" s="526"/>
      <c r="DK50" s="526"/>
      <c r="DL50" s="526"/>
      <c r="DM50" s="526"/>
      <c r="DN50" s="526"/>
      <c r="DO50" s="526"/>
      <c r="DP50" s="526"/>
      <c r="DQ50" s="526"/>
      <c r="DR50" s="526"/>
      <c r="DS50" s="526"/>
      <c r="DT50" s="526"/>
      <c r="DU50" s="526"/>
      <c r="DV50" s="526"/>
      <c r="DW50" s="526"/>
      <c r="DX50" s="526"/>
      <c r="DY50" s="526"/>
      <c r="DZ50" s="526"/>
      <c r="EA50" s="526"/>
      <c r="EB50" s="526"/>
      <c r="EC50" s="526"/>
      <c r="ED50" s="526"/>
      <c r="EE50" s="526"/>
      <c r="EF50" s="526"/>
      <c r="EG50" s="526"/>
      <c r="EH50" s="526"/>
      <c r="EI50" s="526"/>
      <c r="EJ50" s="526"/>
      <c r="EK50" s="526"/>
      <c r="EL50" s="526"/>
      <c r="EM50" s="526"/>
      <c r="EN50" s="526"/>
      <c r="EO50" s="526"/>
      <c r="EP50" s="526"/>
      <c r="EQ50" s="526"/>
      <c r="ER50" s="526"/>
      <c r="ES50" s="526"/>
      <c r="ET50" s="526"/>
      <c r="EU50" s="526"/>
      <c r="EV50" s="526"/>
      <c r="EW50" s="526"/>
      <c r="EX50" s="526"/>
      <c r="EY50" s="526"/>
      <c r="EZ50" s="526"/>
      <c r="FA50" s="526"/>
      <c r="FB50" s="526"/>
      <c r="FC50" s="526"/>
      <c r="FD50" s="526"/>
      <c r="FE50" s="526"/>
      <c r="FF50" s="526"/>
      <c r="FG50" s="526"/>
      <c r="FH50" s="526"/>
      <c r="FI50" s="526"/>
      <c r="FJ50" s="526"/>
      <c r="FK50" s="526"/>
      <c r="FL50" s="526"/>
      <c r="FM50" s="526"/>
      <c r="FN50" s="526"/>
      <c r="FO50" s="526"/>
      <c r="FP50" s="526"/>
      <c r="FQ50" s="526"/>
      <c r="FR50" s="526"/>
      <c r="FS50" s="526"/>
      <c r="FT50" s="526"/>
      <c r="FU50" s="526"/>
      <c r="FV50" s="526"/>
      <c r="FW50" s="526"/>
      <c r="FX50" s="526"/>
      <c r="FY50" s="526"/>
      <c r="FZ50" s="526"/>
      <c r="GA50" s="526"/>
      <c r="GB50" s="526"/>
      <c r="GC50" s="526"/>
      <c r="GD50" s="526"/>
      <c r="GE50" s="526"/>
      <c r="GF50" s="526"/>
      <c r="GG50" s="526"/>
      <c r="GH50" s="526"/>
      <c r="GI50" s="526"/>
      <c r="GJ50" s="526"/>
      <c r="GK50" s="526"/>
      <c r="GL50" s="526"/>
      <c r="GM50" s="526"/>
      <c r="GN50" s="526"/>
      <c r="GO50" s="526"/>
      <c r="GP50" s="526"/>
      <c r="GQ50" s="526"/>
      <c r="GR50" s="526"/>
      <c r="GS50" s="526"/>
      <c r="GT50" s="526"/>
      <c r="GU50" s="526"/>
      <c r="GV50" s="526"/>
      <c r="GW50" s="526"/>
      <c r="GX50" s="526"/>
      <c r="GY50" s="526"/>
      <c r="GZ50" s="526"/>
      <c r="HA50" s="526"/>
      <c r="HB50" s="526"/>
      <c r="HC50" s="526"/>
      <c r="HD50" s="526"/>
      <c r="HE50" s="526"/>
      <c r="HF50" s="526"/>
      <c r="HG50" s="526"/>
      <c r="HH50" s="526"/>
      <c r="HI50" s="526"/>
      <c r="HJ50" s="526"/>
      <c r="HK50" s="526"/>
      <c r="HL50" s="526"/>
      <c r="HM50" s="526"/>
      <c r="HN50" s="526"/>
      <c r="HO50" s="526"/>
      <c r="HP50" s="526"/>
      <c r="HQ50" s="526"/>
      <c r="HR50" s="526"/>
      <c r="HS50" s="526"/>
      <c r="HT50" s="526"/>
      <c r="HU50" s="526"/>
      <c r="HV50" s="526"/>
      <c r="HW50" s="526"/>
      <c r="HX50" s="526"/>
      <c r="HY50" s="526"/>
      <c r="HZ50" s="526"/>
      <c r="IA50" s="526"/>
      <c r="IB50" s="526"/>
      <c r="IC50" s="526"/>
      <c r="ID50" s="526"/>
      <c r="IE50" s="526"/>
      <c r="IF50" s="526"/>
      <c r="IG50" s="526"/>
      <c r="IH50" s="526"/>
      <c r="II50" s="526"/>
      <c r="IJ50" s="526"/>
      <c r="IK50" s="526"/>
      <c r="IL50" s="526"/>
      <c r="IM50" s="526"/>
      <c r="IN50" s="526"/>
      <c r="IO50" s="526"/>
      <c r="IP50" s="526"/>
      <c r="IQ50" s="526"/>
      <c r="IR50" s="526"/>
      <c r="IS50" s="526"/>
      <c r="IT50" s="526"/>
      <c r="IU50" s="526"/>
      <c r="IV50" s="526"/>
      <c r="IW50" s="526"/>
      <c r="IX50" s="526"/>
      <c r="IY50" s="526"/>
      <c r="IZ50" s="526"/>
      <c r="JA50" s="526"/>
      <c r="JB50" s="526"/>
      <c r="JC50" s="526"/>
      <c r="JD50" s="526"/>
      <c r="JE50" s="526"/>
      <c r="JF50" s="526"/>
      <c r="JG50" s="526"/>
      <c r="JH50" s="526"/>
      <c r="JI50" s="526"/>
      <c r="JJ50" s="526"/>
      <c r="JK50" s="526"/>
      <c r="JL50" s="526"/>
      <c r="JM50" s="526"/>
      <c r="JN50" s="526"/>
      <c r="JO50" s="526"/>
      <c r="JP50" s="526"/>
      <c r="JQ50" s="526"/>
      <c r="JR50" s="526"/>
      <c r="JS50" s="526"/>
      <c r="JT50" s="526"/>
      <c r="JU50" s="526"/>
      <c r="JV50" s="526"/>
      <c r="JW50" s="526"/>
      <c r="JX50" s="526"/>
      <c r="JY50" s="526"/>
      <c r="JZ50" s="526"/>
      <c r="KA50" s="526"/>
      <c r="KB50" s="526"/>
      <c r="KC50" s="526"/>
      <c r="KD50" s="526"/>
      <c r="KE50" s="526"/>
      <c r="KF50" s="526"/>
      <c r="KG50" s="526"/>
      <c r="KH50" s="526"/>
      <c r="KI50" s="526"/>
      <c r="KJ50" s="526"/>
      <c r="KK50" s="526"/>
      <c r="KL50" s="526"/>
      <c r="KM50" s="526"/>
      <c r="KN50" s="526"/>
      <c r="KO50" s="526"/>
      <c r="KP50" s="526"/>
      <c r="KQ50" s="527"/>
    </row>
    <row r="51" spans="1:303" ht="37.25" customHeight="1">
      <c r="A51" s="577"/>
      <c r="B51" s="660" t="s">
        <v>1322</v>
      </c>
      <c r="C51" s="660" t="s">
        <v>1323</v>
      </c>
      <c r="D51" s="661">
        <v>1</v>
      </c>
      <c r="E51" s="1189">
        <v>184</v>
      </c>
      <c r="F51" s="1171"/>
      <c r="G51" s="621"/>
      <c r="H51" s="622"/>
      <c r="I51" s="620"/>
      <c r="J51" s="619"/>
      <c r="K51" s="625" t="s">
        <v>680</v>
      </c>
      <c r="L51" s="624" t="s">
        <v>680</v>
      </c>
      <c r="M51" s="1172"/>
      <c r="N51" s="1173"/>
      <c r="O51" s="85"/>
      <c r="P51" s="1177" t="s">
        <v>680</v>
      </c>
      <c r="Q51" s="623" t="s">
        <v>680</v>
      </c>
      <c r="R51" s="611">
        <f t="shared" si="12"/>
        <v>0</v>
      </c>
      <c r="S51" s="662">
        <f t="shared" si="13"/>
        <v>0</v>
      </c>
      <c r="T51" s="663" t="str">
        <f t="shared" si="14"/>
        <v>-</v>
      </c>
      <c r="U51" s="664">
        <v>1.32</v>
      </c>
      <c r="V51" s="174">
        <f t="shared" si="15"/>
        <v>0</v>
      </c>
      <c r="W51" s="533"/>
      <c r="X51" s="665" t="s">
        <v>1511</v>
      </c>
      <c r="Y51" s="665" t="s">
        <v>1519</v>
      </c>
      <c r="Z51" s="658"/>
      <c r="AA51" s="658"/>
      <c r="AB51" s="658"/>
      <c r="AC51" s="658"/>
      <c r="AD51" s="658"/>
      <c r="AE51" s="658"/>
      <c r="AF51" s="658"/>
      <c r="AG51" s="658"/>
      <c r="AH51" s="658"/>
      <c r="AI51" s="658"/>
      <c r="AJ51" s="658"/>
      <c r="AK51" s="658"/>
      <c r="AL51" s="658"/>
      <c r="AM51" s="658"/>
      <c r="AN51" s="658"/>
      <c r="AO51" s="658"/>
      <c r="AP51" s="658"/>
      <c r="AQ51" s="658"/>
      <c r="AR51" s="658"/>
      <c r="AS51" s="658"/>
      <c r="AT51" s="658"/>
      <c r="AU51" s="658"/>
      <c r="AV51" s="658"/>
      <c r="AW51" s="658"/>
      <c r="AX51" s="658"/>
      <c r="AY51" s="658"/>
      <c r="AZ51" s="658"/>
      <c r="BA51" s="658"/>
      <c r="BB51" s="658"/>
      <c r="BC51" s="658"/>
      <c r="BD51" s="658"/>
      <c r="BE51" s="658"/>
      <c r="BF51" s="658"/>
      <c r="BG51" s="658"/>
      <c r="BH51" s="658"/>
      <c r="BI51" s="658"/>
      <c r="BJ51" s="658"/>
      <c r="BK51" s="658"/>
      <c r="BL51" s="658"/>
      <c r="BM51" s="658"/>
      <c r="BN51" s="658"/>
      <c r="BO51" s="659"/>
      <c r="BP51" s="558"/>
      <c r="BQ51" s="310"/>
      <c r="BR51" s="310">
        <v>1</v>
      </c>
      <c r="BS51" s="310"/>
      <c r="BT51" s="310"/>
      <c r="BU51" s="310"/>
      <c r="BV51" s="512"/>
      <c r="BW51" s="310"/>
      <c r="BX51" s="310"/>
      <c r="BY51" s="310">
        <v>1</v>
      </c>
      <c r="BZ51" s="512"/>
      <c r="CA51" s="525"/>
      <c r="CB51" s="526"/>
      <c r="CC51" s="526"/>
      <c r="CD51" s="526"/>
      <c r="CE51" s="526"/>
      <c r="CF51" s="526"/>
      <c r="CG51" s="526"/>
      <c r="CH51" s="526"/>
      <c r="CI51" s="526"/>
      <c r="CJ51" s="526"/>
      <c r="CK51" s="526"/>
      <c r="CL51" s="526"/>
      <c r="CM51" s="526"/>
      <c r="CN51" s="526"/>
      <c r="CO51" s="526"/>
      <c r="CP51" s="526"/>
      <c r="CQ51" s="526"/>
      <c r="CR51" s="526"/>
      <c r="CS51" s="526"/>
      <c r="CT51" s="526"/>
      <c r="CU51" s="526"/>
      <c r="CV51" s="526"/>
      <c r="CW51" s="526"/>
      <c r="CX51" s="526"/>
      <c r="CY51" s="526"/>
      <c r="CZ51" s="526"/>
      <c r="DA51" s="526"/>
      <c r="DB51" s="526"/>
      <c r="DC51" s="526"/>
      <c r="DD51" s="526"/>
      <c r="DE51" s="526"/>
      <c r="DF51" s="526"/>
      <c r="DG51" s="526"/>
      <c r="DH51" s="526"/>
      <c r="DI51" s="526"/>
      <c r="DJ51" s="526"/>
      <c r="DK51" s="526"/>
      <c r="DL51" s="526"/>
      <c r="DM51" s="526"/>
      <c r="DN51" s="526"/>
      <c r="DO51" s="526"/>
      <c r="DP51" s="526"/>
      <c r="DQ51" s="526"/>
      <c r="DR51" s="526"/>
      <c r="DS51" s="526"/>
      <c r="DT51" s="526"/>
      <c r="DU51" s="526"/>
      <c r="DV51" s="526"/>
      <c r="DW51" s="526"/>
      <c r="DX51" s="526"/>
      <c r="DY51" s="526"/>
      <c r="DZ51" s="526"/>
      <c r="EA51" s="526"/>
      <c r="EB51" s="526"/>
      <c r="EC51" s="526"/>
      <c r="ED51" s="526"/>
      <c r="EE51" s="526"/>
      <c r="EF51" s="526"/>
      <c r="EG51" s="526"/>
      <c r="EH51" s="526"/>
      <c r="EI51" s="526"/>
      <c r="EJ51" s="526"/>
      <c r="EK51" s="526"/>
      <c r="EL51" s="526"/>
      <c r="EM51" s="526"/>
      <c r="EN51" s="526"/>
      <c r="EO51" s="526"/>
      <c r="EP51" s="526"/>
      <c r="EQ51" s="526"/>
      <c r="ER51" s="526"/>
      <c r="ES51" s="526"/>
      <c r="ET51" s="526"/>
      <c r="EU51" s="526"/>
      <c r="EV51" s="526"/>
      <c r="EW51" s="526"/>
      <c r="EX51" s="526"/>
      <c r="EY51" s="526"/>
      <c r="EZ51" s="526"/>
      <c r="FA51" s="526"/>
      <c r="FB51" s="526"/>
      <c r="FC51" s="526"/>
      <c r="FD51" s="526"/>
      <c r="FE51" s="526"/>
      <c r="FF51" s="526"/>
      <c r="FG51" s="526"/>
      <c r="FH51" s="526"/>
      <c r="FI51" s="526"/>
      <c r="FJ51" s="526"/>
      <c r="FK51" s="526"/>
      <c r="FL51" s="526"/>
      <c r="FM51" s="526"/>
      <c r="FN51" s="526"/>
      <c r="FO51" s="526"/>
      <c r="FP51" s="526"/>
      <c r="FQ51" s="526"/>
      <c r="FR51" s="526"/>
      <c r="FS51" s="526"/>
      <c r="FT51" s="526"/>
      <c r="FU51" s="526"/>
      <c r="FV51" s="526"/>
      <c r="FW51" s="526"/>
      <c r="FX51" s="526"/>
      <c r="FY51" s="526"/>
      <c r="FZ51" s="526"/>
      <c r="GA51" s="526"/>
      <c r="GB51" s="526"/>
      <c r="GC51" s="526"/>
      <c r="GD51" s="526"/>
      <c r="GE51" s="526"/>
      <c r="GF51" s="526"/>
      <c r="GG51" s="526"/>
      <c r="GH51" s="526"/>
      <c r="GI51" s="526"/>
      <c r="GJ51" s="526"/>
      <c r="GK51" s="526"/>
      <c r="GL51" s="526"/>
      <c r="GM51" s="526"/>
      <c r="GN51" s="526"/>
      <c r="GO51" s="526"/>
      <c r="GP51" s="526"/>
      <c r="GQ51" s="526"/>
      <c r="GR51" s="526"/>
      <c r="GS51" s="526"/>
      <c r="GT51" s="526"/>
      <c r="GU51" s="526"/>
      <c r="GV51" s="526"/>
      <c r="GW51" s="526"/>
      <c r="GX51" s="526"/>
      <c r="GY51" s="526"/>
      <c r="GZ51" s="526"/>
      <c r="HA51" s="526"/>
      <c r="HB51" s="526"/>
      <c r="HC51" s="526"/>
      <c r="HD51" s="526"/>
      <c r="HE51" s="526"/>
      <c r="HF51" s="526"/>
      <c r="HG51" s="526"/>
      <c r="HH51" s="526"/>
      <c r="HI51" s="526"/>
      <c r="HJ51" s="526"/>
      <c r="HK51" s="526"/>
      <c r="HL51" s="526"/>
      <c r="HM51" s="526"/>
      <c r="HN51" s="526"/>
      <c r="HO51" s="526"/>
      <c r="HP51" s="526"/>
      <c r="HQ51" s="526"/>
      <c r="HR51" s="526"/>
      <c r="HS51" s="526"/>
      <c r="HT51" s="526"/>
      <c r="HU51" s="526"/>
      <c r="HV51" s="526"/>
      <c r="HW51" s="526"/>
      <c r="HX51" s="526"/>
      <c r="HY51" s="526"/>
      <c r="HZ51" s="526"/>
      <c r="IA51" s="526"/>
      <c r="IB51" s="526"/>
      <c r="IC51" s="526"/>
      <c r="ID51" s="526"/>
      <c r="IE51" s="526"/>
      <c r="IF51" s="526"/>
      <c r="IG51" s="526"/>
      <c r="IH51" s="526"/>
      <c r="II51" s="526"/>
      <c r="IJ51" s="526"/>
      <c r="IK51" s="526"/>
      <c r="IL51" s="526"/>
      <c r="IM51" s="526"/>
      <c r="IN51" s="526"/>
      <c r="IO51" s="526"/>
      <c r="IP51" s="526"/>
      <c r="IQ51" s="526"/>
      <c r="IR51" s="526"/>
      <c r="IS51" s="526"/>
      <c r="IT51" s="526"/>
      <c r="IU51" s="526"/>
      <c r="IV51" s="526"/>
      <c r="IW51" s="526"/>
      <c r="IX51" s="526"/>
      <c r="IY51" s="526"/>
      <c r="IZ51" s="526"/>
      <c r="JA51" s="526"/>
      <c r="JB51" s="526"/>
      <c r="JC51" s="526"/>
      <c r="JD51" s="526"/>
      <c r="JE51" s="526"/>
      <c r="JF51" s="526"/>
      <c r="JG51" s="526"/>
      <c r="JH51" s="526"/>
      <c r="JI51" s="526"/>
      <c r="JJ51" s="526"/>
      <c r="JK51" s="526"/>
      <c r="JL51" s="526"/>
      <c r="JM51" s="526"/>
      <c r="JN51" s="526"/>
      <c r="JO51" s="526"/>
      <c r="JP51" s="526"/>
      <c r="JQ51" s="526"/>
      <c r="JR51" s="526"/>
      <c r="JS51" s="526"/>
      <c r="JT51" s="526"/>
      <c r="JU51" s="526"/>
      <c r="JV51" s="526"/>
      <c r="JW51" s="526"/>
      <c r="JX51" s="526"/>
      <c r="JY51" s="526"/>
      <c r="JZ51" s="526"/>
      <c r="KA51" s="526"/>
      <c r="KB51" s="526"/>
      <c r="KC51" s="526"/>
      <c r="KD51" s="526"/>
      <c r="KE51" s="526"/>
      <c r="KF51" s="526"/>
      <c r="KG51" s="526"/>
      <c r="KH51" s="526"/>
      <c r="KI51" s="526"/>
      <c r="KJ51" s="526"/>
      <c r="KK51" s="526"/>
      <c r="KL51" s="526"/>
      <c r="KM51" s="526"/>
      <c r="KN51" s="526"/>
      <c r="KO51" s="526"/>
      <c r="KP51" s="526"/>
      <c r="KQ51" s="527"/>
    </row>
    <row r="52" spans="1:303" ht="37.25" customHeight="1">
      <c r="A52" s="577"/>
      <c r="B52" s="660" t="s">
        <v>1324</v>
      </c>
      <c r="C52" s="660" t="s">
        <v>1325</v>
      </c>
      <c r="D52" s="661">
        <v>1</v>
      </c>
      <c r="E52" s="1189">
        <v>177</v>
      </c>
      <c r="F52" s="1171"/>
      <c r="G52" s="621"/>
      <c r="H52" s="622"/>
      <c r="I52" s="620"/>
      <c r="J52" s="619"/>
      <c r="K52" s="625" t="s">
        <v>680</v>
      </c>
      <c r="L52" s="624" t="s">
        <v>680</v>
      </c>
      <c r="M52" s="1172"/>
      <c r="N52" s="1173"/>
      <c r="O52" s="85"/>
      <c r="P52" s="1177" t="s">
        <v>680</v>
      </c>
      <c r="Q52" s="623" t="s">
        <v>680</v>
      </c>
      <c r="R52" s="611">
        <f t="shared" si="12"/>
        <v>0</v>
      </c>
      <c r="S52" s="662">
        <f t="shared" si="13"/>
        <v>0</v>
      </c>
      <c r="T52" s="663" t="str">
        <f t="shared" si="14"/>
        <v>-</v>
      </c>
      <c r="U52" s="664">
        <v>1.22</v>
      </c>
      <c r="V52" s="174">
        <f t="shared" si="15"/>
        <v>0</v>
      </c>
      <c r="W52" s="533"/>
      <c r="X52" s="665" t="s">
        <v>1511</v>
      </c>
      <c r="Y52" s="665" t="s">
        <v>1519</v>
      </c>
      <c r="Z52" s="658"/>
      <c r="AA52" s="658"/>
      <c r="AB52" s="658"/>
      <c r="AC52" s="658"/>
      <c r="AD52" s="658"/>
      <c r="AE52" s="658"/>
      <c r="AF52" s="658"/>
      <c r="AG52" s="658"/>
      <c r="AH52" s="658"/>
      <c r="AI52" s="658"/>
      <c r="AJ52" s="658"/>
      <c r="AK52" s="658"/>
      <c r="AL52" s="658"/>
      <c r="AM52" s="658"/>
      <c r="AN52" s="658"/>
      <c r="AO52" s="658"/>
      <c r="AP52" s="658"/>
      <c r="AQ52" s="658"/>
      <c r="AR52" s="658"/>
      <c r="AS52" s="658"/>
      <c r="AT52" s="658"/>
      <c r="AU52" s="658"/>
      <c r="AV52" s="658"/>
      <c r="AW52" s="658"/>
      <c r="AX52" s="658"/>
      <c r="AY52" s="658"/>
      <c r="AZ52" s="658"/>
      <c r="BA52" s="658"/>
      <c r="BB52" s="658"/>
      <c r="BC52" s="658"/>
      <c r="BD52" s="658"/>
      <c r="BE52" s="658"/>
      <c r="BF52" s="658"/>
      <c r="BG52" s="658"/>
      <c r="BH52" s="658"/>
      <c r="BI52" s="658"/>
      <c r="BJ52" s="658"/>
      <c r="BK52" s="658"/>
      <c r="BL52" s="658"/>
      <c r="BM52" s="658"/>
      <c r="BN52" s="658"/>
      <c r="BO52" s="659"/>
      <c r="BP52" s="558"/>
      <c r="BQ52" s="310"/>
      <c r="BR52" s="310">
        <v>1</v>
      </c>
      <c r="BS52" s="310"/>
      <c r="BT52" s="310"/>
      <c r="BU52" s="310"/>
      <c r="BV52" s="512"/>
      <c r="BW52" s="310"/>
      <c r="BX52" s="310"/>
      <c r="BY52" s="310">
        <v>1</v>
      </c>
      <c r="BZ52" s="512"/>
      <c r="CA52" s="525"/>
      <c r="CB52" s="526"/>
      <c r="CC52" s="526"/>
      <c r="CD52" s="526"/>
      <c r="CE52" s="526"/>
      <c r="CF52" s="526"/>
      <c r="CG52" s="526"/>
      <c r="CH52" s="526"/>
      <c r="CI52" s="526"/>
      <c r="CJ52" s="526"/>
      <c r="CK52" s="526"/>
      <c r="CL52" s="526"/>
      <c r="CM52" s="526"/>
      <c r="CN52" s="526"/>
      <c r="CO52" s="526"/>
      <c r="CP52" s="526"/>
      <c r="CQ52" s="526"/>
      <c r="CR52" s="526"/>
      <c r="CS52" s="526"/>
      <c r="CT52" s="526"/>
      <c r="CU52" s="526"/>
      <c r="CV52" s="526"/>
      <c r="CW52" s="526"/>
      <c r="CX52" s="526"/>
      <c r="CY52" s="526"/>
      <c r="CZ52" s="526"/>
      <c r="DA52" s="526"/>
      <c r="DB52" s="526"/>
      <c r="DC52" s="526"/>
      <c r="DD52" s="526"/>
      <c r="DE52" s="526"/>
      <c r="DF52" s="526"/>
      <c r="DG52" s="526"/>
      <c r="DH52" s="526"/>
      <c r="DI52" s="526"/>
      <c r="DJ52" s="526"/>
      <c r="DK52" s="526"/>
      <c r="DL52" s="526"/>
      <c r="DM52" s="526"/>
      <c r="DN52" s="526"/>
      <c r="DO52" s="526"/>
      <c r="DP52" s="526"/>
      <c r="DQ52" s="526"/>
      <c r="DR52" s="526"/>
      <c r="DS52" s="526"/>
      <c r="DT52" s="526"/>
      <c r="DU52" s="526"/>
      <c r="DV52" s="526"/>
      <c r="DW52" s="526"/>
      <c r="DX52" s="526"/>
      <c r="DY52" s="526"/>
      <c r="DZ52" s="526"/>
      <c r="EA52" s="526"/>
      <c r="EB52" s="526"/>
      <c r="EC52" s="526"/>
      <c r="ED52" s="526"/>
      <c r="EE52" s="526"/>
      <c r="EF52" s="526"/>
      <c r="EG52" s="526"/>
      <c r="EH52" s="526"/>
      <c r="EI52" s="526"/>
      <c r="EJ52" s="526"/>
      <c r="EK52" s="526"/>
      <c r="EL52" s="526"/>
      <c r="EM52" s="526"/>
      <c r="EN52" s="526"/>
      <c r="EO52" s="526"/>
      <c r="EP52" s="526"/>
      <c r="EQ52" s="526"/>
      <c r="ER52" s="526"/>
      <c r="ES52" s="526"/>
      <c r="ET52" s="526"/>
      <c r="EU52" s="526"/>
      <c r="EV52" s="526"/>
      <c r="EW52" s="526"/>
      <c r="EX52" s="526"/>
      <c r="EY52" s="526"/>
      <c r="EZ52" s="526"/>
      <c r="FA52" s="526"/>
      <c r="FB52" s="526"/>
      <c r="FC52" s="526"/>
      <c r="FD52" s="526"/>
      <c r="FE52" s="526"/>
      <c r="FF52" s="526"/>
      <c r="FG52" s="526"/>
      <c r="FH52" s="526"/>
      <c r="FI52" s="526"/>
      <c r="FJ52" s="526"/>
      <c r="FK52" s="526"/>
      <c r="FL52" s="526"/>
      <c r="FM52" s="526"/>
      <c r="FN52" s="526"/>
      <c r="FO52" s="526"/>
      <c r="FP52" s="526"/>
      <c r="FQ52" s="526"/>
      <c r="FR52" s="526"/>
      <c r="FS52" s="526"/>
      <c r="FT52" s="526"/>
      <c r="FU52" s="526"/>
      <c r="FV52" s="526"/>
      <c r="FW52" s="526"/>
      <c r="FX52" s="526"/>
      <c r="FY52" s="526"/>
      <c r="FZ52" s="526"/>
      <c r="GA52" s="526"/>
      <c r="GB52" s="526"/>
      <c r="GC52" s="526"/>
      <c r="GD52" s="526"/>
      <c r="GE52" s="526"/>
      <c r="GF52" s="526"/>
      <c r="GG52" s="526"/>
      <c r="GH52" s="526"/>
      <c r="GI52" s="526"/>
      <c r="GJ52" s="526"/>
      <c r="GK52" s="526"/>
      <c r="GL52" s="526"/>
      <c r="GM52" s="526"/>
      <c r="GN52" s="526"/>
      <c r="GO52" s="526"/>
      <c r="GP52" s="526"/>
      <c r="GQ52" s="526"/>
      <c r="GR52" s="526"/>
      <c r="GS52" s="526"/>
      <c r="GT52" s="526"/>
      <c r="GU52" s="526"/>
      <c r="GV52" s="526"/>
      <c r="GW52" s="526"/>
      <c r="GX52" s="526"/>
      <c r="GY52" s="526"/>
      <c r="GZ52" s="526"/>
      <c r="HA52" s="526"/>
      <c r="HB52" s="526"/>
      <c r="HC52" s="526"/>
      <c r="HD52" s="526"/>
      <c r="HE52" s="526"/>
      <c r="HF52" s="526"/>
      <c r="HG52" s="526"/>
      <c r="HH52" s="526"/>
      <c r="HI52" s="526"/>
      <c r="HJ52" s="526"/>
      <c r="HK52" s="526"/>
      <c r="HL52" s="526"/>
      <c r="HM52" s="526"/>
      <c r="HN52" s="526"/>
      <c r="HO52" s="526"/>
      <c r="HP52" s="526"/>
      <c r="HQ52" s="526"/>
      <c r="HR52" s="526"/>
      <c r="HS52" s="526"/>
      <c r="HT52" s="526"/>
      <c r="HU52" s="526"/>
      <c r="HV52" s="526"/>
      <c r="HW52" s="526"/>
      <c r="HX52" s="526"/>
      <c r="HY52" s="526"/>
      <c r="HZ52" s="526"/>
      <c r="IA52" s="526"/>
      <c r="IB52" s="526"/>
      <c r="IC52" s="526"/>
      <c r="ID52" s="526"/>
      <c r="IE52" s="526"/>
      <c r="IF52" s="526"/>
      <c r="IG52" s="526"/>
      <c r="IH52" s="526"/>
      <c r="II52" s="526"/>
      <c r="IJ52" s="526"/>
      <c r="IK52" s="526"/>
      <c r="IL52" s="526"/>
      <c r="IM52" s="526"/>
      <c r="IN52" s="526"/>
      <c r="IO52" s="526"/>
      <c r="IP52" s="526"/>
      <c r="IQ52" s="526"/>
      <c r="IR52" s="526"/>
      <c r="IS52" s="526"/>
      <c r="IT52" s="526"/>
      <c r="IU52" s="526"/>
      <c r="IV52" s="526"/>
      <c r="IW52" s="526"/>
      <c r="IX52" s="526"/>
      <c r="IY52" s="526"/>
      <c r="IZ52" s="526"/>
      <c r="JA52" s="526"/>
      <c r="JB52" s="526"/>
      <c r="JC52" s="526"/>
      <c r="JD52" s="526"/>
      <c r="JE52" s="526"/>
      <c r="JF52" s="526"/>
      <c r="JG52" s="526"/>
      <c r="JH52" s="526"/>
      <c r="JI52" s="526"/>
      <c r="JJ52" s="526"/>
      <c r="JK52" s="526"/>
      <c r="JL52" s="526"/>
      <c r="JM52" s="526"/>
      <c r="JN52" s="526"/>
      <c r="JO52" s="526"/>
      <c r="JP52" s="526"/>
      <c r="JQ52" s="526"/>
      <c r="JR52" s="526"/>
      <c r="JS52" s="526"/>
      <c r="JT52" s="526"/>
      <c r="JU52" s="526"/>
      <c r="JV52" s="526"/>
      <c r="JW52" s="526"/>
      <c r="JX52" s="526"/>
      <c r="JY52" s="526"/>
      <c r="JZ52" s="526"/>
      <c r="KA52" s="526"/>
      <c r="KB52" s="526"/>
      <c r="KC52" s="526"/>
      <c r="KD52" s="526"/>
      <c r="KE52" s="526"/>
      <c r="KF52" s="526"/>
      <c r="KG52" s="526"/>
      <c r="KH52" s="526"/>
      <c r="KI52" s="526"/>
      <c r="KJ52" s="526"/>
      <c r="KK52" s="526"/>
      <c r="KL52" s="526"/>
      <c r="KM52" s="526"/>
      <c r="KN52" s="526"/>
      <c r="KO52" s="526"/>
      <c r="KP52" s="526"/>
      <c r="KQ52" s="527"/>
    </row>
    <row r="53" spans="1:303" ht="37.25" customHeight="1">
      <c r="A53" s="577"/>
      <c r="B53" s="660" t="s">
        <v>1326</v>
      </c>
      <c r="C53" s="660" t="s">
        <v>1327</v>
      </c>
      <c r="D53" s="661">
        <v>1</v>
      </c>
      <c r="E53" s="1189">
        <v>154</v>
      </c>
      <c r="F53" s="1171"/>
      <c r="G53" s="621"/>
      <c r="H53" s="622"/>
      <c r="I53" s="620"/>
      <c r="J53" s="619"/>
      <c r="K53" s="625" t="s">
        <v>680</v>
      </c>
      <c r="L53" s="624" t="s">
        <v>680</v>
      </c>
      <c r="M53" s="1172"/>
      <c r="N53" s="1173"/>
      <c r="O53" s="85"/>
      <c r="P53" s="1177" t="s">
        <v>680</v>
      </c>
      <c r="Q53" s="623" t="s">
        <v>680</v>
      </c>
      <c r="R53" s="611">
        <f t="shared" si="12"/>
        <v>0</v>
      </c>
      <c r="S53" s="662">
        <f t="shared" si="13"/>
        <v>0</v>
      </c>
      <c r="T53" s="663" t="str">
        <f t="shared" si="14"/>
        <v>-</v>
      </c>
      <c r="U53" s="664">
        <v>0.83</v>
      </c>
      <c r="V53" s="174">
        <f t="shared" si="15"/>
        <v>0</v>
      </c>
      <c r="W53" s="533"/>
      <c r="X53" s="665" t="s">
        <v>1512</v>
      </c>
      <c r="Y53" s="665" t="s">
        <v>1521</v>
      </c>
      <c r="Z53" s="658"/>
      <c r="AA53" s="658"/>
      <c r="AB53" s="658"/>
      <c r="AC53" s="658"/>
      <c r="AD53" s="658"/>
      <c r="AE53" s="658"/>
      <c r="AF53" s="658"/>
      <c r="AG53" s="658"/>
      <c r="AH53" s="658"/>
      <c r="AI53" s="658"/>
      <c r="AJ53" s="658"/>
      <c r="AK53" s="658"/>
      <c r="AL53" s="658"/>
      <c r="AM53" s="658"/>
      <c r="AN53" s="658"/>
      <c r="AO53" s="658"/>
      <c r="AP53" s="658"/>
      <c r="AQ53" s="658"/>
      <c r="AR53" s="658"/>
      <c r="AS53" s="658"/>
      <c r="AT53" s="658"/>
      <c r="AU53" s="658"/>
      <c r="AV53" s="658"/>
      <c r="AW53" s="658"/>
      <c r="AX53" s="658"/>
      <c r="AY53" s="658"/>
      <c r="AZ53" s="658"/>
      <c r="BA53" s="658"/>
      <c r="BB53" s="658"/>
      <c r="BC53" s="658"/>
      <c r="BD53" s="658"/>
      <c r="BE53" s="658"/>
      <c r="BF53" s="658"/>
      <c r="BG53" s="658"/>
      <c r="BH53" s="658"/>
      <c r="BI53" s="658"/>
      <c r="BJ53" s="658"/>
      <c r="BK53" s="658"/>
      <c r="BL53" s="658"/>
      <c r="BM53" s="658"/>
      <c r="BN53" s="658"/>
      <c r="BO53" s="659"/>
      <c r="BP53" s="558"/>
      <c r="BQ53" s="310">
        <v>1</v>
      </c>
      <c r="BR53" s="310"/>
      <c r="BS53" s="310"/>
      <c r="BT53" s="310"/>
      <c r="BU53" s="310"/>
      <c r="BV53" s="512"/>
      <c r="BW53" s="310"/>
      <c r="BX53" s="310">
        <v>1</v>
      </c>
      <c r="BY53" s="310"/>
      <c r="BZ53" s="512"/>
      <c r="CA53" s="525"/>
      <c r="CB53" s="526"/>
      <c r="CC53" s="526"/>
      <c r="CD53" s="526"/>
      <c r="CE53" s="526"/>
      <c r="CF53" s="526"/>
      <c r="CG53" s="526"/>
      <c r="CH53" s="526"/>
      <c r="CI53" s="526"/>
      <c r="CJ53" s="526"/>
      <c r="CK53" s="526"/>
      <c r="CL53" s="526"/>
      <c r="CM53" s="526"/>
      <c r="CN53" s="526"/>
      <c r="CO53" s="526"/>
      <c r="CP53" s="526"/>
      <c r="CQ53" s="526"/>
      <c r="CR53" s="526"/>
      <c r="CS53" s="526"/>
      <c r="CT53" s="526"/>
      <c r="CU53" s="526"/>
      <c r="CV53" s="526"/>
      <c r="CW53" s="526"/>
      <c r="CX53" s="526"/>
      <c r="CY53" s="526"/>
      <c r="CZ53" s="526"/>
      <c r="DA53" s="526"/>
      <c r="DB53" s="526"/>
      <c r="DC53" s="526"/>
      <c r="DD53" s="526"/>
      <c r="DE53" s="526"/>
      <c r="DF53" s="526"/>
      <c r="DG53" s="526"/>
      <c r="DH53" s="526"/>
      <c r="DI53" s="526"/>
      <c r="DJ53" s="526"/>
      <c r="DK53" s="526"/>
      <c r="DL53" s="526"/>
      <c r="DM53" s="526"/>
      <c r="DN53" s="526"/>
      <c r="DO53" s="526"/>
      <c r="DP53" s="526"/>
      <c r="DQ53" s="526"/>
      <c r="DR53" s="526"/>
      <c r="DS53" s="526"/>
      <c r="DT53" s="526"/>
      <c r="DU53" s="526"/>
      <c r="DV53" s="526"/>
      <c r="DW53" s="526"/>
      <c r="DX53" s="526"/>
      <c r="DY53" s="526"/>
      <c r="DZ53" s="526"/>
      <c r="EA53" s="526"/>
      <c r="EB53" s="526"/>
      <c r="EC53" s="526"/>
      <c r="ED53" s="526"/>
      <c r="EE53" s="526"/>
      <c r="EF53" s="526"/>
      <c r="EG53" s="526"/>
      <c r="EH53" s="526"/>
      <c r="EI53" s="526"/>
      <c r="EJ53" s="526"/>
      <c r="EK53" s="526"/>
      <c r="EL53" s="526"/>
      <c r="EM53" s="526"/>
      <c r="EN53" s="526"/>
      <c r="EO53" s="526"/>
      <c r="EP53" s="526"/>
      <c r="EQ53" s="526"/>
      <c r="ER53" s="526"/>
      <c r="ES53" s="526"/>
      <c r="ET53" s="526"/>
      <c r="EU53" s="526"/>
      <c r="EV53" s="526"/>
      <c r="EW53" s="526"/>
      <c r="EX53" s="526"/>
      <c r="EY53" s="526"/>
      <c r="EZ53" s="526"/>
      <c r="FA53" s="526"/>
      <c r="FB53" s="526"/>
      <c r="FC53" s="526"/>
      <c r="FD53" s="526"/>
      <c r="FE53" s="526"/>
      <c r="FF53" s="526"/>
      <c r="FG53" s="526"/>
      <c r="FH53" s="526"/>
      <c r="FI53" s="526"/>
      <c r="FJ53" s="526"/>
      <c r="FK53" s="526"/>
      <c r="FL53" s="526"/>
      <c r="FM53" s="526"/>
      <c r="FN53" s="526"/>
      <c r="FO53" s="526"/>
      <c r="FP53" s="526"/>
      <c r="FQ53" s="526"/>
      <c r="FR53" s="526"/>
      <c r="FS53" s="526"/>
      <c r="FT53" s="526"/>
      <c r="FU53" s="526"/>
      <c r="FV53" s="526"/>
      <c r="FW53" s="526"/>
      <c r="FX53" s="526"/>
      <c r="FY53" s="526"/>
      <c r="FZ53" s="526"/>
      <c r="GA53" s="526"/>
      <c r="GB53" s="526"/>
      <c r="GC53" s="526"/>
      <c r="GD53" s="526"/>
      <c r="GE53" s="526"/>
      <c r="GF53" s="526"/>
      <c r="GG53" s="526"/>
      <c r="GH53" s="526"/>
      <c r="GI53" s="526"/>
      <c r="GJ53" s="526"/>
      <c r="GK53" s="526"/>
      <c r="GL53" s="526"/>
      <c r="GM53" s="526"/>
      <c r="GN53" s="526"/>
      <c r="GO53" s="526"/>
      <c r="GP53" s="526"/>
      <c r="GQ53" s="526"/>
      <c r="GR53" s="526"/>
      <c r="GS53" s="526"/>
      <c r="GT53" s="526"/>
      <c r="GU53" s="526"/>
      <c r="GV53" s="526"/>
      <c r="GW53" s="526"/>
      <c r="GX53" s="526"/>
      <c r="GY53" s="526"/>
      <c r="GZ53" s="526"/>
      <c r="HA53" s="526"/>
      <c r="HB53" s="526"/>
      <c r="HC53" s="526"/>
      <c r="HD53" s="526"/>
      <c r="HE53" s="526"/>
      <c r="HF53" s="526"/>
      <c r="HG53" s="526"/>
      <c r="HH53" s="526"/>
      <c r="HI53" s="526"/>
      <c r="HJ53" s="526"/>
      <c r="HK53" s="526"/>
      <c r="HL53" s="526"/>
      <c r="HM53" s="526"/>
      <c r="HN53" s="526"/>
      <c r="HO53" s="526"/>
      <c r="HP53" s="526"/>
      <c r="HQ53" s="526"/>
      <c r="HR53" s="526"/>
      <c r="HS53" s="526"/>
      <c r="HT53" s="526"/>
      <c r="HU53" s="526"/>
      <c r="HV53" s="526"/>
      <c r="HW53" s="526"/>
      <c r="HX53" s="526"/>
      <c r="HY53" s="526"/>
      <c r="HZ53" s="526"/>
      <c r="IA53" s="526"/>
      <c r="IB53" s="526"/>
      <c r="IC53" s="526"/>
      <c r="ID53" s="526"/>
      <c r="IE53" s="526"/>
      <c r="IF53" s="526"/>
      <c r="IG53" s="526"/>
      <c r="IH53" s="526"/>
      <c r="II53" s="526"/>
      <c r="IJ53" s="526"/>
      <c r="IK53" s="526"/>
      <c r="IL53" s="526"/>
      <c r="IM53" s="526"/>
      <c r="IN53" s="526"/>
      <c r="IO53" s="526"/>
      <c r="IP53" s="526"/>
      <c r="IQ53" s="526"/>
      <c r="IR53" s="526"/>
      <c r="IS53" s="526"/>
      <c r="IT53" s="526"/>
      <c r="IU53" s="526"/>
      <c r="IV53" s="526"/>
      <c r="IW53" s="526"/>
      <c r="IX53" s="526"/>
      <c r="IY53" s="526"/>
      <c r="IZ53" s="526"/>
      <c r="JA53" s="526"/>
      <c r="JB53" s="526"/>
      <c r="JC53" s="526"/>
      <c r="JD53" s="526"/>
      <c r="JE53" s="526"/>
      <c r="JF53" s="526"/>
      <c r="JG53" s="526"/>
      <c r="JH53" s="526"/>
      <c r="JI53" s="526"/>
      <c r="JJ53" s="526"/>
      <c r="JK53" s="526"/>
      <c r="JL53" s="526"/>
      <c r="JM53" s="526"/>
      <c r="JN53" s="526"/>
      <c r="JO53" s="526"/>
      <c r="JP53" s="526"/>
      <c r="JQ53" s="526"/>
      <c r="JR53" s="526"/>
      <c r="JS53" s="526"/>
      <c r="JT53" s="526"/>
      <c r="JU53" s="526"/>
      <c r="JV53" s="526"/>
      <c r="JW53" s="526"/>
      <c r="JX53" s="526"/>
      <c r="JY53" s="526"/>
      <c r="JZ53" s="526"/>
      <c r="KA53" s="526"/>
      <c r="KB53" s="526"/>
      <c r="KC53" s="526"/>
      <c r="KD53" s="526"/>
      <c r="KE53" s="526"/>
      <c r="KF53" s="526"/>
      <c r="KG53" s="526"/>
      <c r="KH53" s="526"/>
      <c r="KI53" s="526"/>
      <c r="KJ53" s="526"/>
      <c r="KK53" s="526"/>
      <c r="KL53" s="526"/>
      <c r="KM53" s="526"/>
      <c r="KN53" s="526"/>
      <c r="KO53" s="526"/>
      <c r="KP53" s="526"/>
      <c r="KQ53" s="527"/>
    </row>
    <row r="54" spans="1:303" ht="37.25" customHeight="1">
      <c r="A54" s="577"/>
      <c r="B54" s="660" t="s">
        <v>1328</v>
      </c>
      <c r="C54" s="660" t="s">
        <v>1329</v>
      </c>
      <c r="D54" s="661">
        <v>1</v>
      </c>
      <c r="E54" s="1189">
        <v>148</v>
      </c>
      <c r="F54" s="1171"/>
      <c r="G54" s="621"/>
      <c r="H54" s="622"/>
      <c r="I54" s="620"/>
      <c r="J54" s="619"/>
      <c r="K54" s="625" t="s">
        <v>680</v>
      </c>
      <c r="L54" s="624" t="s">
        <v>680</v>
      </c>
      <c r="M54" s="1172"/>
      <c r="N54" s="1173"/>
      <c r="O54" s="85"/>
      <c r="P54" s="1177" t="s">
        <v>680</v>
      </c>
      <c r="Q54" s="623" t="s">
        <v>680</v>
      </c>
      <c r="R54" s="611">
        <f t="shared" si="12"/>
        <v>0</v>
      </c>
      <c r="S54" s="662">
        <f t="shared" si="13"/>
        <v>0</v>
      </c>
      <c r="T54" s="663" t="str">
        <f t="shared" si="14"/>
        <v>-</v>
      </c>
      <c r="U54" s="664">
        <v>0.73</v>
      </c>
      <c r="V54" s="174">
        <f t="shared" si="15"/>
        <v>0</v>
      </c>
      <c r="W54" s="533"/>
      <c r="X54" s="665" t="s">
        <v>1513</v>
      </c>
      <c r="Y54" s="665" t="s">
        <v>1521</v>
      </c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58"/>
      <c r="AK54" s="658"/>
      <c r="AL54" s="658"/>
      <c r="AM54" s="658"/>
      <c r="AN54" s="658"/>
      <c r="AO54" s="658"/>
      <c r="AP54" s="658"/>
      <c r="AQ54" s="658"/>
      <c r="AR54" s="658"/>
      <c r="AS54" s="658"/>
      <c r="AT54" s="658"/>
      <c r="AU54" s="658"/>
      <c r="AV54" s="658"/>
      <c r="AW54" s="658"/>
      <c r="AX54" s="658"/>
      <c r="AY54" s="658"/>
      <c r="AZ54" s="658"/>
      <c r="BA54" s="658"/>
      <c r="BB54" s="658"/>
      <c r="BC54" s="658"/>
      <c r="BD54" s="658"/>
      <c r="BE54" s="658"/>
      <c r="BF54" s="658"/>
      <c r="BG54" s="658"/>
      <c r="BH54" s="658"/>
      <c r="BI54" s="658"/>
      <c r="BJ54" s="658"/>
      <c r="BK54" s="658"/>
      <c r="BL54" s="658"/>
      <c r="BM54" s="658"/>
      <c r="BN54" s="658"/>
      <c r="BO54" s="659"/>
      <c r="BP54" s="558"/>
      <c r="BQ54" s="310">
        <v>1</v>
      </c>
      <c r="BR54" s="310"/>
      <c r="BS54" s="310"/>
      <c r="BT54" s="310"/>
      <c r="BU54" s="310"/>
      <c r="BV54" s="512"/>
      <c r="BW54" s="310">
        <v>1</v>
      </c>
      <c r="BX54" s="310"/>
      <c r="BY54" s="310"/>
      <c r="BZ54" s="512"/>
      <c r="CA54" s="525"/>
      <c r="CB54" s="526"/>
      <c r="CC54" s="526"/>
      <c r="CD54" s="526"/>
      <c r="CE54" s="526"/>
      <c r="CF54" s="526"/>
      <c r="CG54" s="526"/>
      <c r="CH54" s="526"/>
      <c r="CI54" s="526"/>
      <c r="CJ54" s="526"/>
      <c r="CK54" s="526"/>
      <c r="CL54" s="526"/>
      <c r="CM54" s="526"/>
      <c r="CN54" s="526"/>
      <c r="CO54" s="526"/>
      <c r="CP54" s="526"/>
      <c r="CQ54" s="526"/>
      <c r="CR54" s="526"/>
      <c r="CS54" s="526"/>
      <c r="CT54" s="526"/>
      <c r="CU54" s="526"/>
      <c r="CV54" s="526"/>
      <c r="CW54" s="526"/>
      <c r="CX54" s="526"/>
      <c r="CY54" s="526"/>
      <c r="CZ54" s="526"/>
      <c r="DA54" s="526"/>
      <c r="DB54" s="526"/>
      <c r="DC54" s="526"/>
      <c r="DD54" s="526"/>
      <c r="DE54" s="526"/>
      <c r="DF54" s="526"/>
      <c r="DG54" s="526"/>
      <c r="DH54" s="526"/>
      <c r="DI54" s="526"/>
      <c r="DJ54" s="526"/>
      <c r="DK54" s="526"/>
      <c r="DL54" s="526"/>
      <c r="DM54" s="526"/>
      <c r="DN54" s="526"/>
      <c r="DO54" s="526"/>
      <c r="DP54" s="526"/>
      <c r="DQ54" s="526"/>
      <c r="DR54" s="526"/>
      <c r="DS54" s="526"/>
      <c r="DT54" s="526"/>
      <c r="DU54" s="526"/>
      <c r="DV54" s="526"/>
      <c r="DW54" s="526"/>
      <c r="DX54" s="526"/>
      <c r="DY54" s="526"/>
      <c r="DZ54" s="526"/>
      <c r="EA54" s="526"/>
      <c r="EB54" s="526"/>
      <c r="EC54" s="526"/>
      <c r="ED54" s="526"/>
      <c r="EE54" s="526"/>
      <c r="EF54" s="526"/>
      <c r="EG54" s="526"/>
      <c r="EH54" s="526"/>
      <c r="EI54" s="526"/>
      <c r="EJ54" s="526"/>
      <c r="EK54" s="526"/>
      <c r="EL54" s="526"/>
      <c r="EM54" s="526"/>
      <c r="EN54" s="526"/>
      <c r="EO54" s="526"/>
      <c r="EP54" s="526"/>
      <c r="EQ54" s="526"/>
      <c r="ER54" s="526"/>
      <c r="ES54" s="526"/>
      <c r="ET54" s="526"/>
      <c r="EU54" s="526"/>
      <c r="EV54" s="526"/>
      <c r="EW54" s="526"/>
      <c r="EX54" s="526"/>
      <c r="EY54" s="526"/>
      <c r="EZ54" s="526"/>
      <c r="FA54" s="526"/>
      <c r="FB54" s="526"/>
      <c r="FC54" s="526"/>
      <c r="FD54" s="526"/>
      <c r="FE54" s="526"/>
      <c r="FF54" s="526"/>
      <c r="FG54" s="526"/>
      <c r="FH54" s="526"/>
      <c r="FI54" s="526"/>
      <c r="FJ54" s="526"/>
      <c r="FK54" s="526"/>
      <c r="FL54" s="526"/>
      <c r="FM54" s="526"/>
      <c r="FN54" s="526"/>
      <c r="FO54" s="526"/>
      <c r="FP54" s="526"/>
      <c r="FQ54" s="526"/>
      <c r="FR54" s="526"/>
      <c r="FS54" s="526"/>
      <c r="FT54" s="526"/>
      <c r="FU54" s="526"/>
      <c r="FV54" s="526"/>
      <c r="FW54" s="526"/>
      <c r="FX54" s="526"/>
      <c r="FY54" s="526"/>
      <c r="FZ54" s="526"/>
      <c r="GA54" s="526"/>
      <c r="GB54" s="526"/>
      <c r="GC54" s="526"/>
      <c r="GD54" s="526"/>
      <c r="GE54" s="526"/>
      <c r="GF54" s="526"/>
      <c r="GG54" s="526"/>
      <c r="GH54" s="526"/>
      <c r="GI54" s="526"/>
      <c r="GJ54" s="526"/>
      <c r="GK54" s="526"/>
      <c r="GL54" s="526"/>
      <c r="GM54" s="526"/>
      <c r="GN54" s="526"/>
      <c r="GO54" s="526"/>
      <c r="GP54" s="526"/>
      <c r="GQ54" s="526"/>
      <c r="GR54" s="526"/>
      <c r="GS54" s="526"/>
      <c r="GT54" s="526"/>
      <c r="GU54" s="526"/>
      <c r="GV54" s="526"/>
      <c r="GW54" s="526"/>
      <c r="GX54" s="526"/>
      <c r="GY54" s="526"/>
      <c r="GZ54" s="526"/>
      <c r="HA54" s="526"/>
      <c r="HB54" s="526"/>
      <c r="HC54" s="526"/>
      <c r="HD54" s="526"/>
      <c r="HE54" s="526"/>
      <c r="HF54" s="526"/>
      <c r="HG54" s="526"/>
      <c r="HH54" s="526"/>
      <c r="HI54" s="526"/>
      <c r="HJ54" s="526"/>
      <c r="HK54" s="526"/>
      <c r="HL54" s="526"/>
      <c r="HM54" s="526"/>
      <c r="HN54" s="526"/>
      <c r="HO54" s="526"/>
      <c r="HP54" s="526"/>
      <c r="HQ54" s="526"/>
      <c r="HR54" s="526"/>
      <c r="HS54" s="526"/>
      <c r="HT54" s="526"/>
      <c r="HU54" s="526"/>
      <c r="HV54" s="526"/>
      <c r="HW54" s="526"/>
      <c r="HX54" s="526"/>
      <c r="HY54" s="526"/>
      <c r="HZ54" s="526"/>
      <c r="IA54" s="526"/>
      <c r="IB54" s="526"/>
      <c r="IC54" s="526"/>
      <c r="ID54" s="526"/>
      <c r="IE54" s="526"/>
      <c r="IF54" s="526"/>
      <c r="IG54" s="526"/>
      <c r="IH54" s="526"/>
      <c r="II54" s="526"/>
      <c r="IJ54" s="526"/>
      <c r="IK54" s="526"/>
      <c r="IL54" s="526"/>
      <c r="IM54" s="526"/>
      <c r="IN54" s="526"/>
      <c r="IO54" s="526"/>
      <c r="IP54" s="526"/>
      <c r="IQ54" s="526"/>
      <c r="IR54" s="526"/>
      <c r="IS54" s="526"/>
      <c r="IT54" s="526"/>
      <c r="IU54" s="526"/>
      <c r="IV54" s="526"/>
      <c r="IW54" s="526"/>
      <c r="IX54" s="526"/>
      <c r="IY54" s="526"/>
      <c r="IZ54" s="526"/>
      <c r="JA54" s="526"/>
      <c r="JB54" s="526"/>
      <c r="JC54" s="526"/>
      <c r="JD54" s="526"/>
      <c r="JE54" s="526"/>
      <c r="JF54" s="526"/>
      <c r="JG54" s="526"/>
      <c r="JH54" s="526"/>
      <c r="JI54" s="526"/>
      <c r="JJ54" s="526"/>
      <c r="JK54" s="526"/>
      <c r="JL54" s="526"/>
      <c r="JM54" s="526"/>
      <c r="JN54" s="526"/>
      <c r="JO54" s="526"/>
      <c r="JP54" s="526"/>
      <c r="JQ54" s="526"/>
      <c r="JR54" s="526"/>
      <c r="JS54" s="526"/>
      <c r="JT54" s="526"/>
      <c r="JU54" s="526"/>
      <c r="JV54" s="526"/>
      <c r="JW54" s="526"/>
      <c r="JX54" s="526"/>
      <c r="JY54" s="526"/>
      <c r="JZ54" s="526"/>
      <c r="KA54" s="526"/>
      <c r="KB54" s="526"/>
      <c r="KC54" s="526"/>
      <c r="KD54" s="526"/>
      <c r="KE54" s="526"/>
      <c r="KF54" s="526"/>
      <c r="KG54" s="526"/>
      <c r="KH54" s="526"/>
      <c r="KI54" s="526"/>
      <c r="KJ54" s="526"/>
      <c r="KK54" s="526"/>
      <c r="KL54" s="526"/>
      <c r="KM54" s="526"/>
      <c r="KN54" s="526"/>
      <c r="KO54" s="526"/>
      <c r="KP54" s="526"/>
      <c r="KQ54" s="527"/>
    </row>
    <row r="55" spans="1:303" ht="37.25" customHeight="1">
      <c r="A55" s="577"/>
      <c r="B55" s="660" t="s">
        <v>1330</v>
      </c>
      <c r="C55" s="660" t="s">
        <v>1331</v>
      </c>
      <c r="D55" s="661">
        <v>1</v>
      </c>
      <c r="E55" s="1189">
        <v>171</v>
      </c>
      <c r="F55" s="1171"/>
      <c r="G55" s="621"/>
      <c r="H55" s="622"/>
      <c r="I55" s="620"/>
      <c r="J55" s="619"/>
      <c r="K55" s="625" t="s">
        <v>680</v>
      </c>
      <c r="L55" s="624" t="s">
        <v>680</v>
      </c>
      <c r="M55" s="1172"/>
      <c r="N55" s="1173"/>
      <c r="O55" s="85"/>
      <c r="P55" s="1177" t="s">
        <v>680</v>
      </c>
      <c r="Q55" s="623" t="s">
        <v>680</v>
      </c>
      <c r="R55" s="611">
        <f t="shared" si="12"/>
        <v>0</v>
      </c>
      <c r="S55" s="662">
        <f t="shared" si="13"/>
        <v>0</v>
      </c>
      <c r="T55" s="663" t="str">
        <f t="shared" si="14"/>
        <v>-</v>
      </c>
      <c r="U55" s="664">
        <v>1.19</v>
      </c>
      <c r="V55" s="174">
        <f t="shared" si="15"/>
        <v>0</v>
      </c>
      <c r="W55" s="533"/>
      <c r="X55" s="665" t="s">
        <v>1511</v>
      </c>
      <c r="Y55" s="665" t="s">
        <v>1519</v>
      </c>
      <c r="Z55" s="658"/>
      <c r="AA55" s="658"/>
      <c r="AB55" s="658"/>
      <c r="AC55" s="658"/>
      <c r="AD55" s="658"/>
      <c r="AE55" s="658"/>
      <c r="AF55" s="658"/>
      <c r="AG55" s="658"/>
      <c r="AH55" s="658"/>
      <c r="AI55" s="658"/>
      <c r="AJ55" s="658"/>
      <c r="AK55" s="658"/>
      <c r="AL55" s="658"/>
      <c r="AM55" s="658"/>
      <c r="AN55" s="658"/>
      <c r="AO55" s="658"/>
      <c r="AP55" s="658"/>
      <c r="AQ55" s="658"/>
      <c r="AR55" s="658"/>
      <c r="AS55" s="658"/>
      <c r="AT55" s="658"/>
      <c r="AU55" s="658"/>
      <c r="AV55" s="658"/>
      <c r="AW55" s="658"/>
      <c r="AX55" s="658"/>
      <c r="AY55" s="658"/>
      <c r="AZ55" s="658"/>
      <c r="BA55" s="658"/>
      <c r="BB55" s="658"/>
      <c r="BC55" s="658"/>
      <c r="BD55" s="658"/>
      <c r="BE55" s="658"/>
      <c r="BF55" s="658"/>
      <c r="BG55" s="658"/>
      <c r="BH55" s="658"/>
      <c r="BI55" s="658"/>
      <c r="BJ55" s="658"/>
      <c r="BK55" s="658"/>
      <c r="BL55" s="658"/>
      <c r="BM55" s="658"/>
      <c r="BN55" s="658"/>
      <c r="BO55" s="659"/>
      <c r="BP55" s="558"/>
      <c r="BQ55" s="310"/>
      <c r="BR55" s="310">
        <v>1</v>
      </c>
      <c r="BS55" s="310"/>
      <c r="BT55" s="310"/>
      <c r="BU55" s="310"/>
      <c r="BV55" s="512"/>
      <c r="BW55" s="310"/>
      <c r="BX55" s="310"/>
      <c r="BY55" s="310">
        <v>1</v>
      </c>
      <c r="BZ55" s="512"/>
      <c r="CA55" s="525"/>
      <c r="CB55" s="526"/>
      <c r="CC55" s="526"/>
      <c r="CD55" s="526"/>
      <c r="CE55" s="526"/>
      <c r="CF55" s="526"/>
      <c r="CG55" s="526"/>
      <c r="CH55" s="526"/>
      <c r="CI55" s="526"/>
      <c r="CJ55" s="526"/>
      <c r="CK55" s="526"/>
      <c r="CL55" s="526"/>
      <c r="CM55" s="526"/>
      <c r="CN55" s="526"/>
      <c r="CO55" s="526"/>
      <c r="CP55" s="526"/>
      <c r="CQ55" s="526"/>
      <c r="CR55" s="526"/>
      <c r="CS55" s="526"/>
      <c r="CT55" s="526"/>
      <c r="CU55" s="526"/>
      <c r="CV55" s="526"/>
      <c r="CW55" s="526"/>
      <c r="CX55" s="526"/>
      <c r="CY55" s="526"/>
      <c r="CZ55" s="526"/>
      <c r="DA55" s="526"/>
      <c r="DB55" s="526"/>
      <c r="DC55" s="526"/>
      <c r="DD55" s="526"/>
      <c r="DE55" s="526"/>
      <c r="DF55" s="526"/>
      <c r="DG55" s="526"/>
      <c r="DH55" s="526"/>
      <c r="DI55" s="526"/>
      <c r="DJ55" s="526"/>
      <c r="DK55" s="526"/>
      <c r="DL55" s="526"/>
      <c r="DM55" s="526"/>
      <c r="DN55" s="526"/>
      <c r="DO55" s="526"/>
      <c r="DP55" s="526"/>
      <c r="DQ55" s="526"/>
      <c r="DR55" s="526"/>
      <c r="DS55" s="526"/>
      <c r="DT55" s="526"/>
      <c r="DU55" s="526"/>
      <c r="DV55" s="526"/>
      <c r="DW55" s="526"/>
      <c r="DX55" s="526"/>
      <c r="DY55" s="526"/>
      <c r="DZ55" s="526"/>
      <c r="EA55" s="526"/>
      <c r="EB55" s="526"/>
      <c r="EC55" s="526"/>
      <c r="ED55" s="526"/>
      <c r="EE55" s="526"/>
      <c r="EF55" s="526"/>
      <c r="EG55" s="526"/>
      <c r="EH55" s="526"/>
      <c r="EI55" s="526"/>
      <c r="EJ55" s="526"/>
      <c r="EK55" s="526"/>
      <c r="EL55" s="526"/>
      <c r="EM55" s="526"/>
      <c r="EN55" s="526"/>
      <c r="EO55" s="526"/>
      <c r="EP55" s="526"/>
      <c r="EQ55" s="526"/>
      <c r="ER55" s="526"/>
      <c r="ES55" s="526"/>
      <c r="ET55" s="526"/>
      <c r="EU55" s="526"/>
      <c r="EV55" s="526"/>
      <c r="EW55" s="526"/>
      <c r="EX55" s="526"/>
      <c r="EY55" s="526"/>
      <c r="EZ55" s="526"/>
      <c r="FA55" s="526"/>
      <c r="FB55" s="526"/>
      <c r="FC55" s="526"/>
      <c r="FD55" s="526"/>
      <c r="FE55" s="526"/>
      <c r="FF55" s="526"/>
      <c r="FG55" s="526"/>
      <c r="FH55" s="526"/>
      <c r="FI55" s="526"/>
      <c r="FJ55" s="526"/>
      <c r="FK55" s="526"/>
      <c r="FL55" s="526"/>
      <c r="FM55" s="526"/>
      <c r="FN55" s="526"/>
      <c r="FO55" s="526"/>
      <c r="FP55" s="526"/>
      <c r="FQ55" s="526"/>
      <c r="FR55" s="526"/>
      <c r="FS55" s="526"/>
      <c r="FT55" s="526"/>
      <c r="FU55" s="526"/>
      <c r="FV55" s="526"/>
      <c r="FW55" s="526"/>
      <c r="FX55" s="526"/>
      <c r="FY55" s="526"/>
      <c r="FZ55" s="526"/>
      <c r="GA55" s="526"/>
      <c r="GB55" s="526"/>
      <c r="GC55" s="526"/>
      <c r="GD55" s="526"/>
      <c r="GE55" s="526"/>
      <c r="GF55" s="526"/>
      <c r="GG55" s="526"/>
      <c r="GH55" s="526"/>
      <c r="GI55" s="526"/>
      <c r="GJ55" s="526"/>
      <c r="GK55" s="526"/>
      <c r="GL55" s="526"/>
      <c r="GM55" s="526"/>
      <c r="GN55" s="526"/>
      <c r="GO55" s="526"/>
      <c r="GP55" s="526"/>
      <c r="GQ55" s="526"/>
      <c r="GR55" s="526"/>
      <c r="GS55" s="526"/>
      <c r="GT55" s="526"/>
      <c r="GU55" s="526"/>
      <c r="GV55" s="526"/>
      <c r="GW55" s="526"/>
      <c r="GX55" s="526"/>
      <c r="GY55" s="526"/>
      <c r="GZ55" s="526"/>
      <c r="HA55" s="526"/>
      <c r="HB55" s="526"/>
      <c r="HC55" s="526"/>
      <c r="HD55" s="526"/>
      <c r="HE55" s="526"/>
      <c r="HF55" s="526"/>
      <c r="HG55" s="526"/>
      <c r="HH55" s="526"/>
      <c r="HI55" s="526"/>
      <c r="HJ55" s="526"/>
      <c r="HK55" s="526"/>
      <c r="HL55" s="526"/>
      <c r="HM55" s="526"/>
      <c r="HN55" s="526"/>
      <c r="HO55" s="526"/>
      <c r="HP55" s="526"/>
      <c r="HQ55" s="526"/>
      <c r="HR55" s="526"/>
      <c r="HS55" s="526"/>
      <c r="HT55" s="526"/>
      <c r="HU55" s="526"/>
      <c r="HV55" s="526"/>
      <c r="HW55" s="526"/>
      <c r="HX55" s="526"/>
      <c r="HY55" s="526"/>
      <c r="HZ55" s="526"/>
      <c r="IA55" s="526"/>
      <c r="IB55" s="526"/>
      <c r="IC55" s="526"/>
      <c r="ID55" s="526"/>
      <c r="IE55" s="526"/>
      <c r="IF55" s="526"/>
      <c r="IG55" s="526"/>
      <c r="IH55" s="526"/>
      <c r="II55" s="526"/>
      <c r="IJ55" s="526"/>
      <c r="IK55" s="526"/>
      <c r="IL55" s="526"/>
      <c r="IM55" s="526"/>
      <c r="IN55" s="526"/>
      <c r="IO55" s="526"/>
      <c r="IP55" s="526"/>
      <c r="IQ55" s="526"/>
      <c r="IR55" s="526"/>
      <c r="IS55" s="526"/>
      <c r="IT55" s="526"/>
      <c r="IU55" s="526"/>
      <c r="IV55" s="526"/>
      <c r="IW55" s="526"/>
      <c r="IX55" s="526"/>
      <c r="IY55" s="526"/>
      <c r="IZ55" s="526"/>
      <c r="JA55" s="526"/>
      <c r="JB55" s="526"/>
      <c r="JC55" s="526"/>
      <c r="JD55" s="526"/>
      <c r="JE55" s="526"/>
      <c r="JF55" s="526"/>
      <c r="JG55" s="526"/>
      <c r="JH55" s="526"/>
      <c r="JI55" s="526"/>
      <c r="JJ55" s="526"/>
      <c r="JK55" s="526"/>
      <c r="JL55" s="526"/>
      <c r="JM55" s="526"/>
      <c r="JN55" s="526"/>
      <c r="JO55" s="526"/>
      <c r="JP55" s="526"/>
      <c r="JQ55" s="526"/>
      <c r="JR55" s="526"/>
      <c r="JS55" s="526"/>
      <c r="JT55" s="526"/>
      <c r="JU55" s="526"/>
      <c r="JV55" s="526"/>
      <c r="JW55" s="526"/>
      <c r="JX55" s="526"/>
      <c r="JY55" s="526"/>
      <c r="JZ55" s="526"/>
      <c r="KA55" s="526"/>
      <c r="KB55" s="526"/>
      <c r="KC55" s="526"/>
      <c r="KD55" s="526"/>
      <c r="KE55" s="526"/>
      <c r="KF55" s="526"/>
      <c r="KG55" s="526"/>
      <c r="KH55" s="526"/>
      <c r="KI55" s="526"/>
      <c r="KJ55" s="526"/>
      <c r="KK55" s="526"/>
      <c r="KL55" s="526"/>
      <c r="KM55" s="526"/>
      <c r="KN55" s="526"/>
      <c r="KO55" s="526"/>
      <c r="KP55" s="526"/>
      <c r="KQ55" s="527"/>
    </row>
    <row r="56" spans="1:303" ht="37.25" customHeight="1">
      <c r="A56" s="577"/>
      <c r="B56" s="660" t="s">
        <v>1332</v>
      </c>
      <c r="C56" s="660" t="s">
        <v>1333</v>
      </c>
      <c r="D56" s="661">
        <v>1</v>
      </c>
      <c r="E56" s="1189">
        <v>178</v>
      </c>
      <c r="F56" s="1171"/>
      <c r="G56" s="621"/>
      <c r="H56" s="622"/>
      <c r="I56" s="620"/>
      <c r="J56" s="619"/>
      <c r="K56" s="625" t="s">
        <v>680</v>
      </c>
      <c r="L56" s="624" t="s">
        <v>680</v>
      </c>
      <c r="M56" s="1172"/>
      <c r="N56" s="1173"/>
      <c r="O56" s="85"/>
      <c r="P56" s="1177" t="s">
        <v>680</v>
      </c>
      <c r="Q56" s="623" t="s">
        <v>680</v>
      </c>
      <c r="R56" s="611">
        <f t="shared" si="12"/>
        <v>0</v>
      </c>
      <c r="S56" s="662">
        <f t="shared" si="13"/>
        <v>0</v>
      </c>
      <c r="T56" s="663" t="str">
        <f t="shared" si="14"/>
        <v>-</v>
      </c>
      <c r="U56" s="664">
        <v>1.26</v>
      </c>
      <c r="V56" s="174">
        <f t="shared" si="15"/>
        <v>0</v>
      </c>
      <c r="W56" s="533"/>
      <c r="X56" s="665" t="s">
        <v>1511</v>
      </c>
      <c r="Y56" s="665" t="s">
        <v>1520</v>
      </c>
      <c r="Z56" s="658"/>
      <c r="AA56" s="658"/>
      <c r="AB56" s="658"/>
      <c r="AC56" s="658"/>
      <c r="AD56" s="658"/>
      <c r="AE56" s="658"/>
      <c r="AF56" s="658"/>
      <c r="AG56" s="658"/>
      <c r="AH56" s="658"/>
      <c r="AI56" s="658"/>
      <c r="AJ56" s="658"/>
      <c r="AK56" s="658"/>
      <c r="AL56" s="658"/>
      <c r="AM56" s="658"/>
      <c r="AN56" s="658"/>
      <c r="AO56" s="658"/>
      <c r="AP56" s="658"/>
      <c r="AQ56" s="658"/>
      <c r="AR56" s="658"/>
      <c r="AS56" s="658"/>
      <c r="AT56" s="658"/>
      <c r="AU56" s="658"/>
      <c r="AV56" s="658"/>
      <c r="AW56" s="658"/>
      <c r="AX56" s="658"/>
      <c r="AY56" s="658"/>
      <c r="AZ56" s="658"/>
      <c r="BA56" s="658"/>
      <c r="BB56" s="658"/>
      <c r="BC56" s="658"/>
      <c r="BD56" s="658"/>
      <c r="BE56" s="658"/>
      <c r="BF56" s="658"/>
      <c r="BG56" s="658"/>
      <c r="BH56" s="658"/>
      <c r="BI56" s="658"/>
      <c r="BJ56" s="658"/>
      <c r="BK56" s="658"/>
      <c r="BL56" s="658"/>
      <c r="BM56" s="658"/>
      <c r="BN56" s="658"/>
      <c r="BO56" s="659"/>
      <c r="BP56" s="558"/>
      <c r="BQ56" s="310"/>
      <c r="BR56" s="310"/>
      <c r="BS56" s="310">
        <v>1</v>
      </c>
      <c r="BT56" s="310"/>
      <c r="BU56" s="310"/>
      <c r="BV56" s="512"/>
      <c r="BW56" s="310"/>
      <c r="BX56" s="310"/>
      <c r="BY56" s="310">
        <v>1</v>
      </c>
      <c r="BZ56" s="512"/>
      <c r="CA56" s="525"/>
      <c r="CB56" s="526"/>
      <c r="CC56" s="526"/>
      <c r="CD56" s="526"/>
      <c r="CE56" s="526"/>
      <c r="CF56" s="526"/>
      <c r="CG56" s="526"/>
      <c r="CH56" s="526"/>
      <c r="CI56" s="526"/>
      <c r="CJ56" s="526"/>
      <c r="CK56" s="526"/>
      <c r="CL56" s="526"/>
      <c r="CM56" s="526"/>
      <c r="CN56" s="526"/>
      <c r="CO56" s="526"/>
      <c r="CP56" s="526"/>
      <c r="CQ56" s="526"/>
      <c r="CR56" s="526"/>
      <c r="CS56" s="526"/>
      <c r="CT56" s="526"/>
      <c r="CU56" s="526"/>
      <c r="CV56" s="526"/>
      <c r="CW56" s="526"/>
      <c r="CX56" s="526"/>
      <c r="CY56" s="526"/>
      <c r="CZ56" s="526"/>
      <c r="DA56" s="526"/>
      <c r="DB56" s="526"/>
      <c r="DC56" s="526"/>
      <c r="DD56" s="526"/>
      <c r="DE56" s="526"/>
      <c r="DF56" s="526"/>
      <c r="DG56" s="526"/>
      <c r="DH56" s="526"/>
      <c r="DI56" s="526"/>
      <c r="DJ56" s="526"/>
      <c r="DK56" s="526"/>
      <c r="DL56" s="526"/>
      <c r="DM56" s="526"/>
      <c r="DN56" s="526"/>
      <c r="DO56" s="526"/>
      <c r="DP56" s="526"/>
      <c r="DQ56" s="526"/>
      <c r="DR56" s="526"/>
      <c r="DS56" s="526"/>
      <c r="DT56" s="526"/>
      <c r="DU56" s="526"/>
      <c r="DV56" s="526"/>
      <c r="DW56" s="526"/>
      <c r="DX56" s="526"/>
      <c r="DY56" s="526"/>
      <c r="DZ56" s="526"/>
      <c r="EA56" s="526"/>
      <c r="EB56" s="526"/>
      <c r="EC56" s="526"/>
      <c r="ED56" s="526"/>
      <c r="EE56" s="526"/>
      <c r="EF56" s="526"/>
      <c r="EG56" s="526"/>
      <c r="EH56" s="526"/>
      <c r="EI56" s="526"/>
      <c r="EJ56" s="526"/>
      <c r="EK56" s="526"/>
      <c r="EL56" s="526"/>
      <c r="EM56" s="526"/>
      <c r="EN56" s="526"/>
      <c r="EO56" s="526"/>
      <c r="EP56" s="526"/>
      <c r="EQ56" s="526"/>
      <c r="ER56" s="526"/>
      <c r="ES56" s="526"/>
      <c r="ET56" s="526"/>
      <c r="EU56" s="526"/>
      <c r="EV56" s="526"/>
      <c r="EW56" s="526"/>
      <c r="EX56" s="526"/>
      <c r="EY56" s="526"/>
      <c r="EZ56" s="526"/>
      <c r="FA56" s="526"/>
      <c r="FB56" s="526"/>
      <c r="FC56" s="526"/>
      <c r="FD56" s="526"/>
      <c r="FE56" s="526"/>
      <c r="FF56" s="526"/>
      <c r="FG56" s="526"/>
      <c r="FH56" s="526"/>
      <c r="FI56" s="526"/>
      <c r="FJ56" s="526"/>
      <c r="FK56" s="526"/>
      <c r="FL56" s="526"/>
      <c r="FM56" s="526"/>
      <c r="FN56" s="526"/>
      <c r="FO56" s="526"/>
      <c r="FP56" s="526"/>
      <c r="FQ56" s="526"/>
      <c r="FR56" s="526"/>
      <c r="FS56" s="526"/>
      <c r="FT56" s="526"/>
      <c r="FU56" s="526"/>
      <c r="FV56" s="526"/>
      <c r="FW56" s="526"/>
      <c r="FX56" s="526"/>
      <c r="FY56" s="526"/>
      <c r="FZ56" s="526"/>
      <c r="GA56" s="526"/>
      <c r="GB56" s="526"/>
      <c r="GC56" s="526"/>
      <c r="GD56" s="526"/>
      <c r="GE56" s="526"/>
      <c r="GF56" s="526"/>
      <c r="GG56" s="526"/>
      <c r="GH56" s="526"/>
      <c r="GI56" s="526"/>
      <c r="GJ56" s="526"/>
      <c r="GK56" s="526"/>
      <c r="GL56" s="526"/>
      <c r="GM56" s="526"/>
      <c r="GN56" s="526"/>
      <c r="GO56" s="526"/>
      <c r="GP56" s="526"/>
      <c r="GQ56" s="526"/>
      <c r="GR56" s="526"/>
      <c r="GS56" s="526"/>
      <c r="GT56" s="526"/>
      <c r="GU56" s="526"/>
      <c r="GV56" s="526"/>
      <c r="GW56" s="526"/>
      <c r="GX56" s="526"/>
      <c r="GY56" s="526"/>
      <c r="GZ56" s="526"/>
      <c r="HA56" s="526"/>
      <c r="HB56" s="526"/>
      <c r="HC56" s="526"/>
      <c r="HD56" s="526"/>
      <c r="HE56" s="526"/>
      <c r="HF56" s="526"/>
      <c r="HG56" s="526"/>
      <c r="HH56" s="526"/>
      <c r="HI56" s="526"/>
      <c r="HJ56" s="526"/>
      <c r="HK56" s="526"/>
      <c r="HL56" s="526"/>
      <c r="HM56" s="526"/>
      <c r="HN56" s="526"/>
      <c r="HO56" s="526"/>
      <c r="HP56" s="526"/>
      <c r="HQ56" s="526"/>
      <c r="HR56" s="526"/>
      <c r="HS56" s="526"/>
      <c r="HT56" s="526"/>
      <c r="HU56" s="526"/>
      <c r="HV56" s="526"/>
      <c r="HW56" s="526"/>
      <c r="HX56" s="526"/>
      <c r="HY56" s="526"/>
      <c r="HZ56" s="526"/>
      <c r="IA56" s="526"/>
      <c r="IB56" s="526"/>
      <c r="IC56" s="526"/>
      <c r="ID56" s="526"/>
      <c r="IE56" s="526"/>
      <c r="IF56" s="526"/>
      <c r="IG56" s="526"/>
      <c r="IH56" s="526"/>
      <c r="II56" s="526"/>
      <c r="IJ56" s="526"/>
      <c r="IK56" s="526"/>
      <c r="IL56" s="526"/>
      <c r="IM56" s="526"/>
      <c r="IN56" s="526"/>
      <c r="IO56" s="526"/>
      <c r="IP56" s="526"/>
      <c r="IQ56" s="526"/>
      <c r="IR56" s="526"/>
      <c r="IS56" s="526"/>
      <c r="IT56" s="526"/>
      <c r="IU56" s="526"/>
      <c r="IV56" s="526"/>
      <c r="IW56" s="526"/>
      <c r="IX56" s="526"/>
      <c r="IY56" s="526"/>
      <c r="IZ56" s="526"/>
      <c r="JA56" s="526"/>
      <c r="JB56" s="526"/>
      <c r="JC56" s="526"/>
      <c r="JD56" s="526"/>
      <c r="JE56" s="526"/>
      <c r="JF56" s="526"/>
      <c r="JG56" s="526"/>
      <c r="JH56" s="526"/>
      <c r="JI56" s="526"/>
      <c r="JJ56" s="526"/>
      <c r="JK56" s="526"/>
      <c r="JL56" s="526"/>
      <c r="JM56" s="526"/>
      <c r="JN56" s="526"/>
      <c r="JO56" s="526"/>
      <c r="JP56" s="526"/>
      <c r="JQ56" s="526"/>
      <c r="JR56" s="526"/>
      <c r="JS56" s="526"/>
      <c r="JT56" s="526"/>
      <c r="JU56" s="526"/>
      <c r="JV56" s="526"/>
      <c r="JW56" s="526"/>
      <c r="JX56" s="526"/>
      <c r="JY56" s="526"/>
      <c r="JZ56" s="526"/>
      <c r="KA56" s="526"/>
      <c r="KB56" s="526"/>
      <c r="KC56" s="526"/>
      <c r="KD56" s="526"/>
      <c r="KE56" s="526"/>
      <c r="KF56" s="526"/>
      <c r="KG56" s="526"/>
      <c r="KH56" s="526"/>
      <c r="KI56" s="526"/>
      <c r="KJ56" s="526"/>
      <c r="KK56" s="526"/>
      <c r="KL56" s="526"/>
      <c r="KM56" s="526"/>
      <c r="KN56" s="526"/>
      <c r="KO56" s="526"/>
      <c r="KP56" s="526"/>
      <c r="KQ56" s="527"/>
    </row>
    <row r="57" spans="1:303" ht="37.25" customHeight="1">
      <c r="A57" s="577"/>
      <c r="B57" s="660" t="s">
        <v>1334</v>
      </c>
      <c r="C57" s="660" t="s">
        <v>1335</v>
      </c>
      <c r="D57" s="661">
        <v>1</v>
      </c>
      <c r="E57" s="1189">
        <v>144</v>
      </c>
      <c r="F57" s="1171"/>
      <c r="G57" s="621"/>
      <c r="H57" s="622"/>
      <c r="I57" s="620"/>
      <c r="J57" s="619"/>
      <c r="K57" s="625" t="s">
        <v>680</v>
      </c>
      <c r="L57" s="624" t="s">
        <v>680</v>
      </c>
      <c r="M57" s="1172"/>
      <c r="N57" s="1173"/>
      <c r="O57" s="85"/>
      <c r="P57" s="1177" t="s">
        <v>680</v>
      </c>
      <c r="Q57" s="623" t="s">
        <v>680</v>
      </c>
      <c r="R57" s="611">
        <f t="shared" si="12"/>
        <v>0</v>
      </c>
      <c r="S57" s="662">
        <f t="shared" si="13"/>
        <v>0</v>
      </c>
      <c r="T57" s="663" t="str">
        <f t="shared" si="14"/>
        <v>-</v>
      </c>
      <c r="U57" s="664">
        <v>0.79</v>
      </c>
      <c r="V57" s="174">
        <f t="shared" si="15"/>
        <v>0</v>
      </c>
      <c r="W57" s="533"/>
      <c r="X57" s="665" t="s">
        <v>1511</v>
      </c>
      <c r="Y57" s="665" t="s">
        <v>1521</v>
      </c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  <c r="AO57" s="658"/>
      <c r="AP57" s="658"/>
      <c r="AQ57" s="658"/>
      <c r="AR57" s="658"/>
      <c r="AS57" s="658"/>
      <c r="AT57" s="658"/>
      <c r="AU57" s="658"/>
      <c r="AV57" s="658"/>
      <c r="AW57" s="658"/>
      <c r="AX57" s="658"/>
      <c r="AY57" s="658"/>
      <c r="AZ57" s="658"/>
      <c r="BA57" s="658"/>
      <c r="BB57" s="658"/>
      <c r="BC57" s="658"/>
      <c r="BD57" s="658"/>
      <c r="BE57" s="658"/>
      <c r="BF57" s="658"/>
      <c r="BG57" s="658"/>
      <c r="BH57" s="658"/>
      <c r="BI57" s="658"/>
      <c r="BJ57" s="658"/>
      <c r="BK57" s="658"/>
      <c r="BL57" s="658"/>
      <c r="BM57" s="658"/>
      <c r="BN57" s="658"/>
      <c r="BO57" s="659"/>
      <c r="BP57" s="558"/>
      <c r="BQ57" s="310">
        <v>1</v>
      </c>
      <c r="BR57" s="310"/>
      <c r="BS57" s="310"/>
      <c r="BT57" s="310"/>
      <c r="BU57" s="310"/>
      <c r="BV57" s="512"/>
      <c r="BW57" s="310"/>
      <c r="BX57" s="310"/>
      <c r="BY57" s="310">
        <v>1</v>
      </c>
      <c r="BZ57" s="512"/>
      <c r="CA57" s="525"/>
      <c r="CB57" s="526"/>
      <c r="CC57" s="526"/>
      <c r="CD57" s="526"/>
      <c r="CE57" s="526"/>
      <c r="CF57" s="526"/>
      <c r="CG57" s="526"/>
      <c r="CH57" s="526"/>
      <c r="CI57" s="526"/>
      <c r="CJ57" s="526"/>
      <c r="CK57" s="526"/>
      <c r="CL57" s="526"/>
      <c r="CM57" s="526"/>
      <c r="CN57" s="526"/>
      <c r="CO57" s="526"/>
      <c r="CP57" s="526"/>
      <c r="CQ57" s="526"/>
      <c r="CR57" s="526"/>
      <c r="CS57" s="526"/>
      <c r="CT57" s="526"/>
      <c r="CU57" s="526"/>
      <c r="CV57" s="526"/>
      <c r="CW57" s="526"/>
      <c r="CX57" s="526"/>
      <c r="CY57" s="526"/>
      <c r="CZ57" s="526"/>
      <c r="DA57" s="526"/>
      <c r="DB57" s="526"/>
      <c r="DC57" s="526"/>
      <c r="DD57" s="526"/>
      <c r="DE57" s="526"/>
      <c r="DF57" s="526"/>
      <c r="DG57" s="526"/>
      <c r="DH57" s="526"/>
      <c r="DI57" s="526"/>
      <c r="DJ57" s="526"/>
      <c r="DK57" s="526"/>
      <c r="DL57" s="526"/>
      <c r="DM57" s="526"/>
      <c r="DN57" s="526"/>
      <c r="DO57" s="526"/>
      <c r="DP57" s="526"/>
      <c r="DQ57" s="526"/>
      <c r="DR57" s="526"/>
      <c r="DS57" s="526"/>
      <c r="DT57" s="526"/>
      <c r="DU57" s="526"/>
      <c r="DV57" s="526"/>
      <c r="DW57" s="526"/>
      <c r="DX57" s="526"/>
      <c r="DY57" s="526"/>
      <c r="DZ57" s="526"/>
      <c r="EA57" s="526"/>
      <c r="EB57" s="526"/>
      <c r="EC57" s="526"/>
      <c r="ED57" s="526"/>
      <c r="EE57" s="526"/>
      <c r="EF57" s="526"/>
      <c r="EG57" s="526"/>
      <c r="EH57" s="526"/>
      <c r="EI57" s="526"/>
      <c r="EJ57" s="526"/>
      <c r="EK57" s="526"/>
      <c r="EL57" s="526"/>
      <c r="EM57" s="526"/>
      <c r="EN57" s="526"/>
      <c r="EO57" s="526"/>
      <c r="EP57" s="526"/>
      <c r="EQ57" s="526"/>
      <c r="ER57" s="526"/>
      <c r="ES57" s="526"/>
      <c r="ET57" s="526"/>
      <c r="EU57" s="526"/>
      <c r="EV57" s="526"/>
      <c r="EW57" s="526"/>
      <c r="EX57" s="526"/>
      <c r="EY57" s="526"/>
      <c r="EZ57" s="526"/>
      <c r="FA57" s="526"/>
      <c r="FB57" s="526"/>
      <c r="FC57" s="526"/>
      <c r="FD57" s="526"/>
      <c r="FE57" s="526"/>
      <c r="FF57" s="526"/>
      <c r="FG57" s="526"/>
      <c r="FH57" s="526"/>
      <c r="FI57" s="526"/>
      <c r="FJ57" s="526"/>
      <c r="FK57" s="526"/>
      <c r="FL57" s="526"/>
      <c r="FM57" s="526"/>
      <c r="FN57" s="526"/>
      <c r="FO57" s="526"/>
      <c r="FP57" s="526"/>
      <c r="FQ57" s="526"/>
      <c r="FR57" s="526"/>
      <c r="FS57" s="526"/>
      <c r="FT57" s="526"/>
      <c r="FU57" s="526"/>
      <c r="FV57" s="526"/>
      <c r="FW57" s="526"/>
      <c r="FX57" s="526"/>
      <c r="FY57" s="526"/>
      <c r="FZ57" s="526"/>
      <c r="GA57" s="526"/>
      <c r="GB57" s="526"/>
      <c r="GC57" s="526"/>
      <c r="GD57" s="526"/>
      <c r="GE57" s="526"/>
      <c r="GF57" s="526"/>
      <c r="GG57" s="526"/>
      <c r="GH57" s="526"/>
      <c r="GI57" s="526"/>
      <c r="GJ57" s="526"/>
      <c r="GK57" s="526"/>
      <c r="GL57" s="526"/>
      <c r="GM57" s="526"/>
      <c r="GN57" s="526"/>
      <c r="GO57" s="526"/>
      <c r="GP57" s="526"/>
      <c r="GQ57" s="526"/>
      <c r="GR57" s="526"/>
      <c r="GS57" s="526"/>
      <c r="GT57" s="526"/>
      <c r="GU57" s="526"/>
      <c r="GV57" s="526"/>
      <c r="GW57" s="526"/>
      <c r="GX57" s="526"/>
      <c r="GY57" s="526"/>
      <c r="GZ57" s="526"/>
      <c r="HA57" s="526"/>
      <c r="HB57" s="526"/>
      <c r="HC57" s="526"/>
      <c r="HD57" s="526"/>
      <c r="HE57" s="526"/>
      <c r="HF57" s="526"/>
      <c r="HG57" s="526"/>
      <c r="HH57" s="526"/>
      <c r="HI57" s="526"/>
      <c r="HJ57" s="526"/>
      <c r="HK57" s="526"/>
      <c r="HL57" s="526"/>
      <c r="HM57" s="526"/>
      <c r="HN57" s="526"/>
      <c r="HO57" s="526"/>
      <c r="HP57" s="526"/>
      <c r="HQ57" s="526"/>
      <c r="HR57" s="526"/>
      <c r="HS57" s="526"/>
      <c r="HT57" s="526"/>
      <c r="HU57" s="526"/>
      <c r="HV57" s="526"/>
      <c r="HW57" s="526"/>
      <c r="HX57" s="526"/>
      <c r="HY57" s="526"/>
      <c r="HZ57" s="526"/>
      <c r="IA57" s="526"/>
      <c r="IB57" s="526"/>
      <c r="IC57" s="526"/>
      <c r="ID57" s="526"/>
      <c r="IE57" s="526"/>
      <c r="IF57" s="526"/>
      <c r="IG57" s="526"/>
      <c r="IH57" s="526"/>
      <c r="II57" s="526"/>
      <c r="IJ57" s="526"/>
      <c r="IK57" s="526"/>
      <c r="IL57" s="526"/>
      <c r="IM57" s="526"/>
      <c r="IN57" s="526"/>
      <c r="IO57" s="526"/>
      <c r="IP57" s="526"/>
      <c r="IQ57" s="526"/>
      <c r="IR57" s="526"/>
      <c r="IS57" s="526"/>
      <c r="IT57" s="526"/>
      <c r="IU57" s="526"/>
      <c r="IV57" s="526"/>
      <c r="IW57" s="526"/>
      <c r="IX57" s="526"/>
      <c r="IY57" s="526"/>
      <c r="IZ57" s="526"/>
      <c r="JA57" s="526"/>
      <c r="JB57" s="526"/>
      <c r="JC57" s="526"/>
      <c r="JD57" s="526"/>
      <c r="JE57" s="526"/>
      <c r="JF57" s="526"/>
      <c r="JG57" s="526"/>
      <c r="JH57" s="526"/>
      <c r="JI57" s="526"/>
      <c r="JJ57" s="526"/>
      <c r="JK57" s="526"/>
      <c r="JL57" s="526"/>
      <c r="JM57" s="526"/>
      <c r="JN57" s="526"/>
      <c r="JO57" s="526"/>
      <c r="JP57" s="526"/>
      <c r="JQ57" s="526"/>
      <c r="JR57" s="526"/>
      <c r="JS57" s="526"/>
      <c r="JT57" s="526"/>
      <c r="JU57" s="526"/>
      <c r="JV57" s="526"/>
      <c r="JW57" s="526"/>
      <c r="JX57" s="526"/>
      <c r="JY57" s="526"/>
      <c r="JZ57" s="526"/>
      <c r="KA57" s="526"/>
      <c r="KB57" s="526"/>
      <c r="KC57" s="526"/>
      <c r="KD57" s="526"/>
      <c r="KE57" s="526"/>
      <c r="KF57" s="526"/>
      <c r="KG57" s="526"/>
      <c r="KH57" s="526"/>
      <c r="KI57" s="526"/>
      <c r="KJ57" s="526"/>
      <c r="KK57" s="526"/>
      <c r="KL57" s="526"/>
      <c r="KM57" s="526"/>
      <c r="KN57" s="526"/>
      <c r="KO57" s="526"/>
      <c r="KP57" s="526"/>
      <c r="KQ57" s="527"/>
    </row>
    <row r="58" spans="1:303" ht="37.25" customHeight="1">
      <c r="A58" s="577"/>
      <c r="B58" s="660" t="s">
        <v>1336</v>
      </c>
      <c r="C58" s="660" t="s">
        <v>1337</v>
      </c>
      <c r="D58" s="661">
        <v>1</v>
      </c>
      <c r="E58" s="1189">
        <v>135</v>
      </c>
      <c r="F58" s="1171"/>
      <c r="G58" s="621"/>
      <c r="H58" s="622"/>
      <c r="I58" s="620"/>
      <c r="J58" s="619"/>
      <c r="K58" s="625" t="s">
        <v>680</v>
      </c>
      <c r="L58" s="624" t="s">
        <v>680</v>
      </c>
      <c r="M58" s="1172"/>
      <c r="N58" s="1173"/>
      <c r="O58" s="85"/>
      <c r="P58" s="1177" t="s">
        <v>680</v>
      </c>
      <c r="Q58" s="623" t="s">
        <v>680</v>
      </c>
      <c r="R58" s="611">
        <f t="shared" si="12"/>
        <v>0</v>
      </c>
      <c r="S58" s="662">
        <f t="shared" si="13"/>
        <v>0</v>
      </c>
      <c r="T58" s="663" t="str">
        <f t="shared" si="14"/>
        <v>-</v>
      </c>
      <c r="U58" s="664">
        <v>0.62</v>
      </c>
      <c r="V58" s="174">
        <f t="shared" si="15"/>
        <v>0</v>
      </c>
      <c r="W58" s="533"/>
      <c r="X58" s="665" t="s">
        <v>1511</v>
      </c>
      <c r="Y58" s="665" t="s">
        <v>1521</v>
      </c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  <c r="AO58" s="658"/>
      <c r="AP58" s="658"/>
      <c r="AQ58" s="658"/>
      <c r="AR58" s="658"/>
      <c r="AS58" s="658"/>
      <c r="AT58" s="658"/>
      <c r="AU58" s="658"/>
      <c r="AV58" s="658"/>
      <c r="AW58" s="658"/>
      <c r="AX58" s="658"/>
      <c r="AY58" s="658"/>
      <c r="AZ58" s="658"/>
      <c r="BA58" s="658"/>
      <c r="BB58" s="658"/>
      <c r="BC58" s="658"/>
      <c r="BD58" s="658"/>
      <c r="BE58" s="658"/>
      <c r="BF58" s="658"/>
      <c r="BG58" s="658"/>
      <c r="BH58" s="658"/>
      <c r="BI58" s="658"/>
      <c r="BJ58" s="658"/>
      <c r="BK58" s="658"/>
      <c r="BL58" s="658"/>
      <c r="BM58" s="658"/>
      <c r="BN58" s="658"/>
      <c r="BO58" s="659"/>
      <c r="BP58" s="558"/>
      <c r="BQ58" s="310">
        <v>1</v>
      </c>
      <c r="BR58" s="310"/>
      <c r="BS58" s="310"/>
      <c r="BT58" s="310"/>
      <c r="BU58" s="310"/>
      <c r="BV58" s="512"/>
      <c r="BW58" s="310"/>
      <c r="BX58" s="310"/>
      <c r="BY58" s="310">
        <v>1</v>
      </c>
      <c r="BZ58" s="512"/>
      <c r="CA58" s="525"/>
      <c r="CB58" s="526"/>
      <c r="CC58" s="526"/>
      <c r="CD58" s="526"/>
      <c r="CE58" s="526"/>
      <c r="CF58" s="526"/>
      <c r="CG58" s="526"/>
      <c r="CH58" s="526"/>
      <c r="CI58" s="526"/>
      <c r="CJ58" s="526"/>
      <c r="CK58" s="526"/>
      <c r="CL58" s="526"/>
      <c r="CM58" s="526"/>
      <c r="CN58" s="526"/>
      <c r="CO58" s="526"/>
      <c r="CP58" s="526"/>
      <c r="CQ58" s="526"/>
      <c r="CR58" s="526"/>
      <c r="CS58" s="526"/>
      <c r="CT58" s="526"/>
      <c r="CU58" s="526"/>
      <c r="CV58" s="526"/>
      <c r="CW58" s="526"/>
      <c r="CX58" s="526"/>
      <c r="CY58" s="526"/>
      <c r="CZ58" s="526"/>
      <c r="DA58" s="526"/>
      <c r="DB58" s="526"/>
      <c r="DC58" s="526"/>
      <c r="DD58" s="526"/>
      <c r="DE58" s="526"/>
      <c r="DF58" s="526"/>
      <c r="DG58" s="526"/>
      <c r="DH58" s="526"/>
      <c r="DI58" s="526"/>
      <c r="DJ58" s="526"/>
      <c r="DK58" s="526"/>
      <c r="DL58" s="526"/>
      <c r="DM58" s="526"/>
      <c r="DN58" s="526"/>
      <c r="DO58" s="526"/>
      <c r="DP58" s="526"/>
      <c r="DQ58" s="526"/>
      <c r="DR58" s="526"/>
      <c r="DS58" s="526"/>
      <c r="DT58" s="526"/>
      <c r="DU58" s="526"/>
      <c r="DV58" s="526"/>
      <c r="DW58" s="526"/>
      <c r="DX58" s="526"/>
      <c r="DY58" s="526"/>
      <c r="DZ58" s="526"/>
      <c r="EA58" s="526"/>
      <c r="EB58" s="526"/>
      <c r="EC58" s="526"/>
      <c r="ED58" s="526"/>
      <c r="EE58" s="526"/>
      <c r="EF58" s="526"/>
      <c r="EG58" s="526"/>
      <c r="EH58" s="526"/>
      <c r="EI58" s="526"/>
      <c r="EJ58" s="526"/>
      <c r="EK58" s="526"/>
      <c r="EL58" s="526"/>
      <c r="EM58" s="526"/>
      <c r="EN58" s="526"/>
      <c r="EO58" s="526"/>
      <c r="EP58" s="526"/>
      <c r="EQ58" s="526"/>
      <c r="ER58" s="526"/>
      <c r="ES58" s="526"/>
      <c r="ET58" s="526"/>
      <c r="EU58" s="526"/>
      <c r="EV58" s="526"/>
      <c r="EW58" s="526"/>
      <c r="EX58" s="526"/>
      <c r="EY58" s="526"/>
      <c r="EZ58" s="526"/>
      <c r="FA58" s="526"/>
      <c r="FB58" s="526"/>
      <c r="FC58" s="526"/>
      <c r="FD58" s="526"/>
      <c r="FE58" s="526"/>
      <c r="FF58" s="526"/>
      <c r="FG58" s="526"/>
      <c r="FH58" s="526"/>
      <c r="FI58" s="526"/>
      <c r="FJ58" s="526"/>
      <c r="FK58" s="526"/>
      <c r="FL58" s="526"/>
      <c r="FM58" s="526"/>
      <c r="FN58" s="526"/>
      <c r="FO58" s="526"/>
      <c r="FP58" s="526"/>
      <c r="FQ58" s="526"/>
      <c r="FR58" s="526"/>
      <c r="FS58" s="526"/>
      <c r="FT58" s="526"/>
      <c r="FU58" s="526"/>
      <c r="FV58" s="526"/>
      <c r="FW58" s="526"/>
      <c r="FX58" s="526"/>
      <c r="FY58" s="526"/>
      <c r="FZ58" s="526"/>
      <c r="GA58" s="526"/>
      <c r="GB58" s="526"/>
      <c r="GC58" s="526"/>
      <c r="GD58" s="526"/>
      <c r="GE58" s="526"/>
      <c r="GF58" s="526"/>
      <c r="GG58" s="526"/>
      <c r="GH58" s="526"/>
      <c r="GI58" s="526"/>
      <c r="GJ58" s="526"/>
      <c r="GK58" s="526"/>
      <c r="GL58" s="526"/>
      <c r="GM58" s="526"/>
      <c r="GN58" s="526"/>
      <c r="GO58" s="526"/>
      <c r="GP58" s="526"/>
      <c r="GQ58" s="526"/>
      <c r="GR58" s="526"/>
      <c r="GS58" s="526"/>
      <c r="GT58" s="526"/>
      <c r="GU58" s="526"/>
      <c r="GV58" s="526"/>
      <c r="GW58" s="526"/>
      <c r="GX58" s="526"/>
      <c r="GY58" s="526"/>
      <c r="GZ58" s="526"/>
      <c r="HA58" s="526"/>
      <c r="HB58" s="526"/>
      <c r="HC58" s="526"/>
      <c r="HD58" s="526"/>
      <c r="HE58" s="526"/>
      <c r="HF58" s="526"/>
      <c r="HG58" s="526"/>
      <c r="HH58" s="526"/>
      <c r="HI58" s="526"/>
      <c r="HJ58" s="526"/>
      <c r="HK58" s="526"/>
      <c r="HL58" s="526"/>
      <c r="HM58" s="526"/>
      <c r="HN58" s="526"/>
      <c r="HO58" s="526"/>
      <c r="HP58" s="526"/>
      <c r="HQ58" s="526"/>
      <c r="HR58" s="526"/>
      <c r="HS58" s="526"/>
      <c r="HT58" s="526"/>
      <c r="HU58" s="526"/>
      <c r="HV58" s="526"/>
      <c r="HW58" s="526"/>
      <c r="HX58" s="526"/>
      <c r="HY58" s="526"/>
      <c r="HZ58" s="526"/>
      <c r="IA58" s="526"/>
      <c r="IB58" s="526"/>
      <c r="IC58" s="526"/>
      <c r="ID58" s="526"/>
      <c r="IE58" s="526"/>
      <c r="IF58" s="526"/>
      <c r="IG58" s="526"/>
      <c r="IH58" s="526"/>
      <c r="II58" s="526"/>
      <c r="IJ58" s="526"/>
      <c r="IK58" s="526"/>
      <c r="IL58" s="526"/>
      <c r="IM58" s="526"/>
      <c r="IN58" s="526"/>
      <c r="IO58" s="526"/>
      <c r="IP58" s="526"/>
      <c r="IQ58" s="526"/>
      <c r="IR58" s="526"/>
      <c r="IS58" s="526"/>
      <c r="IT58" s="526"/>
      <c r="IU58" s="526"/>
      <c r="IV58" s="526"/>
      <c r="IW58" s="526"/>
      <c r="IX58" s="526"/>
      <c r="IY58" s="526"/>
      <c r="IZ58" s="526"/>
      <c r="JA58" s="526"/>
      <c r="JB58" s="526"/>
      <c r="JC58" s="526"/>
      <c r="JD58" s="526"/>
      <c r="JE58" s="526"/>
      <c r="JF58" s="526"/>
      <c r="JG58" s="526"/>
      <c r="JH58" s="526"/>
      <c r="JI58" s="526"/>
      <c r="JJ58" s="526"/>
      <c r="JK58" s="526"/>
      <c r="JL58" s="526"/>
      <c r="JM58" s="526"/>
      <c r="JN58" s="526"/>
      <c r="JO58" s="526"/>
      <c r="JP58" s="526"/>
      <c r="JQ58" s="526"/>
      <c r="JR58" s="526"/>
      <c r="JS58" s="526"/>
      <c r="JT58" s="526"/>
      <c r="JU58" s="526"/>
      <c r="JV58" s="526"/>
      <c r="JW58" s="526"/>
      <c r="JX58" s="526"/>
      <c r="JY58" s="526"/>
      <c r="JZ58" s="526"/>
      <c r="KA58" s="526"/>
      <c r="KB58" s="526"/>
      <c r="KC58" s="526"/>
      <c r="KD58" s="526"/>
      <c r="KE58" s="526"/>
      <c r="KF58" s="526"/>
      <c r="KG58" s="526"/>
      <c r="KH58" s="526"/>
      <c r="KI58" s="526"/>
      <c r="KJ58" s="526"/>
      <c r="KK58" s="526"/>
      <c r="KL58" s="526"/>
      <c r="KM58" s="526"/>
      <c r="KN58" s="526"/>
      <c r="KO58" s="526"/>
      <c r="KP58" s="526"/>
      <c r="KQ58" s="527"/>
    </row>
    <row r="59" spans="1:303" ht="37.25" customHeight="1">
      <c r="A59" s="577"/>
      <c r="B59" s="660" t="s">
        <v>1338</v>
      </c>
      <c r="C59" s="660" t="s">
        <v>1339</v>
      </c>
      <c r="D59" s="661">
        <v>1</v>
      </c>
      <c r="E59" s="1189">
        <v>141</v>
      </c>
      <c r="F59" s="1171"/>
      <c r="G59" s="621"/>
      <c r="H59" s="622"/>
      <c r="I59" s="620"/>
      <c r="J59" s="619"/>
      <c r="K59" s="625" t="s">
        <v>680</v>
      </c>
      <c r="L59" s="624" t="s">
        <v>680</v>
      </c>
      <c r="M59" s="1172"/>
      <c r="N59" s="1173"/>
      <c r="O59" s="85"/>
      <c r="P59" s="1177" t="s">
        <v>680</v>
      </c>
      <c r="Q59" s="623" t="s">
        <v>680</v>
      </c>
      <c r="R59" s="611">
        <f t="shared" si="12"/>
        <v>0</v>
      </c>
      <c r="S59" s="662">
        <f t="shared" si="13"/>
        <v>0</v>
      </c>
      <c r="T59" s="663" t="str">
        <f t="shared" si="14"/>
        <v>-</v>
      </c>
      <c r="U59" s="664">
        <v>0.72</v>
      </c>
      <c r="V59" s="174">
        <f t="shared" si="15"/>
        <v>0</v>
      </c>
      <c r="W59" s="533"/>
      <c r="X59" s="665" t="s">
        <v>1512</v>
      </c>
      <c r="Y59" s="665" t="s">
        <v>1521</v>
      </c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  <c r="AO59" s="658"/>
      <c r="AP59" s="658"/>
      <c r="AQ59" s="658"/>
      <c r="AR59" s="658"/>
      <c r="AS59" s="658"/>
      <c r="AT59" s="658"/>
      <c r="AU59" s="658"/>
      <c r="AV59" s="658"/>
      <c r="AW59" s="658"/>
      <c r="AX59" s="658"/>
      <c r="AY59" s="658"/>
      <c r="AZ59" s="658"/>
      <c r="BA59" s="658"/>
      <c r="BB59" s="658"/>
      <c r="BC59" s="658"/>
      <c r="BD59" s="658"/>
      <c r="BE59" s="658"/>
      <c r="BF59" s="658"/>
      <c r="BG59" s="658"/>
      <c r="BH59" s="658"/>
      <c r="BI59" s="658"/>
      <c r="BJ59" s="658"/>
      <c r="BK59" s="658"/>
      <c r="BL59" s="658"/>
      <c r="BM59" s="658"/>
      <c r="BN59" s="658"/>
      <c r="BO59" s="659"/>
      <c r="BP59" s="558"/>
      <c r="BQ59" s="310">
        <v>1</v>
      </c>
      <c r="BR59" s="310"/>
      <c r="BS59" s="310"/>
      <c r="BT59" s="310"/>
      <c r="BU59" s="310"/>
      <c r="BV59" s="512"/>
      <c r="BW59" s="310"/>
      <c r="BX59" s="310">
        <v>1</v>
      </c>
      <c r="BY59" s="310"/>
      <c r="BZ59" s="512"/>
      <c r="CA59" s="525"/>
      <c r="CB59" s="526"/>
      <c r="CC59" s="526"/>
      <c r="CD59" s="526"/>
      <c r="CE59" s="526"/>
      <c r="CF59" s="526"/>
      <c r="CG59" s="526"/>
      <c r="CH59" s="526"/>
      <c r="CI59" s="526"/>
      <c r="CJ59" s="526"/>
      <c r="CK59" s="526"/>
      <c r="CL59" s="526"/>
      <c r="CM59" s="526"/>
      <c r="CN59" s="526"/>
      <c r="CO59" s="526"/>
      <c r="CP59" s="526"/>
      <c r="CQ59" s="526"/>
      <c r="CR59" s="526"/>
      <c r="CS59" s="526"/>
      <c r="CT59" s="526"/>
      <c r="CU59" s="526"/>
      <c r="CV59" s="526"/>
      <c r="CW59" s="526"/>
      <c r="CX59" s="526"/>
      <c r="CY59" s="526"/>
      <c r="CZ59" s="526"/>
      <c r="DA59" s="526"/>
      <c r="DB59" s="526"/>
      <c r="DC59" s="526"/>
      <c r="DD59" s="526"/>
      <c r="DE59" s="526"/>
      <c r="DF59" s="526"/>
      <c r="DG59" s="526"/>
      <c r="DH59" s="526"/>
      <c r="DI59" s="526"/>
      <c r="DJ59" s="526"/>
      <c r="DK59" s="526"/>
      <c r="DL59" s="526"/>
      <c r="DM59" s="526"/>
      <c r="DN59" s="526"/>
      <c r="DO59" s="526"/>
      <c r="DP59" s="526"/>
      <c r="DQ59" s="526"/>
      <c r="DR59" s="526"/>
      <c r="DS59" s="526"/>
      <c r="DT59" s="526"/>
      <c r="DU59" s="526"/>
      <c r="DV59" s="526"/>
      <c r="DW59" s="526"/>
      <c r="DX59" s="526"/>
      <c r="DY59" s="526"/>
      <c r="DZ59" s="526"/>
      <c r="EA59" s="526"/>
      <c r="EB59" s="526"/>
      <c r="EC59" s="526"/>
      <c r="ED59" s="526"/>
      <c r="EE59" s="526"/>
      <c r="EF59" s="526"/>
      <c r="EG59" s="526"/>
      <c r="EH59" s="526"/>
      <c r="EI59" s="526"/>
      <c r="EJ59" s="526"/>
      <c r="EK59" s="526"/>
      <c r="EL59" s="526"/>
      <c r="EM59" s="526"/>
      <c r="EN59" s="526"/>
      <c r="EO59" s="526"/>
      <c r="EP59" s="526"/>
      <c r="EQ59" s="526"/>
      <c r="ER59" s="526"/>
      <c r="ES59" s="526"/>
      <c r="ET59" s="526"/>
      <c r="EU59" s="526"/>
      <c r="EV59" s="526"/>
      <c r="EW59" s="526"/>
      <c r="EX59" s="526"/>
      <c r="EY59" s="526"/>
      <c r="EZ59" s="526"/>
      <c r="FA59" s="526"/>
      <c r="FB59" s="526"/>
      <c r="FC59" s="526"/>
      <c r="FD59" s="526"/>
      <c r="FE59" s="526"/>
      <c r="FF59" s="526"/>
      <c r="FG59" s="526"/>
      <c r="FH59" s="526"/>
      <c r="FI59" s="526"/>
      <c r="FJ59" s="526"/>
      <c r="FK59" s="526"/>
      <c r="FL59" s="526"/>
      <c r="FM59" s="526"/>
      <c r="FN59" s="526"/>
      <c r="FO59" s="526"/>
      <c r="FP59" s="526"/>
      <c r="FQ59" s="526"/>
      <c r="FR59" s="526"/>
      <c r="FS59" s="526"/>
      <c r="FT59" s="526"/>
      <c r="FU59" s="526"/>
      <c r="FV59" s="526"/>
      <c r="FW59" s="526"/>
      <c r="FX59" s="526"/>
      <c r="FY59" s="526"/>
      <c r="FZ59" s="526"/>
      <c r="GA59" s="526"/>
      <c r="GB59" s="526"/>
      <c r="GC59" s="526"/>
      <c r="GD59" s="526"/>
      <c r="GE59" s="526"/>
      <c r="GF59" s="526"/>
      <c r="GG59" s="526"/>
      <c r="GH59" s="526"/>
      <c r="GI59" s="526"/>
      <c r="GJ59" s="526"/>
      <c r="GK59" s="526"/>
      <c r="GL59" s="526"/>
      <c r="GM59" s="526"/>
      <c r="GN59" s="526"/>
      <c r="GO59" s="526"/>
      <c r="GP59" s="526"/>
      <c r="GQ59" s="526"/>
      <c r="GR59" s="526"/>
      <c r="GS59" s="526"/>
      <c r="GT59" s="526"/>
      <c r="GU59" s="526"/>
      <c r="GV59" s="526"/>
      <c r="GW59" s="526"/>
      <c r="GX59" s="526"/>
      <c r="GY59" s="526"/>
      <c r="GZ59" s="526"/>
      <c r="HA59" s="526"/>
      <c r="HB59" s="526"/>
      <c r="HC59" s="526"/>
      <c r="HD59" s="526"/>
      <c r="HE59" s="526"/>
      <c r="HF59" s="526"/>
      <c r="HG59" s="526"/>
      <c r="HH59" s="526"/>
      <c r="HI59" s="526"/>
      <c r="HJ59" s="526"/>
      <c r="HK59" s="526"/>
      <c r="HL59" s="526"/>
      <c r="HM59" s="526"/>
      <c r="HN59" s="526"/>
      <c r="HO59" s="526"/>
      <c r="HP59" s="526"/>
      <c r="HQ59" s="526"/>
      <c r="HR59" s="526"/>
      <c r="HS59" s="526"/>
      <c r="HT59" s="526"/>
      <c r="HU59" s="526"/>
      <c r="HV59" s="526"/>
      <c r="HW59" s="526"/>
      <c r="HX59" s="526"/>
      <c r="HY59" s="526"/>
      <c r="HZ59" s="526"/>
      <c r="IA59" s="526"/>
      <c r="IB59" s="526"/>
      <c r="IC59" s="526"/>
      <c r="ID59" s="526"/>
      <c r="IE59" s="526"/>
      <c r="IF59" s="526"/>
      <c r="IG59" s="526"/>
      <c r="IH59" s="526"/>
      <c r="II59" s="526"/>
      <c r="IJ59" s="526"/>
      <c r="IK59" s="526"/>
      <c r="IL59" s="526"/>
      <c r="IM59" s="526"/>
      <c r="IN59" s="526"/>
      <c r="IO59" s="526"/>
      <c r="IP59" s="526"/>
      <c r="IQ59" s="526"/>
      <c r="IR59" s="526"/>
      <c r="IS59" s="526"/>
      <c r="IT59" s="526"/>
      <c r="IU59" s="526"/>
      <c r="IV59" s="526"/>
      <c r="IW59" s="526"/>
      <c r="IX59" s="526"/>
      <c r="IY59" s="526"/>
      <c r="IZ59" s="526"/>
      <c r="JA59" s="526"/>
      <c r="JB59" s="526"/>
      <c r="JC59" s="526"/>
      <c r="JD59" s="526"/>
      <c r="JE59" s="526"/>
      <c r="JF59" s="526"/>
      <c r="JG59" s="526"/>
      <c r="JH59" s="526"/>
      <c r="JI59" s="526"/>
      <c r="JJ59" s="526"/>
      <c r="JK59" s="526"/>
      <c r="JL59" s="526"/>
      <c r="JM59" s="526"/>
      <c r="JN59" s="526"/>
      <c r="JO59" s="526"/>
      <c r="JP59" s="526"/>
      <c r="JQ59" s="526"/>
      <c r="JR59" s="526"/>
      <c r="JS59" s="526"/>
      <c r="JT59" s="526"/>
      <c r="JU59" s="526"/>
      <c r="JV59" s="526"/>
      <c r="JW59" s="526"/>
      <c r="JX59" s="526"/>
      <c r="JY59" s="526"/>
      <c r="JZ59" s="526"/>
      <c r="KA59" s="526"/>
      <c r="KB59" s="526"/>
      <c r="KC59" s="526"/>
      <c r="KD59" s="526"/>
      <c r="KE59" s="526"/>
      <c r="KF59" s="526"/>
      <c r="KG59" s="526"/>
      <c r="KH59" s="526"/>
      <c r="KI59" s="526"/>
      <c r="KJ59" s="526"/>
      <c r="KK59" s="526"/>
      <c r="KL59" s="526"/>
      <c r="KM59" s="526"/>
      <c r="KN59" s="526"/>
      <c r="KO59" s="526"/>
      <c r="KP59" s="526"/>
      <c r="KQ59" s="527"/>
    </row>
    <row r="60" spans="1:303" ht="37.25" customHeight="1">
      <c r="A60" s="577"/>
      <c r="B60" s="660" t="s">
        <v>1340</v>
      </c>
      <c r="C60" s="660" t="s">
        <v>1341</v>
      </c>
      <c r="D60" s="661">
        <v>1</v>
      </c>
      <c r="E60" s="1189">
        <v>140</v>
      </c>
      <c r="F60" s="1171"/>
      <c r="G60" s="621"/>
      <c r="H60" s="622"/>
      <c r="I60" s="620"/>
      <c r="J60" s="619"/>
      <c r="K60" s="625" t="s">
        <v>680</v>
      </c>
      <c r="L60" s="624" t="s">
        <v>680</v>
      </c>
      <c r="M60" s="1172"/>
      <c r="N60" s="1173"/>
      <c r="O60" s="85"/>
      <c r="P60" s="1177" t="s">
        <v>680</v>
      </c>
      <c r="Q60" s="623" t="s">
        <v>680</v>
      </c>
      <c r="R60" s="611">
        <f t="shared" si="12"/>
        <v>0</v>
      </c>
      <c r="S60" s="662">
        <f t="shared" si="13"/>
        <v>0</v>
      </c>
      <c r="T60" s="663" t="str">
        <f t="shared" si="14"/>
        <v>-</v>
      </c>
      <c r="U60" s="664">
        <v>0.7</v>
      </c>
      <c r="V60" s="174">
        <f t="shared" si="15"/>
        <v>0</v>
      </c>
      <c r="W60" s="533"/>
      <c r="X60" s="665" t="s">
        <v>1511</v>
      </c>
      <c r="Y60" s="665" t="s">
        <v>1521</v>
      </c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  <c r="AO60" s="658"/>
      <c r="AP60" s="658"/>
      <c r="AQ60" s="658"/>
      <c r="AR60" s="658"/>
      <c r="AS60" s="658"/>
      <c r="AT60" s="658"/>
      <c r="AU60" s="658"/>
      <c r="AV60" s="658"/>
      <c r="AW60" s="658"/>
      <c r="AX60" s="658"/>
      <c r="AY60" s="658"/>
      <c r="AZ60" s="658"/>
      <c r="BA60" s="658"/>
      <c r="BB60" s="658"/>
      <c r="BC60" s="658"/>
      <c r="BD60" s="658"/>
      <c r="BE60" s="658"/>
      <c r="BF60" s="658"/>
      <c r="BG60" s="658"/>
      <c r="BH60" s="658"/>
      <c r="BI60" s="658"/>
      <c r="BJ60" s="658"/>
      <c r="BK60" s="658"/>
      <c r="BL60" s="658"/>
      <c r="BM60" s="658"/>
      <c r="BN60" s="658"/>
      <c r="BO60" s="659"/>
      <c r="BP60" s="558"/>
      <c r="BQ60" s="310">
        <v>1</v>
      </c>
      <c r="BR60" s="310"/>
      <c r="BS60" s="310"/>
      <c r="BT60" s="310"/>
      <c r="BU60" s="310"/>
      <c r="BV60" s="512"/>
      <c r="BW60" s="310"/>
      <c r="BX60" s="310"/>
      <c r="BY60" s="310">
        <v>1</v>
      </c>
      <c r="BZ60" s="512"/>
      <c r="CA60" s="525"/>
      <c r="CB60" s="526"/>
      <c r="CC60" s="526"/>
      <c r="CD60" s="526"/>
      <c r="CE60" s="526"/>
      <c r="CF60" s="526"/>
      <c r="CG60" s="526"/>
      <c r="CH60" s="526"/>
      <c r="CI60" s="526"/>
      <c r="CJ60" s="526"/>
      <c r="CK60" s="526"/>
      <c r="CL60" s="526"/>
      <c r="CM60" s="526"/>
      <c r="CN60" s="526"/>
      <c r="CO60" s="526"/>
      <c r="CP60" s="526"/>
      <c r="CQ60" s="526"/>
      <c r="CR60" s="526"/>
      <c r="CS60" s="526"/>
      <c r="CT60" s="526"/>
      <c r="CU60" s="526"/>
      <c r="CV60" s="526"/>
      <c r="CW60" s="526"/>
      <c r="CX60" s="526"/>
      <c r="CY60" s="526"/>
      <c r="CZ60" s="526"/>
      <c r="DA60" s="526"/>
      <c r="DB60" s="526"/>
      <c r="DC60" s="526"/>
      <c r="DD60" s="526"/>
      <c r="DE60" s="526"/>
      <c r="DF60" s="526"/>
      <c r="DG60" s="526"/>
      <c r="DH60" s="526"/>
      <c r="DI60" s="526"/>
      <c r="DJ60" s="526"/>
      <c r="DK60" s="526"/>
      <c r="DL60" s="526"/>
      <c r="DM60" s="526"/>
      <c r="DN60" s="526"/>
      <c r="DO60" s="526"/>
      <c r="DP60" s="526"/>
      <c r="DQ60" s="526"/>
      <c r="DR60" s="526"/>
      <c r="DS60" s="526"/>
      <c r="DT60" s="526"/>
      <c r="DU60" s="526"/>
      <c r="DV60" s="526"/>
      <c r="DW60" s="526"/>
      <c r="DX60" s="526"/>
      <c r="DY60" s="526"/>
      <c r="DZ60" s="526"/>
      <c r="EA60" s="526"/>
      <c r="EB60" s="526"/>
      <c r="EC60" s="526"/>
      <c r="ED60" s="526"/>
      <c r="EE60" s="526"/>
      <c r="EF60" s="526"/>
      <c r="EG60" s="526"/>
      <c r="EH60" s="526"/>
      <c r="EI60" s="526"/>
      <c r="EJ60" s="526"/>
      <c r="EK60" s="526"/>
      <c r="EL60" s="526"/>
      <c r="EM60" s="526"/>
      <c r="EN60" s="526"/>
      <c r="EO60" s="526"/>
      <c r="EP60" s="526"/>
      <c r="EQ60" s="526"/>
      <c r="ER60" s="526"/>
      <c r="ES60" s="526"/>
      <c r="ET60" s="526"/>
      <c r="EU60" s="526"/>
      <c r="EV60" s="526"/>
      <c r="EW60" s="526"/>
      <c r="EX60" s="526"/>
      <c r="EY60" s="526"/>
      <c r="EZ60" s="526"/>
      <c r="FA60" s="526"/>
      <c r="FB60" s="526"/>
      <c r="FC60" s="526"/>
      <c r="FD60" s="526"/>
      <c r="FE60" s="526"/>
      <c r="FF60" s="526"/>
      <c r="FG60" s="526"/>
      <c r="FH60" s="526"/>
      <c r="FI60" s="526"/>
      <c r="FJ60" s="526"/>
      <c r="FK60" s="526"/>
      <c r="FL60" s="526"/>
      <c r="FM60" s="526"/>
      <c r="FN60" s="526"/>
      <c r="FO60" s="526"/>
      <c r="FP60" s="526"/>
      <c r="FQ60" s="526"/>
      <c r="FR60" s="526"/>
      <c r="FS60" s="526"/>
      <c r="FT60" s="526"/>
      <c r="FU60" s="526"/>
      <c r="FV60" s="526"/>
      <c r="FW60" s="526"/>
      <c r="FX60" s="526"/>
      <c r="FY60" s="526"/>
      <c r="FZ60" s="526"/>
      <c r="GA60" s="526"/>
      <c r="GB60" s="526"/>
      <c r="GC60" s="526"/>
      <c r="GD60" s="526"/>
      <c r="GE60" s="526"/>
      <c r="GF60" s="526"/>
      <c r="GG60" s="526"/>
      <c r="GH60" s="526"/>
      <c r="GI60" s="526"/>
      <c r="GJ60" s="526"/>
      <c r="GK60" s="526"/>
      <c r="GL60" s="526"/>
      <c r="GM60" s="526"/>
      <c r="GN60" s="526"/>
      <c r="GO60" s="526"/>
      <c r="GP60" s="526"/>
      <c r="GQ60" s="526"/>
      <c r="GR60" s="526"/>
      <c r="GS60" s="526"/>
      <c r="GT60" s="526"/>
      <c r="GU60" s="526"/>
      <c r="GV60" s="526"/>
      <c r="GW60" s="526"/>
      <c r="GX60" s="526"/>
      <c r="GY60" s="526"/>
      <c r="GZ60" s="526"/>
      <c r="HA60" s="526"/>
      <c r="HB60" s="526"/>
      <c r="HC60" s="526"/>
      <c r="HD60" s="526"/>
      <c r="HE60" s="526"/>
      <c r="HF60" s="526"/>
      <c r="HG60" s="526"/>
      <c r="HH60" s="526"/>
      <c r="HI60" s="526"/>
      <c r="HJ60" s="526"/>
      <c r="HK60" s="526"/>
      <c r="HL60" s="526"/>
      <c r="HM60" s="526"/>
      <c r="HN60" s="526"/>
      <c r="HO60" s="526"/>
      <c r="HP60" s="526"/>
      <c r="HQ60" s="526"/>
      <c r="HR60" s="526"/>
      <c r="HS60" s="526"/>
      <c r="HT60" s="526"/>
      <c r="HU60" s="526"/>
      <c r="HV60" s="526"/>
      <c r="HW60" s="526"/>
      <c r="HX60" s="526"/>
      <c r="HY60" s="526"/>
      <c r="HZ60" s="526"/>
      <c r="IA60" s="526"/>
      <c r="IB60" s="526"/>
      <c r="IC60" s="526"/>
      <c r="ID60" s="526"/>
      <c r="IE60" s="526"/>
      <c r="IF60" s="526"/>
      <c r="IG60" s="526"/>
      <c r="IH60" s="526"/>
      <c r="II60" s="526"/>
      <c r="IJ60" s="526"/>
      <c r="IK60" s="526"/>
      <c r="IL60" s="526"/>
      <c r="IM60" s="526"/>
      <c r="IN60" s="526"/>
      <c r="IO60" s="526"/>
      <c r="IP60" s="526"/>
      <c r="IQ60" s="526"/>
      <c r="IR60" s="526"/>
      <c r="IS60" s="526"/>
      <c r="IT60" s="526"/>
      <c r="IU60" s="526"/>
      <c r="IV60" s="526"/>
      <c r="IW60" s="526"/>
      <c r="IX60" s="526"/>
      <c r="IY60" s="526"/>
      <c r="IZ60" s="526"/>
      <c r="JA60" s="526"/>
      <c r="JB60" s="526"/>
      <c r="JC60" s="526"/>
      <c r="JD60" s="526"/>
      <c r="JE60" s="526"/>
      <c r="JF60" s="526"/>
      <c r="JG60" s="526"/>
      <c r="JH60" s="526"/>
      <c r="JI60" s="526"/>
      <c r="JJ60" s="526"/>
      <c r="JK60" s="526"/>
      <c r="JL60" s="526"/>
      <c r="JM60" s="526"/>
      <c r="JN60" s="526"/>
      <c r="JO60" s="526"/>
      <c r="JP60" s="526"/>
      <c r="JQ60" s="526"/>
      <c r="JR60" s="526"/>
      <c r="JS60" s="526"/>
      <c r="JT60" s="526"/>
      <c r="JU60" s="526"/>
      <c r="JV60" s="526"/>
      <c r="JW60" s="526"/>
      <c r="JX60" s="526"/>
      <c r="JY60" s="526"/>
      <c r="JZ60" s="526"/>
      <c r="KA60" s="526"/>
      <c r="KB60" s="526"/>
      <c r="KC60" s="526"/>
      <c r="KD60" s="526"/>
      <c r="KE60" s="526"/>
      <c r="KF60" s="526"/>
      <c r="KG60" s="526"/>
      <c r="KH60" s="526"/>
      <c r="KI60" s="526"/>
      <c r="KJ60" s="526"/>
      <c r="KK60" s="526"/>
      <c r="KL60" s="526"/>
      <c r="KM60" s="526"/>
      <c r="KN60" s="526"/>
      <c r="KO60" s="526"/>
      <c r="KP60" s="526"/>
      <c r="KQ60" s="527"/>
    </row>
    <row r="61" spans="1:303" ht="37.25" customHeight="1">
      <c r="A61" s="577"/>
      <c r="B61" s="660" t="s">
        <v>1342</v>
      </c>
      <c r="C61" s="660" t="s">
        <v>1343</v>
      </c>
      <c r="D61" s="661">
        <v>1</v>
      </c>
      <c r="E61" s="1189">
        <v>137</v>
      </c>
      <c r="F61" s="1171"/>
      <c r="G61" s="621"/>
      <c r="H61" s="622"/>
      <c r="I61" s="620"/>
      <c r="J61" s="619"/>
      <c r="K61" s="625" t="s">
        <v>680</v>
      </c>
      <c r="L61" s="624" t="s">
        <v>680</v>
      </c>
      <c r="M61" s="1172"/>
      <c r="N61" s="1173"/>
      <c r="O61" s="85"/>
      <c r="P61" s="1177" t="s">
        <v>680</v>
      </c>
      <c r="Q61" s="623" t="s">
        <v>680</v>
      </c>
      <c r="R61" s="611">
        <f t="shared" si="12"/>
        <v>0</v>
      </c>
      <c r="S61" s="662">
        <f t="shared" ref="S61:S104" si="21">R61*D61</f>
        <v>0</v>
      </c>
      <c r="T61" s="663" t="str">
        <f t="shared" ref="T61:T104" si="22">IF(R61&gt;0,R61*E61,"-")</f>
        <v>-</v>
      </c>
      <c r="U61" s="664">
        <v>0.65</v>
      </c>
      <c r="V61" s="174">
        <f t="shared" si="15"/>
        <v>0</v>
      </c>
      <c r="W61" s="533"/>
      <c r="X61" s="665" t="s">
        <v>1511</v>
      </c>
      <c r="Y61" s="665" t="s">
        <v>1521</v>
      </c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  <c r="AO61" s="658"/>
      <c r="AP61" s="658"/>
      <c r="AQ61" s="658"/>
      <c r="AR61" s="658"/>
      <c r="AS61" s="658"/>
      <c r="AT61" s="658"/>
      <c r="AU61" s="658"/>
      <c r="AV61" s="658"/>
      <c r="AW61" s="658"/>
      <c r="AX61" s="658"/>
      <c r="AY61" s="658"/>
      <c r="AZ61" s="658"/>
      <c r="BA61" s="658"/>
      <c r="BB61" s="658"/>
      <c r="BC61" s="658"/>
      <c r="BD61" s="658"/>
      <c r="BE61" s="658"/>
      <c r="BF61" s="658"/>
      <c r="BG61" s="658"/>
      <c r="BH61" s="658"/>
      <c r="BI61" s="658"/>
      <c r="BJ61" s="658"/>
      <c r="BK61" s="658"/>
      <c r="BL61" s="658"/>
      <c r="BM61" s="658"/>
      <c r="BN61" s="658"/>
      <c r="BO61" s="659"/>
      <c r="BP61" s="558"/>
      <c r="BQ61" s="310">
        <v>1</v>
      </c>
      <c r="BR61" s="310"/>
      <c r="BS61" s="310"/>
      <c r="BT61" s="310"/>
      <c r="BU61" s="310"/>
      <c r="BV61" s="512"/>
      <c r="BW61" s="310"/>
      <c r="BX61" s="310"/>
      <c r="BY61" s="310">
        <v>1</v>
      </c>
      <c r="BZ61" s="512"/>
      <c r="CA61" s="525"/>
      <c r="CB61" s="526"/>
      <c r="CC61" s="526"/>
      <c r="CD61" s="526"/>
      <c r="CE61" s="526"/>
      <c r="CF61" s="526"/>
      <c r="CG61" s="526"/>
      <c r="CH61" s="526"/>
      <c r="CI61" s="526"/>
      <c r="CJ61" s="526"/>
      <c r="CK61" s="526"/>
      <c r="CL61" s="526"/>
      <c r="CM61" s="526"/>
      <c r="CN61" s="526"/>
      <c r="CO61" s="526"/>
      <c r="CP61" s="526"/>
      <c r="CQ61" s="526"/>
      <c r="CR61" s="526"/>
      <c r="CS61" s="526"/>
      <c r="CT61" s="526"/>
      <c r="CU61" s="526"/>
      <c r="CV61" s="526"/>
      <c r="CW61" s="526"/>
      <c r="CX61" s="526"/>
      <c r="CY61" s="526"/>
      <c r="CZ61" s="526"/>
      <c r="DA61" s="526"/>
      <c r="DB61" s="526"/>
      <c r="DC61" s="526"/>
      <c r="DD61" s="526"/>
      <c r="DE61" s="526"/>
      <c r="DF61" s="526"/>
      <c r="DG61" s="526"/>
      <c r="DH61" s="526"/>
      <c r="DI61" s="526"/>
      <c r="DJ61" s="526"/>
      <c r="DK61" s="526"/>
      <c r="DL61" s="526"/>
      <c r="DM61" s="526"/>
      <c r="DN61" s="526"/>
      <c r="DO61" s="526"/>
      <c r="DP61" s="526"/>
      <c r="DQ61" s="526"/>
      <c r="DR61" s="526"/>
      <c r="DS61" s="526"/>
      <c r="DT61" s="526"/>
      <c r="DU61" s="526"/>
      <c r="DV61" s="526"/>
      <c r="DW61" s="526"/>
      <c r="DX61" s="526"/>
      <c r="DY61" s="526"/>
      <c r="DZ61" s="526"/>
      <c r="EA61" s="526"/>
      <c r="EB61" s="526"/>
      <c r="EC61" s="526"/>
      <c r="ED61" s="526"/>
      <c r="EE61" s="526"/>
      <c r="EF61" s="526"/>
      <c r="EG61" s="526"/>
      <c r="EH61" s="526"/>
      <c r="EI61" s="526"/>
      <c r="EJ61" s="526"/>
      <c r="EK61" s="526"/>
      <c r="EL61" s="526"/>
      <c r="EM61" s="526"/>
      <c r="EN61" s="526"/>
      <c r="EO61" s="526"/>
      <c r="EP61" s="526"/>
      <c r="EQ61" s="526"/>
      <c r="ER61" s="526"/>
      <c r="ES61" s="526"/>
      <c r="ET61" s="526"/>
      <c r="EU61" s="526"/>
      <c r="EV61" s="526"/>
      <c r="EW61" s="526"/>
      <c r="EX61" s="526"/>
      <c r="EY61" s="526"/>
      <c r="EZ61" s="526"/>
      <c r="FA61" s="526"/>
      <c r="FB61" s="526"/>
      <c r="FC61" s="526"/>
      <c r="FD61" s="526"/>
      <c r="FE61" s="526"/>
      <c r="FF61" s="526"/>
      <c r="FG61" s="526"/>
      <c r="FH61" s="526"/>
      <c r="FI61" s="526"/>
      <c r="FJ61" s="526"/>
      <c r="FK61" s="526"/>
      <c r="FL61" s="526"/>
      <c r="FM61" s="526"/>
      <c r="FN61" s="526"/>
      <c r="FO61" s="526"/>
      <c r="FP61" s="526"/>
      <c r="FQ61" s="526"/>
      <c r="FR61" s="526"/>
      <c r="FS61" s="526"/>
      <c r="FT61" s="526"/>
      <c r="FU61" s="526"/>
      <c r="FV61" s="526"/>
      <c r="FW61" s="526"/>
      <c r="FX61" s="526"/>
      <c r="FY61" s="526"/>
      <c r="FZ61" s="526"/>
      <c r="GA61" s="526"/>
      <c r="GB61" s="526"/>
      <c r="GC61" s="526"/>
      <c r="GD61" s="526"/>
      <c r="GE61" s="526"/>
      <c r="GF61" s="526"/>
      <c r="GG61" s="526"/>
      <c r="GH61" s="526"/>
      <c r="GI61" s="526"/>
      <c r="GJ61" s="526"/>
      <c r="GK61" s="526"/>
      <c r="GL61" s="526"/>
      <c r="GM61" s="526"/>
      <c r="GN61" s="526"/>
      <c r="GO61" s="526"/>
      <c r="GP61" s="526"/>
      <c r="GQ61" s="526"/>
      <c r="GR61" s="526"/>
      <c r="GS61" s="526"/>
      <c r="GT61" s="526"/>
      <c r="GU61" s="526"/>
      <c r="GV61" s="526"/>
      <c r="GW61" s="526"/>
      <c r="GX61" s="526"/>
      <c r="GY61" s="526"/>
      <c r="GZ61" s="526"/>
      <c r="HA61" s="526"/>
      <c r="HB61" s="526"/>
      <c r="HC61" s="526"/>
      <c r="HD61" s="526"/>
      <c r="HE61" s="526"/>
      <c r="HF61" s="526"/>
      <c r="HG61" s="526"/>
      <c r="HH61" s="526"/>
      <c r="HI61" s="526"/>
      <c r="HJ61" s="526"/>
      <c r="HK61" s="526"/>
      <c r="HL61" s="526"/>
      <c r="HM61" s="526"/>
      <c r="HN61" s="526"/>
      <c r="HO61" s="526"/>
      <c r="HP61" s="526"/>
      <c r="HQ61" s="526"/>
      <c r="HR61" s="526"/>
      <c r="HS61" s="526"/>
      <c r="HT61" s="526"/>
      <c r="HU61" s="526"/>
      <c r="HV61" s="526"/>
      <c r="HW61" s="526"/>
      <c r="HX61" s="526"/>
      <c r="HY61" s="526"/>
      <c r="HZ61" s="526"/>
      <c r="IA61" s="526"/>
      <c r="IB61" s="526"/>
      <c r="IC61" s="526"/>
      <c r="ID61" s="526"/>
      <c r="IE61" s="526"/>
      <c r="IF61" s="526"/>
      <c r="IG61" s="526"/>
      <c r="IH61" s="526"/>
      <c r="II61" s="526"/>
      <c r="IJ61" s="526"/>
      <c r="IK61" s="526"/>
      <c r="IL61" s="526"/>
      <c r="IM61" s="526"/>
      <c r="IN61" s="526"/>
      <c r="IO61" s="526"/>
      <c r="IP61" s="526"/>
      <c r="IQ61" s="526"/>
      <c r="IR61" s="526"/>
      <c r="IS61" s="526"/>
      <c r="IT61" s="526"/>
      <c r="IU61" s="526"/>
      <c r="IV61" s="526"/>
      <c r="IW61" s="526"/>
      <c r="IX61" s="526"/>
      <c r="IY61" s="526"/>
      <c r="IZ61" s="526"/>
      <c r="JA61" s="526"/>
      <c r="JB61" s="526"/>
      <c r="JC61" s="526"/>
      <c r="JD61" s="526"/>
      <c r="JE61" s="526"/>
      <c r="JF61" s="526"/>
      <c r="JG61" s="526"/>
      <c r="JH61" s="526"/>
      <c r="JI61" s="526"/>
      <c r="JJ61" s="526"/>
      <c r="JK61" s="526"/>
      <c r="JL61" s="526"/>
      <c r="JM61" s="526"/>
      <c r="JN61" s="526"/>
      <c r="JO61" s="526"/>
      <c r="JP61" s="526"/>
      <c r="JQ61" s="526"/>
      <c r="JR61" s="526"/>
      <c r="JS61" s="526"/>
      <c r="JT61" s="526"/>
      <c r="JU61" s="526"/>
      <c r="JV61" s="526"/>
      <c r="JW61" s="526"/>
      <c r="JX61" s="526"/>
      <c r="JY61" s="526"/>
      <c r="JZ61" s="526"/>
      <c r="KA61" s="526"/>
      <c r="KB61" s="526"/>
      <c r="KC61" s="526"/>
      <c r="KD61" s="526"/>
      <c r="KE61" s="526"/>
      <c r="KF61" s="526"/>
      <c r="KG61" s="526"/>
      <c r="KH61" s="526"/>
      <c r="KI61" s="526"/>
      <c r="KJ61" s="526"/>
      <c r="KK61" s="526"/>
      <c r="KL61" s="526"/>
      <c r="KM61" s="526"/>
      <c r="KN61" s="526"/>
      <c r="KO61" s="526"/>
      <c r="KP61" s="526"/>
      <c r="KQ61" s="527"/>
    </row>
    <row r="62" spans="1:303" ht="37.25" customHeight="1">
      <c r="A62" s="577"/>
      <c r="B62" s="542" t="s">
        <v>1344</v>
      </c>
      <c r="C62" s="542" t="s">
        <v>1345</v>
      </c>
      <c r="D62" s="666">
        <v>1</v>
      </c>
      <c r="E62" s="1189">
        <v>142</v>
      </c>
      <c r="F62" s="692"/>
      <c r="G62" s="669"/>
      <c r="H62" s="670"/>
      <c r="I62" s="668"/>
      <c r="J62" s="667"/>
      <c r="K62" s="690" t="s">
        <v>680</v>
      </c>
      <c r="L62" s="688" t="s">
        <v>680</v>
      </c>
      <c r="M62" s="689"/>
      <c r="N62" s="687"/>
      <c r="O62" s="691"/>
      <c r="P62" s="1177" t="s">
        <v>680</v>
      </c>
      <c r="Q62" s="671" t="s">
        <v>680</v>
      </c>
      <c r="R62" s="611">
        <f t="shared" si="12"/>
        <v>0</v>
      </c>
      <c r="S62" s="672">
        <f t="shared" si="21"/>
        <v>0</v>
      </c>
      <c r="T62" s="673" t="str">
        <f t="shared" si="22"/>
        <v>-</v>
      </c>
      <c r="U62" s="664">
        <v>0.75</v>
      </c>
      <c r="V62" s="174">
        <f t="shared" si="15"/>
        <v>0</v>
      </c>
      <c r="W62" s="533"/>
      <c r="X62" s="665" t="s">
        <v>1511</v>
      </c>
      <c r="Y62" s="665" t="s">
        <v>1521</v>
      </c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  <c r="AO62" s="658"/>
      <c r="AP62" s="658"/>
      <c r="AQ62" s="658"/>
      <c r="AR62" s="658"/>
      <c r="AS62" s="658"/>
      <c r="AT62" s="658"/>
      <c r="AU62" s="658"/>
      <c r="AV62" s="658"/>
      <c r="AW62" s="658"/>
      <c r="AX62" s="658"/>
      <c r="AY62" s="658"/>
      <c r="AZ62" s="658"/>
      <c r="BA62" s="658"/>
      <c r="BB62" s="658"/>
      <c r="BC62" s="658"/>
      <c r="BD62" s="658"/>
      <c r="BE62" s="658"/>
      <c r="BF62" s="658"/>
      <c r="BG62" s="658"/>
      <c r="BH62" s="658"/>
      <c r="BI62" s="658"/>
      <c r="BJ62" s="658"/>
      <c r="BK62" s="658"/>
      <c r="BL62" s="658"/>
      <c r="BM62" s="658"/>
      <c r="BN62" s="658"/>
      <c r="BO62" s="659"/>
      <c r="BP62" s="558"/>
      <c r="BQ62" s="310">
        <v>1</v>
      </c>
      <c r="BR62" s="310"/>
      <c r="BS62" s="310"/>
      <c r="BT62" s="310"/>
      <c r="BU62" s="310"/>
      <c r="BV62" s="512"/>
      <c r="BW62" s="310"/>
      <c r="BX62" s="310"/>
      <c r="BY62" s="310">
        <v>1</v>
      </c>
      <c r="BZ62" s="512"/>
      <c r="CA62" s="525"/>
      <c r="CB62" s="526"/>
      <c r="CC62" s="526"/>
      <c r="CD62" s="526"/>
      <c r="CE62" s="526"/>
      <c r="CF62" s="526"/>
      <c r="CG62" s="526"/>
      <c r="CH62" s="526"/>
      <c r="CI62" s="526"/>
      <c r="CJ62" s="526"/>
      <c r="CK62" s="526"/>
      <c r="CL62" s="526"/>
      <c r="CM62" s="526"/>
      <c r="CN62" s="526"/>
      <c r="CO62" s="526"/>
      <c r="CP62" s="526"/>
      <c r="CQ62" s="526"/>
      <c r="CR62" s="526"/>
      <c r="CS62" s="526"/>
      <c r="CT62" s="526"/>
      <c r="CU62" s="526"/>
      <c r="CV62" s="526"/>
      <c r="CW62" s="526"/>
      <c r="CX62" s="526"/>
      <c r="CY62" s="526"/>
      <c r="CZ62" s="526"/>
      <c r="DA62" s="526"/>
      <c r="DB62" s="526"/>
      <c r="DC62" s="526"/>
      <c r="DD62" s="526"/>
      <c r="DE62" s="526"/>
      <c r="DF62" s="526"/>
      <c r="DG62" s="526"/>
      <c r="DH62" s="526"/>
      <c r="DI62" s="526"/>
      <c r="DJ62" s="526"/>
      <c r="DK62" s="526"/>
      <c r="DL62" s="526"/>
      <c r="DM62" s="526"/>
      <c r="DN62" s="526"/>
      <c r="DO62" s="526"/>
      <c r="DP62" s="526"/>
      <c r="DQ62" s="526"/>
      <c r="DR62" s="526"/>
      <c r="DS62" s="526"/>
      <c r="DT62" s="526"/>
      <c r="DU62" s="526"/>
      <c r="DV62" s="526"/>
      <c r="DW62" s="526"/>
      <c r="DX62" s="526"/>
      <c r="DY62" s="526"/>
      <c r="DZ62" s="526"/>
      <c r="EA62" s="526"/>
      <c r="EB62" s="526"/>
      <c r="EC62" s="526"/>
      <c r="ED62" s="526"/>
      <c r="EE62" s="526"/>
      <c r="EF62" s="526"/>
      <c r="EG62" s="526"/>
      <c r="EH62" s="526"/>
      <c r="EI62" s="526"/>
      <c r="EJ62" s="526"/>
      <c r="EK62" s="526"/>
      <c r="EL62" s="526"/>
      <c r="EM62" s="526"/>
      <c r="EN62" s="526"/>
      <c r="EO62" s="526"/>
      <c r="EP62" s="526"/>
      <c r="EQ62" s="526"/>
      <c r="ER62" s="526"/>
      <c r="ES62" s="526"/>
      <c r="ET62" s="526"/>
      <c r="EU62" s="526"/>
      <c r="EV62" s="526"/>
      <c r="EW62" s="526"/>
      <c r="EX62" s="526"/>
      <c r="EY62" s="526"/>
      <c r="EZ62" s="526"/>
      <c r="FA62" s="526"/>
      <c r="FB62" s="526"/>
      <c r="FC62" s="526"/>
      <c r="FD62" s="526"/>
      <c r="FE62" s="526"/>
      <c r="FF62" s="526"/>
      <c r="FG62" s="526"/>
      <c r="FH62" s="526"/>
      <c r="FI62" s="526"/>
      <c r="FJ62" s="526"/>
      <c r="FK62" s="526"/>
      <c r="FL62" s="526"/>
      <c r="FM62" s="526"/>
      <c r="FN62" s="526"/>
      <c r="FO62" s="526"/>
      <c r="FP62" s="526"/>
      <c r="FQ62" s="526"/>
      <c r="FR62" s="526"/>
      <c r="FS62" s="526"/>
      <c r="FT62" s="526"/>
      <c r="FU62" s="526"/>
      <c r="FV62" s="526"/>
      <c r="FW62" s="526"/>
      <c r="FX62" s="526"/>
      <c r="FY62" s="526"/>
      <c r="FZ62" s="526"/>
      <c r="GA62" s="526"/>
      <c r="GB62" s="526"/>
      <c r="GC62" s="526"/>
      <c r="GD62" s="526"/>
      <c r="GE62" s="526"/>
      <c r="GF62" s="526"/>
      <c r="GG62" s="526"/>
      <c r="GH62" s="526"/>
      <c r="GI62" s="526"/>
      <c r="GJ62" s="526"/>
      <c r="GK62" s="526"/>
      <c r="GL62" s="526"/>
      <c r="GM62" s="526"/>
      <c r="GN62" s="526"/>
      <c r="GO62" s="526"/>
      <c r="GP62" s="526"/>
      <c r="GQ62" s="526"/>
      <c r="GR62" s="526"/>
      <c r="GS62" s="526"/>
      <c r="GT62" s="526"/>
      <c r="GU62" s="526"/>
      <c r="GV62" s="526"/>
      <c r="GW62" s="526"/>
      <c r="GX62" s="526"/>
      <c r="GY62" s="526"/>
      <c r="GZ62" s="526"/>
      <c r="HA62" s="526"/>
      <c r="HB62" s="526"/>
      <c r="HC62" s="526"/>
      <c r="HD62" s="526"/>
      <c r="HE62" s="526"/>
      <c r="HF62" s="526"/>
      <c r="HG62" s="526"/>
      <c r="HH62" s="526"/>
      <c r="HI62" s="526"/>
      <c r="HJ62" s="526"/>
      <c r="HK62" s="526"/>
      <c r="HL62" s="526"/>
      <c r="HM62" s="526"/>
      <c r="HN62" s="526"/>
      <c r="HO62" s="526"/>
      <c r="HP62" s="526"/>
      <c r="HQ62" s="526"/>
      <c r="HR62" s="526"/>
      <c r="HS62" s="526"/>
      <c r="HT62" s="526"/>
      <c r="HU62" s="526"/>
      <c r="HV62" s="526"/>
      <c r="HW62" s="526"/>
      <c r="HX62" s="526"/>
      <c r="HY62" s="526"/>
      <c r="HZ62" s="526"/>
      <c r="IA62" s="526"/>
      <c r="IB62" s="526"/>
      <c r="IC62" s="526"/>
      <c r="ID62" s="526"/>
      <c r="IE62" s="526"/>
      <c r="IF62" s="526"/>
      <c r="IG62" s="526"/>
      <c r="IH62" s="526"/>
      <c r="II62" s="526"/>
      <c r="IJ62" s="526"/>
      <c r="IK62" s="526"/>
      <c r="IL62" s="526"/>
      <c r="IM62" s="526"/>
      <c r="IN62" s="526"/>
      <c r="IO62" s="526"/>
      <c r="IP62" s="526"/>
      <c r="IQ62" s="526"/>
      <c r="IR62" s="526"/>
      <c r="IS62" s="526"/>
      <c r="IT62" s="526"/>
      <c r="IU62" s="526"/>
      <c r="IV62" s="526"/>
      <c r="IW62" s="526"/>
      <c r="IX62" s="526"/>
      <c r="IY62" s="526"/>
      <c r="IZ62" s="526"/>
      <c r="JA62" s="526"/>
      <c r="JB62" s="526"/>
      <c r="JC62" s="526"/>
      <c r="JD62" s="526"/>
      <c r="JE62" s="526"/>
      <c r="JF62" s="526"/>
      <c r="JG62" s="526"/>
      <c r="JH62" s="526"/>
      <c r="JI62" s="526"/>
      <c r="JJ62" s="526"/>
      <c r="JK62" s="526"/>
      <c r="JL62" s="526"/>
      <c r="JM62" s="526"/>
      <c r="JN62" s="526"/>
      <c r="JO62" s="526"/>
      <c r="JP62" s="526"/>
      <c r="JQ62" s="526"/>
      <c r="JR62" s="526"/>
      <c r="JS62" s="526"/>
      <c r="JT62" s="526"/>
      <c r="JU62" s="526"/>
      <c r="JV62" s="526"/>
      <c r="JW62" s="526"/>
      <c r="JX62" s="526"/>
      <c r="JY62" s="526"/>
      <c r="JZ62" s="526"/>
      <c r="KA62" s="526"/>
      <c r="KB62" s="526"/>
      <c r="KC62" s="526"/>
      <c r="KD62" s="526"/>
      <c r="KE62" s="526"/>
      <c r="KF62" s="526"/>
      <c r="KG62" s="526"/>
      <c r="KH62" s="526"/>
      <c r="KI62" s="526"/>
      <c r="KJ62" s="526"/>
      <c r="KK62" s="526"/>
      <c r="KL62" s="526"/>
      <c r="KM62" s="526"/>
      <c r="KN62" s="526"/>
      <c r="KO62" s="526"/>
      <c r="KP62" s="526"/>
      <c r="KQ62" s="527"/>
    </row>
    <row r="63" spans="1:303" ht="37.25" customHeight="1">
      <c r="A63" s="674"/>
      <c r="B63" s="675" t="s">
        <v>1666</v>
      </c>
      <c r="C63" s="675" t="s">
        <v>1613</v>
      </c>
      <c r="D63" s="693">
        <v>4</v>
      </c>
      <c r="E63" s="1189">
        <v>534</v>
      </c>
      <c r="F63" s="704"/>
      <c r="G63" s="696"/>
      <c r="H63" s="697"/>
      <c r="I63" s="695"/>
      <c r="J63" s="694"/>
      <c r="K63" s="702" t="s">
        <v>680</v>
      </c>
      <c r="L63" s="700" t="s">
        <v>680</v>
      </c>
      <c r="M63" s="701"/>
      <c r="N63" s="699"/>
      <c r="O63" s="703"/>
      <c r="P63" s="1177" t="s">
        <v>680</v>
      </c>
      <c r="Q63" s="698" t="s">
        <v>680</v>
      </c>
      <c r="R63" s="611">
        <f t="shared" si="12"/>
        <v>0</v>
      </c>
      <c r="S63" s="705">
        <f t="shared" ref="S63" si="23">R63*D63</f>
        <v>0</v>
      </c>
      <c r="T63" s="706" t="str">
        <f t="shared" ref="T63" si="24">IF(R63&gt;0,R63*E63,"-")</f>
        <v>-</v>
      </c>
      <c r="U63" s="664">
        <v>3</v>
      </c>
      <c r="V63" s="628">
        <f t="shared" ref="V63:V64" si="25">U63*R63</f>
        <v>0</v>
      </c>
      <c r="W63" s="615"/>
      <c r="X63" s="679" t="s">
        <v>1512</v>
      </c>
      <c r="Y63" s="679" t="s">
        <v>1521</v>
      </c>
      <c r="Z63" s="615"/>
      <c r="AA63" s="615"/>
      <c r="AB63" s="615"/>
      <c r="AC63" s="615"/>
      <c r="AD63" s="615"/>
      <c r="AE63" s="615"/>
      <c r="AF63" s="615"/>
      <c r="AG63" s="615"/>
      <c r="AH63" s="615"/>
      <c r="AI63" s="615"/>
      <c r="AJ63" s="615"/>
      <c r="AK63" s="615"/>
      <c r="AL63" s="615"/>
      <c r="AM63" s="615"/>
      <c r="AN63" s="615"/>
      <c r="AO63" s="615"/>
      <c r="AP63" s="615"/>
      <c r="AQ63" s="615"/>
      <c r="AR63" s="615"/>
      <c r="AS63" s="615"/>
      <c r="AT63" s="615"/>
      <c r="AU63" s="615"/>
      <c r="AV63" s="615"/>
      <c r="AW63" s="615"/>
      <c r="AX63" s="615"/>
      <c r="AY63" s="615"/>
      <c r="AZ63" s="615"/>
      <c r="BA63" s="615"/>
      <c r="BB63" s="615"/>
      <c r="BC63" s="615"/>
      <c r="BD63" s="615"/>
      <c r="BE63" s="615"/>
      <c r="BF63" s="615"/>
      <c r="BG63" s="615"/>
      <c r="BH63" s="615"/>
      <c r="BI63" s="615"/>
      <c r="BJ63" s="615"/>
      <c r="BK63" s="615"/>
      <c r="BL63" s="615"/>
      <c r="BM63" s="615"/>
      <c r="BN63" s="615"/>
      <c r="BO63" s="616"/>
      <c r="BP63" s="558"/>
      <c r="BQ63" s="310">
        <v>4</v>
      </c>
      <c r="BR63" s="310"/>
      <c r="BS63" s="310"/>
      <c r="BT63" s="310"/>
      <c r="BU63" s="310"/>
      <c r="BV63" s="512"/>
      <c r="BW63" s="310"/>
      <c r="BX63" s="310"/>
      <c r="BY63" s="310">
        <v>4</v>
      </c>
      <c r="BZ63" s="512"/>
      <c r="CA63" s="525"/>
      <c r="CB63" s="526"/>
      <c r="CC63" s="526"/>
      <c r="CD63" s="526"/>
      <c r="CE63" s="526"/>
      <c r="CF63" s="526"/>
      <c r="CG63" s="526"/>
      <c r="CH63" s="526"/>
      <c r="CI63" s="526"/>
      <c r="CJ63" s="526"/>
      <c r="CK63" s="526"/>
      <c r="CL63" s="526"/>
      <c r="CM63" s="526"/>
      <c r="CN63" s="526"/>
      <c r="CO63" s="526"/>
      <c r="CP63" s="526"/>
      <c r="CQ63" s="526"/>
      <c r="CR63" s="526"/>
      <c r="CS63" s="526"/>
      <c r="CT63" s="526"/>
      <c r="CU63" s="526"/>
      <c r="CV63" s="526"/>
      <c r="CW63" s="526"/>
      <c r="CX63" s="526"/>
      <c r="CY63" s="526"/>
      <c r="CZ63" s="526"/>
      <c r="DA63" s="526"/>
      <c r="DB63" s="526"/>
      <c r="DC63" s="526"/>
      <c r="DD63" s="526"/>
      <c r="DE63" s="526"/>
      <c r="DF63" s="526"/>
      <c r="DG63" s="526"/>
      <c r="DH63" s="526"/>
      <c r="DI63" s="526"/>
      <c r="DJ63" s="526"/>
      <c r="DK63" s="526"/>
      <c r="DL63" s="526"/>
      <c r="DM63" s="526"/>
      <c r="DN63" s="526"/>
      <c r="DO63" s="526"/>
      <c r="DP63" s="526"/>
      <c r="DQ63" s="526"/>
      <c r="DR63" s="526"/>
      <c r="DS63" s="526"/>
      <c r="DT63" s="526"/>
      <c r="DU63" s="526"/>
      <c r="DV63" s="526"/>
      <c r="DW63" s="526"/>
      <c r="DX63" s="526"/>
      <c r="DY63" s="526"/>
      <c r="DZ63" s="526"/>
      <c r="EA63" s="526"/>
      <c r="EB63" s="526"/>
      <c r="EC63" s="526"/>
      <c r="ED63" s="526"/>
      <c r="EE63" s="526"/>
      <c r="EF63" s="526"/>
      <c r="EG63" s="526"/>
      <c r="EH63" s="526"/>
      <c r="EI63" s="526"/>
      <c r="EJ63" s="526"/>
      <c r="EK63" s="526"/>
      <c r="EL63" s="526"/>
      <c r="EM63" s="526"/>
      <c r="EN63" s="526"/>
      <c r="EO63" s="526"/>
      <c r="EP63" s="526"/>
      <c r="EQ63" s="526"/>
      <c r="ER63" s="526"/>
      <c r="ES63" s="526"/>
      <c r="ET63" s="526"/>
      <c r="EU63" s="526"/>
      <c r="EV63" s="526"/>
      <c r="EW63" s="526"/>
      <c r="EX63" s="526"/>
      <c r="EY63" s="526"/>
      <c r="EZ63" s="526"/>
      <c r="FA63" s="526"/>
      <c r="FB63" s="526"/>
      <c r="FC63" s="526"/>
      <c r="FD63" s="526"/>
      <c r="FE63" s="526"/>
      <c r="FF63" s="526"/>
      <c r="FG63" s="526"/>
      <c r="FH63" s="526"/>
      <c r="FI63" s="526"/>
      <c r="FJ63" s="526"/>
      <c r="FK63" s="526"/>
      <c r="FL63" s="526"/>
      <c r="FM63" s="526"/>
      <c r="FN63" s="526"/>
      <c r="FO63" s="526"/>
      <c r="FP63" s="526"/>
      <c r="FQ63" s="526"/>
      <c r="FR63" s="526"/>
      <c r="FS63" s="526"/>
      <c r="FT63" s="526"/>
      <c r="FU63" s="526"/>
      <c r="FV63" s="526"/>
      <c r="FW63" s="526"/>
      <c r="FX63" s="526"/>
      <c r="FY63" s="526"/>
      <c r="FZ63" s="526"/>
      <c r="GA63" s="526"/>
      <c r="GB63" s="526"/>
      <c r="GC63" s="526"/>
      <c r="GD63" s="526"/>
      <c r="GE63" s="526"/>
      <c r="GF63" s="526"/>
      <c r="GG63" s="526"/>
      <c r="GH63" s="526"/>
      <c r="GI63" s="526"/>
      <c r="GJ63" s="526"/>
      <c r="GK63" s="526"/>
      <c r="GL63" s="526"/>
      <c r="GM63" s="526"/>
      <c r="GN63" s="526"/>
      <c r="GO63" s="526"/>
      <c r="GP63" s="526"/>
      <c r="GQ63" s="526"/>
      <c r="GR63" s="526"/>
      <c r="GS63" s="526"/>
      <c r="GT63" s="526"/>
      <c r="GU63" s="526"/>
      <c r="GV63" s="526"/>
      <c r="GW63" s="526"/>
      <c r="GX63" s="526"/>
      <c r="GY63" s="526"/>
      <c r="GZ63" s="526"/>
      <c r="HA63" s="526"/>
      <c r="HB63" s="526"/>
      <c r="HC63" s="526"/>
      <c r="HD63" s="526"/>
      <c r="HE63" s="526"/>
      <c r="HF63" s="526"/>
      <c r="HG63" s="526"/>
      <c r="HH63" s="526"/>
      <c r="HI63" s="526"/>
      <c r="HJ63" s="526"/>
      <c r="HK63" s="526"/>
      <c r="HL63" s="526"/>
      <c r="HM63" s="526"/>
      <c r="HN63" s="526"/>
      <c r="HO63" s="526"/>
      <c r="HP63" s="526"/>
      <c r="HQ63" s="526"/>
      <c r="HR63" s="526"/>
      <c r="HS63" s="526"/>
      <c r="HT63" s="526"/>
      <c r="HU63" s="526"/>
      <c r="HV63" s="526"/>
      <c r="HW63" s="526"/>
      <c r="HX63" s="526"/>
      <c r="HY63" s="526"/>
      <c r="HZ63" s="526"/>
      <c r="IA63" s="526"/>
      <c r="IB63" s="526"/>
      <c r="IC63" s="526"/>
      <c r="ID63" s="526"/>
      <c r="IE63" s="526"/>
      <c r="IF63" s="526"/>
      <c r="IG63" s="526"/>
      <c r="IH63" s="526"/>
      <c r="II63" s="526"/>
      <c r="IJ63" s="526"/>
      <c r="IK63" s="526"/>
      <c r="IL63" s="526"/>
      <c r="IM63" s="526"/>
      <c r="IN63" s="526"/>
      <c r="IO63" s="526"/>
      <c r="IP63" s="526"/>
      <c r="IQ63" s="526"/>
      <c r="IR63" s="526"/>
      <c r="IS63" s="526"/>
      <c r="IT63" s="526"/>
      <c r="IU63" s="526"/>
      <c r="IV63" s="526"/>
      <c r="IW63" s="526"/>
      <c r="IX63" s="526"/>
      <c r="IY63" s="526"/>
      <c r="IZ63" s="526"/>
      <c r="JA63" s="526"/>
      <c r="JB63" s="526"/>
      <c r="JC63" s="526"/>
      <c r="JD63" s="526"/>
      <c r="JE63" s="526"/>
      <c r="JF63" s="526"/>
      <c r="JG63" s="526"/>
      <c r="JH63" s="526"/>
      <c r="JI63" s="526"/>
      <c r="JJ63" s="526"/>
      <c r="JK63" s="526"/>
      <c r="JL63" s="526"/>
      <c r="JM63" s="526"/>
      <c r="JN63" s="526"/>
      <c r="JO63" s="526"/>
      <c r="JP63" s="526"/>
      <c r="JQ63" s="526"/>
      <c r="JR63" s="526"/>
      <c r="JS63" s="526"/>
      <c r="JT63" s="526"/>
      <c r="JU63" s="526"/>
      <c r="JV63" s="526"/>
      <c r="JW63" s="526"/>
      <c r="JX63" s="526"/>
      <c r="JY63" s="526"/>
      <c r="JZ63" s="526"/>
      <c r="KA63" s="526"/>
      <c r="KB63" s="526"/>
      <c r="KC63" s="526"/>
      <c r="KD63" s="526"/>
      <c r="KE63" s="526"/>
      <c r="KF63" s="526"/>
      <c r="KG63" s="526"/>
      <c r="KH63" s="526"/>
      <c r="KI63" s="526"/>
      <c r="KJ63" s="526"/>
      <c r="KK63" s="526"/>
      <c r="KL63" s="526"/>
      <c r="KM63" s="526"/>
      <c r="KN63" s="526"/>
      <c r="KO63" s="526"/>
      <c r="KP63" s="526"/>
      <c r="KQ63" s="527"/>
    </row>
    <row r="64" spans="1:303" ht="37.25" customHeight="1">
      <c r="A64" s="707"/>
      <c r="B64" s="680" t="s">
        <v>1667</v>
      </c>
      <c r="C64" s="708" t="s">
        <v>1625</v>
      </c>
      <c r="D64" s="709">
        <v>4</v>
      </c>
      <c r="E64" s="1191">
        <v>522</v>
      </c>
      <c r="F64" s="720"/>
      <c r="G64" s="712"/>
      <c r="H64" s="713"/>
      <c r="I64" s="711"/>
      <c r="J64" s="710"/>
      <c r="K64" s="718" t="s">
        <v>680</v>
      </c>
      <c r="L64" s="716" t="s">
        <v>680</v>
      </c>
      <c r="M64" s="717"/>
      <c r="N64" s="715"/>
      <c r="O64" s="719"/>
      <c r="P64" s="1219" t="s">
        <v>680</v>
      </c>
      <c r="Q64" s="714" t="s">
        <v>680</v>
      </c>
      <c r="R64" s="647">
        <f t="shared" si="12"/>
        <v>0</v>
      </c>
      <c r="S64" s="721">
        <f t="shared" ref="S64" si="26">R64*D64</f>
        <v>0</v>
      </c>
      <c r="T64" s="722" t="str">
        <f t="shared" ref="T64" si="27">IF(R64&gt;0,R64*E64,"-")</f>
        <v>-</v>
      </c>
      <c r="U64" s="664">
        <v>2.79</v>
      </c>
      <c r="V64" s="628">
        <f t="shared" si="25"/>
        <v>0</v>
      </c>
      <c r="W64" s="615"/>
      <c r="X64" s="683" t="s">
        <v>1511</v>
      </c>
      <c r="Y64" s="683" t="s">
        <v>1521</v>
      </c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5"/>
      <c r="AK64" s="615"/>
      <c r="AL64" s="615"/>
      <c r="AM64" s="615"/>
      <c r="AN64" s="615"/>
      <c r="AO64" s="615"/>
      <c r="AP64" s="615"/>
      <c r="AQ64" s="615"/>
      <c r="AR64" s="615"/>
      <c r="AS64" s="615"/>
      <c r="AT64" s="615"/>
      <c r="AU64" s="615"/>
      <c r="AV64" s="615"/>
      <c r="AW64" s="615"/>
      <c r="AX64" s="615"/>
      <c r="AY64" s="615"/>
      <c r="AZ64" s="615"/>
      <c r="BA64" s="615"/>
      <c r="BB64" s="615"/>
      <c r="BC64" s="615"/>
      <c r="BD64" s="615"/>
      <c r="BE64" s="615"/>
      <c r="BF64" s="615"/>
      <c r="BG64" s="615"/>
      <c r="BH64" s="615"/>
      <c r="BI64" s="615"/>
      <c r="BJ64" s="615"/>
      <c r="BK64" s="615"/>
      <c r="BL64" s="615"/>
      <c r="BM64" s="615"/>
      <c r="BN64" s="615"/>
      <c r="BO64" s="616"/>
      <c r="BP64" s="558"/>
      <c r="BQ64" s="310">
        <v>4</v>
      </c>
      <c r="BR64" s="310"/>
      <c r="BS64" s="310"/>
      <c r="BT64" s="310"/>
      <c r="BU64" s="310"/>
      <c r="BV64" s="512"/>
      <c r="BW64" s="310"/>
      <c r="BX64" s="310">
        <v>4</v>
      </c>
      <c r="BY64" s="310"/>
      <c r="BZ64" s="512"/>
      <c r="CA64" s="525"/>
      <c r="CB64" s="526"/>
      <c r="CC64" s="526"/>
      <c r="CD64" s="526"/>
      <c r="CE64" s="526"/>
      <c r="CF64" s="526"/>
      <c r="CG64" s="526"/>
      <c r="CH64" s="526"/>
      <c r="CI64" s="526"/>
      <c r="CJ64" s="526"/>
      <c r="CK64" s="526"/>
      <c r="CL64" s="526"/>
      <c r="CM64" s="526"/>
      <c r="CN64" s="526"/>
      <c r="CO64" s="526"/>
      <c r="CP64" s="526"/>
      <c r="CQ64" s="526"/>
      <c r="CR64" s="526"/>
      <c r="CS64" s="526"/>
      <c r="CT64" s="526"/>
      <c r="CU64" s="526"/>
      <c r="CV64" s="526"/>
      <c r="CW64" s="526"/>
      <c r="CX64" s="526"/>
      <c r="CY64" s="526"/>
      <c r="CZ64" s="526"/>
      <c r="DA64" s="526"/>
      <c r="DB64" s="526"/>
      <c r="DC64" s="526"/>
      <c r="DD64" s="526"/>
      <c r="DE64" s="526"/>
      <c r="DF64" s="526"/>
      <c r="DG64" s="526"/>
      <c r="DH64" s="526"/>
      <c r="DI64" s="526"/>
      <c r="DJ64" s="526"/>
      <c r="DK64" s="526"/>
      <c r="DL64" s="526"/>
      <c r="DM64" s="526"/>
      <c r="DN64" s="526"/>
      <c r="DO64" s="526"/>
      <c r="DP64" s="526"/>
      <c r="DQ64" s="526"/>
      <c r="DR64" s="526"/>
      <c r="DS64" s="526"/>
      <c r="DT64" s="526"/>
      <c r="DU64" s="526"/>
      <c r="DV64" s="526"/>
      <c r="DW64" s="526"/>
      <c r="DX64" s="526"/>
      <c r="DY64" s="526"/>
      <c r="DZ64" s="526"/>
      <c r="EA64" s="526"/>
      <c r="EB64" s="526"/>
      <c r="EC64" s="526"/>
      <c r="ED64" s="526"/>
      <c r="EE64" s="526"/>
      <c r="EF64" s="526"/>
      <c r="EG64" s="526"/>
      <c r="EH64" s="526"/>
      <c r="EI64" s="526"/>
      <c r="EJ64" s="526"/>
      <c r="EK64" s="526"/>
      <c r="EL64" s="526"/>
      <c r="EM64" s="526"/>
      <c r="EN64" s="526"/>
      <c r="EO64" s="526"/>
      <c r="EP64" s="526"/>
      <c r="EQ64" s="526"/>
      <c r="ER64" s="526"/>
      <c r="ES64" s="526"/>
      <c r="ET64" s="526"/>
      <c r="EU64" s="526"/>
      <c r="EV64" s="526"/>
      <c r="EW64" s="526"/>
      <c r="EX64" s="526"/>
      <c r="EY64" s="526"/>
      <c r="EZ64" s="526"/>
      <c r="FA64" s="526"/>
      <c r="FB64" s="526"/>
      <c r="FC64" s="526"/>
      <c r="FD64" s="526"/>
      <c r="FE64" s="526"/>
      <c r="FF64" s="526"/>
      <c r="FG64" s="526"/>
      <c r="FH64" s="526"/>
      <c r="FI64" s="526"/>
      <c r="FJ64" s="526"/>
      <c r="FK64" s="526"/>
      <c r="FL64" s="526"/>
      <c r="FM64" s="526"/>
      <c r="FN64" s="526"/>
      <c r="FO64" s="526"/>
      <c r="FP64" s="526"/>
      <c r="FQ64" s="526"/>
      <c r="FR64" s="526"/>
      <c r="FS64" s="526"/>
      <c r="FT64" s="526"/>
      <c r="FU64" s="526"/>
      <c r="FV64" s="526"/>
      <c r="FW64" s="526"/>
      <c r="FX64" s="526"/>
      <c r="FY64" s="526"/>
      <c r="FZ64" s="526"/>
      <c r="GA64" s="526"/>
      <c r="GB64" s="526"/>
      <c r="GC64" s="526"/>
      <c r="GD64" s="526"/>
      <c r="GE64" s="526"/>
      <c r="GF64" s="526"/>
      <c r="GG64" s="526"/>
      <c r="GH64" s="526"/>
      <c r="GI64" s="526"/>
      <c r="GJ64" s="526"/>
      <c r="GK64" s="526"/>
      <c r="GL64" s="526"/>
      <c r="GM64" s="526"/>
      <c r="GN64" s="526"/>
      <c r="GO64" s="526"/>
      <c r="GP64" s="526"/>
      <c r="GQ64" s="526"/>
      <c r="GR64" s="526"/>
      <c r="GS64" s="526"/>
      <c r="GT64" s="526"/>
      <c r="GU64" s="526"/>
      <c r="GV64" s="526"/>
      <c r="GW64" s="526"/>
      <c r="GX64" s="526"/>
      <c r="GY64" s="526"/>
      <c r="GZ64" s="526"/>
      <c r="HA64" s="526"/>
      <c r="HB64" s="526"/>
      <c r="HC64" s="526"/>
      <c r="HD64" s="526"/>
      <c r="HE64" s="526"/>
      <c r="HF64" s="526"/>
      <c r="HG64" s="526"/>
      <c r="HH64" s="526"/>
      <c r="HI64" s="526"/>
      <c r="HJ64" s="526"/>
      <c r="HK64" s="526"/>
      <c r="HL64" s="526"/>
      <c r="HM64" s="526"/>
      <c r="HN64" s="526"/>
      <c r="HO64" s="526"/>
      <c r="HP64" s="526"/>
      <c r="HQ64" s="526"/>
      <c r="HR64" s="526"/>
      <c r="HS64" s="526"/>
      <c r="HT64" s="526"/>
      <c r="HU64" s="526"/>
      <c r="HV64" s="526"/>
      <c r="HW64" s="526"/>
      <c r="HX64" s="526"/>
      <c r="HY64" s="526"/>
      <c r="HZ64" s="526"/>
      <c r="IA64" s="526"/>
      <c r="IB64" s="526"/>
      <c r="IC64" s="526"/>
      <c r="ID64" s="526"/>
      <c r="IE64" s="526"/>
      <c r="IF64" s="526"/>
      <c r="IG64" s="526"/>
      <c r="IH64" s="526"/>
      <c r="II64" s="526"/>
      <c r="IJ64" s="526"/>
      <c r="IK64" s="526"/>
      <c r="IL64" s="526"/>
      <c r="IM64" s="526"/>
      <c r="IN64" s="526"/>
      <c r="IO64" s="526"/>
      <c r="IP64" s="526"/>
      <c r="IQ64" s="526"/>
      <c r="IR64" s="526"/>
      <c r="IS64" s="526"/>
      <c r="IT64" s="526"/>
      <c r="IU64" s="526"/>
      <c r="IV64" s="526"/>
      <c r="IW64" s="526"/>
      <c r="IX64" s="526"/>
      <c r="IY64" s="526"/>
      <c r="IZ64" s="526"/>
      <c r="JA64" s="526"/>
      <c r="JB64" s="526"/>
      <c r="JC64" s="526"/>
      <c r="JD64" s="526"/>
      <c r="JE64" s="526"/>
      <c r="JF64" s="526"/>
      <c r="JG64" s="526"/>
      <c r="JH64" s="526"/>
      <c r="JI64" s="526"/>
      <c r="JJ64" s="526"/>
      <c r="JK64" s="526"/>
      <c r="JL64" s="526"/>
      <c r="JM64" s="526"/>
      <c r="JN64" s="526"/>
      <c r="JO64" s="526"/>
      <c r="JP64" s="526"/>
      <c r="JQ64" s="526"/>
      <c r="JR64" s="526"/>
      <c r="JS64" s="526"/>
      <c r="JT64" s="526"/>
      <c r="JU64" s="526"/>
      <c r="JV64" s="526"/>
      <c r="JW64" s="526"/>
      <c r="JX64" s="526"/>
      <c r="JY64" s="526"/>
      <c r="JZ64" s="526"/>
      <c r="KA64" s="526"/>
      <c r="KB64" s="526"/>
      <c r="KC64" s="526"/>
      <c r="KD64" s="526"/>
      <c r="KE64" s="526"/>
      <c r="KF64" s="526"/>
      <c r="KG64" s="526"/>
      <c r="KH64" s="526"/>
      <c r="KI64" s="526"/>
      <c r="KJ64" s="526"/>
      <c r="KK64" s="526"/>
      <c r="KL64" s="526"/>
      <c r="KM64" s="526"/>
      <c r="KN64" s="526"/>
      <c r="KO64" s="526"/>
      <c r="KP64" s="526"/>
      <c r="KQ64" s="527"/>
    </row>
    <row r="65" spans="1:303" ht="37.25" customHeight="1">
      <c r="A65" s="577"/>
      <c r="B65" s="528" t="s">
        <v>1239</v>
      </c>
      <c r="C65" s="528" t="s">
        <v>1240</v>
      </c>
      <c r="D65" s="684">
        <v>1</v>
      </c>
      <c r="E65" s="1190">
        <v>187</v>
      </c>
      <c r="F65" s="63"/>
      <c r="G65" s="608"/>
      <c r="H65" s="609"/>
      <c r="I65" s="607"/>
      <c r="J65" s="606"/>
      <c r="K65" s="208" t="s">
        <v>680</v>
      </c>
      <c r="L65" s="209" t="s">
        <v>680</v>
      </c>
      <c r="M65" s="1180" t="s">
        <v>680</v>
      </c>
      <c r="N65" s="1215" t="s">
        <v>680</v>
      </c>
      <c r="O65" s="1216" t="s">
        <v>680</v>
      </c>
      <c r="P65" s="798" t="s">
        <v>680</v>
      </c>
      <c r="Q65" s="610" t="s">
        <v>680</v>
      </c>
      <c r="R65" s="611">
        <f t="shared" si="12"/>
        <v>0</v>
      </c>
      <c r="S65" s="685">
        <f t="shared" si="21"/>
        <v>0</v>
      </c>
      <c r="T65" s="686" t="str">
        <f t="shared" si="22"/>
        <v>-</v>
      </c>
      <c r="U65" s="664">
        <v>1.58</v>
      </c>
      <c r="V65" s="174">
        <f t="shared" si="15"/>
        <v>0</v>
      </c>
      <c r="W65" s="533"/>
      <c r="X65" s="657" t="s">
        <v>1513</v>
      </c>
      <c r="Y65" s="657" t="s">
        <v>1520</v>
      </c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658"/>
      <c r="AK65" s="658"/>
      <c r="AL65" s="658"/>
      <c r="AM65" s="658"/>
      <c r="AN65" s="658"/>
      <c r="AO65" s="658"/>
      <c r="AP65" s="658"/>
      <c r="AQ65" s="658"/>
      <c r="AR65" s="658"/>
      <c r="AS65" s="658"/>
      <c r="AT65" s="658"/>
      <c r="AU65" s="658"/>
      <c r="AV65" s="658"/>
      <c r="AW65" s="658"/>
      <c r="AX65" s="658"/>
      <c r="AY65" s="658"/>
      <c r="AZ65" s="658"/>
      <c r="BA65" s="658"/>
      <c r="BB65" s="658"/>
      <c r="BC65" s="658"/>
      <c r="BD65" s="658"/>
      <c r="BE65" s="658"/>
      <c r="BF65" s="658"/>
      <c r="BG65" s="658"/>
      <c r="BH65" s="658"/>
      <c r="BI65" s="658"/>
      <c r="BJ65" s="658"/>
      <c r="BK65" s="658"/>
      <c r="BL65" s="658"/>
      <c r="BM65" s="658"/>
      <c r="BN65" s="658"/>
      <c r="BO65" s="659"/>
      <c r="BP65" s="558"/>
      <c r="BQ65" s="310"/>
      <c r="BR65" s="310"/>
      <c r="BS65" s="310">
        <v>1</v>
      </c>
      <c r="BT65" s="310"/>
      <c r="BU65" s="310"/>
      <c r="BV65" s="512"/>
      <c r="BW65" s="310">
        <v>1</v>
      </c>
      <c r="BX65" s="310"/>
      <c r="BY65" s="310"/>
      <c r="BZ65" s="512"/>
      <c r="CA65" s="525"/>
      <c r="CB65" s="526"/>
      <c r="CC65" s="526"/>
      <c r="CD65" s="526"/>
      <c r="CE65" s="526"/>
      <c r="CF65" s="526"/>
      <c r="CG65" s="526"/>
      <c r="CH65" s="526"/>
      <c r="CI65" s="526"/>
      <c r="CJ65" s="526"/>
      <c r="CK65" s="526"/>
      <c r="CL65" s="526"/>
      <c r="CM65" s="526"/>
      <c r="CN65" s="526"/>
      <c r="CO65" s="526"/>
      <c r="CP65" s="526"/>
      <c r="CQ65" s="526"/>
      <c r="CR65" s="526"/>
      <c r="CS65" s="526"/>
      <c r="CT65" s="526"/>
      <c r="CU65" s="526"/>
      <c r="CV65" s="526"/>
      <c r="CW65" s="526"/>
      <c r="CX65" s="526"/>
      <c r="CY65" s="526"/>
      <c r="CZ65" s="526"/>
      <c r="DA65" s="526"/>
      <c r="DB65" s="526"/>
      <c r="DC65" s="526"/>
      <c r="DD65" s="526"/>
      <c r="DE65" s="526"/>
      <c r="DF65" s="526"/>
      <c r="DG65" s="526"/>
      <c r="DH65" s="526"/>
      <c r="DI65" s="526"/>
      <c r="DJ65" s="526"/>
      <c r="DK65" s="526"/>
      <c r="DL65" s="526"/>
      <c r="DM65" s="526"/>
      <c r="DN65" s="526"/>
      <c r="DO65" s="526"/>
      <c r="DP65" s="526"/>
      <c r="DQ65" s="526"/>
      <c r="DR65" s="526"/>
      <c r="DS65" s="526"/>
      <c r="DT65" s="526"/>
      <c r="DU65" s="526"/>
      <c r="DV65" s="526"/>
      <c r="DW65" s="526"/>
      <c r="DX65" s="526"/>
      <c r="DY65" s="526"/>
      <c r="DZ65" s="526"/>
      <c r="EA65" s="526"/>
      <c r="EB65" s="526"/>
      <c r="EC65" s="526"/>
      <c r="ED65" s="526"/>
      <c r="EE65" s="526"/>
      <c r="EF65" s="526"/>
      <c r="EG65" s="526"/>
      <c r="EH65" s="526"/>
      <c r="EI65" s="526"/>
      <c r="EJ65" s="526"/>
      <c r="EK65" s="526"/>
      <c r="EL65" s="526"/>
      <c r="EM65" s="526"/>
      <c r="EN65" s="526"/>
      <c r="EO65" s="526"/>
      <c r="EP65" s="526"/>
      <c r="EQ65" s="526"/>
      <c r="ER65" s="526"/>
      <c r="ES65" s="526"/>
      <c r="ET65" s="526"/>
      <c r="EU65" s="526"/>
      <c r="EV65" s="526"/>
      <c r="EW65" s="526"/>
      <c r="EX65" s="526"/>
      <c r="EY65" s="526"/>
      <c r="EZ65" s="526"/>
      <c r="FA65" s="526"/>
      <c r="FB65" s="526"/>
      <c r="FC65" s="526"/>
      <c r="FD65" s="526"/>
      <c r="FE65" s="526"/>
      <c r="FF65" s="526"/>
      <c r="FG65" s="526"/>
      <c r="FH65" s="526"/>
      <c r="FI65" s="526"/>
      <c r="FJ65" s="526"/>
      <c r="FK65" s="526"/>
      <c r="FL65" s="526"/>
      <c r="FM65" s="526"/>
      <c r="FN65" s="526"/>
      <c r="FO65" s="526"/>
      <c r="FP65" s="526"/>
      <c r="FQ65" s="526"/>
      <c r="FR65" s="526"/>
      <c r="FS65" s="526"/>
      <c r="FT65" s="526"/>
      <c r="FU65" s="526"/>
      <c r="FV65" s="526"/>
      <c r="FW65" s="526"/>
      <c r="FX65" s="526"/>
      <c r="FY65" s="526"/>
      <c r="FZ65" s="526"/>
      <c r="GA65" s="526"/>
      <c r="GB65" s="526"/>
      <c r="GC65" s="526"/>
      <c r="GD65" s="526"/>
      <c r="GE65" s="526"/>
      <c r="GF65" s="526"/>
      <c r="GG65" s="526"/>
      <c r="GH65" s="526"/>
      <c r="GI65" s="526"/>
      <c r="GJ65" s="526"/>
      <c r="GK65" s="526"/>
      <c r="GL65" s="526"/>
      <c r="GM65" s="526"/>
      <c r="GN65" s="526"/>
      <c r="GO65" s="526"/>
      <c r="GP65" s="526"/>
      <c r="GQ65" s="526"/>
      <c r="GR65" s="526"/>
      <c r="GS65" s="526"/>
      <c r="GT65" s="526"/>
      <c r="GU65" s="526"/>
      <c r="GV65" s="526"/>
      <c r="GW65" s="526"/>
      <c r="GX65" s="526"/>
      <c r="GY65" s="526"/>
      <c r="GZ65" s="526"/>
      <c r="HA65" s="526"/>
      <c r="HB65" s="526"/>
      <c r="HC65" s="526"/>
      <c r="HD65" s="526"/>
      <c r="HE65" s="526"/>
      <c r="HF65" s="526"/>
      <c r="HG65" s="526"/>
      <c r="HH65" s="526"/>
      <c r="HI65" s="526"/>
      <c r="HJ65" s="526"/>
      <c r="HK65" s="526"/>
      <c r="HL65" s="526"/>
      <c r="HM65" s="526"/>
      <c r="HN65" s="526"/>
      <c r="HO65" s="526"/>
      <c r="HP65" s="526"/>
      <c r="HQ65" s="526"/>
      <c r="HR65" s="526"/>
      <c r="HS65" s="526"/>
      <c r="HT65" s="526"/>
      <c r="HU65" s="526"/>
      <c r="HV65" s="526"/>
      <c r="HW65" s="526"/>
      <c r="HX65" s="526"/>
      <c r="HY65" s="526"/>
      <c r="HZ65" s="526"/>
      <c r="IA65" s="526"/>
      <c r="IB65" s="526"/>
      <c r="IC65" s="526"/>
      <c r="ID65" s="526"/>
      <c r="IE65" s="526"/>
      <c r="IF65" s="526"/>
      <c r="IG65" s="526"/>
      <c r="IH65" s="526"/>
      <c r="II65" s="526"/>
      <c r="IJ65" s="526"/>
      <c r="IK65" s="526"/>
      <c r="IL65" s="526"/>
      <c r="IM65" s="526"/>
      <c r="IN65" s="526"/>
      <c r="IO65" s="526"/>
      <c r="IP65" s="526"/>
      <c r="IQ65" s="526"/>
      <c r="IR65" s="526"/>
      <c r="IS65" s="526"/>
      <c r="IT65" s="526"/>
      <c r="IU65" s="526"/>
      <c r="IV65" s="526"/>
      <c r="IW65" s="526"/>
      <c r="IX65" s="526"/>
      <c r="IY65" s="526"/>
      <c r="IZ65" s="526"/>
      <c r="JA65" s="526"/>
      <c r="JB65" s="526"/>
      <c r="JC65" s="526"/>
      <c r="JD65" s="526"/>
      <c r="JE65" s="526"/>
      <c r="JF65" s="526"/>
      <c r="JG65" s="526"/>
      <c r="JH65" s="526"/>
      <c r="JI65" s="526"/>
      <c r="JJ65" s="526"/>
      <c r="JK65" s="526"/>
      <c r="JL65" s="526"/>
      <c r="JM65" s="526"/>
      <c r="JN65" s="526"/>
      <c r="JO65" s="526"/>
      <c r="JP65" s="526"/>
      <c r="JQ65" s="526"/>
      <c r="JR65" s="526"/>
      <c r="JS65" s="526"/>
      <c r="JT65" s="526"/>
      <c r="JU65" s="526"/>
      <c r="JV65" s="526"/>
      <c r="JW65" s="526"/>
      <c r="JX65" s="526"/>
      <c r="JY65" s="526"/>
      <c r="JZ65" s="526"/>
      <c r="KA65" s="526"/>
      <c r="KB65" s="526"/>
      <c r="KC65" s="526"/>
      <c r="KD65" s="526"/>
      <c r="KE65" s="526"/>
      <c r="KF65" s="526"/>
      <c r="KG65" s="526"/>
      <c r="KH65" s="526"/>
      <c r="KI65" s="526"/>
      <c r="KJ65" s="526"/>
      <c r="KK65" s="526"/>
      <c r="KL65" s="526"/>
      <c r="KM65" s="526"/>
      <c r="KN65" s="526"/>
      <c r="KO65" s="526"/>
      <c r="KP65" s="526"/>
      <c r="KQ65" s="527"/>
    </row>
    <row r="66" spans="1:303" ht="37.25" customHeight="1">
      <c r="A66" s="577"/>
      <c r="B66" s="660" t="s">
        <v>1241</v>
      </c>
      <c r="C66" s="660" t="s">
        <v>1242</v>
      </c>
      <c r="D66" s="661">
        <v>1</v>
      </c>
      <c r="E66" s="1189">
        <v>162</v>
      </c>
      <c r="F66" s="63"/>
      <c r="G66" s="621"/>
      <c r="H66" s="622"/>
      <c r="I66" s="620"/>
      <c r="J66" s="619"/>
      <c r="K66" s="625" t="s">
        <v>680</v>
      </c>
      <c r="L66" s="624" t="s">
        <v>680</v>
      </c>
      <c r="M66" s="1180" t="s">
        <v>680</v>
      </c>
      <c r="N66" s="1215" t="s">
        <v>680</v>
      </c>
      <c r="O66" s="1216" t="s">
        <v>680</v>
      </c>
      <c r="P66" s="798" t="s">
        <v>680</v>
      </c>
      <c r="Q66" s="623" t="s">
        <v>680</v>
      </c>
      <c r="R66" s="611">
        <f t="shared" si="12"/>
        <v>0</v>
      </c>
      <c r="S66" s="662">
        <f t="shared" si="21"/>
        <v>0</v>
      </c>
      <c r="T66" s="663" t="str">
        <f t="shared" si="22"/>
        <v>-</v>
      </c>
      <c r="U66" s="664">
        <v>1.1200000000000001</v>
      </c>
      <c r="V66" s="174">
        <f t="shared" si="15"/>
        <v>0</v>
      </c>
      <c r="W66" s="533"/>
      <c r="X66" s="665" t="s">
        <v>1513</v>
      </c>
      <c r="Y66" s="665" t="s">
        <v>1520</v>
      </c>
      <c r="Z66" s="658"/>
      <c r="AA66" s="658"/>
      <c r="AB66" s="658"/>
      <c r="AC66" s="658"/>
      <c r="AD66" s="658"/>
      <c r="AE66" s="658"/>
      <c r="AF66" s="658"/>
      <c r="AG66" s="658"/>
      <c r="AH66" s="658"/>
      <c r="AI66" s="658"/>
      <c r="AJ66" s="658"/>
      <c r="AK66" s="658"/>
      <c r="AL66" s="658"/>
      <c r="AM66" s="658"/>
      <c r="AN66" s="658"/>
      <c r="AO66" s="658"/>
      <c r="AP66" s="658"/>
      <c r="AQ66" s="658"/>
      <c r="AR66" s="658"/>
      <c r="AS66" s="658"/>
      <c r="AT66" s="658"/>
      <c r="AU66" s="658"/>
      <c r="AV66" s="658"/>
      <c r="AW66" s="658"/>
      <c r="AX66" s="658"/>
      <c r="AY66" s="658"/>
      <c r="AZ66" s="658"/>
      <c r="BA66" s="658"/>
      <c r="BB66" s="658"/>
      <c r="BC66" s="658"/>
      <c r="BD66" s="658"/>
      <c r="BE66" s="658"/>
      <c r="BF66" s="658"/>
      <c r="BG66" s="658"/>
      <c r="BH66" s="658"/>
      <c r="BI66" s="658"/>
      <c r="BJ66" s="658"/>
      <c r="BK66" s="658"/>
      <c r="BL66" s="658"/>
      <c r="BM66" s="658"/>
      <c r="BN66" s="658"/>
      <c r="BO66" s="659"/>
      <c r="BP66" s="558"/>
      <c r="BQ66" s="310"/>
      <c r="BR66" s="310"/>
      <c r="BS66" s="310">
        <v>1</v>
      </c>
      <c r="BT66" s="310"/>
      <c r="BU66" s="310"/>
      <c r="BV66" s="512"/>
      <c r="BW66" s="310">
        <v>1</v>
      </c>
      <c r="BX66" s="310"/>
      <c r="BY66" s="310"/>
      <c r="BZ66" s="512"/>
      <c r="CA66" s="525"/>
      <c r="CB66" s="526"/>
      <c r="CC66" s="526"/>
      <c r="CD66" s="526"/>
      <c r="CE66" s="526"/>
      <c r="CF66" s="526"/>
      <c r="CG66" s="526"/>
      <c r="CH66" s="526"/>
      <c r="CI66" s="526"/>
      <c r="CJ66" s="526"/>
      <c r="CK66" s="526"/>
      <c r="CL66" s="526"/>
      <c r="CM66" s="526"/>
      <c r="CN66" s="526"/>
      <c r="CO66" s="526"/>
      <c r="CP66" s="526"/>
      <c r="CQ66" s="526"/>
      <c r="CR66" s="526"/>
      <c r="CS66" s="526"/>
      <c r="CT66" s="526"/>
      <c r="CU66" s="526"/>
      <c r="CV66" s="526"/>
      <c r="CW66" s="526"/>
      <c r="CX66" s="526"/>
      <c r="CY66" s="526"/>
      <c r="CZ66" s="526"/>
      <c r="DA66" s="526"/>
      <c r="DB66" s="526"/>
      <c r="DC66" s="526"/>
      <c r="DD66" s="526"/>
      <c r="DE66" s="526"/>
      <c r="DF66" s="526"/>
      <c r="DG66" s="526"/>
      <c r="DH66" s="526"/>
      <c r="DI66" s="526"/>
      <c r="DJ66" s="526"/>
      <c r="DK66" s="526"/>
      <c r="DL66" s="526"/>
      <c r="DM66" s="526"/>
      <c r="DN66" s="526"/>
      <c r="DO66" s="526"/>
      <c r="DP66" s="526"/>
      <c r="DQ66" s="526"/>
      <c r="DR66" s="526"/>
      <c r="DS66" s="526"/>
      <c r="DT66" s="526"/>
      <c r="DU66" s="526"/>
      <c r="DV66" s="526"/>
      <c r="DW66" s="526"/>
      <c r="DX66" s="526"/>
      <c r="DY66" s="526"/>
      <c r="DZ66" s="526"/>
      <c r="EA66" s="526"/>
      <c r="EB66" s="526"/>
      <c r="EC66" s="526"/>
      <c r="ED66" s="526"/>
      <c r="EE66" s="526"/>
      <c r="EF66" s="526"/>
      <c r="EG66" s="526"/>
      <c r="EH66" s="526"/>
      <c r="EI66" s="526"/>
      <c r="EJ66" s="526"/>
      <c r="EK66" s="526"/>
      <c r="EL66" s="526"/>
      <c r="EM66" s="526"/>
      <c r="EN66" s="526"/>
      <c r="EO66" s="526"/>
      <c r="EP66" s="526"/>
      <c r="EQ66" s="526"/>
      <c r="ER66" s="526"/>
      <c r="ES66" s="526"/>
      <c r="ET66" s="526"/>
      <c r="EU66" s="526"/>
      <c r="EV66" s="526"/>
      <c r="EW66" s="526"/>
      <c r="EX66" s="526"/>
      <c r="EY66" s="526"/>
      <c r="EZ66" s="526"/>
      <c r="FA66" s="526"/>
      <c r="FB66" s="526"/>
      <c r="FC66" s="526"/>
      <c r="FD66" s="526"/>
      <c r="FE66" s="526"/>
      <c r="FF66" s="526"/>
      <c r="FG66" s="526"/>
      <c r="FH66" s="526"/>
      <c r="FI66" s="526"/>
      <c r="FJ66" s="526"/>
      <c r="FK66" s="526"/>
      <c r="FL66" s="526"/>
      <c r="FM66" s="526"/>
      <c r="FN66" s="526"/>
      <c r="FO66" s="526"/>
      <c r="FP66" s="526"/>
      <c r="FQ66" s="526"/>
      <c r="FR66" s="526"/>
      <c r="FS66" s="526"/>
      <c r="FT66" s="526"/>
      <c r="FU66" s="526"/>
      <c r="FV66" s="526"/>
      <c r="FW66" s="526"/>
      <c r="FX66" s="526"/>
      <c r="FY66" s="526"/>
      <c r="FZ66" s="526"/>
      <c r="GA66" s="526"/>
      <c r="GB66" s="526"/>
      <c r="GC66" s="526"/>
      <c r="GD66" s="526"/>
      <c r="GE66" s="526"/>
      <c r="GF66" s="526"/>
      <c r="GG66" s="526"/>
      <c r="GH66" s="526"/>
      <c r="GI66" s="526"/>
      <c r="GJ66" s="526"/>
      <c r="GK66" s="526"/>
      <c r="GL66" s="526"/>
      <c r="GM66" s="526"/>
      <c r="GN66" s="526"/>
      <c r="GO66" s="526"/>
      <c r="GP66" s="526"/>
      <c r="GQ66" s="526"/>
      <c r="GR66" s="526"/>
      <c r="GS66" s="526"/>
      <c r="GT66" s="526"/>
      <c r="GU66" s="526"/>
      <c r="GV66" s="526"/>
      <c r="GW66" s="526"/>
      <c r="GX66" s="526"/>
      <c r="GY66" s="526"/>
      <c r="GZ66" s="526"/>
      <c r="HA66" s="526"/>
      <c r="HB66" s="526"/>
      <c r="HC66" s="526"/>
      <c r="HD66" s="526"/>
      <c r="HE66" s="526"/>
      <c r="HF66" s="526"/>
      <c r="HG66" s="526"/>
      <c r="HH66" s="526"/>
      <c r="HI66" s="526"/>
      <c r="HJ66" s="526"/>
      <c r="HK66" s="526"/>
      <c r="HL66" s="526"/>
      <c r="HM66" s="526"/>
      <c r="HN66" s="526"/>
      <c r="HO66" s="526"/>
      <c r="HP66" s="526"/>
      <c r="HQ66" s="526"/>
      <c r="HR66" s="526"/>
      <c r="HS66" s="526"/>
      <c r="HT66" s="526"/>
      <c r="HU66" s="526"/>
      <c r="HV66" s="526"/>
      <c r="HW66" s="526"/>
      <c r="HX66" s="526"/>
      <c r="HY66" s="526"/>
      <c r="HZ66" s="526"/>
      <c r="IA66" s="526"/>
      <c r="IB66" s="526"/>
      <c r="IC66" s="526"/>
      <c r="ID66" s="526"/>
      <c r="IE66" s="526"/>
      <c r="IF66" s="526"/>
      <c r="IG66" s="526"/>
      <c r="IH66" s="526"/>
      <c r="II66" s="526"/>
      <c r="IJ66" s="526"/>
      <c r="IK66" s="526"/>
      <c r="IL66" s="526"/>
      <c r="IM66" s="526"/>
      <c r="IN66" s="526"/>
      <c r="IO66" s="526"/>
      <c r="IP66" s="526"/>
      <c r="IQ66" s="526"/>
      <c r="IR66" s="526"/>
      <c r="IS66" s="526"/>
      <c r="IT66" s="526"/>
      <c r="IU66" s="526"/>
      <c r="IV66" s="526"/>
      <c r="IW66" s="526"/>
      <c r="IX66" s="526"/>
      <c r="IY66" s="526"/>
      <c r="IZ66" s="526"/>
      <c r="JA66" s="526"/>
      <c r="JB66" s="526"/>
      <c r="JC66" s="526"/>
      <c r="JD66" s="526"/>
      <c r="JE66" s="526"/>
      <c r="JF66" s="526"/>
      <c r="JG66" s="526"/>
      <c r="JH66" s="526"/>
      <c r="JI66" s="526"/>
      <c r="JJ66" s="526"/>
      <c r="JK66" s="526"/>
      <c r="JL66" s="526"/>
      <c r="JM66" s="526"/>
      <c r="JN66" s="526"/>
      <c r="JO66" s="526"/>
      <c r="JP66" s="526"/>
      <c r="JQ66" s="526"/>
      <c r="JR66" s="526"/>
      <c r="JS66" s="526"/>
      <c r="JT66" s="526"/>
      <c r="JU66" s="526"/>
      <c r="JV66" s="526"/>
      <c r="JW66" s="526"/>
      <c r="JX66" s="526"/>
      <c r="JY66" s="526"/>
      <c r="JZ66" s="526"/>
      <c r="KA66" s="526"/>
      <c r="KB66" s="526"/>
      <c r="KC66" s="526"/>
      <c r="KD66" s="526"/>
      <c r="KE66" s="526"/>
      <c r="KF66" s="526"/>
      <c r="KG66" s="526"/>
      <c r="KH66" s="526"/>
      <c r="KI66" s="526"/>
      <c r="KJ66" s="526"/>
      <c r="KK66" s="526"/>
      <c r="KL66" s="526"/>
      <c r="KM66" s="526"/>
      <c r="KN66" s="526"/>
      <c r="KO66" s="526"/>
      <c r="KP66" s="526"/>
      <c r="KQ66" s="527"/>
    </row>
    <row r="67" spans="1:303" ht="37.25" customHeight="1">
      <c r="A67" s="577"/>
      <c r="B67" s="660" t="s">
        <v>1243</v>
      </c>
      <c r="C67" s="660" t="s">
        <v>1244</v>
      </c>
      <c r="D67" s="661">
        <v>1</v>
      </c>
      <c r="E67" s="1189">
        <v>187</v>
      </c>
      <c r="F67" s="63"/>
      <c r="G67" s="621"/>
      <c r="H67" s="622"/>
      <c r="I67" s="620"/>
      <c r="J67" s="619"/>
      <c r="K67" s="625" t="s">
        <v>680</v>
      </c>
      <c r="L67" s="624" t="s">
        <v>680</v>
      </c>
      <c r="M67" s="1180" t="s">
        <v>680</v>
      </c>
      <c r="N67" s="1215" t="s">
        <v>680</v>
      </c>
      <c r="O67" s="1216" t="s">
        <v>680</v>
      </c>
      <c r="P67" s="798" t="s">
        <v>680</v>
      </c>
      <c r="Q67" s="623" t="s">
        <v>680</v>
      </c>
      <c r="R67" s="611">
        <f t="shared" si="12"/>
        <v>0</v>
      </c>
      <c r="S67" s="662">
        <f t="shared" si="21"/>
        <v>0</v>
      </c>
      <c r="T67" s="663" t="str">
        <f t="shared" si="22"/>
        <v>-</v>
      </c>
      <c r="U67" s="664">
        <v>1.58</v>
      </c>
      <c r="V67" s="174">
        <f t="shared" si="15"/>
        <v>0</v>
      </c>
      <c r="W67" s="533"/>
      <c r="X67" s="665" t="s">
        <v>1512</v>
      </c>
      <c r="Y67" s="665" t="s">
        <v>1520</v>
      </c>
      <c r="Z67" s="658"/>
      <c r="AA67" s="658"/>
      <c r="AB67" s="658"/>
      <c r="AC67" s="658"/>
      <c r="AD67" s="658"/>
      <c r="AE67" s="658"/>
      <c r="AF67" s="658"/>
      <c r="AG67" s="658"/>
      <c r="AH67" s="658"/>
      <c r="AI67" s="658"/>
      <c r="AJ67" s="658"/>
      <c r="AK67" s="658"/>
      <c r="AL67" s="658"/>
      <c r="AM67" s="658"/>
      <c r="AN67" s="658"/>
      <c r="AO67" s="658"/>
      <c r="AP67" s="658"/>
      <c r="AQ67" s="658"/>
      <c r="AR67" s="658"/>
      <c r="AS67" s="658"/>
      <c r="AT67" s="658"/>
      <c r="AU67" s="658"/>
      <c r="AV67" s="658"/>
      <c r="AW67" s="658"/>
      <c r="AX67" s="658"/>
      <c r="AY67" s="658"/>
      <c r="AZ67" s="658"/>
      <c r="BA67" s="658"/>
      <c r="BB67" s="658"/>
      <c r="BC67" s="658"/>
      <c r="BD67" s="658"/>
      <c r="BE67" s="658"/>
      <c r="BF67" s="658"/>
      <c r="BG67" s="658"/>
      <c r="BH67" s="658"/>
      <c r="BI67" s="658"/>
      <c r="BJ67" s="658"/>
      <c r="BK67" s="658"/>
      <c r="BL67" s="658"/>
      <c r="BM67" s="658"/>
      <c r="BN67" s="658"/>
      <c r="BO67" s="659"/>
      <c r="BP67" s="558"/>
      <c r="BQ67" s="310"/>
      <c r="BR67" s="310"/>
      <c r="BS67" s="310">
        <v>1</v>
      </c>
      <c r="BT67" s="310"/>
      <c r="BU67" s="310"/>
      <c r="BV67" s="512"/>
      <c r="BW67" s="310"/>
      <c r="BX67" s="310">
        <v>1</v>
      </c>
      <c r="BY67" s="310"/>
      <c r="BZ67" s="512"/>
      <c r="CA67" s="525"/>
      <c r="CB67" s="526"/>
      <c r="CC67" s="526"/>
      <c r="CD67" s="526"/>
      <c r="CE67" s="526"/>
      <c r="CF67" s="526"/>
      <c r="CG67" s="526"/>
      <c r="CH67" s="526"/>
      <c r="CI67" s="526"/>
      <c r="CJ67" s="526"/>
      <c r="CK67" s="526"/>
      <c r="CL67" s="526"/>
      <c r="CM67" s="526"/>
      <c r="CN67" s="526"/>
      <c r="CO67" s="526"/>
      <c r="CP67" s="526"/>
      <c r="CQ67" s="526"/>
      <c r="CR67" s="526"/>
      <c r="CS67" s="526"/>
      <c r="CT67" s="526"/>
      <c r="CU67" s="526"/>
      <c r="CV67" s="526"/>
      <c r="CW67" s="526"/>
      <c r="CX67" s="526"/>
      <c r="CY67" s="526"/>
      <c r="CZ67" s="526"/>
      <c r="DA67" s="526"/>
      <c r="DB67" s="526"/>
      <c r="DC67" s="526"/>
      <c r="DD67" s="526"/>
      <c r="DE67" s="526"/>
      <c r="DF67" s="526"/>
      <c r="DG67" s="526"/>
      <c r="DH67" s="526"/>
      <c r="DI67" s="526"/>
      <c r="DJ67" s="526"/>
      <c r="DK67" s="526"/>
      <c r="DL67" s="526"/>
      <c r="DM67" s="526"/>
      <c r="DN67" s="526"/>
      <c r="DO67" s="526"/>
      <c r="DP67" s="526"/>
      <c r="DQ67" s="526"/>
      <c r="DR67" s="526"/>
      <c r="DS67" s="526"/>
      <c r="DT67" s="526"/>
      <c r="DU67" s="526"/>
      <c r="DV67" s="526"/>
      <c r="DW67" s="526"/>
      <c r="DX67" s="526"/>
      <c r="DY67" s="526"/>
      <c r="DZ67" s="526"/>
      <c r="EA67" s="526"/>
      <c r="EB67" s="526"/>
      <c r="EC67" s="526"/>
      <c r="ED67" s="526"/>
      <c r="EE67" s="526"/>
      <c r="EF67" s="526"/>
      <c r="EG67" s="526"/>
      <c r="EH67" s="526"/>
      <c r="EI67" s="526"/>
      <c r="EJ67" s="526"/>
      <c r="EK67" s="526"/>
      <c r="EL67" s="526"/>
      <c r="EM67" s="526"/>
      <c r="EN67" s="526"/>
      <c r="EO67" s="526"/>
      <c r="EP67" s="526"/>
      <c r="EQ67" s="526"/>
      <c r="ER67" s="526"/>
      <c r="ES67" s="526"/>
      <c r="ET67" s="526"/>
      <c r="EU67" s="526"/>
      <c r="EV67" s="526"/>
      <c r="EW67" s="526"/>
      <c r="EX67" s="526"/>
      <c r="EY67" s="526"/>
      <c r="EZ67" s="526"/>
      <c r="FA67" s="526"/>
      <c r="FB67" s="526"/>
      <c r="FC67" s="526"/>
      <c r="FD67" s="526"/>
      <c r="FE67" s="526"/>
      <c r="FF67" s="526"/>
      <c r="FG67" s="526"/>
      <c r="FH67" s="526"/>
      <c r="FI67" s="526"/>
      <c r="FJ67" s="526"/>
      <c r="FK67" s="526"/>
      <c r="FL67" s="526"/>
      <c r="FM67" s="526"/>
      <c r="FN67" s="526"/>
      <c r="FO67" s="526"/>
      <c r="FP67" s="526"/>
      <c r="FQ67" s="526"/>
      <c r="FR67" s="526"/>
      <c r="FS67" s="526"/>
      <c r="FT67" s="526"/>
      <c r="FU67" s="526"/>
      <c r="FV67" s="526"/>
      <c r="FW67" s="526"/>
      <c r="FX67" s="526"/>
      <c r="FY67" s="526"/>
      <c r="FZ67" s="526"/>
      <c r="GA67" s="526"/>
      <c r="GB67" s="526"/>
      <c r="GC67" s="526"/>
      <c r="GD67" s="526"/>
      <c r="GE67" s="526"/>
      <c r="GF67" s="526"/>
      <c r="GG67" s="526"/>
      <c r="GH67" s="526"/>
      <c r="GI67" s="526"/>
      <c r="GJ67" s="526"/>
      <c r="GK67" s="526"/>
      <c r="GL67" s="526"/>
      <c r="GM67" s="526"/>
      <c r="GN67" s="526"/>
      <c r="GO67" s="526"/>
      <c r="GP67" s="526"/>
      <c r="GQ67" s="526"/>
      <c r="GR67" s="526"/>
      <c r="GS67" s="526"/>
      <c r="GT67" s="526"/>
      <c r="GU67" s="526"/>
      <c r="GV67" s="526"/>
      <c r="GW67" s="526"/>
      <c r="GX67" s="526"/>
      <c r="GY67" s="526"/>
      <c r="GZ67" s="526"/>
      <c r="HA67" s="526"/>
      <c r="HB67" s="526"/>
      <c r="HC67" s="526"/>
      <c r="HD67" s="526"/>
      <c r="HE67" s="526"/>
      <c r="HF67" s="526"/>
      <c r="HG67" s="526"/>
      <c r="HH67" s="526"/>
      <c r="HI67" s="526"/>
      <c r="HJ67" s="526"/>
      <c r="HK67" s="526"/>
      <c r="HL67" s="526"/>
      <c r="HM67" s="526"/>
      <c r="HN67" s="526"/>
      <c r="HO67" s="526"/>
      <c r="HP67" s="526"/>
      <c r="HQ67" s="526"/>
      <c r="HR67" s="526"/>
      <c r="HS67" s="526"/>
      <c r="HT67" s="526"/>
      <c r="HU67" s="526"/>
      <c r="HV67" s="526"/>
      <c r="HW67" s="526"/>
      <c r="HX67" s="526"/>
      <c r="HY67" s="526"/>
      <c r="HZ67" s="526"/>
      <c r="IA67" s="526"/>
      <c r="IB67" s="526"/>
      <c r="IC67" s="526"/>
      <c r="ID67" s="526"/>
      <c r="IE67" s="526"/>
      <c r="IF67" s="526"/>
      <c r="IG67" s="526"/>
      <c r="IH67" s="526"/>
      <c r="II67" s="526"/>
      <c r="IJ67" s="526"/>
      <c r="IK67" s="526"/>
      <c r="IL67" s="526"/>
      <c r="IM67" s="526"/>
      <c r="IN67" s="526"/>
      <c r="IO67" s="526"/>
      <c r="IP67" s="526"/>
      <c r="IQ67" s="526"/>
      <c r="IR67" s="526"/>
      <c r="IS67" s="526"/>
      <c r="IT67" s="526"/>
      <c r="IU67" s="526"/>
      <c r="IV67" s="526"/>
      <c r="IW67" s="526"/>
      <c r="IX67" s="526"/>
      <c r="IY67" s="526"/>
      <c r="IZ67" s="526"/>
      <c r="JA67" s="526"/>
      <c r="JB67" s="526"/>
      <c r="JC67" s="526"/>
      <c r="JD67" s="526"/>
      <c r="JE67" s="526"/>
      <c r="JF67" s="526"/>
      <c r="JG67" s="526"/>
      <c r="JH67" s="526"/>
      <c r="JI67" s="526"/>
      <c r="JJ67" s="526"/>
      <c r="JK67" s="526"/>
      <c r="JL67" s="526"/>
      <c r="JM67" s="526"/>
      <c r="JN67" s="526"/>
      <c r="JO67" s="526"/>
      <c r="JP67" s="526"/>
      <c r="JQ67" s="526"/>
      <c r="JR67" s="526"/>
      <c r="JS67" s="526"/>
      <c r="JT67" s="526"/>
      <c r="JU67" s="526"/>
      <c r="JV67" s="526"/>
      <c r="JW67" s="526"/>
      <c r="JX67" s="526"/>
      <c r="JY67" s="526"/>
      <c r="JZ67" s="526"/>
      <c r="KA67" s="526"/>
      <c r="KB67" s="526"/>
      <c r="KC67" s="526"/>
      <c r="KD67" s="526"/>
      <c r="KE67" s="526"/>
      <c r="KF67" s="526"/>
      <c r="KG67" s="526"/>
      <c r="KH67" s="526"/>
      <c r="KI67" s="526"/>
      <c r="KJ67" s="526"/>
      <c r="KK67" s="526"/>
      <c r="KL67" s="526"/>
      <c r="KM67" s="526"/>
      <c r="KN67" s="526"/>
      <c r="KO67" s="526"/>
      <c r="KP67" s="526"/>
      <c r="KQ67" s="527"/>
    </row>
    <row r="68" spans="1:303" ht="37.25" customHeight="1">
      <c r="A68" s="577"/>
      <c r="B68" s="660" t="s">
        <v>1245</v>
      </c>
      <c r="C68" s="660" t="s">
        <v>1246</v>
      </c>
      <c r="D68" s="661">
        <v>1</v>
      </c>
      <c r="E68" s="1189">
        <v>155</v>
      </c>
      <c r="F68" s="63"/>
      <c r="G68" s="621"/>
      <c r="H68" s="622"/>
      <c r="I68" s="620"/>
      <c r="J68" s="619"/>
      <c r="K68" s="625" t="s">
        <v>680</v>
      </c>
      <c r="L68" s="624" t="s">
        <v>680</v>
      </c>
      <c r="M68" s="1180" t="s">
        <v>680</v>
      </c>
      <c r="N68" s="1215" t="s">
        <v>680</v>
      </c>
      <c r="O68" s="1216" t="s">
        <v>680</v>
      </c>
      <c r="P68" s="798" t="s">
        <v>680</v>
      </c>
      <c r="Q68" s="623" t="s">
        <v>680</v>
      </c>
      <c r="R68" s="611">
        <f t="shared" si="12"/>
        <v>0</v>
      </c>
      <c r="S68" s="662">
        <f t="shared" si="21"/>
        <v>0</v>
      </c>
      <c r="T68" s="663" t="str">
        <f t="shared" si="22"/>
        <v>-</v>
      </c>
      <c r="U68" s="664">
        <v>1.06</v>
      </c>
      <c r="V68" s="174">
        <f t="shared" si="15"/>
        <v>0</v>
      </c>
      <c r="W68" s="533"/>
      <c r="X68" s="665" t="s">
        <v>1512</v>
      </c>
      <c r="Y68" s="665" t="s">
        <v>1519</v>
      </c>
      <c r="Z68" s="658"/>
      <c r="AA68" s="658"/>
      <c r="AB68" s="658"/>
      <c r="AC68" s="658"/>
      <c r="AD68" s="658"/>
      <c r="AE68" s="658"/>
      <c r="AF68" s="658"/>
      <c r="AG68" s="658"/>
      <c r="AH68" s="658"/>
      <c r="AI68" s="658"/>
      <c r="AJ68" s="658"/>
      <c r="AK68" s="658"/>
      <c r="AL68" s="658"/>
      <c r="AM68" s="658"/>
      <c r="AN68" s="658"/>
      <c r="AO68" s="658"/>
      <c r="AP68" s="658"/>
      <c r="AQ68" s="658"/>
      <c r="AR68" s="658"/>
      <c r="AS68" s="658"/>
      <c r="AT68" s="658"/>
      <c r="AU68" s="658"/>
      <c r="AV68" s="658"/>
      <c r="AW68" s="658"/>
      <c r="AX68" s="658"/>
      <c r="AY68" s="658"/>
      <c r="AZ68" s="658"/>
      <c r="BA68" s="658"/>
      <c r="BB68" s="658"/>
      <c r="BC68" s="658"/>
      <c r="BD68" s="658"/>
      <c r="BE68" s="658"/>
      <c r="BF68" s="658"/>
      <c r="BG68" s="658"/>
      <c r="BH68" s="658"/>
      <c r="BI68" s="658"/>
      <c r="BJ68" s="658"/>
      <c r="BK68" s="658"/>
      <c r="BL68" s="658"/>
      <c r="BM68" s="658"/>
      <c r="BN68" s="658"/>
      <c r="BO68" s="659"/>
      <c r="BP68" s="558"/>
      <c r="BQ68" s="310"/>
      <c r="BR68" s="310">
        <v>1</v>
      </c>
      <c r="BS68" s="310"/>
      <c r="BT68" s="310"/>
      <c r="BU68" s="310"/>
      <c r="BV68" s="512"/>
      <c r="BW68" s="310"/>
      <c r="BX68" s="310">
        <v>1</v>
      </c>
      <c r="BY68" s="310"/>
      <c r="BZ68" s="512"/>
      <c r="CA68" s="525"/>
      <c r="CB68" s="526"/>
      <c r="CC68" s="526"/>
      <c r="CD68" s="526"/>
      <c r="CE68" s="526"/>
      <c r="CF68" s="526"/>
      <c r="CG68" s="526"/>
      <c r="CH68" s="526"/>
      <c r="CI68" s="526"/>
      <c r="CJ68" s="526"/>
      <c r="CK68" s="526"/>
      <c r="CL68" s="526"/>
      <c r="CM68" s="526"/>
      <c r="CN68" s="526"/>
      <c r="CO68" s="526"/>
      <c r="CP68" s="526"/>
      <c r="CQ68" s="526"/>
      <c r="CR68" s="526"/>
      <c r="CS68" s="526"/>
      <c r="CT68" s="526"/>
      <c r="CU68" s="526"/>
      <c r="CV68" s="526"/>
      <c r="CW68" s="526"/>
      <c r="CX68" s="526"/>
      <c r="CY68" s="526"/>
      <c r="CZ68" s="526"/>
      <c r="DA68" s="526"/>
      <c r="DB68" s="526"/>
      <c r="DC68" s="526"/>
      <c r="DD68" s="526"/>
      <c r="DE68" s="526"/>
      <c r="DF68" s="526"/>
      <c r="DG68" s="526"/>
      <c r="DH68" s="526"/>
      <c r="DI68" s="526"/>
      <c r="DJ68" s="526"/>
      <c r="DK68" s="526"/>
      <c r="DL68" s="526"/>
      <c r="DM68" s="526"/>
      <c r="DN68" s="526"/>
      <c r="DO68" s="526"/>
      <c r="DP68" s="526"/>
      <c r="DQ68" s="526"/>
      <c r="DR68" s="526"/>
      <c r="DS68" s="526"/>
      <c r="DT68" s="526"/>
      <c r="DU68" s="526"/>
      <c r="DV68" s="526"/>
      <c r="DW68" s="526"/>
      <c r="DX68" s="526"/>
      <c r="DY68" s="526"/>
      <c r="DZ68" s="526"/>
      <c r="EA68" s="526"/>
      <c r="EB68" s="526"/>
      <c r="EC68" s="526"/>
      <c r="ED68" s="526"/>
      <c r="EE68" s="526"/>
      <c r="EF68" s="526"/>
      <c r="EG68" s="526"/>
      <c r="EH68" s="526"/>
      <c r="EI68" s="526"/>
      <c r="EJ68" s="526"/>
      <c r="EK68" s="526"/>
      <c r="EL68" s="526"/>
      <c r="EM68" s="526"/>
      <c r="EN68" s="526"/>
      <c r="EO68" s="526"/>
      <c r="EP68" s="526"/>
      <c r="EQ68" s="526"/>
      <c r="ER68" s="526"/>
      <c r="ES68" s="526"/>
      <c r="ET68" s="526"/>
      <c r="EU68" s="526"/>
      <c r="EV68" s="526"/>
      <c r="EW68" s="526"/>
      <c r="EX68" s="526"/>
      <c r="EY68" s="526"/>
      <c r="EZ68" s="526"/>
      <c r="FA68" s="526"/>
      <c r="FB68" s="526"/>
      <c r="FC68" s="526"/>
      <c r="FD68" s="526"/>
      <c r="FE68" s="526"/>
      <c r="FF68" s="526"/>
      <c r="FG68" s="526"/>
      <c r="FH68" s="526"/>
      <c r="FI68" s="526"/>
      <c r="FJ68" s="526"/>
      <c r="FK68" s="526"/>
      <c r="FL68" s="526"/>
      <c r="FM68" s="526"/>
      <c r="FN68" s="526"/>
      <c r="FO68" s="526"/>
      <c r="FP68" s="526"/>
      <c r="FQ68" s="526"/>
      <c r="FR68" s="526"/>
      <c r="FS68" s="526"/>
      <c r="FT68" s="526"/>
      <c r="FU68" s="526"/>
      <c r="FV68" s="526"/>
      <c r="FW68" s="526"/>
      <c r="FX68" s="526"/>
      <c r="FY68" s="526"/>
      <c r="FZ68" s="526"/>
      <c r="GA68" s="526"/>
      <c r="GB68" s="526"/>
      <c r="GC68" s="526"/>
      <c r="GD68" s="526"/>
      <c r="GE68" s="526"/>
      <c r="GF68" s="526"/>
      <c r="GG68" s="526"/>
      <c r="GH68" s="526"/>
      <c r="GI68" s="526"/>
      <c r="GJ68" s="526"/>
      <c r="GK68" s="526"/>
      <c r="GL68" s="526"/>
      <c r="GM68" s="526"/>
      <c r="GN68" s="526"/>
      <c r="GO68" s="526"/>
      <c r="GP68" s="526"/>
      <c r="GQ68" s="526"/>
      <c r="GR68" s="526"/>
      <c r="GS68" s="526"/>
      <c r="GT68" s="526"/>
      <c r="GU68" s="526"/>
      <c r="GV68" s="526"/>
      <c r="GW68" s="526"/>
      <c r="GX68" s="526"/>
      <c r="GY68" s="526"/>
      <c r="GZ68" s="526"/>
      <c r="HA68" s="526"/>
      <c r="HB68" s="526"/>
      <c r="HC68" s="526"/>
      <c r="HD68" s="526"/>
      <c r="HE68" s="526"/>
      <c r="HF68" s="526"/>
      <c r="HG68" s="526"/>
      <c r="HH68" s="526"/>
      <c r="HI68" s="526"/>
      <c r="HJ68" s="526"/>
      <c r="HK68" s="526"/>
      <c r="HL68" s="526"/>
      <c r="HM68" s="526"/>
      <c r="HN68" s="526"/>
      <c r="HO68" s="526"/>
      <c r="HP68" s="526"/>
      <c r="HQ68" s="526"/>
      <c r="HR68" s="526"/>
      <c r="HS68" s="526"/>
      <c r="HT68" s="526"/>
      <c r="HU68" s="526"/>
      <c r="HV68" s="526"/>
      <c r="HW68" s="526"/>
      <c r="HX68" s="526"/>
      <c r="HY68" s="526"/>
      <c r="HZ68" s="526"/>
      <c r="IA68" s="526"/>
      <c r="IB68" s="526"/>
      <c r="IC68" s="526"/>
      <c r="ID68" s="526"/>
      <c r="IE68" s="526"/>
      <c r="IF68" s="526"/>
      <c r="IG68" s="526"/>
      <c r="IH68" s="526"/>
      <c r="II68" s="526"/>
      <c r="IJ68" s="526"/>
      <c r="IK68" s="526"/>
      <c r="IL68" s="526"/>
      <c r="IM68" s="526"/>
      <c r="IN68" s="526"/>
      <c r="IO68" s="526"/>
      <c r="IP68" s="526"/>
      <c r="IQ68" s="526"/>
      <c r="IR68" s="526"/>
      <c r="IS68" s="526"/>
      <c r="IT68" s="526"/>
      <c r="IU68" s="526"/>
      <c r="IV68" s="526"/>
      <c r="IW68" s="526"/>
      <c r="IX68" s="526"/>
      <c r="IY68" s="526"/>
      <c r="IZ68" s="526"/>
      <c r="JA68" s="526"/>
      <c r="JB68" s="526"/>
      <c r="JC68" s="526"/>
      <c r="JD68" s="526"/>
      <c r="JE68" s="526"/>
      <c r="JF68" s="526"/>
      <c r="JG68" s="526"/>
      <c r="JH68" s="526"/>
      <c r="JI68" s="526"/>
      <c r="JJ68" s="526"/>
      <c r="JK68" s="526"/>
      <c r="JL68" s="526"/>
      <c r="JM68" s="526"/>
      <c r="JN68" s="526"/>
      <c r="JO68" s="526"/>
      <c r="JP68" s="526"/>
      <c r="JQ68" s="526"/>
      <c r="JR68" s="526"/>
      <c r="JS68" s="526"/>
      <c r="JT68" s="526"/>
      <c r="JU68" s="526"/>
      <c r="JV68" s="526"/>
      <c r="JW68" s="526"/>
      <c r="JX68" s="526"/>
      <c r="JY68" s="526"/>
      <c r="JZ68" s="526"/>
      <c r="KA68" s="526"/>
      <c r="KB68" s="526"/>
      <c r="KC68" s="526"/>
      <c r="KD68" s="526"/>
      <c r="KE68" s="526"/>
      <c r="KF68" s="526"/>
      <c r="KG68" s="526"/>
      <c r="KH68" s="526"/>
      <c r="KI68" s="526"/>
      <c r="KJ68" s="526"/>
      <c r="KK68" s="526"/>
      <c r="KL68" s="526"/>
      <c r="KM68" s="526"/>
      <c r="KN68" s="526"/>
      <c r="KO68" s="526"/>
      <c r="KP68" s="526"/>
      <c r="KQ68" s="527"/>
    </row>
    <row r="69" spans="1:303" ht="37.25" customHeight="1">
      <c r="A69" s="577"/>
      <c r="B69" s="660" t="s">
        <v>1247</v>
      </c>
      <c r="C69" s="660" t="s">
        <v>1248</v>
      </c>
      <c r="D69" s="661">
        <v>1</v>
      </c>
      <c r="E69" s="1189">
        <v>187</v>
      </c>
      <c r="F69" s="63"/>
      <c r="G69" s="621"/>
      <c r="H69" s="622"/>
      <c r="I69" s="620"/>
      <c r="J69" s="619"/>
      <c r="K69" s="625" t="s">
        <v>680</v>
      </c>
      <c r="L69" s="624" t="s">
        <v>680</v>
      </c>
      <c r="M69" s="1180" t="s">
        <v>680</v>
      </c>
      <c r="N69" s="1215" t="s">
        <v>680</v>
      </c>
      <c r="O69" s="1216" t="s">
        <v>680</v>
      </c>
      <c r="P69" s="798" t="s">
        <v>680</v>
      </c>
      <c r="Q69" s="623" t="s">
        <v>680</v>
      </c>
      <c r="R69" s="611">
        <f t="shared" si="12"/>
        <v>0</v>
      </c>
      <c r="S69" s="662">
        <f t="shared" si="21"/>
        <v>0</v>
      </c>
      <c r="T69" s="663" t="str">
        <f t="shared" si="22"/>
        <v>-</v>
      </c>
      <c r="U69" s="664">
        <v>1.58</v>
      </c>
      <c r="V69" s="174">
        <f t="shared" si="15"/>
        <v>0</v>
      </c>
      <c r="W69" s="533"/>
      <c r="X69" s="665" t="s">
        <v>1511</v>
      </c>
      <c r="Y69" s="665" t="s">
        <v>1520</v>
      </c>
      <c r="Z69" s="658"/>
      <c r="AA69" s="658"/>
      <c r="AB69" s="658"/>
      <c r="AC69" s="658"/>
      <c r="AD69" s="658"/>
      <c r="AE69" s="658"/>
      <c r="AF69" s="658"/>
      <c r="AG69" s="658"/>
      <c r="AH69" s="658"/>
      <c r="AI69" s="658"/>
      <c r="AJ69" s="658"/>
      <c r="AK69" s="658"/>
      <c r="AL69" s="658"/>
      <c r="AM69" s="658"/>
      <c r="AN69" s="658"/>
      <c r="AO69" s="658"/>
      <c r="AP69" s="658"/>
      <c r="AQ69" s="658"/>
      <c r="AR69" s="658"/>
      <c r="AS69" s="658"/>
      <c r="AT69" s="658"/>
      <c r="AU69" s="658"/>
      <c r="AV69" s="658"/>
      <c r="AW69" s="658"/>
      <c r="AX69" s="658"/>
      <c r="AY69" s="658"/>
      <c r="AZ69" s="658"/>
      <c r="BA69" s="658"/>
      <c r="BB69" s="658"/>
      <c r="BC69" s="658"/>
      <c r="BD69" s="658"/>
      <c r="BE69" s="658"/>
      <c r="BF69" s="658"/>
      <c r="BG69" s="658"/>
      <c r="BH69" s="658"/>
      <c r="BI69" s="658"/>
      <c r="BJ69" s="658"/>
      <c r="BK69" s="658"/>
      <c r="BL69" s="658"/>
      <c r="BM69" s="658"/>
      <c r="BN69" s="658"/>
      <c r="BO69" s="659"/>
      <c r="BP69" s="558"/>
      <c r="BQ69" s="310"/>
      <c r="BR69" s="310"/>
      <c r="BS69" s="310">
        <v>1</v>
      </c>
      <c r="BT69" s="310"/>
      <c r="BU69" s="310"/>
      <c r="BV69" s="512"/>
      <c r="BW69" s="310"/>
      <c r="BX69" s="310"/>
      <c r="BY69" s="310">
        <v>1</v>
      </c>
      <c r="BZ69" s="512"/>
      <c r="CA69" s="525"/>
      <c r="CB69" s="526"/>
      <c r="CC69" s="526"/>
      <c r="CD69" s="526"/>
      <c r="CE69" s="526"/>
      <c r="CF69" s="526"/>
      <c r="CG69" s="526"/>
      <c r="CH69" s="526"/>
      <c r="CI69" s="526"/>
      <c r="CJ69" s="526"/>
      <c r="CK69" s="526"/>
      <c r="CL69" s="526"/>
      <c r="CM69" s="526"/>
      <c r="CN69" s="526"/>
      <c r="CO69" s="526"/>
      <c r="CP69" s="526"/>
      <c r="CQ69" s="526"/>
      <c r="CR69" s="526"/>
      <c r="CS69" s="526"/>
      <c r="CT69" s="526"/>
      <c r="CU69" s="526"/>
      <c r="CV69" s="526"/>
      <c r="CW69" s="526"/>
      <c r="CX69" s="526"/>
      <c r="CY69" s="526"/>
      <c r="CZ69" s="526"/>
      <c r="DA69" s="526"/>
      <c r="DB69" s="526"/>
      <c r="DC69" s="526"/>
      <c r="DD69" s="526"/>
      <c r="DE69" s="526"/>
      <c r="DF69" s="526"/>
      <c r="DG69" s="526"/>
      <c r="DH69" s="526"/>
      <c r="DI69" s="526"/>
      <c r="DJ69" s="526"/>
      <c r="DK69" s="526"/>
      <c r="DL69" s="526"/>
      <c r="DM69" s="526"/>
      <c r="DN69" s="526"/>
      <c r="DO69" s="526"/>
      <c r="DP69" s="526"/>
      <c r="DQ69" s="526"/>
      <c r="DR69" s="526"/>
      <c r="DS69" s="526"/>
      <c r="DT69" s="526"/>
      <c r="DU69" s="526"/>
      <c r="DV69" s="526"/>
      <c r="DW69" s="526"/>
      <c r="DX69" s="526"/>
      <c r="DY69" s="526"/>
      <c r="DZ69" s="526"/>
      <c r="EA69" s="526"/>
      <c r="EB69" s="526"/>
      <c r="EC69" s="526"/>
      <c r="ED69" s="526"/>
      <c r="EE69" s="526"/>
      <c r="EF69" s="526"/>
      <c r="EG69" s="526"/>
      <c r="EH69" s="526"/>
      <c r="EI69" s="526"/>
      <c r="EJ69" s="526"/>
      <c r="EK69" s="526"/>
      <c r="EL69" s="526"/>
      <c r="EM69" s="526"/>
      <c r="EN69" s="526"/>
      <c r="EO69" s="526"/>
      <c r="EP69" s="526"/>
      <c r="EQ69" s="526"/>
      <c r="ER69" s="526"/>
      <c r="ES69" s="526"/>
      <c r="ET69" s="526"/>
      <c r="EU69" s="526"/>
      <c r="EV69" s="526"/>
      <c r="EW69" s="526"/>
      <c r="EX69" s="526"/>
      <c r="EY69" s="526"/>
      <c r="EZ69" s="526"/>
      <c r="FA69" s="526"/>
      <c r="FB69" s="526"/>
      <c r="FC69" s="526"/>
      <c r="FD69" s="526"/>
      <c r="FE69" s="526"/>
      <c r="FF69" s="526"/>
      <c r="FG69" s="526"/>
      <c r="FH69" s="526"/>
      <c r="FI69" s="526"/>
      <c r="FJ69" s="526"/>
      <c r="FK69" s="526"/>
      <c r="FL69" s="526"/>
      <c r="FM69" s="526"/>
      <c r="FN69" s="526"/>
      <c r="FO69" s="526"/>
      <c r="FP69" s="526"/>
      <c r="FQ69" s="526"/>
      <c r="FR69" s="526"/>
      <c r="FS69" s="526"/>
      <c r="FT69" s="526"/>
      <c r="FU69" s="526"/>
      <c r="FV69" s="526"/>
      <c r="FW69" s="526"/>
      <c r="FX69" s="526"/>
      <c r="FY69" s="526"/>
      <c r="FZ69" s="526"/>
      <c r="GA69" s="526"/>
      <c r="GB69" s="526"/>
      <c r="GC69" s="526"/>
      <c r="GD69" s="526"/>
      <c r="GE69" s="526"/>
      <c r="GF69" s="526"/>
      <c r="GG69" s="526"/>
      <c r="GH69" s="526"/>
      <c r="GI69" s="526"/>
      <c r="GJ69" s="526"/>
      <c r="GK69" s="526"/>
      <c r="GL69" s="526"/>
      <c r="GM69" s="526"/>
      <c r="GN69" s="526"/>
      <c r="GO69" s="526"/>
      <c r="GP69" s="526"/>
      <c r="GQ69" s="526"/>
      <c r="GR69" s="526"/>
      <c r="GS69" s="526"/>
      <c r="GT69" s="526"/>
      <c r="GU69" s="526"/>
      <c r="GV69" s="526"/>
      <c r="GW69" s="526"/>
      <c r="GX69" s="526"/>
      <c r="GY69" s="526"/>
      <c r="GZ69" s="526"/>
      <c r="HA69" s="526"/>
      <c r="HB69" s="526"/>
      <c r="HC69" s="526"/>
      <c r="HD69" s="526"/>
      <c r="HE69" s="526"/>
      <c r="HF69" s="526"/>
      <c r="HG69" s="526"/>
      <c r="HH69" s="526"/>
      <c r="HI69" s="526"/>
      <c r="HJ69" s="526"/>
      <c r="HK69" s="526"/>
      <c r="HL69" s="526"/>
      <c r="HM69" s="526"/>
      <c r="HN69" s="526"/>
      <c r="HO69" s="526"/>
      <c r="HP69" s="526"/>
      <c r="HQ69" s="526"/>
      <c r="HR69" s="526"/>
      <c r="HS69" s="526"/>
      <c r="HT69" s="526"/>
      <c r="HU69" s="526"/>
      <c r="HV69" s="526"/>
      <c r="HW69" s="526"/>
      <c r="HX69" s="526"/>
      <c r="HY69" s="526"/>
      <c r="HZ69" s="526"/>
      <c r="IA69" s="526"/>
      <c r="IB69" s="526"/>
      <c r="IC69" s="526"/>
      <c r="ID69" s="526"/>
      <c r="IE69" s="526"/>
      <c r="IF69" s="526"/>
      <c r="IG69" s="526"/>
      <c r="IH69" s="526"/>
      <c r="II69" s="526"/>
      <c r="IJ69" s="526"/>
      <c r="IK69" s="526"/>
      <c r="IL69" s="526"/>
      <c r="IM69" s="526"/>
      <c r="IN69" s="526"/>
      <c r="IO69" s="526"/>
      <c r="IP69" s="526"/>
      <c r="IQ69" s="526"/>
      <c r="IR69" s="526"/>
      <c r="IS69" s="526"/>
      <c r="IT69" s="526"/>
      <c r="IU69" s="526"/>
      <c r="IV69" s="526"/>
      <c r="IW69" s="526"/>
      <c r="IX69" s="526"/>
      <c r="IY69" s="526"/>
      <c r="IZ69" s="526"/>
      <c r="JA69" s="526"/>
      <c r="JB69" s="526"/>
      <c r="JC69" s="526"/>
      <c r="JD69" s="526"/>
      <c r="JE69" s="526"/>
      <c r="JF69" s="526"/>
      <c r="JG69" s="526"/>
      <c r="JH69" s="526"/>
      <c r="JI69" s="526"/>
      <c r="JJ69" s="526"/>
      <c r="JK69" s="526"/>
      <c r="JL69" s="526"/>
      <c r="JM69" s="526"/>
      <c r="JN69" s="526"/>
      <c r="JO69" s="526"/>
      <c r="JP69" s="526"/>
      <c r="JQ69" s="526"/>
      <c r="JR69" s="526"/>
      <c r="JS69" s="526"/>
      <c r="JT69" s="526"/>
      <c r="JU69" s="526"/>
      <c r="JV69" s="526"/>
      <c r="JW69" s="526"/>
      <c r="JX69" s="526"/>
      <c r="JY69" s="526"/>
      <c r="JZ69" s="526"/>
      <c r="KA69" s="526"/>
      <c r="KB69" s="526"/>
      <c r="KC69" s="526"/>
      <c r="KD69" s="526"/>
      <c r="KE69" s="526"/>
      <c r="KF69" s="526"/>
      <c r="KG69" s="526"/>
      <c r="KH69" s="526"/>
      <c r="KI69" s="526"/>
      <c r="KJ69" s="526"/>
      <c r="KK69" s="526"/>
      <c r="KL69" s="526"/>
      <c r="KM69" s="526"/>
      <c r="KN69" s="526"/>
      <c r="KO69" s="526"/>
      <c r="KP69" s="526"/>
      <c r="KQ69" s="527"/>
    </row>
    <row r="70" spans="1:303" ht="37.25" customHeight="1">
      <c r="A70" s="577"/>
      <c r="B70" s="660" t="s">
        <v>1249</v>
      </c>
      <c r="C70" s="660" t="s">
        <v>1250</v>
      </c>
      <c r="D70" s="661">
        <v>1</v>
      </c>
      <c r="E70" s="1189">
        <v>185</v>
      </c>
      <c r="F70" s="63"/>
      <c r="G70" s="621"/>
      <c r="H70" s="622"/>
      <c r="I70" s="620"/>
      <c r="J70" s="619"/>
      <c r="K70" s="625" t="s">
        <v>680</v>
      </c>
      <c r="L70" s="624" t="s">
        <v>680</v>
      </c>
      <c r="M70" s="1180" t="s">
        <v>680</v>
      </c>
      <c r="N70" s="1215" t="s">
        <v>680</v>
      </c>
      <c r="O70" s="1216" t="s">
        <v>680</v>
      </c>
      <c r="P70" s="798" t="s">
        <v>680</v>
      </c>
      <c r="Q70" s="623" t="s">
        <v>680</v>
      </c>
      <c r="R70" s="611">
        <f t="shared" si="12"/>
        <v>0</v>
      </c>
      <c r="S70" s="662">
        <f t="shared" si="21"/>
        <v>0</v>
      </c>
      <c r="T70" s="663" t="str">
        <f t="shared" si="22"/>
        <v>-</v>
      </c>
      <c r="U70" s="664">
        <v>1.64</v>
      </c>
      <c r="V70" s="174">
        <f t="shared" si="15"/>
        <v>0</v>
      </c>
      <c r="W70" s="533"/>
      <c r="X70" s="665" t="s">
        <v>1511</v>
      </c>
      <c r="Y70" s="665" t="s">
        <v>1520</v>
      </c>
      <c r="Z70" s="658"/>
      <c r="AA70" s="658"/>
      <c r="AB70" s="658"/>
      <c r="AC70" s="658"/>
      <c r="AD70" s="658"/>
      <c r="AE70" s="658"/>
      <c r="AF70" s="658"/>
      <c r="AG70" s="658"/>
      <c r="AH70" s="658"/>
      <c r="AI70" s="658"/>
      <c r="AJ70" s="658"/>
      <c r="AK70" s="658"/>
      <c r="AL70" s="658"/>
      <c r="AM70" s="658"/>
      <c r="AN70" s="658"/>
      <c r="AO70" s="658"/>
      <c r="AP70" s="658"/>
      <c r="AQ70" s="658"/>
      <c r="AR70" s="658"/>
      <c r="AS70" s="658"/>
      <c r="AT70" s="658"/>
      <c r="AU70" s="658"/>
      <c r="AV70" s="658"/>
      <c r="AW70" s="658"/>
      <c r="AX70" s="658"/>
      <c r="AY70" s="658"/>
      <c r="AZ70" s="658"/>
      <c r="BA70" s="658"/>
      <c r="BB70" s="658"/>
      <c r="BC70" s="658"/>
      <c r="BD70" s="658"/>
      <c r="BE70" s="658"/>
      <c r="BF70" s="658"/>
      <c r="BG70" s="658"/>
      <c r="BH70" s="658"/>
      <c r="BI70" s="658"/>
      <c r="BJ70" s="658"/>
      <c r="BK70" s="658"/>
      <c r="BL70" s="658"/>
      <c r="BM70" s="658"/>
      <c r="BN70" s="658"/>
      <c r="BO70" s="659"/>
      <c r="BP70" s="558"/>
      <c r="BQ70" s="310"/>
      <c r="BR70" s="310"/>
      <c r="BS70" s="310">
        <v>1</v>
      </c>
      <c r="BT70" s="310"/>
      <c r="BU70" s="310"/>
      <c r="BV70" s="512"/>
      <c r="BW70" s="310"/>
      <c r="BX70" s="310"/>
      <c r="BY70" s="310">
        <v>1</v>
      </c>
      <c r="BZ70" s="512"/>
      <c r="CA70" s="525"/>
      <c r="CB70" s="526"/>
      <c r="CC70" s="526"/>
      <c r="CD70" s="526"/>
      <c r="CE70" s="526"/>
      <c r="CF70" s="526"/>
      <c r="CG70" s="526"/>
      <c r="CH70" s="526"/>
      <c r="CI70" s="526"/>
      <c r="CJ70" s="526"/>
      <c r="CK70" s="526"/>
      <c r="CL70" s="526"/>
      <c r="CM70" s="526"/>
      <c r="CN70" s="526"/>
      <c r="CO70" s="526"/>
      <c r="CP70" s="526"/>
      <c r="CQ70" s="526"/>
      <c r="CR70" s="526"/>
      <c r="CS70" s="526"/>
      <c r="CT70" s="526"/>
      <c r="CU70" s="526"/>
      <c r="CV70" s="526"/>
      <c r="CW70" s="526"/>
      <c r="CX70" s="526"/>
      <c r="CY70" s="526"/>
      <c r="CZ70" s="526"/>
      <c r="DA70" s="526"/>
      <c r="DB70" s="526"/>
      <c r="DC70" s="526"/>
      <c r="DD70" s="526"/>
      <c r="DE70" s="526"/>
      <c r="DF70" s="526"/>
      <c r="DG70" s="526"/>
      <c r="DH70" s="526"/>
      <c r="DI70" s="526"/>
      <c r="DJ70" s="526"/>
      <c r="DK70" s="526"/>
      <c r="DL70" s="526"/>
      <c r="DM70" s="526"/>
      <c r="DN70" s="526"/>
      <c r="DO70" s="526"/>
      <c r="DP70" s="526"/>
      <c r="DQ70" s="526"/>
      <c r="DR70" s="526"/>
      <c r="DS70" s="526"/>
      <c r="DT70" s="526"/>
      <c r="DU70" s="526"/>
      <c r="DV70" s="526"/>
      <c r="DW70" s="526"/>
      <c r="DX70" s="526"/>
      <c r="DY70" s="526"/>
      <c r="DZ70" s="526"/>
      <c r="EA70" s="526"/>
      <c r="EB70" s="526"/>
      <c r="EC70" s="526"/>
      <c r="ED70" s="526"/>
      <c r="EE70" s="526"/>
      <c r="EF70" s="526"/>
      <c r="EG70" s="526"/>
      <c r="EH70" s="526"/>
      <c r="EI70" s="526"/>
      <c r="EJ70" s="526"/>
      <c r="EK70" s="526"/>
      <c r="EL70" s="526"/>
      <c r="EM70" s="526"/>
      <c r="EN70" s="526"/>
      <c r="EO70" s="526"/>
      <c r="EP70" s="526"/>
      <c r="EQ70" s="526"/>
      <c r="ER70" s="526"/>
      <c r="ES70" s="526"/>
      <c r="ET70" s="526"/>
      <c r="EU70" s="526"/>
      <c r="EV70" s="526"/>
      <c r="EW70" s="526"/>
      <c r="EX70" s="526"/>
      <c r="EY70" s="526"/>
      <c r="EZ70" s="526"/>
      <c r="FA70" s="526"/>
      <c r="FB70" s="526"/>
      <c r="FC70" s="526"/>
      <c r="FD70" s="526"/>
      <c r="FE70" s="526"/>
      <c r="FF70" s="526"/>
      <c r="FG70" s="526"/>
      <c r="FH70" s="526"/>
      <c r="FI70" s="526"/>
      <c r="FJ70" s="526"/>
      <c r="FK70" s="526"/>
      <c r="FL70" s="526"/>
      <c r="FM70" s="526"/>
      <c r="FN70" s="526"/>
      <c r="FO70" s="526"/>
      <c r="FP70" s="526"/>
      <c r="FQ70" s="526"/>
      <c r="FR70" s="526"/>
      <c r="FS70" s="526"/>
      <c r="FT70" s="526"/>
      <c r="FU70" s="526"/>
      <c r="FV70" s="526"/>
      <c r="FW70" s="526"/>
      <c r="FX70" s="526"/>
      <c r="FY70" s="526"/>
      <c r="FZ70" s="526"/>
      <c r="GA70" s="526"/>
      <c r="GB70" s="526"/>
      <c r="GC70" s="526"/>
      <c r="GD70" s="526"/>
      <c r="GE70" s="526"/>
      <c r="GF70" s="526"/>
      <c r="GG70" s="526"/>
      <c r="GH70" s="526"/>
      <c r="GI70" s="526"/>
      <c r="GJ70" s="526"/>
      <c r="GK70" s="526"/>
      <c r="GL70" s="526"/>
      <c r="GM70" s="526"/>
      <c r="GN70" s="526"/>
      <c r="GO70" s="526"/>
      <c r="GP70" s="526"/>
      <c r="GQ70" s="526"/>
      <c r="GR70" s="526"/>
      <c r="GS70" s="526"/>
      <c r="GT70" s="526"/>
      <c r="GU70" s="526"/>
      <c r="GV70" s="526"/>
      <c r="GW70" s="526"/>
      <c r="GX70" s="526"/>
      <c r="GY70" s="526"/>
      <c r="GZ70" s="526"/>
      <c r="HA70" s="526"/>
      <c r="HB70" s="526"/>
      <c r="HC70" s="526"/>
      <c r="HD70" s="526"/>
      <c r="HE70" s="526"/>
      <c r="HF70" s="526"/>
      <c r="HG70" s="526"/>
      <c r="HH70" s="526"/>
      <c r="HI70" s="526"/>
      <c r="HJ70" s="526"/>
      <c r="HK70" s="526"/>
      <c r="HL70" s="526"/>
      <c r="HM70" s="526"/>
      <c r="HN70" s="526"/>
      <c r="HO70" s="526"/>
      <c r="HP70" s="526"/>
      <c r="HQ70" s="526"/>
      <c r="HR70" s="526"/>
      <c r="HS70" s="526"/>
      <c r="HT70" s="526"/>
      <c r="HU70" s="526"/>
      <c r="HV70" s="526"/>
      <c r="HW70" s="526"/>
      <c r="HX70" s="526"/>
      <c r="HY70" s="526"/>
      <c r="HZ70" s="526"/>
      <c r="IA70" s="526"/>
      <c r="IB70" s="526"/>
      <c r="IC70" s="526"/>
      <c r="ID70" s="526"/>
      <c r="IE70" s="526"/>
      <c r="IF70" s="526"/>
      <c r="IG70" s="526"/>
      <c r="IH70" s="526"/>
      <c r="II70" s="526"/>
      <c r="IJ70" s="526"/>
      <c r="IK70" s="526"/>
      <c r="IL70" s="526"/>
      <c r="IM70" s="526"/>
      <c r="IN70" s="526"/>
      <c r="IO70" s="526"/>
      <c r="IP70" s="526"/>
      <c r="IQ70" s="526"/>
      <c r="IR70" s="526"/>
      <c r="IS70" s="526"/>
      <c r="IT70" s="526"/>
      <c r="IU70" s="526"/>
      <c r="IV70" s="526"/>
      <c r="IW70" s="526"/>
      <c r="IX70" s="526"/>
      <c r="IY70" s="526"/>
      <c r="IZ70" s="526"/>
      <c r="JA70" s="526"/>
      <c r="JB70" s="526"/>
      <c r="JC70" s="526"/>
      <c r="JD70" s="526"/>
      <c r="JE70" s="526"/>
      <c r="JF70" s="526"/>
      <c r="JG70" s="526"/>
      <c r="JH70" s="526"/>
      <c r="JI70" s="526"/>
      <c r="JJ70" s="526"/>
      <c r="JK70" s="526"/>
      <c r="JL70" s="526"/>
      <c r="JM70" s="526"/>
      <c r="JN70" s="526"/>
      <c r="JO70" s="526"/>
      <c r="JP70" s="526"/>
      <c r="JQ70" s="526"/>
      <c r="JR70" s="526"/>
      <c r="JS70" s="526"/>
      <c r="JT70" s="526"/>
      <c r="JU70" s="526"/>
      <c r="JV70" s="526"/>
      <c r="JW70" s="526"/>
      <c r="JX70" s="526"/>
      <c r="JY70" s="526"/>
      <c r="JZ70" s="526"/>
      <c r="KA70" s="526"/>
      <c r="KB70" s="526"/>
      <c r="KC70" s="526"/>
      <c r="KD70" s="526"/>
      <c r="KE70" s="526"/>
      <c r="KF70" s="526"/>
      <c r="KG70" s="526"/>
      <c r="KH70" s="526"/>
      <c r="KI70" s="526"/>
      <c r="KJ70" s="526"/>
      <c r="KK70" s="526"/>
      <c r="KL70" s="526"/>
      <c r="KM70" s="526"/>
      <c r="KN70" s="526"/>
      <c r="KO70" s="526"/>
      <c r="KP70" s="526"/>
      <c r="KQ70" s="527"/>
    </row>
    <row r="71" spans="1:303" ht="37.25" customHeight="1">
      <c r="A71" s="577"/>
      <c r="B71" s="660" t="s">
        <v>1251</v>
      </c>
      <c r="C71" s="660" t="s">
        <v>1252</v>
      </c>
      <c r="D71" s="661">
        <v>1</v>
      </c>
      <c r="E71" s="1189">
        <v>157</v>
      </c>
      <c r="F71" s="63"/>
      <c r="G71" s="621"/>
      <c r="H71" s="622"/>
      <c r="I71" s="620"/>
      <c r="J71" s="619"/>
      <c r="K71" s="625" t="s">
        <v>680</v>
      </c>
      <c r="L71" s="624" t="s">
        <v>680</v>
      </c>
      <c r="M71" s="1180" t="s">
        <v>680</v>
      </c>
      <c r="N71" s="1215" t="s">
        <v>680</v>
      </c>
      <c r="O71" s="1216" t="s">
        <v>680</v>
      </c>
      <c r="P71" s="798" t="s">
        <v>680</v>
      </c>
      <c r="Q71" s="623" t="s">
        <v>680</v>
      </c>
      <c r="R71" s="611">
        <f t="shared" si="12"/>
        <v>0</v>
      </c>
      <c r="S71" s="662">
        <f t="shared" si="21"/>
        <v>0</v>
      </c>
      <c r="T71" s="663" t="str">
        <f t="shared" si="22"/>
        <v>-</v>
      </c>
      <c r="U71" s="664">
        <v>1.06</v>
      </c>
      <c r="V71" s="174">
        <f t="shared" si="15"/>
        <v>0</v>
      </c>
      <c r="W71" s="533"/>
      <c r="X71" s="665" t="s">
        <v>1512</v>
      </c>
      <c r="Y71" s="665" t="s">
        <v>1519</v>
      </c>
      <c r="Z71" s="658"/>
      <c r="AA71" s="658"/>
      <c r="AB71" s="658"/>
      <c r="AC71" s="658"/>
      <c r="AD71" s="658"/>
      <c r="AE71" s="658"/>
      <c r="AF71" s="658"/>
      <c r="AG71" s="658"/>
      <c r="AH71" s="658"/>
      <c r="AI71" s="658"/>
      <c r="AJ71" s="658"/>
      <c r="AK71" s="658"/>
      <c r="AL71" s="658"/>
      <c r="AM71" s="658"/>
      <c r="AN71" s="658"/>
      <c r="AO71" s="658"/>
      <c r="AP71" s="658"/>
      <c r="AQ71" s="658"/>
      <c r="AR71" s="658"/>
      <c r="AS71" s="658"/>
      <c r="AT71" s="658"/>
      <c r="AU71" s="658"/>
      <c r="AV71" s="658"/>
      <c r="AW71" s="658"/>
      <c r="AX71" s="658"/>
      <c r="AY71" s="658"/>
      <c r="AZ71" s="658"/>
      <c r="BA71" s="658"/>
      <c r="BB71" s="658"/>
      <c r="BC71" s="658"/>
      <c r="BD71" s="658"/>
      <c r="BE71" s="658"/>
      <c r="BF71" s="658"/>
      <c r="BG71" s="658"/>
      <c r="BH71" s="658"/>
      <c r="BI71" s="658"/>
      <c r="BJ71" s="658"/>
      <c r="BK71" s="658"/>
      <c r="BL71" s="658"/>
      <c r="BM71" s="658"/>
      <c r="BN71" s="658"/>
      <c r="BO71" s="659"/>
      <c r="BP71" s="558"/>
      <c r="BQ71" s="310"/>
      <c r="BR71" s="310">
        <v>1</v>
      </c>
      <c r="BS71" s="310"/>
      <c r="BT71" s="310"/>
      <c r="BU71" s="310"/>
      <c r="BV71" s="512"/>
      <c r="BW71" s="310"/>
      <c r="BX71" s="310">
        <v>1</v>
      </c>
      <c r="BY71" s="310"/>
      <c r="BZ71" s="512"/>
      <c r="CA71" s="525"/>
      <c r="CB71" s="526"/>
      <c r="CC71" s="526"/>
      <c r="CD71" s="526"/>
      <c r="CE71" s="526"/>
      <c r="CF71" s="526"/>
      <c r="CG71" s="526"/>
      <c r="CH71" s="526"/>
      <c r="CI71" s="526"/>
      <c r="CJ71" s="526"/>
      <c r="CK71" s="526"/>
      <c r="CL71" s="526"/>
      <c r="CM71" s="526"/>
      <c r="CN71" s="526"/>
      <c r="CO71" s="526"/>
      <c r="CP71" s="526"/>
      <c r="CQ71" s="526"/>
      <c r="CR71" s="526"/>
      <c r="CS71" s="526"/>
      <c r="CT71" s="526"/>
      <c r="CU71" s="526"/>
      <c r="CV71" s="526"/>
      <c r="CW71" s="526"/>
      <c r="CX71" s="526"/>
      <c r="CY71" s="526"/>
      <c r="CZ71" s="526"/>
      <c r="DA71" s="526"/>
      <c r="DB71" s="526"/>
      <c r="DC71" s="526"/>
      <c r="DD71" s="526"/>
      <c r="DE71" s="526"/>
      <c r="DF71" s="526"/>
      <c r="DG71" s="526"/>
      <c r="DH71" s="526"/>
      <c r="DI71" s="526"/>
      <c r="DJ71" s="526"/>
      <c r="DK71" s="526"/>
      <c r="DL71" s="526"/>
      <c r="DM71" s="526"/>
      <c r="DN71" s="526"/>
      <c r="DO71" s="526"/>
      <c r="DP71" s="526"/>
      <c r="DQ71" s="526"/>
      <c r="DR71" s="526"/>
      <c r="DS71" s="526"/>
      <c r="DT71" s="526"/>
      <c r="DU71" s="526"/>
      <c r="DV71" s="526"/>
      <c r="DW71" s="526"/>
      <c r="DX71" s="526"/>
      <c r="DY71" s="526"/>
      <c r="DZ71" s="526"/>
      <c r="EA71" s="526"/>
      <c r="EB71" s="526"/>
      <c r="EC71" s="526"/>
      <c r="ED71" s="526"/>
      <c r="EE71" s="526"/>
      <c r="EF71" s="526"/>
      <c r="EG71" s="526"/>
      <c r="EH71" s="526"/>
      <c r="EI71" s="526"/>
      <c r="EJ71" s="526"/>
      <c r="EK71" s="526"/>
      <c r="EL71" s="526"/>
      <c r="EM71" s="526"/>
      <c r="EN71" s="526"/>
      <c r="EO71" s="526"/>
      <c r="EP71" s="526"/>
      <c r="EQ71" s="526"/>
      <c r="ER71" s="526"/>
      <c r="ES71" s="526"/>
      <c r="ET71" s="526"/>
      <c r="EU71" s="526"/>
      <c r="EV71" s="526"/>
      <c r="EW71" s="526"/>
      <c r="EX71" s="526"/>
      <c r="EY71" s="526"/>
      <c r="EZ71" s="526"/>
      <c r="FA71" s="526"/>
      <c r="FB71" s="526"/>
      <c r="FC71" s="526"/>
      <c r="FD71" s="526"/>
      <c r="FE71" s="526"/>
      <c r="FF71" s="526"/>
      <c r="FG71" s="526"/>
      <c r="FH71" s="526"/>
      <c r="FI71" s="526"/>
      <c r="FJ71" s="526"/>
      <c r="FK71" s="526"/>
      <c r="FL71" s="526"/>
      <c r="FM71" s="526"/>
      <c r="FN71" s="526"/>
      <c r="FO71" s="526"/>
      <c r="FP71" s="526"/>
      <c r="FQ71" s="526"/>
      <c r="FR71" s="526"/>
      <c r="FS71" s="526"/>
      <c r="FT71" s="526"/>
      <c r="FU71" s="526"/>
      <c r="FV71" s="526"/>
      <c r="FW71" s="526"/>
      <c r="FX71" s="526"/>
      <c r="FY71" s="526"/>
      <c r="FZ71" s="526"/>
      <c r="GA71" s="526"/>
      <c r="GB71" s="526"/>
      <c r="GC71" s="526"/>
      <c r="GD71" s="526"/>
      <c r="GE71" s="526"/>
      <c r="GF71" s="526"/>
      <c r="GG71" s="526"/>
      <c r="GH71" s="526"/>
      <c r="GI71" s="526"/>
      <c r="GJ71" s="526"/>
      <c r="GK71" s="526"/>
      <c r="GL71" s="526"/>
      <c r="GM71" s="526"/>
      <c r="GN71" s="526"/>
      <c r="GO71" s="526"/>
      <c r="GP71" s="526"/>
      <c r="GQ71" s="526"/>
      <c r="GR71" s="526"/>
      <c r="GS71" s="526"/>
      <c r="GT71" s="526"/>
      <c r="GU71" s="526"/>
      <c r="GV71" s="526"/>
      <c r="GW71" s="526"/>
      <c r="GX71" s="526"/>
      <c r="GY71" s="526"/>
      <c r="GZ71" s="526"/>
      <c r="HA71" s="526"/>
      <c r="HB71" s="526"/>
      <c r="HC71" s="526"/>
      <c r="HD71" s="526"/>
      <c r="HE71" s="526"/>
      <c r="HF71" s="526"/>
      <c r="HG71" s="526"/>
      <c r="HH71" s="526"/>
      <c r="HI71" s="526"/>
      <c r="HJ71" s="526"/>
      <c r="HK71" s="526"/>
      <c r="HL71" s="526"/>
      <c r="HM71" s="526"/>
      <c r="HN71" s="526"/>
      <c r="HO71" s="526"/>
      <c r="HP71" s="526"/>
      <c r="HQ71" s="526"/>
      <c r="HR71" s="526"/>
      <c r="HS71" s="526"/>
      <c r="HT71" s="526"/>
      <c r="HU71" s="526"/>
      <c r="HV71" s="526"/>
      <c r="HW71" s="526"/>
      <c r="HX71" s="526"/>
      <c r="HY71" s="526"/>
      <c r="HZ71" s="526"/>
      <c r="IA71" s="526"/>
      <c r="IB71" s="526"/>
      <c r="IC71" s="526"/>
      <c r="ID71" s="526"/>
      <c r="IE71" s="526"/>
      <c r="IF71" s="526"/>
      <c r="IG71" s="526"/>
      <c r="IH71" s="526"/>
      <c r="II71" s="526"/>
      <c r="IJ71" s="526"/>
      <c r="IK71" s="526"/>
      <c r="IL71" s="526"/>
      <c r="IM71" s="526"/>
      <c r="IN71" s="526"/>
      <c r="IO71" s="526"/>
      <c r="IP71" s="526"/>
      <c r="IQ71" s="526"/>
      <c r="IR71" s="526"/>
      <c r="IS71" s="526"/>
      <c r="IT71" s="526"/>
      <c r="IU71" s="526"/>
      <c r="IV71" s="526"/>
      <c r="IW71" s="526"/>
      <c r="IX71" s="526"/>
      <c r="IY71" s="526"/>
      <c r="IZ71" s="526"/>
      <c r="JA71" s="526"/>
      <c r="JB71" s="526"/>
      <c r="JC71" s="526"/>
      <c r="JD71" s="526"/>
      <c r="JE71" s="526"/>
      <c r="JF71" s="526"/>
      <c r="JG71" s="526"/>
      <c r="JH71" s="526"/>
      <c r="JI71" s="526"/>
      <c r="JJ71" s="526"/>
      <c r="JK71" s="526"/>
      <c r="JL71" s="526"/>
      <c r="JM71" s="526"/>
      <c r="JN71" s="526"/>
      <c r="JO71" s="526"/>
      <c r="JP71" s="526"/>
      <c r="JQ71" s="526"/>
      <c r="JR71" s="526"/>
      <c r="JS71" s="526"/>
      <c r="JT71" s="526"/>
      <c r="JU71" s="526"/>
      <c r="JV71" s="526"/>
      <c r="JW71" s="526"/>
      <c r="JX71" s="526"/>
      <c r="JY71" s="526"/>
      <c r="JZ71" s="526"/>
      <c r="KA71" s="526"/>
      <c r="KB71" s="526"/>
      <c r="KC71" s="526"/>
      <c r="KD71" s="526"/>
      <c r="KE71" s="526"/>
      <c r="KF71" s="526"/>
      <c r="KG71" s="526"/>
      <c r="KH71" s="526"/>
      <c r="KI71" s="526"/>
      <c r="KJ71" s="526"/>
      <c r="KK71" s="526"/>
      <c r="KL71" s="526"/>
      <c r="KM71" s="526"/>
      <c r="KN71" s="526"/>
      <c r="KO71" s="526"/>
      <c r="KP71" s="526"/>
      <c r="KQ71" s="527"/>
    </row>
    <row r="72" spans="1:303" ht="37.25" customHeight="1">
      <c r="A72" s="577"/>
      <c r="B72" s="660" t="s">
        <v>1253</v>
      </c>
      <c r="C72" s="660" t="s">
        <v>1254</v>
      </c>
      <c r="D72" s="661">
        <v>1</v>
      </c>
      <c r="E72" s="1189">
        <v>184</v>
      </c>
      <c r="F72" s="63"/>
      <c r="G72" s="621"/>
      <c r="H72" s="622"/>
      <c r="I72" s="620"/>
      <c r="J72" s="619"/>
      <c r="K72" s="625" t="s">
        <v>680</v>
      </c>
      <c r="L72" s="624" t="s">
        <v>680</v>
      </c>
      <c r="M72" s="1180" t="s">
        <v>680</v>
      </c>
      <c r="N72" s="1215" t="s">
        <v>680</v>
      </c>
      <c r="O72" s="1216" t="s">
        <v>680</v>
      </c>
      <c r="P72" s="798" t="s">
        <v>680</v>
      </c>
      <c r="Q72" s="623" t="s">
        <v>680</v>
      </c>
      <c r="R72" s="611">
        <f t="shared" si="12"/>
        <v>0</v>
      </c>
      <c r="S72" s="662">
        <f t="shared" si="21"/>
        <v>0</v>
      </c>
      <c r="T72" s="663" t="str">
        <f t="shared" si="22"/>
        <v>-</v>
      </c>
      <c r="U72" s="664">
        <v>1.53</v>
      </c>
      <c r="V72" s="174">
        <f t="shared" si="15"/>
        <v>0</v>
      </c>
      <c r="W72" s="533"/>
      <c r="X72" s="665" t="s">
        <v>1511</v>
      </c>
      <c r="Y72" s="665" t="s">
        <v>1520</v>
      </c>
      <c r="Z72" s="658"/>
      <c r="AA72" s="658"/>
      <c r="AB72" s="658"/>
      <c r="AC72" s="658"/>
      <c r="AD72" s="658"/>
      <c r="AE72" s="658"/>
      <c r="AF72" s="658"/>
      <c r="AG72" s="658"/>
      <c r="AH72" s="658"/>
      <c r="AI72" s="658"/>
      <c r="AJ72" s="658"/>
      <c r="AK72" s="658"/>
      <c r="AL72" s="658"/>
      <c r="AM72" s="658"/>
      <c r="AN72" s="658"/>
      <c r="AO72" s="658"/>
      <c r="AP72" s="658"/>
      <c r="AQ72" s="658"/>
      <c r="AR72" s="658"/>
      <c r="AS72" s="658"/>
      <c r="AT72" s="658"/>
      <c r="AU72" s="658"/>
      <c r="AV72" s="658"/>
      <c r="AW72" s="658"/>
      <c r="AX72" s="658"/>
      <c r="AY72" s="658"/>
      <c r="AZ72" s="658"/>
      <c r="BA72" s="658"/>
      <c r="BB72" s="658"/>
      <c r="BC72" s="658"/>
      <c r="BD72" s="658"/>
      <c r="BE72" s="658"/>
      <c r="BF72" s="658"/>
      <c r="BG72" s="658"/>
      <c r="BH72" s="658"/>
      <c r="BI72" s="658"/>
      <c r="BJ72" s="658"/>
      <c r="BK72" s="658"/>
      <c r="BL72" s="658"/>
      <c r="BM72" s="658"/>
      <c r="BN72" s="658"/>
      <c r="BO72" s="659"/>
      <c r="BP72" s="558"/>
      <c r="BQ72" s="310"/>
      <c r="BR72" s="310"/>
      <c r="BS72" s="310">
        <v>1</v>
      </c>
      <c r="BT72" s="310"/>
      <c r="BU72" s="310"/>
      <c r="BV72" s="512"/>
      <c r="BW72" s="310"/>
      <c r="BX72" s="310"/>
      <c r="BY72" s="310">
        <v>1</v>
      </c>
      <c r="BZ72" s="512"/>
      <c r="CA72" s="525"/>
      <c r="CB72" s="526"/>
      <c r="CC72" s="526"/>
      <c r="CD72" s="526"/>
      <c r="CE72" s="526"/>
      <c r="CF72" s="526"/>
      <c r="CG72" s="526"/>
      <c r="CH72" s="526"/>
      <c r="CI72" s="526"/>
      <c r="CJ72" s="526"/>
      <c r="CK72" s="526"/>
      <c r="CL72" s="526"/>
      <c r="CM72" s="526"/>
      <c r="CN72" s="526"/>
      <c r="CO72" s="526"/>
      <c r="CP72" s="526"/>
      <c r="CQ72" s="526"/>
      <c r="CR72" s="526"/>
      <c r="CS72" s="526"/>
      <c r="CT72" s="526"/>
      <c r="CU72" s="526"/>
      <c r="CV72" s="526"/>
      <c r="CW72" s="526"/>
      <c r="CX72" s="526"/>
      <c r="CY72" s="526"/>
      <c r="CZ72" s="526"/>
      <c r="DA72" s="526"/>
      <c r="DB72" s="526"/>
      <c r="DC72" s="526"/>
      <c r="DD72" s="526"/>
      <c r="DE72" s="526"/>
      <c r="DF72" s="526"/>
      <c r="DG72" s="526"/>
      <c r="DH72" s="526"/>
      <c r="DI72" s="526"/>
      <c r="DJ72" s="526"/>
      <c r="DK72" s="526"/>
      <c r="DL72" s="526"/>
      <c r="DM72" s="526"/>
      <c r="DN72" s="526"/>
      <c r="DO72" s="526"/>
      <c r="DP72" s="526"/>
      <c r="DQ72" s="526"/>
      <c r="DR72" s="526"/>
      <c r="DS72" s="526"/>
      <c r="DT72" s="526"/>
      <c r="DU72" s="526"/>
      <c r="DV72" s="526"/>
      <c r="DW72" s="526"/>
      <c r="DX72" s="526"/>
      <c r="DY72" s="526"/>
      <c r="DZ72" s="526"/>
      <c r="EA72" s="526"/>
      <c r="EB72" s="526"/>
      <c r="EC72" s="526"/>
      <c r="ED72" s="526"/>
      <c r="EE72" s="526"/>
      <c r="EF72" s="526"/>
      <c r="EG72" s="526"/>
      <c r="EH72" s="526"/>
      <c r="EI72" s="526"/>
      <c r="EJ72" s="526"/>
      <c r="EK72" s="526"/>
      <c r="EL72" s="526"/>
      <c r="EM72" s="526"/>
      <c r="EN72" s="526"/>
      <c r="EO72" s="526"/>
      <c r="EP72" s="526"/>
      <c r="EQ72" s="526"/>
      <c r="ER72" s="526"/>
      <c r="ES72" s="526"/>
      <c r="ET72" s="526"/>
      <c r="EU72" s="526"/>
      <c r="EV72" s="526"/>
      <c r="EW72" s="526"/>
      <c r="EX72" s="526"/>
      <c r="EY72" s="526"/>
      <c r="EZ72" s="526"/>
      <c r="FA72" s="526"/>
      <c r="FB72" s="526"/>
      <c r="FC72" s="526"/>
      <c r="FD72" s="526"/>
      <c r="FE72" s="526"/>
      <c r="FF72" s="526"/>
      <c r="FG72" s="526"/>
      <c r="FH72" s="526"/>
      <c r="FI72" s="526"/>
      <c r="FJ72" s="526"/>
      <c r="FK72" s="526"/>
      <c r="FL72" s="526"/>
      <c r="FM72" s="526"/>
      <c r="FN72" s="526"/>
      <c r="FO72" s="526"/>
      <c r="FP72" s="526"/>
      <c r="FQ72" s="526"/>
      <c r="FR72" s="526"/>
      <c r="FS72" s="526"/>
      <c r="FT72" s="526"/>
      <c r="FU72" s="526"/>
      <c r="FV72" s="526"/>
      <c r="FW72" s="526"/>
      <c r="FX72" s="526"/>
      <c r="FY72" s="526"/>
      <c r="FZ72" s="526"/>
      <c r="GA72" s="526"/>
      <c r="GB72" s="526"/>
      <c r="GC72" s="526"/>
      <c r="GD72" s="526"/>
      <c r="GE72" s="526"/>
      <c r="GF72" s="526"/>
      <c r="GG72" s="526"/>
      <c r="GH72" s="526"/>
      <c r="GI72" s="526"/>
      <c r="GJ72" s="526"/>
      <c r="GK72" s="526"/>
      <c r="GL72" s="526"/>
      <c r="GM72" s="526"/>
      <c r="GN72" s="526"/>
      <c r="GO72" s="526"/>
      <c r="GP72" s="526"/>
      <c r="GQ72" s="526"/>
      <c r="GR72" s="526"/>
      <c r="GS72" s="526"/>
      <c r="GT72" s="526"/>
      <c r="GU72" s="526"/>
      <c r="GV72" s="526"/>
      <c r="GW72" s="526"/>
      <c r="GX72" s="526"/>
      <c r="GY72" s="526"/>
      <c r="GZ72" s="526"/>
      <c r="HA72" s="526"/>
      <c r="HB72" s="526"/>
      <c r="HC72" s="526"/>
      <c r="HD72" s="526"/>
      <c r="HE72" s="526"/>
      <c r="HF72" s="526"/>
      <c r="HG72" s="526"/>
      <c r="HH72" s="526"/>
      <c r="HI72" s="526"/>
      <c r="HJ72" s="526"/>
      <c r="HK72" s="526"/>
      <c r="HL72" s="526"/>
      <c r="HM72" s="526"/>
      <c r="HN72" s="526"/>
      <c r="HO72" s="526"/>
      <c r="HP72" s="526"/>
      <c r="HQ72" s="526"/>
      <c r="HR72" s="526"/>
      <c r="HS72" s="526"/>
      <c r="HT72" s="526"/>
      <c r="HU72" s="526"/>
      <c r="HV72" s="526"/>
      <c r="HW72" s="526"/>
      <c r="HX72" s="526"/>
      <c r="HY72" s="526"/>
      <c r="HZ72" s="526"/>
      <c r="IA72" s="526"/>
      <c r="IB72" s="526"/>
      <c r="IC72" s="526"/>
      <c r="ID72" s="526"/>
      <c r="IE72" s="526"/>
      <c r="IF72" s="526"/>
      <c r="IG72" s="526"/>
      <c r="IH72" s="526"/>
      <c r="II72" s="526"/>
      <c r="IJ72" s="526"/>
      <c r="IK72" s="526"/>
      <c r="IL72" s="526"/>
      <c r="IM72" s="526"/>
      <c r="IN72" s="526"/>
      <c r="IO72" s="526"/>
      <c r="IP72" s="526"/>
      <c r="IQ72" s="526"/>
      <c r="IR72" s="526"/>
      <c r="IS72" s="526"/>
      <c r="IT72" s="526"/>
      <c r="IU72" s="526"/>
      <c r="IV72" s="526"/>
      <c r="IW72" s="526"/>
      <c r="IX72" s="526"/>
      <c r="IY72" s="526"/>
      <c r="IZ72" s="526"/>
      <c r="JA72" s="526"/>
      <c r="JB72" s="526"/>
      <c r="JC72" s="526"/>
      <c r="JD72" s="526"/>
      <c r="JE72" s="526"/>
      <c r="JF72" s="526"/>
      <c r="JG72" s="526"/>
      <c r="JH72" s="526"/>
      <c r="JI72" s="526"/>
      <c r="JJ72" s="526"/>
      <c r="JK72" s="526"/>
      <c r="JL72" s="526"/>
      <c r="JM72" s="526"/>
      <c r="JN72" s="526"/>
      <c r="JO72" s="526"/>
      <c r="JP72" s="526"/>
      <c r="JQ72" s="526"/>
      <c r="JR72" s="526"/>
      <c r="JS72" s="526"/>
      <c r="JT72" s="526"/>
      <c r="JU72" s="526"/>
      <c r="JV72" s="526"/>
      <c r="JW72" s="526"/>
      <c r="JX72" s="526"/>
      <c r="JY72" s="526"/>
      <c r="JZ72" s="526"/>
      <c r="KA72" s="526"/>
      <c r="KB72" s="526"/>
      <c r="KC72" s="526"/>
      <c r="KD72" s="526"/>
      <c r="KE72" s="526"/>
      <c r="KF72" s="526"/>
      <c r="KG72" s="526"/>
      <c r="KH72" s="526"/>
      <c r="KI72" s="526"/>
      <c r="KJ72" s="526"/>
      <c r="KK72" s="526"/>
      <c r="KL72" s="526"/>
      <c r="KM72" s="526"/>
      <c r="KN72" s="526"/>
      <c r="KO72" s="526"/>
      <c r="KP72" s="526"/>
      <c r="KQ72" s="527"/>
    </row>
    <row r="73" spans="1:303" ht="37.25" customHeight="1">
      <c r="A73" s="577"/>
      <c r="B73" s="660" t="s">
        <v>1255</v>
      </c>
      <c r="C73" s="660" t="s">
        <v>1256</v>
      </c>
      <c r="D73" s="661">
        <v>1</v>
      </c>
      <c r="E73" s="1189">
        <v>157</v>
      </c>
      <c r="F73" s="63"/>
      <c r="G73" s="621"/>
      <c r="H73" s="622"/>
      <c r="I73" s="620"/>
      <c r="J73" s="619"/>
      <c r="K73" s="625" t="s">
        <v>680</v>
      </c>
      <c r="L73" s="624" t="s">
        <v>680</v>
      </c>
      <c r="M73" s="1180" t="s">
        <v>680</v>
      </c>
      <c r="N73" s="1215" t="s">
        <v>680</v>
      </c>
      <c r="O73" s="1216" t="s">
        <v>680</v>
      </c>
      <c r="P73" s="798" t="s">
        <v>680</v>
      </c>
      <c r="Q73" s="623" t="s">
        <v>680</v>
      </c>
      <c r="R73" s="611">
        <f t="shared" si="12"/>
        <v>0</v>
      </c>
      <c r="S73" s="662">
        <f t="shared" si="21"/>
        <v>0</v>
      </c>
      <c r="T73" s="663" t="str">
        <f t="shared" si="22"/>
        <v>-</v>
      </c>
      <c r="U73" s="664">
        <v>1</v>
      </c>
      <c r="V73" s="174">
        <f t="shared" si="15"/>
        <v>0</v>
      </c>
      <c r="W73" s="533"/>
      <c r="X73" s="665" t="s">
        <v>1512</v>
      </c>
      <c r="Y73" s="665" t="s">
        <v>1519</v>
      </c>
      <c r="Z73" s="658"/>
      <c r="AA73" s="658"/>
      <c r="AB73" s="658"/>
      <c r="AC73" s="658"/>
      <c r="AD73" s="658"/>
      <c r="AE73" s="658"/>
      <c r="AF73" s="658"/>
      <c r="AG73" s="658"/>
      <c r="AH73" s="658"/>
      <c r="AI73" s="658"/>
      <c r="AJ73" s="658"/>
      <c r="AK73" s="658"/>
      <c r="AL73" s="658"/>
      <c r="AM73" s="658"/>
      <c r="AN73" s="658"/>
      <c r="AO73" s="658"/>
      <c r="AP73" s="658"/>
      <c r="AQ73" s="658"/>
      <c r="AR73" s="658"/>
      <c r="AS73" s="658"/>
      <c r="AT73" s="658"/>
      <c r="AU73" s="658"/>
      <c r="AV73" s="658"/>
      <c r="AW73" s="658"/>
      <c r="AX73" s="658"/>
      <c r="AY73" s="658"/>
      <c r="AZ73" s="658"/>
      <c r="BA73" s="658"/>
      <c r="BB73" s="658"/>
      <c r="BC73" s="658"/>
      <c r="BD73" s="658"/>
      <c r="BE73" s="658"/>
      <c r="BF73" s="658"/>
      <c r="BG73" s="658"/>
      <c r="BH73" s="658"/>
      <c r="BI73" s="658"/>
      <c r="BJ73" s="658"/>
      <c r="BK73" s="658"/>
      <c r="BL73" s="658"/>
      <c r="BM73" s="658"/>
      <c r="BN73" s="658"/>
      <c r="BO73" s="659"/>
      <c r="BP73" s="558"/>
      <c r="BQ73" s="310"/>
      <c r="BR73" s="310">
        <v>1</v>
      </c>
      <c r="BS73" s="310"/>
      <c r="BT73" s="310"/>
      <c r="BU73" s="310"/>
      <c r="BV73" s="512"/>
      <c r="BW73" s="310"/>
      <c r="BX73" s="310">
        <v>1</v>
      </c>
      <c r="BY73" s="310"/>
      <c r="BZ73" s="512"/>
      <c r="CA73" s="525"/>
      <c r="CB73" s="526"/>
      <c r="CC73" s="526"/>
      <c r="CD73" s="526"/>
      <c r="CE73" s="526"/>
      <c r="CF73" s="526"/>
      <c r="CG73" s="526"/>
      <c r="CH73" s="526"/>
      <c r="CI73" s="526"/>
      <c r="CJ73" s="526"/>
      <c r="CK73" s="526"/>
      <c r="CL73" s="526"/>
      <c r="CM73" s="526"/>
      <c r="CN73" s="526"/>
      <c r="CO73" s="526"/>
      <c r="CP73" s="526"/>
      <c r="CQ73" s="526"/>
      <c r="CR73" s="526"/>
      <c r="CS73" s="526"/>
      <c r="CT73" s="526"/>
      <c r="CU73" s="526"/>
      <c r="CV73" s="526"/>
      <c r="CW73" s="526"/>
      <c r="CX73" s="526"/>
      <c r="CY73" s="526"/>
      <c r="CZ73" s="526"/>
      <c r="DA73" s="526"/>
      <c r="DB73" s="526"/>
      <c r="DC73" s="526"/>
      <c r="DD73" s="526"/>
      <c r="DE73" s="526"/>
      <c r="DF73" s="526"/>
      <c r="DG73" s="526"/>
      <c r="DH73" s="526"/>
      <c r="DI73" s="526"/>
      <c r="DJ73" s="526"/>
      <c r="DK73" s="526"/>
      <c r="DL73" s="526"/>
      <c r="DM73" s="526"/>
      <c r="DN73" s="526"/>
      <c r="DO73" s="526"/>
      <c r="DP73" s="526"/>
      <c r="DQ73" s="526"/>
      <c r="DR73" s="526"/>
      <c r="DS73" s="526"/>
      <c r="DT73" s="526"/>
      <c r="DU73" s="526"/>
      <c r="DV73" s="526"/>
      <c r="DW73" s="526"/>
      <c r="DX73" s="526"/>
      <c r="DY73" s="526"/>
      <c r="DZ73" s="526"/>
      <c r="EA73" s="526"/>
      <c r="EB73" s="526"/>
      <c r="EC73" s="526"/>
      <c r="ED73" s="526"/>
      <c r="EE73" s="526"/>
      <c r="EF73" s="526"/>
      <c r="EG73" s="526"/>
      <c r="EH73" s="526"/>
      <c r="EI73" s="526"/>
      <c r="EJ73" s="526"/>
      <c r="EK73" s="526"/>
      <c r="EL73" s="526"/>
      <c r="EM73" s="526"/>
      <c r="EN73" s="526"/>
      <c r="EO73" s="526"/>
      <c r="EP73" s="526"/>
      <c r="EQ73" s="526"/>
      <c r="ER73" s="526"/>
      <c r="ES73" s="526"/>
      <c r="ET73" s="526"/>
      <c r="EU73" s="526"/>
      <c r="EV73" s="526"/>
      <c r="EW73" s="526"/>
      <c r="EX73" s="526"/>
      <c r="EY73" s="526"/>
      <c r="EZ73" s="526"/>
      <c r="FA73" s="526"/>
      <c r="FB73" s="526"/>
      <c r="FC73" s="526"/>
      <c r="FD73" s="526"/>
      <c r="FE73" s="526"/>
      <c r="FF73" s="526"/>
      <c r="FG73" s="526"/>
      <c r="FH73" s="526"/>
      <c r="FI73" s="526"/>
      <c r="FJ73" s="526"/>
      <c r="FK73" s="526"/>
      <c r="FL73" s="526"/>
      <c r="FM73" s="526"/>
      <c r="FN73" s="526"/>
      <c r="FO73" s="526"/>
      <c r="FP73" s="526"/>
      <c r="FQ73" s="526"/>
      <c r="FR73" s="526"/>
      <c r="FS73" s="526"/>
      <c r="FT73" s="526"/>
      <c r="FU73" s="526"/>
      <c r="FV73" s="526"/>
      <c r="FW73" s="526"/>
      <c r="FX73" s="526"/>
      <c r="FY73" s="526"/>
      <c r="FZ73" s="526"/>
      <c r="GA73" s="526"/>
      <c r="GB73" s="526"/>
      <c r="GC73" s="526"/>
      <c r="GD73" s="526"/>
      <c r="GE73" s="526"/>
      <c r="GF73" s="526"/>
      <c r="GG73" s="526"/>
      <c r="GH73" s="526"/>
      <c r="GI73" s="526"/>
      <c r="GJ73" s="526"/>
      <c r="GK73" s="526"/>
      <c r="GL73" s="526"/>
      <c r="GM73" s="526"/>
      <c r="GN73" s="526"/>
      <c r="GO73" s="526"/>
      <c r="GP73" s="526"/>
      <c r="GQ73" s="526"/>
      <c r="GR73" s="526"/>
      <c r="GS73" s="526"/>
      <c r="GT73" s="526"/>
      <c r="GU73" s="526"/>
      <c r="GV73" s="526"/>
      <c r="GW73" s="526"/>
      <c r="GX73" s="526"/>
      <c r="GY73" s="526"/>
      <c r="GZ73" s="526"/>
      <c r="HA73" s="526"/>
      <c r="HB73" s="526"/>
      <c r="HC73" s="526"/>
      <c r="HD73" s="526"/>
      <c r="HE73" s="526"/>
      <c r="HF73" s="526"/>
      <c r="HG73" s="526"/>
      <c r="HH73" s="526"/>
      <c r="HI73" s="526"/>
      <c r="HJ73" s="526"/>
      <c r="HK73" s="526"/>
      <c r="HL73" s="526"/>
      <c r="HM73" s="526"/>
      <c r="HN73" s="526"/>
      <c r="HO73" s="526"/>
      <c r="HP73" s="526"/>
      <c r="HQ73" s="526"/>
      <c r="HR73" s="526"/>
      <c r="HS73" s="526"/>
      <c r="HT73" s="526"/>
      <c r="HU73" s="526"/>
      <c r="HV73" s="526"/>
      <c r="HW73" s="526"/>
      <c r="HX73" s="526"/>
      <c r="HY73" s="526"/>
      <c r="HZ73" s="526"/>
      <c r="IA73" s="526"/>
      <c r="IB73" s="526"/>
      <c r="IC73" s="526"/>
      <c r="ID73" s="526"/>
      <c r="IE73" s="526"/>
      <c r="IF73" s="526"/>
      <c r="IG73" s="526"/>
      <c r="IH73" s="526"/>
      <c r="II73" s="526"/>
      <c r="IJ73" s="526"/>
      <c r="IK73" s="526"/>
      <c r="IL73" s="526"/>
      <c r="IM73" s="526"/>
      <c r="IN73" s="526"/>
      <c r="IO73" s="526"/>
      <c r="IP73" s="526"/>
      <c r="IQ73" s="526"/>
      <c r="IR73" s="526"/>
      <c r="IS73" s="526"/>
      <c r="IT73" s="526"/>
      <c r="IU73" s="526"/>
      <c r="IV73" s="526"/>
      <c r="IW73" s="526"/>
      <c r="IX73" s="526"/>
      <c r="IY73" s="526"/>
      <c r="IZ73" s="526"/>
      <c r="JA73" s="526"/>
      <c r="JB73" s="526"/>
      <c r="JC73" s="526"/>
      <c r="JD73" s="526"/>
      <c r="JE73" s="526"/>
      <c r="JF73" s="526"/>
      <c r="JG73" s="526"/>
      <c r="JH73" s="526"/>
      <c r="JI73" s="526"/>
      <c r="JJ73" s="526"/>
      <c r="JK73" s="526"/>
      <c r="JL73" s="526"/>
      <c r="JM73" s="526"/>
      <c r="JN73" s="526"/>
      <c r="JO73" s="526"/>
      <c r="JP73" s="526"/>
      <c r="JQ73" s="526"/>
      <c r="JR73" s="526"/>
      <c r="JS73" s="526"/>
      <c r="JT73" s="526"/>
      <c r="JU73" s="526"/>
      <c r="JV73" s="526"/>
      <c r="JW73" s="526"/>
      <c r="JX73" s="526"/>
      <c r="JY73" s="526"/>
      <c r="JZ73" s="526"/>
      <c r="KA73" s="526"/>
      <c r="KB73" s="526"/>
      <c r="KC73" s="526"/>
      <c r="KD73" s="526"/>
      <c r="KE73" s="526"/>
      <c r="KF73" s="526"/>
      <c r="KG73" s="526"/>
      <c r="KH73" s="526"/>
      <c r="KI73" s="526"/>
      <c r="KJ73" s="526"/>
      <c r="KK73" s="526"/>
      <c r="KL73" s="526"/>
      <c r="KM73" s="526"/>
      <c r="KN73" s="526"/>
      <c r="KO73" s="526"/>
      <c r="KP73" s="526"/>
      <c r="KQ73" s="527"/>
    </row>
    <row r="74" spans="1:303" ht="37.25" customHeight="1">
      <c r="A74" s="590" t="s">
        <v>1537</v>
      </c>
      <c r="B74" s="723" t="s">
        <v>1257</v>
      </c>
      <c r="C74" s="723" t="s">
        <v>1258</v>
      </c>
      <c r="D74" s="724">
        <v>1</v>
      </c>
      <c r="E74" s="1191">
        <v>157</v>
      </c>
      <c r="F74" s="67"/>
      <c r="G74" s="787"/>
      <c r="H74" s="788"/>
      <c r="I74" s="786"/>
      <c r="J74" s="785"/>
      <c r="K74" s="213" t="s">
        <v>680</v>
      </c>
      <c r="L74" s="211" t="s">
        <v>680</v>
      </c>
      <c r="M74" s="212" t="s">
        <v>680</v>
      </c>
      <c r="N74" s="1217" t="s">
        <v>680</v>
      </c>
      <c r="O74" s="1218" t="s">
        <v>680</v>
      </c>
      <c r="P74" s="797" t="s">
        <v>680</v>
      </c>
      <c r="Q74" s="789" t="s">
        <v>680</v>
      </c>
      <c r="R74" s="647">
        <f t="shared" si="12"/>
        <v>0</v>
      </c>
      <c r="S74" s="725">
        <f t="shared" si="21"/>
        <v>0</v>
      </c>
      <c r="T74" s="726" t="str">
        <f t="shared" si="22"/>
        <v>-</v>
      </c>
      <c r="U74" s="664">
        <v>1.06</v>
      </c>
      <c r="V74" s="174">
        <f t="shared" si="15"/>
        <v>0</v>
      </c>
      <c r="W74" s="533"/>
      <c r="X74" s="544" t="s">
        <v>1511</v>
      </c>
      <c r="Y74" s="544" t="s">
        <v>1519</v>
      </c>
      <c r="Z74" s="658"/>
      <c r="AA74" s="658"/>
      <c r="AB74" s="658"/>
      <c r="AC74" s="658"/>
      <c r="AD74" s="658"/>
      <c r="AE74" s="658"/>
      <c r="AF74" s="658"/>
      <c r="AG74" s="658"/>
      <c r="AH74" s="658"/>
      <c r="AI74" s="658"/>
      <c r="AJ74" s="658"/>
      <c r="AK74" s="658"/>
      <c r="AL74" s="658"/>
      <c r="AM74" s="658"/>
      <c r="AN74" s="658"/>
      <c r="AO74" s="658"/>
      <c r="AP74" s="658"/>
      <c r="AQ74" s="658"/>
      <c r="AR74" s="658"/>
      <c r="AS74" s="658"/>
      <c r="AT74" s="658"/>
      <c r="AU74" s="658"/>
      <c r="AV74" s="658"/>
      <c r="AW74" s="658"/>
      <c r="AX74" s="658"/>
      <c r="AY74" s="658"/>
      <c r="AZ74" s="658"/>
      <c r="BA74" s="658"/>
      <c r="BB74" s="658"/>
      <c r="BC74" s="658"/>
      <c r="BD74" s="658"/>
      <c r="BE74" s="658"/>
      <c r="BF74" s="658"/>
      <c r="BG74" s="658"/>
      <c r="BH74" s="658"/>
      <c r="BI74" s="658"/>
      <c r="BJ74" s="658"/>
      <c r="BK74" s="658"/>
      <c r="BL74" s="658"/>
      <c r="BM74" s="658"/>
      <c r="BN74" s="658"/>
      <c r="BO74" s="659"/>
      <c r="BP74" s="558"/>
      <c r="BQ74" s="310"/>
      <c r="BR74" s="310">
        <v>1</v>
      </c>
      <c r="BS74" s="310"/>
      <c r="BT74" s="310"/>
      <c r="BU74" s="310"/>
      <c r="BV74" s="512"/>
      <c r="BW74" s="310"/>
      <c r="BX74" s="310"/>
      <c r="BY74" s="310">
        <v>1</v>
      </c>
      <c r="BZ74" s="512"/>
      <c r="CA74" s="525"/>
      <c r="CB74" s="526"/>
      <c r="CC74" s="526"/>
      <c r="CD74" s="526"/>
      <c r="CE74" s="526"/>
      <c r="CF74" s="526"/>
      <c r="CG74" s="526"/>
      <c r="CH74" s="526"/>
      <c r="CI74" s="526"/>
      <c r="CJ74" s="526"/>
      <c r="CK74" s="526"/>
      <c r="CL74" s="526"/>
      <c r="CM74" s="526"/>
      <c r="CN74" s="526"/>
      <c r="CO74" s="526"/>
      <c r="CP74" s="526"/>
      <c r="CQ74" s="526"/>
      <c r="CR74" s="526"/>
      <c r="CS74" s="526"/>
      <c r="CT74" s="526"/>
      <c r="CU74" s="526"/>
      <c r="CV74" s="526"/>
      <c r="CW74" s="526"/>
      <c r="CX74" s="526"/>
      <c r="CY74" s="526"/>
      <c r="CZ74" s="526"/>
      <c r="DA74" s="526"/>
      <c r="DB74" s="526"/>
      <c r="DC74" s="526"/>
      <c r="DD74" s="526"/>
      <c r="DE74" s="526"/>
      <c r="DF74" s="526"/>
      <c r="DG74" s="526"/>
      <c r="DH74" s="526"/>
      <c r="DI74" s="526"/>
      <c r="DJ74" s="526"/>
      <c r="DK74" s="526"/>
      <c r="DL74" s="526"/>
      <c r="DM74" s="526"/>
      <c r="DN74" s="526"/>
      <c r="DO74" s="526"/>
      <c r="DP74" s="526"/>
      <c r="DQ74" s="526"/>
      <c r="DR74" s="526"/>
      <c r="DS74" s="526"/>
      <c r="DT74" s="526"/>
      <c r="DU74" s="526"/>
      <c r="DV74" s="526"/>
      <c r="DW74" s="526"/>
      <c r="DX74" s="526"/>
      <c r="DY74" s="526"/>
      <c r="DZ74" s="526"/>
      <c r="EA74" s="526"/>
      <c r="EB74" s="526"/>
      <c r="EC74" s="526"/>
      <c r="ED74" s="526"/>
      <c r="EE74" s="526"/>
      <c r="EF74" s="526"/>
      <c r="EG74" s="526"/>
      <c r="EH74" s="526"/>
      <c r="EI74" s="526"/>
      <c r="EJ74" s="526"/>
      <c r="EK74" s="526"/>
      <c r="EL74" s="526"/>
      <c r="EM74" s="526"/>
      <c r="EN74" s="526"/>
      <c r="EO74" s="526"/>
      <c r="EP74" s="526"/>
      <c r="EQ74" s="526"/>
      <c r="ER74" s="526"/>
      <c r="ES74" s="526"/>
      <c r="ET74" s="526"/>
      <c r="EU74" s="526"/>
      <c r="EV74" s="526"/>
      <c r="EW74" s="526"/>
      <c r="EX74" s="526"/>
      <c r="EY74" s="526"/>
      <c r="EZ74" s="526"/>
      <c r="FA74" s="526"/>
      <c r="FB74" s="526"/>
      <c r="FC74" s="526"/>
      <c r="FD74" s="526"/>
      <c r="FE74" s="526"/>
      <c r="FF74" s="526"/>
      <c r="FG74" s="526"/>
      <c r="FH74" s="526"/>
      <c r="FI74" s="526"/>
      <c r="FJ74" s="526"/>
      <c r="FK74" s="526"/>
      <c r="FL74" s="526"/>
      <c r="FM74" s="526"/>
      <c r="FN74" s="526"/>
      <c r="FO74" s="526"/>
      <c r="FP74" s="526"/>
      <c r="FQ74" s="526"/>
      <c r="FR74" s="526"/>
      <c r="FS74" s="526"/>
      <c r="FT74" s="526"/>
      <c r="FU74" s="526"/>
      <c r="FV74" s="526"/>
      <c r="FW74" s="526"/>
      <c r="FX74" s="526"/>
      <c r="FY74" s="526"/>
      <c r="FZ74" s="526"/>
      <c r="GA74" s="526"/>
      <c r="GB74" s="526"/>
      <c r="GC74" s="526"/>
      <c r="GD74" s="526"/>
      <c r="GE74" s="526"/>
      <c r="GF74" s="526"/>
      <c r="GG74" s="526"/>
      <c r="GH74" s="526"/>
      <c r="GI74" s="526"/>
      <c r="GJ74" s="526"/>
      <c r="GK74" s="526"/>
      <c r="GL74" s="526"/>
      <c r="GM74" s="526"/>
      <c r="GN74" s="526"/>
      <c r="GO74" s="526"/>
      <c r="GP74" s="526"/>
      <c r="GQ74" s="526"/>
      <c r="GR74" s="526"/>
      <c r="GS74" s="526"/>
      <c r="GT74" s="526"/>
      <c r="GU74" s="526"/>
      <c r="GV74" s="526"/>
      <c r="GW74" s="526"/>
      <c r="GX74" s="526"/>
      <c r="GY74" s="526"/>
      <c r="GZ74" s="526"/>
      <c r="HA74" s="526"/>
      <c r="HB74" s="526"/>
      <c r="HC74" s="526"/>
      <c r="HD74" s="526"/>
      <c r="HE74" s="526"/>
      <c r="HF74" s="526"/>
      <c r="HG74" s="526"/>
      <c r="HH74" s="526"/>
      <c r="HI74" s="526"/>
      <c r="HJ74" s="526"/>
      <c r="HK74" s="526"/>
      <c r="HL74" s="526"/>
      <c r="HM74" s="526"/>
      <c r="HN74" s="526"/>
      <c r="HO74" s="526"/>
      <c r="HP74" s="526"/>
      <c r="HQ74" s="526"/>
      <c r="HR74" s="526"/>
      <c r="HS74" s="526"/>
      <c r="HT74" s="526"/>
      <c r="HU74" s="526"/>
      <c r="HV74" s="526"/>
      <c r="HW74" s="526"/>
      <c r="HX74" s="526"/>
      <c r="HY74" s="526"/>
      <c r="HZ74" s="526"/>
      <c r="IA74" s="526"/>
      <c r="IB74" s="526"/>
      <c r="IC74" s="526"/>
      <c r="ID74" s="526"/>
      <c r="IE74" s="526"/>
      <c r="IF74" s="526"/>
      <c r="IG74" s="526"/>
      <c r="IH74" s="526"/>
      <c r="II74" s="526"/>
      <c r="IJ74" s="526"/>
      <c r="IK74" s="526"/>
      <c r="IL74" s="526"/>
      <c r="IM74" s="526"/>
      <c r="IN74" s="526"/>
      <c r="IO74" s="526"/>
      <c r="IP74" s="526"/>
      <c r="IQ74" s="526"/>
      <c r="IR74" s="526"/>
      <c r="IS74" s="526"/>
      <c r="IT74" s="526"/>
      <c r="IU74" s="526"/>
      <c r="IV74" s="526"/>
      <c r="IW74" s="526"/>
      <c r="IX74" s="526"/>
      <c r="IY74" s="526"/>
      <c r="IZ74" s="526"/>
      <c r="JA74" s="526"/>
      <c r="JB74" s="526"/>
      <c r="JC74" s="526"/>
      <c r="JD74" s="526"/>
      <c r="JE74" s="526"/>
      <c r="JF74" s="526"/>
      <c r="JG74" s="526"/>
      <c r="JH74" s="526"/>
      <c r="JI74" s="526"/>
      <c r="JJ74" s="526"/>
      <c r="JK74" s="526"/>
      <c r="JL74" s="526"/>
      <c r="JM74" s="526"/>
      <c r="JN74" s="526"/>
      <c r="JO74" s="526"/>
      <c r="JP74" s="526"/>
      <c r="JQ74" s="526"/>
      <c r="JR74" s="526"/>
      <c r="JS74" s="526"/>
      <c r="JT74" s="526"/>
      <c r="JU74" s="526"/>
      <c r="JV74" s="526"/>
      <c r="JW74" s="526"/>
      <c r="JX74" s="526"/>
      <c r="JY74" s="526"/>
      <c r="JZ74" s="526"/>
      <c r="KA74" s="526"/>
      <c r="KB74" s="526"/>
      <c r="KC74" s="526"/>
      <c r="KD74" s="526"/>
      <c r="KE74" s="526"/>
      <c r="KF74" s="526"/>
      <c r="KG74" s="526"/>
      <c r="KH74" s="526"/>
      <c r="KI74" s="526"/>
      <c r="KJ74" s="526"/>
      <c r="KK74" s="526"/>
      <c r="KL74" s="526"/>
      <c r="KM74" s="526"/>
      <c r="KN74" s="526"/>
      <c r="KO74" s="526"/>
      <c r="KP74" s="526"/>
      <c r="KQ74" s="527"/>
    </row>
    <row r="75" spans="1:303" ht="37.25" customHeight="1">
      <c r="A75" s="577"/>
      <c r="B75" s="528" t="s">
        <v>1259</v>
      </c>
      <c r="C75" s="528" t="s">
        <v>1260</v>
      </c>
      <c r="D75" s="684">
        <v>1</v>
      </c>
      <c r="E75" s="1190">
        <v>195</v>
      </c>
      <c r="F75" s="801"/>
      <c r="G75" s="608"/>
      <c r="H75" s="609"/>
      <c r="I75" s="607"/>
      <c r="J75" s="606"/>
      <c r="K75" s="208" t="s">
        <v>680</v>
      </c>
      <c r="L75" s="209" t="s">
        <v>680</v>
      </c>
      <c r="M75" s="26"/>
      <c r="N75" s="800"/>
      <c r="O75" s="109"/>
      <c r="P75" s="798" t="s">
        <v>680</v>
      </c>
      <c r="Q75" s="610" t="s">
        <v>680</v>
      </c>
      <c r="R75" s="611">
        <f t="shared" si="12"/>
        <v>0</v>
      </c>
      <c r="S75" s="685">
        <f t="shared" si="21"/>
        <v>0</v>
      </c>
      <c r="T75" s="686" t="str">
        <f t="shared" si="22"/>
        <v>-</v>
      </c>
      <c r="U75" s="664">
        <v>1.58</v>
      </c>
      <c r="V75" s="174">
        <f t="shared" si="15"/>
        <v>0</v>
      </c>
      <c r="W75" s="533"/>
      <c r="X75" s="657" t="s">
        <v>1513</v>
      </c>
      <c r="Y75" s="657" t="s">
        <v>1520</v>
      </c>
      <c r="Z75" s="658"/>
      <c r="AA75" s="658"/>
      <c r="AB75" s="658"/>
      <c r="AC75" s="658"/>
      <c r="AD75" s="658"/>
      <c r="AE75" s="658"/>
      <c r="AF75" s="658"/>
      <c r="AG75" s="658"/>
      <c r="AH75" s="658"/>
      <c r="AI75" s="658"/>
      <c r="AJ75" s="658"/>
      <c r="AK75" s="658"/>
      <c r="AL75" s="658"/>
      <c r="AM75" s="658"/>
      <c r="AN75" s="658"/>
      <c r="AO75" s="658"/>
      <c r="AP75" s="658"/>
      <c r="AQ75" s="658"/>
      <c r="AR75" s="658"/>
      <c r="AS75" s="658"/>
      <c r="AT75" s="658"/>
      <c r="AU75" s="658"/>
      <c r="AV75" s="658"/>
      <c r="AW75" s="658"/>
      <c r="AX75" s="658"/>
      <c r="AY75" s="658"/>
      <c r="AZ75" s="658"/>
      <c r="BA75" s="658"/>
      <c r="BB75" s="658"/>
      <c r="BC75" s="658"/>
      <c r="BD75" s="658"/>
      <c r="BE75" s="658"/>
      <c r="BF75" s="658"/>
      <c r="BG75" s="658"/>
      <c r="BH75" s="658"/>
      <c r="BI75" s="658"/>
      <c r="BJ75" s="658"/>
      <c r="BK75" s="658"/>
      <c r="BL75" s="658"/>
      <c r="BM75" s="658"/>
      <c r="BN75" s="658"/>
      <c r="BO75" s="659"/>
      <c r="BP75" s="558"/>
      <c r="BQ75" s="310"/>
      <c r="BR75" s="310"/>
      <c r="BS75" s="310">
        <v>1</v>
      </c>
      <c r="BT75" s="310"/>
      <c r="BU75" s="310"/>
      <c r="BV75" s="512"/>
      <c r="BW75" s="310">
        <v>1</v>
      </c>
      <c r="BX75" s="310"/>
      <c r="BY75" s="310"/>
      <c r="BZ75" s="512"/>
      <c r="CA75" s="525"/>
      <c r="CB75" s="526"/>
      <c r="CC75" s="526"/>
      <c r="CD75" s="526"/>
      <c r="CE75" s="526"/>
      <c r="CF75" s="526"/>
      <c r="CG75" s="526"/>
      <c r="CH75" s="526"/>
      <c r="CI75" s="526"/>
      <c r="CJ75" s="526"/>
      <c r="CK75" s="526"/>
      <c r="CL75" s="526"/>
      <c r="CM75" s="526"/>
      <c r="CN75" s="526"/>
      <c r="CO75" s="526"/>
      <c r="CP75" s="526"/>
      <c r="CQ75" s="526"/>
      <c r="CR75" s="526"/>
      <c r="CS75" s="526"/>
      <c r="CT75" s="526"/>
      <c r="CU75" s="526"/>
      <c r="CV75" s="526"/>
      <c r="CW75" s="526"/>
      <c r="CX75" s="526"/>
      <c r="CY75" s="526"/>
      <c r="CZ75" s="526"/>
      <c r="DA75" s="526"/>
      <c r="DB75" s="526"/>
      <c r="DC75" s="526"/>
      <c r="DD75" s="526"/>
      <c r="DE75" s="526"/>
      <c r="DF75" s="526"/>
      <c r="DG75" s="526"/>
      <c r="DH75" s="526"/>
      <c r="DI75" s="526"/>
      <c r="DJ75" s="526"/>
      <c r="DK75" s="526"/>
      <c r="DL75" s="526"/>
      <c r="DM75" s="526"/>
      <c r="DN75" s="526"/>
      <c r="DO75" s="526"/>
      <c r="DP75" s="526"/>
      <c r="DQ75" s="526"/>
      <c r="DR75" s="526"/>
      <c r="DS75" s="526"/>
      <c r="DT75" s="526"/>
      <c r="DU75" s="526"/>
      <c r="DV75" s="526"/>
      <c r="DW75" s="526"/>
      <c r="DX75" s="526"/>
      <c r="DY75" s="526"/>
      <c r="DZ75" s="526"/>
      <c r="EA75" s="526"/>
      <c r="EB75" s="526"/>
      <c r="EC75" s="526"/>
      <c r="ED75" s="526"/>
      <c r="EE75" s="526"/>
      <c r="EF75" s="526"/>
      <c r="EG75" s="526"/>
      <c r="EH75" s="526"/>
      <c r="EI75" s="526"/>
      <c r="EJ75" s="526"/>
      <c r="EK75" s="526"/>
      <c r="EL75" s="526"/>
      <c r="EM75" s="526"/>
      <c r="EN75" s="526"/>
      <c r="EO75" s="526"/>
      <c r="EP75" s="526"/>
      <c r="EQ75" s="526"/>
      <c r="ER75" s="526"/>
      <c r="ES75" s="526"/>
      <c r="ET75" s="526"/>
      <c r="EU75" s="526"/>
      <c r="EV75" s="526"/>
      <c r="EW75" s="526"/>
      <c r="EX75" s="526"/>
      <c r="EY75" s="526"/>
      <c r="EZ75" s="526"/>
      <c r="FA75" s="526"/>
      <c r="FB75" s="526"/>
      <c r="FC75" s="526"/>
      <c r="FD75" s="526"/>
      <c r="FE75" s="526"/>
      <c r="FF75" s="526"/>
      <c r="FG75" s="526"/>
      <c r="FH75" s="526"/>
      <c r="FI75" s="526"/>
      <c r="FJ75" s="526"/>
      <c r="FK75" s="526"/>
      <c r="FL75" s="526"/>
      <c r="FM75" s="526"/>
      <c r="FN75" s="526"/>
      <c r="FO75" s="526"/>
      <c r="FP75" s="526"/>
      <c r="FQ75" s="526"/>
      <c r="FR75" s="526"/>
      <c r="FS75" s="526"/>
      <c r="FT75" s="526"/>
      <c r="FU75" s="526"/>
      <c r="FV75" s="526"/>
      <c r="FW75" s="526"/>
      <c r="FX75" s="526"/>
      <c r="FY75" s="526"/>
      <c r="FZ75" s="526"/>
      <c r="GA75" s="526"/>
      <c r="GB75" s="526"/>
      <c r="GC75" s="526"/>
      <c r="GD75" s="526"/>
      <c r="GE75" s="526"/>
      <c r="GF75" s="526"/>
      <c r="GG75" s="526"/>
      <c r="GH75" s="526"/>
      <c r="GI75" s="526"/>
      <c r="GJ75" s="526"/>
      <c r="GK75" s="526"/>
      <c r="GL75" s="526"/>
      <c r="GM75" s="526"/>
      <c r="GN75" s="526"/>
      <c r="GO75" s="526"/>
      <c r="GP75" s="526"/>
      <c r="GQ75" s="526"/>
      <c r="GR75" s="526"/>
      <c r="GS75" s="526"/>
      <c r="GT75" s="526"/>
      <c r="GU75" s="526"/>
      <c r="GV75" s="526"/>
      <c r="GW75" s="526"/>
      <c r="GX75" s="526"/>
      <c r="GY75" s="526"/>
      <c r="GZ75" s="526"/>
      <c r="HA75" s="526"/>
      <c r="HB75" s="526"/>
      <c r="HC75" s="526"/>
      <c r="HD75" s="526"/>
      <c r="HE75" s="526"/>
      <c r="HF75" s="526"/>
      <c r="HG75" s="526"/>
      <c r="HH75" s="526"/>
      <c r="HI75" s="526"/>
      <c r="HJ75" s="526"/>
      <c r="HK75" s="526"/>
      <c r="HL75" s="526"/>
      <c r="HM75" s="526"/>
      <c r="HN75" s="526"/>
      <c r="HO75" s="526"/>
      <c r="HP75" s="526"/>
      <c r="HQ75" s="526"/>
      <c r="HR75" s="526"/>
      <c r="HS75" s="526"/>
      <c r="HT75" s="526"/>
      <c r="HU75" s="526"/>
      <c r="HV75" s="526"/>
      <c r="HW75" s="526"/>
      <c r="HX75" s="526"/>
      <c r="HY75" s="526"/>
      <c r="HZ75" s="526"/>
      <c r="IA75" s="526"/>
      <c r="IB75" s="526"/>
      <c r="IC75" s="526"/>
      <c r="ID75" s="526"/>
      <c r="IE75" s="526"/>
      <c r="IF75" s="526"/>
      <c r="IG75" s="526"/>
      <c r="IH75" s="526"/>
      <c r="II75" s="526"/>
      <c r="IJ75" s="526"/>
      <c r="IK75" s="526"/>
      <c r="IL75" s="526"/>
      <c r="IM75" s="526"/>
      <c r="IN75" s="526"/>
      <c r="IO75" s="526"/>
      <c r="IP75" s="526"/>
      <c r="IQ75" s="526"/>
      <c r="IR75" s="526"/>
      <c r="IS75" s="526"/>
      <c r="IT75" s="526"/>
      <c r="IU75" s="526"/>
      <c r="IV75" s="526"/>
      <c r="IW75" s="526"/>
      <c r="IX75" s="526"/>
      <c r="IY75" s="526"/>
      <c r="IZ75" s="526"/>
      <c r="JA75" s="526"/>
      <c r="JB75" s="526"/>
      <c r="JC75" s="526"/>
      <c r="JD75" s="526"/>
      <c r="JE75" s="526"/>
      <c r="JF75" s="526"/>
      <c r="JG75" s="526"/>
      <c r="JH75" s="526"/>
      <c r="JI75" s="526"/>
      <c r="JJ75" s="526"/>
      <c r="JK75" s="526"/>
      <c r="JL75" s="526"/>
      <c r="JM75" s="526"/>
      <c r="JN75" s="526"/>
      <c r="JO75" s="526"/>
      <c r="JP75" s="526"/>
      <c r="JQ75" s="526"/>
      <c r="JR75" s="526"/>
      <c r="JS75" s="526"/>
      <c r="JT75" s="526"/>
      <c r="JU75" s="526"/>
      <c r="JV75" s="526"/>
      <c r="JW75" s="526"/>
      <c r="JX75" s="526"/>
      <c r="JY75" s="526"/>
      <c r="JZ75" s="526"/>
      <c r="KA75" s="526"/>
      <c r="KB75" s="526"/>
      <c r="KC75" s="526"/>
      <c r="KD75" s="526"/>
      <c r="KE75" s="526"/>
      <c r="KF75" s="526"/>
      <c r="KG75" s="526"/>
      <c r="KH75" s="526"/>
      <c r="KI75" s="526"/>
      <c r="KJ75" s="526"/>
      <c r="KK75" s="526"/>
      <c r="KL75" s="526"/>
      <c r="KM75" s="526"/>
      <c r="KN75" s="526"/>
      <c r="KO75" s="526"/>
      <c r="KP75" s="526"/>
      <c r="KQ75" s="527"/>
    </row>
    <row r="76" spans="1:303" ht="37.25" customHeight="1">
      <c r="A76" s="577"/>
      <c r="B76" s="660" t="s">
        <v>1261</v>
      </c>
      <c r="C76" s="660" t="s">
        <v>1262</v>
      </c>
      <c r="D76" s="661">
        <v>1</v>
      </c>
      <c r="E76" s="1189">
        <v>182</v>
      </c>
      <c r="F76" s="1171"/>
      <c r="G76" s="621"/>
      <c r="H76" s="622"/>
      <c r="I76" s="620"/>
      <c r="J76" s="619"/>
      <c r="K76" s="625" t="s">
        <v>680</v>
      </c>
      <c r="L76" s="624" t="s">
        <v>680</v>
      </c>
      <c r="M76" s="1172"/>
      <c r="N76" s="1173"/>
      <c r="O76" s="85"/>
      <c r="P76" s="1177" t="s">
        <v>680</v>
      </c>
      <c r="Q76" s="623" t="s">
        <v>680</v>
      </c>
      <c r="R76" s="611">
        <f t="shared" si="12"/>
        <v>0</v>
      </c>
      <c r="S76" s="662">
        <f t="shared" si="21"/>
        <v>0</v>
      </c>
      <c r="T76" s="663" t="str">
        <f t="shared" si="22"/>
        <v>-</v>
      </c>
      <c r="U76" s="664">
        <v>1.1200000000000001</v>
      </c>
      <c r="V76" s="174">
        <f t="shared" si="15"/>
        <v>0</v>
      </c>
      <c r="W76" s="533"/>
      <c r="X76" s="665" t="s">
        <v>1513</v>
      </c>
      <c r="Y76" s="665" t="s">
        <v>1520</v>
      </c>
      <c r="Z76" s="658"/>
      <c r="AA76" s="658"/>
      <c r="AB76" s="658"/>
      <c r="AC76" s="658"/>
      <c r="AD76" s="658"/>
      <c r="AE76" s="658"/>
      <c r="AF76" s="658"/>
      <c r="AG76" s="658"/>
      <c r="AH76" s="658"/>
      <c r="AI76" s="658"/>
      <c r="AJ76" s="658"/>
      <c r="AK76" s="658"/>
      <c r="AL76" s="658"/>
      <c r="AM76" s="658"/>
      <c r="AN76" s="658"/>
      <c r="AO76" s="658"/>
      <c r="AP76" s="658"/>
      <c r="AQ76" s="658"/>
      <c r="AR76" s="658"/>
      <c r="AS76" s="658"/>
      <c r="AT76" s="658"/>
      <c r="AU76" s="658"/>
      <c r="AV76" s="658"/>
      <c r="AW76" s="658"/>
      <c r="AX76" s="658"/>
      <c r="AY76" s="658"/>
      <c r="AZ76" s="658"/>
      <c r="BA76" s="658"/>
      <c r="BB76" s="658"/>
      <c r="BC76" s="658"/>
      <c r="BD76" s="658"/>
      <c r="BE76" s="658"/>
      <c r="BF76" s="658"/>
      <c r="BG76" s="658"/>
      <c r="BH76" s="658"/>
      <c r="BI76" s="658"/>
      <c r="BJ76" s="658"/>
      <c r="BK76" s="658"/>
      <c r="BL76" s="658"/>
      <c r="BM76" s="658"/>
      <c r="BN76" s="658"/>
      <c r="BO76" s="659"/>
      <c r="BP76" s="558"/>
      <c r="BQ76" s="310"/>
      <c r="BR76" s="310"/>
      <c r="BS76" s="310">
        <v>1</v>
      </c>
      <c r="BT76" s="310"/>
      <c r="BU76" s="310"/>
      <c r="BV76" s="512"/>
      <c r="BW76" s="310">
        <v>1</v>
      </c>
      <c r="BX76" s="310"/>
      <c r="BY76" s="310"/>
      <c r="BZ76" s="512"/>
      <c r="CA76" s="525"/>
      <c r="CB76" s="526"/>
      <c r="CC76" s="526"/>
      <c r="CD76" s="526"/>
      <c r="CE76" s="526"/>
      <c r="CF76" s="526"/>
      <c r="CG76" s="526"/>
      <c r="CH76" s="526"/>
      <c r="CI76" s="526"/>
      <c r="CJ76" s="526"/>
      <c r="CK76" s="526"/>
      <c r="CL76" s="526"/>
      <c r="CM76" s="526"/>
      <c r="CN76" s="526"/>
      <c r="CO76" s="526"/>
      <c r="CP76" s="526"/>
      <c r="CQ76" s="526"/>
      <c r="CR76" s="526"/>
      <c r="CS76" s="526"/>
      <c r="CT76" s="526"/>
      <c r="CU76" s="526"/>
      <c r="CV76" s="526"/>
      <c r="CW76" s="526"/>
      <c r="CX76" s="526"/>
      <c r="CY76" s="526"/>
      <c r="CZ76" s="526"/>
      <c r="DA76" s="526"/>
      <c r="DB76" s="526"/>
      <c r="DC76" s="526"/>
      <c r="DD76" s="526"/>
      <c r="DE76" s="526"/>
      <c r="DF76" s="526"/>
      <c r="DG76" s="526"/>
      <c r="DH76" s="526"/>
      <c r="DI76" s="526"/>
      <c r="DJ76" s="526"/>
      <c r="DK76" s="526"/>
      <c r="DL76" s="526"/>
      <c r="DM76" s="526"/>
      <c r="DN76" s="526"/>
      <c r="DO76" s="526"/>
      <c r="DP76" s="526"/>
      <c r="DQ76" s="526"/>
      <c r="DR76" s="526"/>
      <c r="DS76" s="526"/>
      <c r="DT76" s="526"/>
      <c r="DU76" s="526"/>
      <c r="DV76" s="526"/>
      <c r="DW76" s="526"/>
      <c r="DX76" s="526"/>
      <c r="DY76" s="526"/>
      <c r="DZ76" s="526"/>
      <c r="EA76" s="526"/>
      <c r="EB76" s="526"/>
      <c r="EC76" s="526"/>
      <c r="ED76" s="526"/>
      <c r="EE76" s="526"/>
      <c r="EF76" s="526"/>
      <c r="EG76" s="526"/>
      <c r="EH76" s="526"/>
      <c r="EI76" s="526"/>
      <c r="EJ76" s="526"/>
      <c r="EK76" s="526"/>
      <c r="EL76" s="526"/>
      <c r="EM76" s="526"/>
      <c r="EN76" s="526"/>
      <c r="EO76" s="526"/>
      <c r="EP76" s="526"/>
      <c r="EQ76" s="526"/>
      <c r="ER76" s="526"/>
      <c r="ES76" s="526"/>
      <c r="ET76" s="526"/>
      <c r="EU76" s="526"/>
      <c r="EV76" s="526"/>
      <c r="EW76" s="526"/>
      <c r="EX76" s="526"/>
      <c r="EY76" s="526"/>
      <c r="EZ76" s="526"/>
      <c r="FA76" s="526"/>
      <c r="FB76" s="526"/>
      <c r="FC76" s="526"/>
      <c r="FD76" s="526"/>
      <c r="FE76" s="526"/>
      <c r="FF76" s="526"/>
      <c r="FG76" s="526"/>
      <c r="FH76" s="526"/>
      <c r="FI76" s="526"/>
      <c r="FJ76" s="526"/>
      <c r="FK76" s="526"/>
      <c r="FL76" s="526"/>
      <c r="FM76" s="526"/>
      <c r="FN76" s="526"/>
      <c r="FO76" s="526"/>
      <c r="FP76" s="526"/>
      <c r="FQ76" s="526"/>
      <c r="FR76" s="526"/>
      <c r="FS76" s="526"/>
      <c r="FT76" s="526"/>
      <c r="FU76" s="526"/>
      <c r="FV76" s="526"/>
      <c r="FW76" s="526"/>
      <c r="FX76" s="526"/>
      <c r="FY76" s="526"/>
      <c r="FZ76" s="526"/>
      <c r="GA76" s="526"/>
      <c r="GB76" s="526"/>
      <c r="GC76" s="526"/>
      <c r="GD76" s="526"/>
      <c r="GE76" s="526"/>
      <c r="GF76" s="526"/>
      <c r="GG76" s="526"/>
      <c r="GH76" s="526"/>
      <c r="GI76" s="526"/>
      <c r="GJ76" s="526"/>
      <c r="GK76" s="526"/>
      <c r="GL76" s="526"/>
      <c r="GM76" s="526"/>
      <c r="GN76" s="526"/>
      <c r="GO76" s="526"/>
      <c r="GP76" s="526"/>
      <c r="GQ76" s="526"/>
      <c r="GR76" s="526"/>
      <c r="GS76" s="526"/>
      <c r="GT76" s="526"/>
      <c r="GU76" s="526"/>
      <c r="GV76" s="526"/>
      <c r="GW76" s="526"/>
      <c r="GX76" s="526"/>
      <c r="GY76" s="526"/>
      <c r="GZ76" s="526"/>
      <c r="HA76" s="526"/>
      <c r="HB76" s="526"/>
      <c r="HC76" s="526"/>
      <c r="HD76" s="526"/>
      <c r="HE76" s="526"/>
      <c r="HF76" s="526"/>
      <c r="HG76" s="526"/>
      <c r="HH76" s="526"/>
      <c r="HI76" s="526"/>
      <c r="HJ76" s="526"/>
      <c r="HK76" s="526"/>
      <c r="HL76" s="526"/>
      <c r="HM76" s="526"/>
      <c r="HN76" s="526"/>
      <c r="HO76" s="526"/>
      <c r="HP76" s="526"/>
      <c r="HQ76" s="526"/>
      <c r="HR76" s="526"/>
      <c r="HS76" s="526"/>
      <c r="HT76" s="526"/>
      <c r="HU76" s="526"/>
      <c r="HV76" s="526"/>
      <c r="HW76" s="526"/>
      <c r="HX76" s="526"/>
      <c r="HY76" s="526"/>
      <c r="HZ76" s="526"/>
      <c r="IA76" s="526"/>
      <c r="IB76" s="526"/>
      <c r="IC76" s="526"/>
      <c r="ID76" s="526"/>
      <c r="IE76" s="526"/>
      <c r="IF76" s="526"/>
      <c r="IG76" s="526"/>
      <c r="IH76" s="526"/>
      <c r="II76" s="526"/>
      <c r="IJ76" s="526"/>
      <c r="IK76" s="526"/>
      <c r="IL76" s="526"/>
      <c r="IM76" s="526"/>
      <c r="IN76" s="526"/>
      <c r="IO76" s="526"/>
      <c r="IP76" s="526"/>
      <c r="IQ76" s="526"/>
      <c r="IR76" s="526"/>
      <c r="IS76" s="526"/>
      <c r="IT76" s="526"/>
      <c r="IU76" s="526"/>
      <c r="IV76" s="526"/>
      <c r="IW76" s="526"/>
      <c r="IX76" s="526"/>
      <c r="IY76" s="526"/>
      <c r="IZ76" s="526"/>
      <c r="JA76" s="526"/>
      <c r="JB76" s="526"/>
      <c r="JC76" s="526"/>
      <c r="JD76" s="526"/>
      <c r="JE76" s="526"/>
      <c r="JF76" s="526"/>
      <c r="JG76" s="526"/>
      <c r="JH76" s="526"/>
      <c r="JI76" s="526"/>
      <c r="JJ76" s="526"/>
      <c r="JK76" s="526"/>
      <c r="JL76" s="526"/>
      <c r="JM76" s="526"/>
      <c r="JN76" s="526"/>
      <c r="JO76" s="526"/>
      <c r="JP76" s="526"/>
      <c r="JQ76" s="526"/>
      <c r="JR76" s="526"/>
      <c r="JS76" s="526"/>
      <c r="JT76" s="526"/>
      <c r="JU76" s="526"/>
      <c r="JV76" s="526"/>
      <c r="JW76" s="526"/>
      <c r="JX76" s="526"/>
      <c r="JY76" s="526"/>
      <c r="JZ76" s="526"/>
      <c r="KA76" s="526"/>
      <c r="KB76" s="526"/>
      <c r="KC76" s="526"/>
      <c r="KD76" s="526"/>
      <c r="KE76" s="526"/>
      <c r="KF76" s="526"/>
      <c r="KG76" s="526"/>
      <c r="KH76" s="526"/>
      <c r="KI76" s="526"/>
      <c r="KJ76" s="526"/>
      <c r="KK76" s="526"/>
      <c r="KL76" s="526"/>
      <c r="KM76" s="526"/>
      <c r="KN76" s="526"/>
      <c r="KO76" s="526"/>
      <c r="KP76" s="526"/>
      <c r="KQ76" s="527"/>
    </row>
    <row r="77" spans="1:303" ht="37.25" customHeight="1">
      <c r="A77" s="577"/>
      <c r="B77" s="660" t="s">
        <v>1263</v>
      </c>
      <c r="C77" s="660" t="s">
        <v>1264</v>
      </c>
      <c r="D77" s="661">
        <v>1</v>
      </c>
      <c r="E77" s="1189">
        <v>198</v>
      </c>
      <c r="F77" s="1171"/>
      <c r="G77" s="621"/>
      <c r="H77" s="622"/>
      <c r="I77" s="620"/>
      <c r="J77" s="619"/>
      <c r="K77" s="625" t="s">
        <v>680</v>
      </c>
      <c r="L77" s="624" t="s">
        <v>680</v>
      </c>
      <c r="M77" s="1172"/>
      <c r="N77" s="1173"/>
      <c r="O77" s="85"/>
      <c r="P77" s="1177" t="s">
        <v>680</v>
      </c>
      <c r="Q77" s="623" t="s">
        <v>680</v>
      </c>
      <c r="R77" s="611">
        <f t="shared" si="12"/>
        <v>0</v>
      </c>
      <c r="S77" s="662">
        <f t="shared" si="21"/>
        <v>0</v>
      </c>
      <c r="T77" s="663" t="str">
        <f t="shared" si="22"/>
        <v>-</v>
      </c>
      <c r="U77" s="664">
        <v>1.58</v>
      </c>
      <c r="V77" s="174">
        <f t="shared" si="15"/>
        <v>0</v>
      </c>
      <c r="W77" s="533"/>
      <c r="X77" s="665" t="s">
        <v>1512</v>
      </c>
      <c r="Y77" s="665" t="s">
        <v>1520</v>
      </c>
      <c r="Z77" s="658"/>
      <c r="AA77" s="658"/>
      <c r="AB77" s="658"/>
      <c r="AC77" s="658"/>
      <c r="AD77" s="658"/>
      <c r="AE77" s="658"/>
      <c r="AF77" s="658"/>
      <c r="AG77" s="658"/>
      <c r="AH77" s="658"/>
      <c r="AI77" s="658"/>
      <c r="AJ77" s="658"/>
      <c r="AK77" s="658"/>
      <c r="AL77" s="658"/>
      <c r="AM77" s="658"/>
      <c r="AN77" s="658"/>
      <c r="AO77" s="658"/>
      <c r="AP77" s="658"/>
      <c r="AQ77" s="658"/>
      <c r="AR77" s="658"/>
      <c r="AS77" s="658"/>
      <c r="AT77" s="658"/>
      <c r="AU77" s="658"/>
      <c r="AV77" s="658"/>
      <c r="AW77" s="658"/>
      <c r="AX77" s="658"/>
      <c r="AY77" s="658"/>
      <c r="AZ77" s="658"/>
      <c r="BA77" s="658"/>
      <c r="BB77" s="658"/>
      <c r="BC77" s="658"/>
      <c r="BD77" s="658"/>
      <c r="BE77" s="658"/>
      <c r="BF77" s="658"/>
      <c r="BG77" s="658"/>
      <c r="BH77" s="658"/>
      <c r="BI77" s="658"/>
      <c r="BJ77" s="658"/>
      <c r="BK77" s="658"/>
      <c r="BL77" s="658"/>
      <c r="BM77" s="658"/>
      <c r="BN77" s="658"/>
      <c r="BO77" s="659"/>
      <c r="BP77" s="558"/>
      <c r="BQ77" s="310"/>
      <c r="BR77" s="310"/>
      <c r="BS77" s="310">
        <v>1</v>
      </c>
      <c r="BT77" s="310"/>
      <c r="BU77" s="310"/>
      <c r="BV77" s="512"/>
      <c r="BW77" s="310"/>
      <c r="BX77" s="310">
        <v>1</v>
      </c>
      <c r="BY77" s="310"/>
      <c r="BZ77" s="512"/>
      <c r="CA77" s="525"/>
      <c r="CB77" s="526"/>
      <c r="CC77" s="526"/>
      <c r="CD77" s="526"/>
      <c r="CE77" s="526"/>
      <c r="CF77" s="526"/>
      <c r="CG77" s="526"/>
      <c r="CH77" s="526"/>
      <c r="CI77" s="526"/>
      <c r="CJ77" s="526"/>
      <c r="CK77" s="526"/>
      <c r="CL77" s="526"/>
      <c r="CM77" s="526"/>
      <c r="CN77" s="526"/>
      <c r="CO77" s="526"/>
      <c r="CP77" s="526"/>
      <c r="CQ77" s="526"/>
      <c r="CR77" s="526"/>
      <c r="CS77" s="526"/>
      <c r="CT77" s="526"/>
      <c r="CU77" s="526"/>
      <c r="CV77" s="526"/>
      <c r="CW77" s="526"/>
      <c r="CX77" s="526"/>
      <c r="CY77" s="526"/>
      <c r="CZ77" s="526"/>
      <c r="DA77" s="526"/>
      <c r="DB77" s="526"/>
      <c r="DC77" s="526"/>
      <c r="DD77" s="526"/>
      <c r="DE77" s="526"/>
      <c r="DF77" s="526"/>
      <c r="DG77" s="526"/>
      <c r="DH77" s="526"/>
      <c r="DI77" s="526"/>
      <c r="DJ77" s="526"/>
      <c r="DK77" s="526"/>
      <c r="DL77" s="526"/>
      <c r="DM77" s="526"/>
      <c r="DN77" s="526"/>
      <c r="DO77" s="526"/>
      <c r="DP77" s="526"/>
      <c r="DQ77" s="526"/>
      <c r="DR77" s="526"/>
      <c r="DS77" s="526"/>
      <c r="DT77" s="526"/>
      <c r="DU77" s="526"/>
      <c r="DV77" s="526"/>
      <c r="DW77" s="526"/>
      <c r="DX77" s="526"/>
      <c r="DY77" s="526"/>
      <c r="DZ77" s="526"/>
      <c r="EA77" s="526"/>
      <c r="EB77" s="526"/>
      <c r="EC77" s="526"/>
      <c r="ED77" s="526"/>
      <c r="EE77" s="526"/>
      <c r="EF77" s="526"/>
      <c r="EG77" s="526"/>
      <c r="EH77" s="526"/>
      <c r="EI77" s="526"/>
      <c r="EJ77" s="526"/>
      <c r="EK77" s="526"/>
      <c r="EL77" s="526"/>
      <c r="EM77" s="526"/>
      <c r="EN77" s="526"/>
      <c r="EO77" s="526"/>
      <c r="EP77" s="526"/>
      <c r="EQ77" s="526"/>
      <c r="ER77" s="526"/>
      <c r="ES77" s="526"/>
      <c r="ET77" s="526"/>
      <c r="EU77" s="526"/>
      <c r="EV77" s="526"/>
      <c r="EW77" s="526"/>
      <c r="EX77" s="526"/>
      <c r="EY77" s="526"/>
      <c r="EZ77" s="526"/>
      <c r="FA77" s="526"/>
      <c r="FB77" s="526"/>
      <c r="FC77" s="526"/>
      <c r="FD77" s="526"/>
      <c r="FE77" s="526"/>
      <c r="FF77" s="526"/>
      <c r="FG77" s="526"/>
      <c r="FH77" s="526"/>
      <c r="FI77" s="526"/>
      <c r="FJ77" s="526"/>
      <c r="FK77" s="526"/>
      <c r="FL77" s="526"/>
      <c r="FM77" s="526"/>
      <c r="FN77" s="526"/>
      <c r="FO77" s="526"/>
      <c r="FP77" s="526"/>
      <c r="FQ77" s="526"/>
      <c r="FR77" s="526"/>
      <c r="FS77" s="526"/>
      <c r="FT77" s="526"/>
      <c r="FU77" s="526"/>
      <c r="FV77" s="526"/>
      <c r="FW77" s="526"/>
      <c r="FX77" s="526"/>
      <c r="FY77" s="526"/>
      <c r="FZ77" s="526"/>
      <c r="GA77" s="526"/>
      <c r="GB77" s="526"/>
      <c r="GC77" s="526"/>
      <c r="GD77" s="526"/>
      <c r="GE77" s="526"/>
      <c r="GF77" s="526"/>
      <c r="GG77" s="526"/>
      <c r="GH77" s="526"/>
      <c r="GI77" s="526"/>
      <c r="GJ77" s="526"/>
      <c r="GK77" s="526"/>
      <c r="GL77" s="526"/>
      <c r="GM77" s="526"/>
      <c r="GN77" s="526"/>
      <c r="GO77" s="526"/>
      <c r="GP77" s="526"/>
      <c r="GQ77" s="526"/>
      <c r="GR77" s="526"/>
      <c r="GS77" s="526"/>
      <c r="GT77" s="526"/>
      <c r="GU77" s="526"/>
      <c r="GV77" s="526"/>
      <c r="GW77" s="526"/>
      <c r="GX77" s="526"/>
      <c r="GY77" s="526"/>
      <c r="GZ77" s="526"/>
      <c r="HA77" s="526"/>
      <c r="HB77" s="526"/>
      <c r="HC77" s="526"/>
      <c r="HD77" s="526"/>
      <c r="HE77" s="526"/>
      <c r="HF77" s="526"/>
      <c r="HG77" s="526"/>
      <c r="HH77" s="526"/>
      <c r="HI77" s="526"/>
      <c r="HJ77" s="526"/>
      <c r="HK77" s="526"/>
      <c r="HL77" s="526"/>
      <c r="HM77" s="526"/>
      <c r="HN77" s="526"/>
      <c r="HO77" s="526"/>
      <c r="HP77" s="526"/>
      <c r="HQ77" s="526"/>
      <c r="HR77" s="526"/>
      <c r="HS77" s="526"/>
      <c r="HT77" s="526"/>
      <c r="HU77" s="526"/>
      <c r="HV77" s="526"/>
      <c r="HW77" s="526"/>
      <c r="HX77" s="526"/>
      <c r="HY77" s="526"/>
      <c r="HZ77" s="526"/>
      <c r="IA77" s="526"/>
      <c r="IB77" s="526"/>
      <c r="IC77" s="526"/>
      <c r="ID77" s="526"/>
      <c r="IE77" s="526"/>
      <c r="IF77" s="526"/>
      <c r="IG77" s="526"/>
      <c r="IH77" s="526"/>
      <c r="II77" s="526"/>
      <c r="IJ77" s="526"/>
      <c r="IK77" s="526"/>
      <c r="IL77" s="526"/>
      <c r="IM77" s="526"/>
      <c r="IN77" s="526"/>
      <c r="IO77" s="526"/>
      <c r="IP77" s="526"/>
      <c r="IQ77" s="526"/>
      <c r="IR77" s="526"/>
      <c r="IS77" s="526"/>
      <c r="IT77" s="526"/>
      <c r="IU77" s="526"/>
      <c r="IV77" s="526"/>
      <c r="IW77" s="526"/>
      <c r="IX77" s="526"/>
      <c r="IY77" s="526"/>
      <c r="IZ77" s="526"/>
      <c r="JA77" s="526"/>
      <c r="JB77" s="526"/>
      <c r="JC77" s="526"/>
      <c r="JD77" s="526"/>
      <c r="JE77" s="526"/>
      <c r="JF77" s="526"/>
      <c r="JG77" s="526"/>
      <c r="JH77" s="526"/>
      <c r="JI77" s="526"/>
      <c r="JJ77" s="526"/>
      <c r="JK77" s="526"/>
      <c r="JL77" s="526"/>
      <c r="JM77" s="526"/>
      <c r="JN77" s="526"/>
      <c r="JO77" s="526"/>
      <c r="JP77" s="526"/>
      <c r="JQ77" s="526"/>
      <c r="JR77" s="526"/>
      <c r="JS77" s="526"/>
      <c r="JT77" s="526"/>
      <c r="JU77" s="526"/>
      <c r="JV77" s="526"/>
      <c r="JW77" s="526"/>
      <c r="JX77" s="526"/>
      <c r="JY77" s="526"/>
      <c r="JZ77" s="526"/>
      <c r="KA77" s="526"/>
      <c r="KB77" s="526"/>
      <c r="KC77" s="526"/>
      <c r="KD77" s="526"/>
      <c r="KE77" s="526"/>
      <c r="KF77" s="526"/>
      <c r="KG77" s="526"/>
      <c r="KH77" s="526"/>
      <c r="KI77" s="526"/>
      <c r="KJ77" s="526"/>
      <c r="KK77" s="526"/>
      <c r="KL77" s="526"/>
      <c r="KM77" s="526"/>
      <c r="KN77" s="526"/>
      <c r="KO77" s="526"/>
      <c r="KP77" s="526"/>
      <c r="KQ77" s="527"/>
    </row>
    <row r="78" spans="1:303" ht="37.25" customHeight="1">
      <c r="A78" s="577"/>
      <c r="B78" s="660" t="s">
        <v>1265</v>
      </c>
      <c r="C78" s="660" t="s">
        <v>1266</v>
      </c>
      <c r="D78" s="661">
        <v>1</v>
      </c>
      <c r="E78" s="1189">
        <v>175</v>
      </c>
      <c r="F78" s="1171"/>
      <c r="G78" s="621"/>
      <c r="H78" s="622"/>
      <c r="I78" s="620"/>
      <c r="J78" s="619"/>
      <c r="K78" s="625" t="s">
        <v>680</v>
      </c>
      <c r="L78" s="624" t="s">
        <v>680</v>
      </c>
      <c r="M78" s="1172"/>
      <c r="N78" s="1173"/>
      <c r="O78" s="85"/>
      <c r="P78" s="1177" t="s">
        <v>680</v>
      </c>
      <c r="Q78" s="623" t="s">
        <v>680</v>
      </c>
      <c r="R78" s="611">
        <f t="shared" si="12"/>
        <v>0</v>
      </c>
      <c r="S78" s="662">
        <f t="shared" si="21"/>
        <v>0</v>
      </c>
      <c r="T78" s="663" t="str">
        <f t="shared" si="22"/>
        <v>-</v>
      </c>
      <c r="U78" s="664">
        <v>1.06</v>
      </c>
      <c r="V78" s="174">
        <f t="shared" si="15"/>
        <v>0</v>
      </c>
      <c r="W78" s="533"/>
      <c r="X78" s="665" t="s">
        <v>1512</v>
      </c>
      <c r="Y78" s="665" t="s">
        <v>1519</v>
      </c>
      <c r="Z78" s="658"/>
      <c r="AA78" s="658"/>
      <c r="AB78" s="658"/>
      <c r="AC78" s="658"/>
      <c r="AD78" s="658"/>
      <c r="AE78" s="658"/>
      <c r="AF78" s="658"/>
      <c r="AG78" s="658"/>
      <c r="AH78" s="658"/>
      <c r="AI78" s="658"/>
      <c r="AJ78" s="658"/>
      <c r="AK78" s="658"/>
      <c r="AL78" s="658"/>
      <c r="AM78" s="658"/>
      <c r="AN78" s="658"/>
      <c r="AO78" s="658"/>
      <c r="AP78" s="658"/>
      <c r="AQ78" s="658"/>
      <c r="AR78" s="658"/>
      <c r="AS78" s="658"/>
      <c r="AT78" s="658"/>
      <c r="AU78" s="658"/>
      <c r="AV78" s="658"/>
      <c r="AW78" s="658"/>
      <c r="AX78" s="658"/>
      <c r="AY78" s="658"/>
      <c r="AZ78" s="658"/>
      <c r="BA78" s="658"/>
      <c r="BB78" s="658"/>
      <c r="BC78" s="658"/>
      <c r="BD78" s="658"/>
      <c r="BE78" s="658"/>
      <c r="BF78" s="658"/>
      <c r="BG78" s="658"/>
      <c r="BH78" s="658"/>
      <c r="BI78" s="658"/>
      <c r="BJ78" s="658"/>
      <c r="BK78" s="658"/>
      <c r="BL78" s="658"/>
      <c r="BM78" s="658"/>
      <c r="BN78" s="658"/>
      <c r="BO78" s="659"/>
      <c r="BP78" s="558"/>
      <c r="BQ78" s="310"/>
      <c r="BR78" s="310">
        <v>1</v>
      </c>
      <c r="BS78" s="310"/>
      <c r="BT78" s="310"/>
      <c r="BU78" s="310"/>
      <c r="BV78" s="512"/>
      <c r="BW78" s="310"/>
      <c r="BX78" s="310">
        <v>1</v>
      </c>
      <c r="BY78" s="310"/>
      <c r="BZ78" s="512"/>
      <c r="CA78" s="525"/>
      <c r="CB78" s="526"/>
      <c r="CC78" s="526"/>
      <c r="CD78" s="526"/>
      <c r="CE78" s="526"/>
      <c r="CF78" s="526"/>
      <c r="CG78" s="526"/>
      <c r="CH78" s="526"/>
      <c r="CI78" s="526"/>
      <c r="CJ78" s="526"/>
      <c r="CK78" s="526"/>
      <c r="CL78" s="526"/>
      <c r="CM78" s="526"/>
      <c r="CN78" s="526"/>
      <c r="CO78" s="526"/>
      <c r="CP78" s="526"/>
      <c r="CQ78" s="526"/>
      <c r="CR78" s="526"/>
      <c r="CS78" s="526"/>
      <c r="CT78" s="526"/>
      <c r="CU78" s="526"/>
      <c r="CV78" s="526"/>
      <c r="CW78" s="526"/>
      <c r="CX78" s="526"/>
      <c r="CY78" s="526"/>
      <c r="CZ78" s="526"/>
      <c r="DA78" s="526"/>
      <c r="DB78" s="526"/>
      <c r="DC78" s="526"/>
      <c r="DD78" s="526"/>
      <c r="DE78" s="526"/>
      <c r="DF78" s="526"/>
      <c r="DG78" s="526"/>
      <c r="DH78" s="526"/>
      <c r="DI78" s="526"/>
      <c r="DJ78" s="526"/>
      <c r="DK78" s="526"/>
      <c r="DL78" s="526"/>
      <c r="DM78" s="526"/>
      <c r="DN78" s="526"/>
      <c r="DO78" s="526"/>
      <c r="DP78" s="526"/>
      <c r="DQ78" s="526"/>
      <c r="DR78" s="526"/>
      <c r="DS78" s="526"/>
      <c r="DT78" s="526"/>
      <c r="DU78" s="526"/>
      <c r="DV78" s="526"/>
      <c r="DW78" s="526"/>
      <c r="DX78" s="526"/>
      <c r="DY78" s="526"/>
      <c r="DZ78" s="526"/>
      <c r="EA78" s="526"/>
      <c r="EB78" s="526"/>
      <c r="EC78" s="526"/>
      <c r="ED78" s="526"/>
      <c r="EE78" s="526"/>
      <c r="EF78" s="526"/>
      <c r="EG78" s="526"/>
      <c r="EH78" s="526"/>
      <c r="EI78" s="526"/>
      <c r="EJ78" s="526"/>
      <c r="EK78" s="526"/>
      <c r="EL78" s="526"/>
      <c r="EM78" s="526"/>
      <c r="EN78" s="526"/>
      <c r="EO78" s="526"/>
      <c r="EP78" s="526"/>
      <c r="EQ78" s="526"/>
      <c r="ER78" s="526"/>
      <c r="ES78" s="526"/>
      <c r="ET78" s="526"/>
      <c r="EU78" s="526"/>
      <c r="EV78" s="526"/>
      <c r="EW78" s="526"/>
      <c r="EX78" s="526"/>
      <c r="EY78" s="526"/>
      <c r="EZ78" s="526"/>
      <c r="FA78" s="526"/>
      <c r="FB78" s="526"/>
      <c r="FC78" s="526"/>
      <c r="FD78" s="526"/>
      <c r="FE78" s="526"/>
      <c r="FF78" s="526"/>
      <c r="FG78" s="526"/>
      <c r="FH78" s="526"/>
      <c r="FI78" s="526"/>
      <c r="FJ78" s="526"/>
      <c r="FK78" s="526"/>
      <c r="FL78" s="526"/>
      <c r="FM78" s="526"/>
      <c r="FN78" s="526"/>
      <c r="FO78" s="526"/>
      <c r="FP78" s="526"/>
      <c r="FQ78" s="526"/>
      <c r="FR78" s="526"/>
      <c r="FS78" s="526"/>
      <c r="FT78" s="526"/>
      <c r="FU78" s="526"/>
      <c r="FV78" s="526"/>
      <c r="FW78" s="526"/>
      <c r="FX78" s="526"/>
      <c r="FY78" s="526"/>
      <c r="FZ78" s="526"/>
      <c r="GA78" s="526"/>
      <c r="GB78" s="526"/>
      <c r="GC78" s="526"/>
      <c r="GD78" s="526"/>
      <c r="GE78" s="526"/>
      <c r="GF78" s="526"/>
      <c r="GG78" s="526"/>
      <c r="GH78" s="526"/>
      <c r="GI78" s="526"/>
      <c r="GJ78" s="526"/>
      <c r="GK78" s="526"/>
      <c r="GL78" s="526"/>
      <c r="GM78" s="526"/>
      <c r="GN78" s="526"/>
      <c r="GO78" s="526"/>
      <c r="GP78" s="526"/>
      <c r="GQ78" s="526"/>
      <c r="GR78" s="526"/>
      <c r="GS78" s="526"/>
      <c r="GT78" s="526"/>
      <c r="GU78" s="526"/>
      <c r="GV78" s="526"/>
      <c r="GW78" s="526"/>
      <c r="GX78" s="526"/>
      <c r="GY78" s="526"/>
      <c r="GZ78" s="526"/>
      <c r="HA78" s="526"/>
      <c r="HB78" s="526"/>
      <c r="HC78" s="526"/>
      <c r="HD78" s="526"/>
      <c r="HE78" s="526"/>
      <c r="HF78" s="526"/>
      <c r="HG78" s="526"/>
      <c r="HH78" s="526"/>
      <c r="HI78" s="526"/>
      <c r="HJ78" s="526"/>
      <c r="HK78" s="526"/>
      <c r="HL78" s="526"/>
      <c r="HM78" s="526"/>
      <c r="HN78" s="526"/>
      <c r="HO78" s="526"/>
      <c r="HP78" s="526"/>
      <c r="HQ78" s="526"/>
      <c r="HR78" s="526"/>
      <c r="HS78" s="526"/>
      <c r="HT78" s="526"/>
      <c r="HU78" s="526"/>
      <c r="HV78" s="526"/>
      <c r="HW78" s="526"/>
      <c r="HX78" s="526"/>
      <c r="HY78" s="526"/>
      <c r="HZ78" s="526"/>
      <c r="IA78" s="526"/>
      <c r="IB78" s="526"/>
      <c r="IC78" s="526"/>
      <c r="ID78" s="526"/>
      <c r="IE78" s="526"/>
      <c r="IF78" s="526"/>
      <c r="IG78" s="526"/>
      <c r="IH78" s="526"/>
      <c r="II78" s="526"/>
      <c r="IJ78" s="526"/>
      <c r="IK78" s="526"/>
      <c r="IL78" s="526"/>
      <c r="IM78" s="526"/>
      <c r="IN78" s="526"/>
      <c r="IO78" s="526"/>
      <c r="IP78" s="526"/>
      <c r="IQ78" s="526"/>
      <c r="IR78" s="526"/>
      <c r="IS78" s="526"/>
      <c r="IT78" s="526"/>
      <c r="IU78" s="526"/>
      <c r="IV78" s="526"/>
      <c r="IW78" s="526"/>
      <c r="IX78" s="526"/>
      <c r="IY78" s="526"/>
      <c r="IZ78" s="526"/>
      <c r="JA78" s="526"/>
      <c r="JB78" s="526"/>
      <c r="JC78" s="526"/>
      <c r="JD78" s="526"/>
      <c r="JE78" s="526"/>
      <c r="JF78" s="526"/>
      <c r="JG78" s="526"/>
      <c r="JH78" s="526"/>
      <c r="JI78" s="526"/>
      <c r="JJ78" s="526"/>
      <c r="JK78" s="526"/>
      <c r="JL78" s="526"/>
      <c r="JM78" s="526"/>
      <c r="JN78" s="526"/>
      <c r="JO78" s="526"/>
      <c r="JP78" s="526"/>
      <c r="JQ78" s="526"/>
      <c r="JR78" s="526"/>
      <c r="JS78" s="526"/>
      <c r="JT78" s="526"/>
      <c r="JU78" s="526"/>
      <c r="JV78" s="526"/>
      <c r="JW78" s="526"/>
      <c r="JX78" s="526"/>
      <c r="JY78" s="526"/>
      <c r="JZ78" s="526"/>
      <c r="KA78" s="526"/>
      <c r="KB78" s="526"/>
      <c r="KC78" s="526"/>
      <c r="KD78" s="526"/>
      <c r="KE78" s="526"/>
      <c r="KF78" s="526"/>
      <c r="KG78" s="526"/>
      <c r="KH78" s="526"/>
      <c r="KI78" s="526"/>
      <c r="KJ78" s="526"/>
      <c r="KK78" s="526"/>
      <c r="KL78" s="526"/>
      <c r="KM78" s="526"/>
      <c r="KN78" s="526"/>
      <c r="KO78" s="526"/>
      <c r="KP78" s="526"/>
      <c r="KQ78" s="527"/>
    </row>
    <row r="79" spans="1:303" ht="37.25" customHeight="1">
      <c r="A79" s="577"/>
      <c r="B79" s="660" t="s">
        <v>1267</v>
      </c>
      <c r="C79" s="660" t="s">
        <v>1268</v>
      </c>
      <c r="D79" s="661">
        <v>1</v>
      </c>
      <c r="E79" s="1189">
        <v>200</v>
      </c>
      <c r="F79" s="1171"/>
      <c r="G79" s="621"/>
      <c r="H79" s="622"/>
      <c r="I79" s="620"/>
      <c r="J79" s="619"/>
      <c r="K79" s="625" t="s">
        <v>680</v>
      </c>
      <c r="L79" s="624" t="s">
        <v>680</v>
      </c>
      <c r="M79" s="1172"/>
      <c r="N79" s="1173"/>
      <c r="O79" s="85"/>
      <c r="P79" s="1177" t="s">
        <v>680</v>
      </c>
      <c r="Q79" s="623" t="s">
        <v>680</v>
      </c>
      <c r="R79" s="611">
        <f t="shared" si="12"/>
        <v>0</v>
      </c>
      <c r="S79" s="662">
        <f t="shared" si="21"/>
        <v>0</v>
      </c>
      <c r="T79" s="663" t="str">
        <f t="shared" si="22"/>
        <v>-</v>
      </c>
      <c r="U79" s="664">
        <v>1.58</v>
      </c>
      <c r="V79" s="174">
        <f t="shared" si="15"/>
        <v>0</v>
      </c>
      <c r="W79" s="533"/>
      <c r="X79" s="665" t="s">
        <v>1511</v>
      </c>
      <c r="Y79" s="665" t="s">
        <v>1520</v>
      </c>
      <c r="Z79" s="658"/>
      <c r="AA79" s="658"/>
      <c r="AB79" s="658"/>
      <c r="AC79" s="658"/>
      <c r="AD79" s="658"/>
      <c r="AE79" s="658"/>
      <c r="AF79" s="658"/>
      <c r="AG79" s="658"/>
      <c r="AH79" s="658"/>
      <c r="AI79" s="658"/>
      <c r="AJ79" s="658"/>
      <c r="AK79" s="658"/>
      <c r="AL79" s="658"/>
      <c r="AM79" s="658"/>
      <c r="AN79" s="658"/>
      <c r="AO79" s="658"/>
      <c r="AP79" s="658"/>
      <c r="AQ79" s="658"/>
      <c r="AR79" s="658"/>
      <c r="AS79" s="658"/>
      <c r="AT79" s="658"/>
      <c r="AU79" s="658"/>
      <c r="AV79" s="658"/>
      <c r="AW79" s="658"/>
      <c r="AX79" s="658"/>
      <c r="AY79" s="658"/>
      <c r="AZ79" s="658"/>
      <c r="BA79" s="658"/>
      <c r="BB79" s="658"/>
      <c r="BC79" s="658"/>
      <c r="BD79" s="658"/>
      <c r="BE79" s="658"/>
      <c r="BF79" s="658"/>
      <c r="BG79" s="658"/>
      <c r="BH79" s="658"/>
      <c r="BI79" s="658"/>
      <c r="BJ79" s="658"/>
      <c r="BK79" s="658"/>
      <c r="BL79" s="658"/>
      <c r="BM79" s="658"/>
      <c r="BN79" s="658"/>
      <c r="BO79" s="659"/>
      <c r="BP79" s="558"/>
      <c r="BQ79" s="310"/>
      <c r="BR79" s="310"/>
      <c r="BS79" s="310">
        <v>1</v>
      </c>
      <c r="BT79" s="310"/>
      <c r="BU79" s="310"/>
      <c r="BV79" s="512"/>
      <c r="BW79" s="310"/>
      <c r="BX79" s="310"/>
      <c r="BY79" s="310">
        <v>1</v>
      </c>
      <c r="BZ79" s="512"/>
      <c r="CA79" s="525"/>
      <c r="CB79" s="526"/>
      <c r="CC79" s="526"/>
      <c r="CD79" s="526"/>
      <c r="CE79" s="526"/>
      <c r="CF79" s="526"/>
      <c r="CG79" s="526"/>
      <c r="CH79" s="526"/>
      <c r="CI79" s="526"/>
      <c r="CJ79" s="526"/>
      <c r="CK79" s="526"/>
      <c r="CL79" s="526"/>
      <c r="CM79" s="526"/>
      <c r="CN79" s="526"/>
      <c r="CO79" s="526"/>
      <c r="CP79" s="526"/>
      <c r="CQ79" s="526"/>
      <c r="CR79" s="526"/>
      <c r="CS79" s="526"/>
      <c r="CT79" s="526"/>
      <c r="CU79" s="526"/>
      <c r="CV79" s="526"/>
      <c r="CW79" s="526"/>
      <c r="CX79" s="526"/>
      <c r="CY79" s="526"/>
      <c r="CZ79" s="526"/>
      <c r="DA79" s="526"/>
      <c r="DB79" s="526"/>
      <c r="DC79" s="526"/>
      <c r="DD79" s="526"/>
      <c r="DE79" s="526"/>
      <c r="DF79" s="526"/>
      <c r="DG79" s="526"/>
      <c r="DH79" s="526"/>
      <c r="DI79" s="526"/>
      <c r="DJ79" s="526"/>
      <c r="DK79" s="526"/>
      <c r="DL79" s="526"/>
      <c r="DM79" s="526"/>
      <c r="DN79" s="526"/>
      <c r="DO79" s="526"/>
      <c r="DP79" s="526"/>
      <c r="DQ79" s="526"/>
      <c r="DR79" s="526"/>
      <c r="DS79" s="526"/>
      <c r="DT79" s="526"/>
      <c r="DU79" s="526"/>
      <c r="DV79" s="526"/>
      <c r="DW79" s="526"/>
      <c r="DX79" s="526"/>
      <c r="DY79" s="526"/>
      <c r="DZ79" s="526"/>
      <c r="EA79" s="526"/>
      <c r="EB79" s="526"/>
      <c r="EC79" s="526"/>
      <c r="ED79" s="526"/>
      <c r="EE79" s="526"/>
      <c r="EF79" s="526"/>
      <c r="EG79" s="526"/>
      <c r="EH79" s="526"/>
      <c r="EI79" s="526"/>
      <c r="EJ79" s="526"/>
      <c r="EK79" s="526"/>
      <c r="EL79" s="526"/>
      <c r="EM79" s="526"/>
      <c r="EN79" s="526"/>
      <c r="EO79" s="526"/>
      <c r="EP79" s="526"/>
      <c r="EQ79" s="526"/>
      <c r="ER79" s="526"/>
      <c r="ES79" s="526"/>
      <c r="ET79" s="526"/>
      <c r="EU79" s="526"/>
      <c r="EV79" s="526"/>
      <c r="EW79" s="526"/>
      <c r="EX79" s="526"/>
      <c r="EY79" s="526"/>
      <c r="EZ79" s="526"/>
      <c r="FA79" s="526"/>
      <c r="FB79" s="526"/>
      <c r="FC79" s="526"/>
      <c r="FD79" s="526"/>
      <c r="FE79" s="526"/>
      <c r="FF79" s="526"/>
      <c r="FG79" s="526"/>
      <c r="FH79" s="526"/>
      <c r="FI79" s="526"/>
      <c r="FJ79" s="526"/>
      <c r="FK79" s="526"/>
      <c r="FL79" s="526"/>
      <c r="FM79" s="526"/>
      <c r="FN79" s="526"/>
      <c r="FO79" s="526"/>
      <c r="FP79" s="526"/>
      <c r="FQ79" s="526"/>
      <c r="FR79" s="526"/>
      <c r="FS79" s="526"/>
      <c r="FT79" s="526"/>
      <c r="FU79" s="526"/>
      <c r="FV79" s="526"/>
      <c r="FW79" s="526"/>
      <c r="FX79" s="526"/>
      <c r="FY79" s="526"/>
      <c r="FZ79" s="526"/>
      <c r="GA79" s="526"/>
      <c r="GB79" s="526"/>
      <c r="GC79" s="526"/>
      <c r="GD79" s="526"/>
      <c r="GE79" s="526"/>
      <c r="GF79" s="526"/>
      <c r="GG79" s="526"/>
      <c r="GH79" s="526"/>
      <c r="GI79" s="526"/>
      <c r="GJ79" s="526"/>
      <c r="GK79" s="526"/>
      <c r="GL79" s="526"/>
      <c r="GM79" s="526"/>
      <c r="GN79" s="526"/>
      <c r="GO79" s="526"/>
      <c r="GP79" s="526"/>
      <c r="GQ79" s="526"/>
      <c r="GR79" s="526"/>
      <c r="GS79" s="526"/>
      <c r="GT79" s="526"/>
      <c r="GU79" s="526"/>
      <c r="GV79" s="526"/>
      <c r="GW79" s="526"/>
      <c r="GX79" s="526"/>
      <c r="GY79" s="526"/>
      <c r="GZ79" s="526"/>
      <c r="HA79" s="526"/>
      <c r="HB79" s="526"/>
      <c r="HC79" s="526"/>
      <c r="HD79" s="526"/>
      <c r="HE79" s="526"/>
      <c r="HF79" s="526"/>
      <c r="HG79" s="526"/>
      <c r="HH79" s="526"/>
      <c r="HI79" s="526"/>
      <c r="HJ79" s="526"/>
      <c r="HK79" s="526"/>
      <c r="HL79" s="526"/>
      <c r="HM79" s="526"/>
      <c r="HN79" s="526"/>
      <c r="HO79" s="526"/>
      <c r="HP79" s="526"/>
      <c r="HQ79" s="526"/>
      <c r="HR79" s="526"/>
      <c r="HS79" s="526"/>
      <c r="HT79" s="526"/>
      <c r="HU79" s="526"/>
      <c r="HV79" s="526"/>
      <c r="HW79" s="526"/>
      <c r="HX79" s="526"/>
      <c r="HY79" s="526"/>
      <c r="HZ79" s="526"/>
      <c r="IA79" s="526"/>
      <c r="IB79" s="526"/>
      <c r="IC79" s="526"/>
      <c r="ID79" s="526"/>
      <c r="IE79" s="526"/>
      <c r="IF79" s="526"/>
      <c r="IG79" s="526"/>
      <c r="IH79" s="526"/>
      <c r="II79" s="526"/>
      <c r="IJ79" s="526"/>
      <c r="IK79" s="526"/>
      <c r="IL79" s="526"/>
      <c r="IM79" s="526"/>
      <c r="IN79" s="526"/>
      <c r="IO79" s="526"/>
      <c r="IP79" s="526"/>
      <c r="IQ79" s="526"/>
      <c r="IR79" s="526"/>
      <c r="IS79" s="526"/>
      <c r="IT79" s="526"/>
      <c r="IU79" s="526"/>
      <c r="IV79" s="526"/>
      <c r="IW79" s="526"/>
      <c r="IX79" s="526"/>
      <c r="IY79" s="526"/>
      <c r="IZ79" s="526"/>
      <c r="JA79" s="526"/>
      <c r="JB79" s="526"/>
      <c r="JC79" s="526"/>
      <c r="JD79" s="526"/>
      <c r="JE79" s="526"/>
      <c r="JF79" s="526"/>
      <c r="JG79" s="526"/>
      <c r="JH79" s="526"/>
      <c r="JI79" s="526"/>
      <c r="JJ79" s="526"/>
      <c r="JK79" s="526"/>
      <c r="JL79" s="526"/>
      <c r="JM79" s="526"/>
      <c r="JN79" s="526"/>
      <c r="JO79" s="526"/>
      <c r="JP79" s="526"/>
      <c r="JQ79" s="526"/>
      <c r="JR79" s="526"/>
      <c r="JS79" s="526"/>
      <c r="JT79" s="526"/>
      <c r="JU79" s="526"/>
      <c r="JV79" s="526"/>
      <c r="JW79" s="526"/>
      <c r="JX79" s="526"/>
      <c r="JY79" s="526"/>
      <c r="JZ79" s="526"/>
      <c r="KA79" s="526"/>
      <c r="KB79" s="526"/>
      <c r="KC79" s="526"/>
      <c r="KD79" s="526"/>
      <c r="KE79" s="526"/>
      <c r="KF79" s="526"/>
      <c r="KG79" s="526"/>
      <c r="KH79" s="526"/>
      <c r="KI79" s="526"/>
      <c r="KJ79" s="526"/>
      <c r="KK79" s="526"/>
      <c r="KL79" s="526"/>
      <c r="KM79" s="526"/>
      <c r="KN79" s="526"/>
      <c r="KO79" s="526"/>
      <c r="KP79" s="526"/>
      <c r="KQ79" s="527"/>
    </row>
    <row r="80" spans="1:303" ht="37.25" customHeight="1">
      <c r="A80" s="577"/>
      <c r="B80" s="660" t="s">
        <v>1269</v>
      </c>
      <c r="C80" s="660" t="s">
        <v>1270</v>
      </c>
      <c r="D80" s="661">
        <v>1</v>
      </c>
      <c r="E80" s="1189">
        <v>195</v>
      </c>
      <c r="F80" s="1171"/>
      <c r="G80" s="621"/>
      <c r="H80" s="622"/>
      <c r="I80" s="620"/>
      <c r="J80" s="619"/>
      <c r="K80" s="625" t="s">
        <v>680</v>
      </c>
      <c r="L80" s="624" t="s">
        <v>680</v>
      </c>
      <c r="M80" s="1172"/>
      <c r="N80" s="1173"/>
      <c r="O80" s="85"/>
      <c r="P80" s="1177" t="s">
        <v>680</v>
      </c>
      <c r="Q80" s="623" t="s">
        <v>680</v>
      </c>
      <c r="R80" s="611">
        <f t="shared" si="12"/>
        <v>0</v>
      </c>
      <c r="S80" s="662">
        <f t="shared" si="21"/>
        <v>0</v>
      </c>
      <c r="T80" s="663" t="str">
        <f t="shared" si="22"/>
        <v>-</v>
      </c>
      <c r="U80" s="664">
        <v>1.64</v>
      </c>
      <c r="V80" s="174">
        <f t="shared" si="15"/>
        <v>0</v>
      </c>
      <c r="W80" s="533"/>
      <c r="X80" s="665" t="s">
        <v>1511</v>
      </c>
      <c r="Y80" s="665" t="s">
        <v>1520</v>
      </c>
      <c r="Z80" s="658"/>
      <c r="AA80" s="658"/>
      <c r="AB80" s="658"/>
      <c r="AC80" s="658"/>
      <c r="AD80" s="658"/>
      <c r="AE80" s="658"/>
      <c r="AF80" s="658"/>
      <c r="AG80" s="658"/>
      <c r="AH80" s="658"/>
      <c r="AI80" s="658"/>
      <c r="AJ80" s="658"/>
      <c r="AK80" s="658"/>
      <c r="AL80" s="658"/>
      <c r="AM80" s="658"/>
      <c r="AN80" s="658"/>
      <c r="AO80" s="658"/>
      <c r="AP80" s="658"/>
      <c r="AQ80" s="658"/>
      <c r="AR80" s="658"/>
      <c r="AS80" s="658"/>
      <c r="AT80" s="658"/>
      <c r="AU80" s="658"/>
      <c r="AV80" s="658"/>
      <c r="AW80" s="658"/>
      <c r="AX80" s="658"/>
      <c r="AY80" s="658"/>
      <c r="AZ80" s="658"/>
      <c r="BA80" s="658"/>
      <c r="BB80" s="658"/>
      <c r="BC80" s="658"/>
      <c r="BD80" s="658"/>
      <c r="BE80" s="658"/>
      <c r="BF80" s="658"/>
      <c r="BG80" s="658"/>
      <c r="BH80" s="658"/>
      <c r="BI80" s="658"/>
      <c r="BJ80" s="658"/>
      <c r="BK80" s="658"/>
      <c r="BL80" s="658"/>
      <c r="BM80" s="658"/>
      <c r="BN80" s="658"/>
      <c r="BO80" s="659"/>
      <c r="BP80" s="558"/>
      <c r="BQ80" s="310"/>
      <c r="BR80" s="310"/>
      <c r="BS80" s="310">
        <v>1</v>
      </c>
      <c r="BT80" s="310"/>
      <c r="BU80" s="310"/>
      <c r="BV80" s="512"/>
      <c r="BW80" s="310"/>
      <c r="BX80" s="310"/>
      <c r="BY80" s="310">
        <v>1</v>
      </c>
      <c r="BZ80" s="512"/>
      <c r="CA80" s="525"/>
      <c r="CB80" s="526"/>
      <c r="CC80" s="526"/>
      <c r="CD80" s="526"/>
      <c r="CE80" s="526"/>
      <c r="CF80" s="526"/>
      <c r="CG80" s="526"/>
      <c r="CH80" s="526"/>
      <c r="CI80" s="526"/>
      <c r="CJ80" s="526"/>
      <c r="CK80" s="526"/>
      <c r="CL80" s="526"/>
      <c r="CM80" s="526"/>
      <c r="CN80" s="526"/>
      <c r="CO80" s="526"/>
      <c r="CP80" s="526"/>
      <c r="CQ80" s="526"/>
      <c r="CR80" s="526"/>
      <c r="CS80" s="526"/>
      <c r="CT80" s="526"/>
      <c r="CU80" s="526"/>
      <c r="CV80" s="526"/>
      <c r="CW80" s="526"/>
      <c r="CX80" s="526"/>
      <c r="CY80" s="526"/>
      <c r="CZ80" s="526"/>
      <c r="DA80" s="526"/>
      <c r="DB80" s="526"/>
      <c r="DC80" s="526"/>
      <c r="DD80" s="526"/>
      <c r="DE80" s="526"/>
      <c r="DF80" s="526"/>
      <c r="DG80" s="526"/>
      <c r="DH80" s="526"/>
      <c r="DI80" s="526"/>
      <c r="DJ80" s="526"/>
      <c r="DK80" s="526"/>
      <c r="DL80" s="526"/>
      <c r="DM80" s="526"/>
      <c r="DN80" s="526"/>
      <c r="DO80" s="526"/>
      <c r="DP80" s="526"/>
      <c r="DQ80" s="526"/>
      <c r="DR80" s="526"/>
      <c r="DS80" s="526"/>
      <c r="DT80" s="526"/>
      <c r="DU80" s="526"/>
      <c r="DV80" s="526"/>
      <c r="DW80" s="526"/>
      <c r="DX80" s="526"/>
      <c r="DY80" s="526"/>
      <c r="DZ80" s="526"/>
      <c r="EA80" s="526"/>
      <c r="EB80" s="526"/>
      <c r="EC80" s="526"/>
      <c r="ED80" s="526"/>
      <c r="EE80" s="526"/>
      <c r="EF80" s="526"/>
      <c r="EG80" s="526"/>
      <c r="EH80" s="526"/>
      <c r="EI80" s="526"/>
      <c r="EJ80" s="526"/>
      <c r="EK80" s="526"/>
      <c r="EL80" s="526"/>
      <c r="EM80" s="526"/>
      <c r="EN80" s="526"/>
      <c r="EO80" s="526"/>
      <c r="EP80" s="526"/>
      <c r="EQ80" s="526"/>
      <c r="ER80" s="526"/>
      <c r="ES80" s="526"/>
      <c r="ET80" s="526"/>
      <c r="EU80" s="526"/>
      <c r="EV80" s="526"/>
      <c r="EW80" s="526"/>
      <c r="EX80" s="526"/>
      <c r="EY80" s="526"/>
      <c r="EZ80" s="526"/>
      <c r="FA80" s="526"/>
      <c r="FB80" s="526"/>
      <c r="FC80" s="526"/>
      <c r="FD80" s="526"/>
      <c r="FE80" s="526"/>
      <c r="FF80" s="526"/>
      <c r="FG80" s="526"/>
      <c r="FH80" s="526"/>
      <c r="FI80" s="526"/>
      <c r="FJ80" s="526"/>
      <c r="FK80" s="526"/>
      <c r="FL80" s="526"/>
      <c r="FM80" s="526"/>
      <c r="FN80" s="526"/>
      <c r="FO80" s="526"/>
      <c r="FP80" s="526"/>
      <c r="FQ80" s="526"/>
      <c r="FR80" s="526"/>
      <c r="FS80" s="526"/>
      <c r="FT80" s="526"/>
      <c r="FU80" s="526"/>
      <c r="FV80" s="526"/>
      <c r="FW80" s="526"/>
      <c r="FX80" s="526"/>
      <c r="FY80" s="526"/>
      <c r="FZ80" s="526"/>
      <c r="GA80" s="526"/>
      <c r="GB80" s="526"/>
      <c r="GC80" s="526"/>
      <c r="GD80" s="526"/>
      <c r="GE80" s="526"/>
      <c r="GF80" s="526"/>
      <c r="GG80" s="526"/>
      <c r="GH80" s="526"/>
      <c r="GI80" s="526"/>
      <c r="GJ80" s="526"/>
      <c r="GK80" s="526"/>
      <c r="GL80" s="526"/>
      <c r="GM80" s="526"/>
      <c r="GN80" s="526"/>
      <c r="GO80" s="526"/>
      <c r="GP80" s="526"/>
      <c r="GQ80" s="526"/>
      <c r="GR80" s="526"/>
      <c r="GS80" s="526"/>
      <c r="GT80" s="526"/>
      <c r="GU80" s="526"/>
      <c r="GV80" s="526"/>
      <c r="GW80" s="526"/>
      <c r="GX80" s="526"/>
      <c r="GY80" s="526"/>
      <c r="GZ80" s="526"/>
      <c r="HA80" s="526"/>
      <c r="HB80" s="526"/>
      <c r="HC80" s="526"/>
      <c r="HD80" s="526"/>
      <c r="HE80" s="526"/>
      <c r="HF80" s="526"/>
      <c r="HG80" s="526"/>
      <c r="HH80" s="526"/>
      <c r="HI80" s="526"/>
      <c r="HJ80" s="526"/>
      <c r="HK80" s="526"/>
      <c r="HL80" s="526"/>
      <c r="HM80" s="526"/>
      <c r="HN80" s="526"/>
      <c r="HO80" s="526"/>
      <c r="HP80" s="526"/>
      <c r="HQ80" s="526"/>
      <c r="HR80" s="526"/>
      <c r="HS80" s="526"/>
      <c r="HT80" s="526"/>
      <c r="HU80" s="526"/>
      <c r="HV80" s="526"/>
      <c r="HW80" s="526"/>
      <c r="HX80" s="526"/>
      <c r="HY80" s="526"/>
      <c r="HZ80" s="526"/>
      <c r="IA80" s="526"/>
      <c r="IB80" s="526"/>
      <c r="IC80" s="526"/>
      <c r="ID80" s="526"/>
      <c r="IE80" s="526"/>
      <c r="IF80" s="526"/>
      <c r="IG80" s="526"/>
      <c r="IH80" s="526"/>
      <c r="II80" s="526"/>
      <c r="IJ80" s="526"/>
      <c r="IK80" s="526"/>
      <c r="IL80" s="526"/>
      <c r="IM80" s="526"/>
      <c r="IN80" s="526"/>
      <c r="IO80" s="526"/>
      <c r="IP80" s="526"/>
      <c r="IQ80" s="526"/>
      <c r="IR80" s="526"/>
      <c r="IS80" s="526"/>
      <c r="IT80" s="526"/>
      <c r="IU80" s="526"/>
      <c r="IV80" s="526"/>
      <c r="IW80" s="526"/>
      <c r="IX80" s="526"/>
      <c r="IY80" s="526"/>
      <c r="IZ80" s="526"/>
      <c r="JA80" s="526"/>
      <c r="JB80" s="526"/>
      <c r="JC80" s="526"/>
      <c r="JD80" s="526"/>
      <c r="JE80" s="526"/>
      <c r="JF80" s="526"/>
      <c r="JG80" s="526"/>
      <c r="JH80" s="526"/>
      <c r="JI80" s="526"/>
      <c r="JJ80" s="526"/>
      <c r="JK80" s="526"/>
      <c r="JL80" s="526"/>
      <c r="JM80" s="526"/>
      <c r="JN80" s="526"/>
      <c r="JO80" s="526"/>
      <c r="JP80" s="526"/>
      <c r="JQ80" s="526"/>
      <c r="JR80" s="526"/>
      <c r="JS80" s="526"/>
      <c r="JT80" s="526"/>
      <c r="JU80" s="526"/>
      <c r="JV80" s="526"/>
      <c r="JW80" s="526"/>
      <c r="JX80" s="526"/>
      <c r="JY80" s="526"/>
      <c r="JZ80" s="526"/>
      <c r="KA80" s="526"/>
      <c r="KB80" s="526"/>
      <c r="KC80" s="526"/>
      <c r="KD80" s="526"/>
      <c r="KE80" s="526"/>
      <c r="KF80" s="526"/>
      <c r="KG80" s="526"/>
      <c r="KH80" s="526"/>
      <c r="KI80" s="526"/>
      <c r="KJ80" s="526"/>
      <c r="KK80" s="526"/>
      <c r="KL80" s="526"/>
      <c r="KM80" s="526"/>
      <c r="KN80" s="526"/>
      <c r="KO80" s="526"/>
      <c r="KP80" s="526"/>
      <c r="KQ80" s="527"/>
    </row>
    <row r="81" spans="1:303" ht="37.25" customHeight="1">
      <c r="A81" s="577"/>
      <c r="B81" s="660" t="s">
        <v>1271</v>
      </c>
      <c r="C81" s="660" t="s">
        <v>1272</v>
      </c>
      <c r="D81" s="661">
        <v>1</v>
      </c>
      <c r="E81" s="1189">
        <v>172</v>
      </c>
      <c r="F81" s="1171"/>
      <c r="G81" s="621"/>
      <c r="H81" s="622"/>
      <c r="I81" s="620"/>
      <c r="J81" s="619"/>
      <c r="K81" s="625" t="s">
        <v>680</v>
      </c>
      <c r="L81" s="624" t="s">
        <v>680</v>
      </c>
      <c r="M81" s="1172"/>
      <c r="N81" s="1173"/>
      <c r="O81" s="85"/>
      <c r="P81" s="1177" t="s">
        <v>680</v>
      </c>
      <c r="Q81" s="623" t="s">
        <v>680</v>
      </c>
      <c r="R81" s="611">
        <f t="shared" si="12"/>
        <v>0</v>
      </c>
      <c r="S81" s="662">
        <f t="shared" si="21"/>
        <v>0</v>
      </c>
      <c r="T81" s="663" t="str">
        <f t="shared" si="22"/>
        <v>-</v>
      </c>
      <c r="U81" s="664">
        <v>1.06</v>
      </c>
      <c r="V81" s="174">
        <f t="shared" si="15"/>
        <v>0</v>
      </c>
      <c r="W81" s="533"/>
      <c r="X81" s="665" t="s">
        <v>1512</v>
      </c>
      <c r="Y81" s="665" t="s">
        <v>1519</v>
      </c>
      <c r="Z81" s="658"/>
      <c r="AA81" s="658"/>
      <c r="AB81" s="658"/>
      <c r="AC81" s="658"/>
      <c r="AD81" s="658"/>
      <c r="AE81" s="658"/>
      <c r="AF81" s="658"/>
      <c r="AG81" s="658"/>
      <c r="AH81" s="658"/>
      <c r="AI81" s="658"/>
      <c r="AJ81" s="658"/>
      <c r="AK81" s="658"/>
      <c r="AL81" s="658"/>
      <c r="AM81" s="658"/>
      <c r="AN81" s="658"/>
      <c r="AO81" s="658"/>
      <c r="AP81" s="658"/>
      <c r="AQ81" s="658"/>
      <c r="AR81" s="658"/>
      <c r="AS81" s="658"/>
      <c r="AT81" s="658"/>
      <c r="AU81" s="658"/>
      <c r="AV81" s="658"/>
      <c r="AW81" s="658"/>
      <c r="AX81" s="658"/>
      <c r="AY81" s="658"/>
      <c r="AZ81" s="658"/>
      <c r="BA81" s="658"/>
      <c r="BB81" s="658"/>
      <c r="BC81" s="658"/>
      <c r="BD81" s="658"/>
      <c r="BE81" s="658"/>
      <c r="BF81" s="658"/>
      <c r="BG81" s="658"/>
      <c r="BH81" s="658"/>
      <c r="BI81" s="658"/>
      <c r="BJ81" s="658"/>
      <c r="BK81" s="658"/>
      <c r="BL81" s="658"/>
      <c r="BM81" s="658"/>
      <c r="BN81" s="658"/>
      <c r="BO81" s="659"/>
      <c r="BP81" s="558"/>
      <c r="BQ81" s="310"/>
      <c r="BR81" s="310">
        <v>1</v>
      </c>
      <c r="BS81" s="310"/>
      <c r="BT81" s="310"/>
      <c r="BU81" s="310"/>
      <c r="BV81" s="512"/>
      <c r="BW81" s="310"/>
      <c r="BX81" s="310">
        <v>1</v>
      </c>
      <c r="BY81" s="310"/>
      <c r="BZ81" s="512"/>
      <c r="CA81" s="525"/>
      <c r="CB81" s="526"/>
      <c r="CC81" s="526"/>
      <c r="CD81" s="526"/>
      <c r="CE81" s="526"/>
      <c r="CF81" s="526"/>
      <c r="CG81" s="526"/>
      <c r="CH81" s="526"/>
      <c r="CI81" s="526"/>
      <c r="CJ81" s="526"/>
      <c r="CK81" s="526"/>
      <c r="CL81" s="526"/>
      <c r="CM81" s="526"/>
      <c r="CN81" s="526"/>
      <c r="CO81" s="526"/>
      <c r="CP81" s="526"/>
      <c r="CQ81" s="526"/>
      <c r="CR81" s="526"/>
      <c r="CS81" s="526"/>
      <c r="CT81" s="526"/>
      <c r="CU81" s="526"/>
      <c r="CV81" s="526"/>
      <c r="CW81" s="526"/>
      <c r="CX81" s="526"/>
      <c r="CY81" s="526"/>
      <c r="CZ81" s="526"/>
      <c r="DA81" s="526"/>
      <c r="DB81" s="526"/>
      <c r="DC81" s="526"/>
      <c r="DD81" s="526"/>
      <c r="DE81" s="526"/>
      <c r="DF81" s="526"/>
      <c r="DG81" s="526"/>
      <c r="DH81" s="526"/>
      <c r="DI81" s="526"/>
      <c r="DJ81" s="526"/>
      <c r="DK81" s="526"/>
      <c r="DL81" s="526"/>
      <c r="DM81" s="526"/>
      <c r="DN81" s="526"/>
      <c r="DO81" s="526"/>
      <c r="DP81" s="526"/>
      <c r="DQ81" s="526"/>
      <c r="DR81" s="526"/>
      <c r="DS81" s="526"/>
      <c r="DT81" s="526"/>
      <c r="DU81" s="526"/>
      <c r="DV81" s="526"/>
      <c r="DW81" s="526"/>
      <c r="DX81" s="526"/>
      <c r="DY81" s="526"/>
      <c r="DZ81" s="526"/>
      <c r="EA81" s="526"/>
      <c r="EB81" s="526"/>
      <c r="EC81" s="526"/>
      <c r="ED81" s="526"/>
      <c r="EE81" s="526"/>
      <c r="EF81" s="526"/>
      <c r="EG81" s="526"/>
      <c r="EH81" s="526"/>
      <c r="EI81" s="526"/>
      <c r="EJ81" s="526"/>
      <c r="EK81" s="526"/>
      <c r="EL81" s="526"/>
      <c r="EM81" s="526"/>
      <c r="EN81" s="526"/>
      <c r="EO81" s="526"/>
      <c r="EP81" s="526"/>
      <c r="EQ81" s="526"/>
      <c r="ER81" s="526"/>
      <c r="ES81" s="526"/>
      <c r="ET81" s="526"/>
      <c r="EU81" s="526"/>
      <c r="EV81" s="526"/>
      <c r="EW81" s="526"/>
      <c r="EX81" s="526"/>
      <c r="EY81" s="526"/>
      <c r="EZ81" s="526"/>
      <c r="FA81" s="526"/>
      <c r="FB81" s="526"/>
      <c r="FC81" s="526"/>
      <c r="FD81" s="526"/>
      <c r="FE81" s="526"/>
      <c r="FF81" s="526"/>
      <c r="FG81" s="526"/>
      <c r="FH81" s="526"/>
      <c r="FI81" s="526"/>
      <c r="FJ81" s="526"/>
      <c r="FK81" s="526"/>
      <c r="FL81" s="526"/>
      <c r="FM81" s="526"/>
      <c r="FN81" s="526"/>
      <c r="FO81" s="526"/>
      <c r="FP81" s="526"/>
      <c r="FQ81" s="526"/>
      <c r="FR81" s="526"/>
      <c r="FS81" s="526"/>
      <c r="FT81" s="526"/>
      <c r="FU81" s="526"/>
      <c r="FV81" s="526"/>
      <c r="FW81" s="526"/>
      <c r="FX81" s="526"/>
      <c r="FY81" s="526"/>
      <c r="FZ81" s="526"/>
      <c r="GA81" s="526"/>
      <c r="GB81" s="526"/>
      <c r="GC81" s="526"/>
      <c r="GD81" s="526"/>
      <c r="GE81" s="526"/>
      <c r="GF81" s="526"/>
      <c r="GG81" s="526"/>
      <c r="GH81" s="526"/>
      <c r="GI81" s="526"/>
      <c r="GJ81" s="526"/>
      <c r="GK81" s="526"/>
      <c r="GL81" s="526"/>
      <c r="GM81" s="526"/>
      <c r="GN81" s="526"/>
      <c r="GO81" s="526"/>
      <c r="GP81" s="526"/>
      <c r="GQ81" s="526"/>
      <c r="GR81" s="526"/>
      <c r="GS81" s="526"/>
      <c r="GT81" s="526"/>
      <c r="GU81" s="526"/>
      <c r="GV81" s="526"/>
      <c r="GW81" s="526"/>
      <c r="GX81" s="526"/>
      <c r="GY81" s="526"/>
      <c r="GZ81" s="526"/>
      <c r="HA81" s="526"/>
      <c r="HB81" s="526"/>
      <c r="HC81" s="526"/>
      <c r="HD81" s="526"/>
      <c r="HE81" s="526"/>
      <c r="HF81" s="526"/>
      <c r="HG81" s="526"/>
      <c r="HH81" s="526"/>
      <c r="HI81" s="526"/>
      <c r="HJ81" s="526"/>
      <c r="HK81" s="526"/>
      <c r="HL81" s="526"/>
      <c r="HM81" s="526"/>
      <c r="HN81" s="526"/>
      <c r="HO81" s="526"/>
      <c r="HP81" s="526"/>
      <c r="HQ81" s="526"/>
      <c r="HR81" s="526"/>
      <c r="HS81" s="526"/>
      <c r="HT81" s="526"/>
      <c r="HU81" s="526"/>
      <c r="HV81" s="526"/>
      <c r="HW81" s="526"/>
      <c r="HX81" s="526"/>
      <c r="HY81" s="526"/>
      <c r="HZ81" s="526"/>
      <c r="IA81" s="526"/>
      <c r="IB81" s="526"/>
      <c r="IC81" s="526"/>
      <c r="ID81" s="526"/>
      <c r="IE81" s="526"/>
      <c r="IF81" s="526"/>
      <c r="IG81" s="526"/>
      <c r="IH81" s="526"/>
      <c r="II81" s="526"/>
      <c r="IJ81" s="526"/>
      <c r="IK81" s="526"/>
      <c r="IL81" s="526"/>
      <c r="IM81" s="526"/>
      <c r="IN81" s="526"/>
      <c r="IO81" s="526"/>
      <c r="IP81" s="526"/>
      <c r="IQ81" s="526"/>
      <c r="IR81" s="526"/>
      <c r="IS81" s="526"/>
      <c r="IT81" s="526"/>
      <c r="IU81" s="526"/>
      <c r="IV81" s="526"/>
      <c r="IW81" s="526"/>
      <c r="IX81" s="526"/>
      <c r="IY81" s="526"/>
      <c r="IZ81" s="526"/>
      <c r="JA81" s="526"/>
      <c r="JB81" s="526"/>
      <c r="JC81" s="526"/>
      <c r="JD81" s="526"/>
      <c r="JE81" s="526"/>
      <c r="JF81" s="526"/>
      <c r="JG81" s="526"/>
      <c r="JH81" s="526"/>
      <c r="JI81" s="526"/>
      <c r="JJ81" s="526"/>
      <c r="JK81" s="526"/>
      <c r="JL81" s="526"/>
      <c r="JM81" s="526"/>
      <c r="JN81" s="526"/>
      <c r="JO81" s="526"/>
      <c r="JP81" s="526"/>
      <c r="JQ81" s="526"/>
      <c r="JR81" s="526"/>
      <c r="JS81" s="526"/>
      <c r="JT81" s="526"/>
      <c r="JU81" s="526"/>
      <c r="JV81" s="526"/>
      <c r="JW81" s="526"/>
      <c r="JX81" s="526"/>
      <c r="JY81" s="526"/>
      <c r="JZ81" s="526"/>
      <c r="KA81" s="526"/>
      <c r="KB81" s="526"/>
      <c r="KC81" s="526"/>
      <c r="KD81" s="526"/>
      <c r="KE81" s="526"/>
      <c r="KF81" s="526"/>
      <c r="KG81" s="526"/>
      <c r="KH81" s="526"/>
      <c r="KI81" s="526"/>
      <c r="KJ81" s="526"/>
      <c r="KK81" s="526"/>
      <c r="KL81" s="526"/>
      <c r="KM81" s="526"/>
      <c r="KN81" s="526"/>
      <c r="KO81" s="526"/>
      <c r="KP81" s="526"/>
      <c r="KQ81" s="527"/>
    </row>
    <row r="82" spans="1:303" ht="37.25" customHeight="1">
      <c r="A82" s="577"/>
      <c r="B82" s="660" t="s">
        <v>1273</v>
      </c>
      <c r="C82" s="660" t="s">
        <v>1274</v>
      </c>
      <c r="D82" s="661">
        <v>1</v>
      </c>
      <c r="E82" s="1189">
        <v>202</v>
      </c>
      <c r="F82" s="1171"/>
      <c r="G82" s="621"/>
      <c r="H82" s="622"/>
      <c r="I82" s="620"/>
      <c r="J82" s="619"/>
      <c r="K82" s="625" t="s">
        <v>680</v>
      </c>
      <c r="L82" s="624" t="s">
        <v>680</v>
      </c>
      <c r="M82" s="1172"/>
      <c r="N82" s="1173"/>
      <c r="O82" s="85"/>
      <c r="P82" s="1177" t="s">
        <v>680</v>
      </c>
      <c r="Q82" s="623" t="s">
        <v>680</v>
      </c>
      <c r="R82" s="611">
        <f t="shared" si="12"/>
        <v>0</v>
      </c>
      <c r="S82" s="662">
        <f t="shared" si="21"/>
        <v>0</v>
      </c>
      <c r="T82" s="663" t="str">
        <f t="shared" si="22"/>
        <v>-</v>
      </c>
      <c r="U82" s="664">
        <v>1.53</v>
      </c>
      <c r="V82" s="174">
        <f t="shared" si="15"/>
        <v>0</v>
      </c>
      <c r="W82" s="533"/>
      <c r="X82" s="665" t="s">
        <v>1511</v>
      </c>
      <c r="Y82" s="665" t="s">
        <v>1520</v>
      </c>
      <c r="Z82" s="658"/>
      <c r="AA82" s="658"/>
      <c r="AB82" s="658"/>
      <c r="AC82" s="658"/>
      <c r="AD82" s="658"/>
      <c r="AE82" s="658"/>
      <c r="AF82" s="658"/>
      <c r="AG82" s="658"/>
      <c r="AH82" s="658"/>
      <c r="AI82" s="658"/>
      <c r="AJ82" s="658"/>
      <c r="AK82" s="658"/>
      <c r="AL82" s="658"/>
      <c r="AM82" s="658"/>
      <c r="AN82" s="658"/>
      <c r="AO82" s="658"/>
      <c r="AP82" s="658"/>
      <c r="AQ82" s="658"/>
      <c r="AR82" s="658"/>
      <c r="AS82" s="658"/>
      <c r="AT82" s="658"/>
      <c r="AU82" s="658"/>
      <c r="AV82" s="658"/>
      <c r="AW82" s="658"/>
      <c r="AX82" s="658"/>
      <c r="AY82" s="658"/>
      <c r="AZ82" s="658"/>
      <c r="BA82" s="658"/>
      <c r="BB82" s="658"/>
      <c r="BC82" s="658"/>
      <c r="BD82" s="658"/>
      <c r="BE82" s="658"/>
      <c r="BF82" s="658"/>
      <c r="BG82" s="658"/>
      <c r="BH82" s="658"/>
      <c r="BI82" s="658"/>
      <c r="BJ82" s="658"/>
      <c r="BK82" s="658"/>
      <c r="BL82" s="658"/>
      <c r="BM82" s="658"/>
      <c r="BN82" s="658"/>
      <c r="BO82" s="659"/>
      <c r="BP82" s="558"/>
      <c r="BQ82" s="310"/>
      <c r="BR82" s="310"/>
      <c r="BS82" s="310">
        <v>1</v>
      </c>
      <c r="BT82" s="310"/>
      <c r="BU82" s="310"/>
      <c r="BV82" s="512"/>
      <c r="BW82" s="310"/>
      <c r="BX82" s="310"/>
      <c r="BY82" s="310">
        <v>1</v>
      </c>
      <c r="BZ82" s="512"/>
      <c r="CA82" s="525"/>
      <c r="CB82" s="526"/>
      <c r="CC82" s="526"/>
      <c r="CD82" s="526"/>
      <c r="CE82" s="526"/>
      <c r="CF82" s="526"/>
      <c r="CG82" s="526"/>
      <c r="CH82" s="526"/>
      <c r="CI82" s="526"/>
      <c r="CJ82" s="526"/>
      <c r="CK82" s="526"/>
      <c r="CL82" s="526"/>
      <c r="CM82" s="526"/>
      <c r="CN82" s="526"/>
      <c r="CO82" s="526"/>
      <c r="CP82" s="526"/>
      <c r="CQ82" s="526"/>
      <c r="CR82" s="526"/>
      <c r="CS82" s="526"/>
      <c r="CT82" s="526"/>
      <c r="CU82" s="526"/>
      <c r="CV82" s="526"/>
      <c r="CW82" s="526"/>
      <c r="CX82" s="526"/>
      <c r="CY82" s="526"/>
      <c r="CZ82" s="526"/>
      <c r="DA82" s="526"/>
      <c r="DB82" s="526"/>
      <c r="DC82" s="526"/>
      <c r="DD82" s="526"/>
      <c r="DE82" s="526"/>
      <c r="DF82" s="526"/>
      <c r="DG82" s="526"/>
      <c r="DH82" s="526"/>
      <c r="DI82" s="526"/>
      <c r="DJ82" s="526"/>
      <c r="DK82" s="526"/>
      <c r="DL82" s="526"/>
      <c r="DM82" s="526"/>
      <c r="DN82" s="526"/>
      <c r="DO82" s="526"/>
      <c r="DP82" s="526"/>
      <c r="DQ82" s="526"/>
      <c r="DR82" s="526"/>
      <c r="DS82" s="526"/>
      <c r="DT82" s="526"/>
      <c r="DU82" s="526"/>
      <c r="DV82" s="526"/>
      <c r="DW82" s="526"/>
      <c r="DX82" s="526"/>
      <c r="DY82" s="526"/>
      <c r="DZ82" s="526"/>
      <c r="EA82" s="526"/>
      <c r="EB82" s="526"/>
      <c r="EC82" s="526"/>
      <c r="ED82" s="526"/>
      <c r="EE82" s="526"/>
      <c r="EF82" s="526"/>
      <c r="EG82" s="526"/>
      <c r="EH82" s="526"/>
      <c r="EI82" s="526"/>
      <c r="EJ82" s="526"/>
      <c r="EK82" s="526"/>
      <c r="EL82" s="526"/>
      <c r="EM82" s="526"/>
      <c r="EN82" s="526"/>
      <c r="EO82" s="526"/>
      <c r="EP82" s="526"/>
      <c r="EQ82" s="526"/>
      <c r="ER82" s="526"/>
      <c r="ES82" s="526"/>
      <c r="ET82" s="526"/>
      <c r="EU82" s="526"/>
      <c r="EV82" s="526"/>
      <c r="EW82" s="526"/>
      <c r="EX82" s="526"/>
      <c r="EY82" s="526"/>
      <c r="EZ82" s="526"/>
      <c r="FA82" s="526"/>
      <c r="FB82" s="526"/>
      <c r="FC82" s="526"/>
      <c r="FD82" s="526"/>
      <c r="FE82" s="526"/>
      <c r="FF82" s="526"/>
      <c r="FG82" s="526"/>
      <c r="FH82" s="526"/>
      <c r="FI82" s="526"/>
      <c r="FJ82" s="526"/>
      <c r="FK82" s="526"/>
      <c r="FL82" s="526"/>
      <c r="FM82" s="526"/>
      <c r="FN82" s="526"/>
      <c r="FO82" s="526"/>
      <c r="FP82" s="526"/>
      <c r="FQ82" s="526"/>
      <c r="FR82" s="526"/>
      <c r="FS82" s="526"/>
      <c r="FT82" s="526"/>
      <c r="FU82" s="526"/>
      <c r="FV82" s="526"/>
      <c r="FW82" s="526"/>
      <c r="FX82" s="526"/>
      <c r="FY82" s="526"/>
      <c r="FZ82" s="526"/>
      <c r="GA82" s="526"/>
      <c r="GB82" s="526"/>
      <c r="GC82" s="526"/>
      <c r="GD82" s="526"/>
      <c r="GE82" s="526"/>
      <c r="GF82" s="526"/>
      <c r="GG82" s="526"/>
      <c r="GH82" s="526"/>
      <c r="GI82" s="526"/>
      <c r="GJ82" s="526"/>
      <c r="GK82" s="526"/>
      <c r="GL82" s="526"/>
      <c r="GM82" s="526"/>
      <c r="GN82" s="526"/>
      <c r="GO82" s="526"/>
      <c r="GP82" s="526"/>
      <c r="GQ82" s="526"/>
      <c r="GR82" s="526"/>
      <c r="GS82" s="526"/>
      <c r="GT82" s="526"/>
      <c r="GU82" s="526"/>
      <c r="GV82" s="526"/>
      <c r="GW82" s="526"/>
      <c r="GX82" s="526"/>
      <c r="GY82" s="526"/>
      <c r="GZ82" s="526"/>
      <c r="HA82" s="526"/>
      <c r="HB82" s="526"/>
      <c r="HC82" s="526"/>
      <c r="HD82" s="526"/>
      <c r="HE82" s="526"/>
      <c r="HF82" s="526"/>
      <c r="HG82" s="526"/>
      <c r="HH82" s="526"/>
      <c r="HI82" s="526"/>
      <c r="HJ82" s="526"/>
      <c r="HK82" s="526"/>
      <c r="HL82" s="526"/>
      <c r="HM82" s="526"/>
      <c r="HN82" s="526"/>
      <c r="HO82" s="526"/>
      <c r="HP82" s="526"/>
      <c r="HQ82" s="526"/>
      <c r="HR82" s="526"/>
      <c r="HS82" s="526"/>
      <c r="HT82" s="526"/>
      <c r="HU82" s="526"/>
      <c r="HV82" s="526"/>
      <c r="HW82" s="526"/>
      <c r="HX82" s="526"/>
      <c r="HY82" s="526"/>
      <c r="HZ82" s="526"/>
      <c r="IA82" s="526"/>
      <c r="IB82" s="526"/>
      <c r="IC82" s="526"/>
      <c r="ID82" s="526"/>
      <c r="IE82" s="526"/>
      <c r="IF82" s="526"/>
      <c r="IG82" s="526"/>
      <c r="IH82" s="526"/>
      <c r="II82" s="526"/>
      <c r="IJ82" s="526"/>
      <c r="IK82" s="526"/>
      <c r="IL82" s="526"/>
      <c r="IM82" s="526"/>
      <c r="IN82" s="526"/>
      <c r="IO82" s="526"/>
      <c r="IP82" s="526"/>
      <c r="IQ82" s="526"/>
      <c r="IR82" s="526"/>
      <c r="IS82" s="526"/>
      <c r="IT82" s="526"/>
      <c r="IU82" s="526"/>
      <c r="IV82" s="526"/>
      <c r="IW82" s="526"/>
      <c r="IX82" s="526"/>
      <c r="IY82" s="526"/>
      <c r="IZ82" s="526"/>
      <c r="JA82" s="526"/>
      <c r="JB82" s="526"/>
      <c r="JC82" s="526"/>
      <c r="JD82" s="526"/>
      <c r="JE82" s="526"/>
      <c r="JF82" s="526"/>
      <c r="JG82" s="526"/>
      <c r="JH82" s="526"/>
      <c r="JI82" s="526"/>
      <c r="JJ82" s="526"/>
      <c r="JK82" s="526"/>
      <c r="JL82" s="526"/>
      <c r="JM82" s="526"/>
      <c r="JN82" s="526"/>
      <c r="JO82" s="526"/>
      <c r="JP82" s="526"/>
      <c r="JQ82" s="526"/>
      <c r="JR82" s="526"/>
      <c r="JS82" s="526"/>
      <c r="JT82" s="526"/>
      <c r="JU82" s="526"/>
      <c r="JV82" s="526"/>
      <c r="JW82" s="526"/>
      <c r="JX82" s="526"/>
      <c r="JY82" s="526"/>
      <c r="JZ82" s="526"/>
      <c r="KA82" s="526"/>
      <c r="KB82" s="526"/>
      <c r="KC82" s="526"/>
      <c r="KD82" s="526"/>
      <c r="KE82" s="526"/>
      <c r="KF82" s="526"/>
      <c r="KG82" s="526"/>
      <c r="KH82" s="526"/>
      <c r="KI82" s="526"/>
      <c r="KJ82" s="526"/>
      <c r="KK82" s="526"/>
      <c r="KL82" s="526"/>
      <c r="KM82" s="526"/>
      <c r="KN82" s="526"/>
      <c r="KO82" s="526"/>
      <c r="KP82" s="526"/>
      <c r="KQ82" s="527"/>
    </row>
    <row r="83" spans="1:303" ht="37.25" customHeight="1">
      <c r="A83" s="577"/>
      <c r="B83" s="660" t="s">
        <v>1275</v>
      </c>
      <c r="C83" s="660" t="s">
        <v>1276</v>
      </c>
      <c r="D83" s="661">
        <v>1</v>
      </c>
      <c r="E83" s="1189">
        <v>171</v>
      </c>
      <c r="F83" s="1171"/>
      <c r="G83" s="621"/>
      <c r="H83" s="622"/>
      <c r="I83" s="620"/>
      <c r="J83" s="619"/>
      <c r="K83" s="625" t="s">
        <v>680</v>
      </c>
      <c r="L83" s="624" t="s">
        <v>680</v>
      </c>
      <c r="M83" s="1172"/>
      <c r="N83" s="1173"/>
      <c r="O83" s="85"/>
      <c r="P83" s="1177" t="s">
        <v>680</v>
      </c>
      <c r="Q83" s="623" t="s">
        <v>680</v>
      </c>
      <c r="R83" s="611">
        <f t="shared" si="12"/>
        <v>0</v>
      </c>
      <c r="S83" s="662">
        <f t="shared" si="21"/>
        <v>0</v>
      </c>
      <c r="T83" s="663" t="str">
        <f t="shared" si="22"/>
        <v>-</v>
      </c>
      <c r="U83" s="664">
        <v>1</v>
      </c>
      <c r="V83" s="174">
        <f t="shared" si="15"/>
        <v>0</v>
      </c>
      <c r="W83" s="533"/>
      <c r="X83" s="665" t="s">
        <v>1512</v>
      </c>
      <c r="Y83" s="665" t="s">
        <v>1519</v>
      </c>
      <c r="Z83" s="658"/>
      <c r="AA83" s="658"/>
      <c r="AB83" s="658"/>
      <c r="AC83" s="658"/>
      <c r="AD83" s="658"/>
      <c r="AE83" s="658"/>
      <c r="AF83" s="658"/>
      <c r="AG83" s="658"/>
      <c r="AH83" s="658"/>
      <c r="AI83" s="658"/>
      <c r="AJ83" s="658"/>
      <c r="AK83" s="658"/>
      <c r="AL83" s="658"/>
      <c r="AM83" s="658"/>
      <c r="AN83" s="658"/>
      <c r="AO83" s="658"/>
      <c r="AP83" s="658"/>
      <c r="AQ83" s="658"/>
      <c r="AR83" s="658"/>
      <c r="AS83" s="658"/>
      <c r="AT83" s="658"/>
      <c r="AU83" s="658"/>
      <c r="AV83" s="658"/>
      <c r="AW83" s="658"/>
      <c r="AX83" s="658"/>
      <c r="AY83" s="658"/>
      <c r="AZ83" s="658"/>
      <c r="BA83" s="658"/>
      <c r="BB83" s="658"/>
      <c r="BC83" s="658"/>
      <c r="BD83" s="658"/>
      <c r="BE83" s="658"/>
      <c r="BF83" s="658"/>
      <c r="BG83" s="658"/>
      <c r="BH83" s="658"/>
      <c r="BI83" s="658"/>
      <c r="BJ83" s="658"/>
      <c r="BK83" s="658"/>
      <c r="BL83" s="658"/>
      <c r="BM83" s="658"/>
      <c r="BN83" s="658"/>
      <c r="BO83" s="659"/>
      <c r="BP83" s="558"/>
      <c r="BQ83" s="310"/>
      <c r="BR83" s="310">
        <v>1</v>
      </c>
      <c r="BS83" s="310"/>
      <c r="BT83" s="310"/>
      <c r="BU83" s="310"/>
      <c r="BV83" s="512"/>
      <c r="BW83" s="310"/>
      <c r="BX83" s="310">
        <v>1</v>
      </c>
      <c r="BY83" s="310"/>
      <c r="BZ83" s="512"/>
      <c r="CA83" s="525"/>
      <c r="CB83" s="526"/>
      <c r="CC83" s="526"/>
      <c r="CD83" s="526"/>
      <c r="CE83" s="526"/>
      <c r="CF83" s="526"/>
      <c r="CG83" s="526"/>
      <c r="CH83" s="526"/>
      <c r="CI83" s="526"/>
      <c r="CJ83" s="526"/>
      <c r="CK83" s="526"/>
      <c r="CL83" s="526"/>
      <c r="CM83" s="526"/>
      <c r="CN83" s="526"/>
      <c r="CO83" s="526"/>
      <c r="CP83" s="526"/>
      <c r="CQ83" s="526"/>
      <c r="CR83" s="526"/>
      <c r="CS83" s="526"/>
      <c r="CT83" s="526"/>
      <c r="CU83" s="526"/>
      <c r="CV83" s="526"/>
      <c r="CW83" s="526"/>
      <c r="CX83" s="526"/>
      <c r="CY83" s="526"/>
      <c r="CZ83" s="526"/>
      <c r="DA83" s="526"/>
      <c r="DB83" s="526"/>
      <c r="DC83" s="526"/>
      <c r="DD83" s="526"/>
      <c r="DE83" s="526"/>
      <c r="DF83" s="526"/>
      <c r="DG83" s="526"/>
      <c r="DH83" s="526"/>
      <c r="DI83" s="526"/>
      <c r="DJ83" s="526"/>
      <c r="DK83" s="526"/>
      <c r="DL83" s="526"/>
      <c r="DM83" s="526"/>
      <c r="DN83" s="526"/>
      <c r="DO83" s="526"/>
      <c r="DP83" s="526"/>
      <c r="DQ83" s="526"/>
      <c r="DR83" s="526"/>
      <c r="DS83" s="526"/>
      <c r="DT83" s="526"/>
      <c r="DU83" s="526"/>
      <c r="DV83" s="526"/>
      <c r="DW83" s="526"/>
      <c r="DX83" s="526"/>
      <c r="DY83" s="526"/>
      <c r="DZ83" s="526"/>
      <c r="EA83" s="526"/>
      <c r="EB83" s="526"/>
      <c r="EC83" s="526"/>
      <c r="ED83" s="526"/>
      <c r="EE83" s="526"/>
      <c r="EF83" s="526"/>
      <c r="EG83" s="526"/>
      <c r="EH83" s="526"/>
      <c r="EI83" s="526"/>
      <c r="EJ83" s="526"/>
      <c r="EK83" s="526"/>
      <c r="EL83" s="526"/>
      <c r="EM83" s="526"/>
      <c r="EN83" s="526"/>
      <c r="EO83" s="526"/>
      <c r="EP83" s="526"/>
      <c r="EQ83" s="526"/>
      <c r="ER83" s="526"/>
      <c r="ES83" s="526"/>
      <c r="ET83" s="526"/>
      <c r="EU83" s="526"/>
      <c r="EV83" s="526"/>
      <c r="EW83" s="526"/>
      <c r="EX83" s="526"/>
      <c r="EY83" s="526"/>
      <c r="EZ83" s="526"/>
      <c r="FA83" s="526"/>
      <c r="FB83" s="526"/>
      <c r="FC83" s="526"/>
      <c r="FD83" s="526"/>
      <c r="FE83" s="526"/>
      <c r="FF83" s="526"/>
      <c r="FG83" s="526"/>
      <c r="FH83" s="526"/>
      <c r="FI83" s="526"/>
      <c r="FJ83" s="526"/>
      <c r="FK83" s="526"/>
      <c r="FL83" s="526"/>
      <c r="FM83" s="526"/>
      <c r="FN83" s="526"/>
      <c r="FO83" s="526"/>
      <c r="FP83" s="526"/>
      <c r="FQ83" s="526"/>
      <c r="FR83" s="526"/>
      <c r="FS83" s="526"/>
      <c r="FT83" s="526"/>
      <c r="FU83" s="526"/>
      <c r="FV83" s="526"/>
      <c r="FW83" s="526"/>
      <c r="FX83" s="526"/>
      <c r="FY83" s="526"/>
      <c r="FZ83" s="526"/>
      <c r="GA83" s="526"/>
      <c r="GB83" s="526"/>
      <c r="GC83" s="526"/>
      <c r="GD83" s="526"/>
      <c r="GE83" s="526"/>
      <c r="GF83" s="526"/>
      <c r="GG83" s="526"/>
      <c r="GH83" s="526"/>
      <c r="GI83" s="526"/>
      <c r="GJ83" s="526"/>
      <c r="GK83" s="526"/>
      <c r="GL83" s="526"/>
      <c r="GM83" s="526"/>
      <c r="GN83" s="526"/>
      <c r="GO83" s="526"/>
      <c r="GP83" s="526"/>
      <c r="GQ83" s="526"/>
      <c r="GR83" s="526"/>
      <c r="GS83" s="526"/>
      <c r="GT83" s="526"/>
      <c r="GU83" s="526"/>
      <c r="GV83" s="526"/>
      <c r="GW83" s="526"/>
      <c r="GX83" s="526"/>
      <c r="GY83" s="526"/>
      <c r="GZ83" s="526"/>
      <c r="HA83" s="526"/>
      <c r="HB83" s="526"/>
      <c r="HC83" s="526"/>
      <c r="HD83" s="526"/>
      <c r="HE83" s="526"/>
      <c r="HF83" s="526"/>
      <c r="HG83" s="526"/>
      <c r="HH83" s="526"/>
      <c r="HI83" s="526"/>
      <c r="HJ83" s="526"/>
      <c r="HK83" s="526"/>
      <c r="HL83" s="526"/>
      <c r="HM83" s="526"/>
      <c r="HN83" s="526"/>
      <c r="HO83" s="526"/>
      <c r="HP83" s="526"/>
      <c r="HQ83" s="526"/>
      <c r="HR83" s="526"/>
      <c r="HS83" s="526"/>
      <c r="HT83" s="526"/>
      <c r="HU83" s="526"/>
      <c r="HV83" s="526"/>
      <c r="HW83" s="526"/>
      <c r="HX83" s="526"/>
      <c r="HY83" s="526"/>
      <c r="HZ83" s="526"/>
      <c r="IA83" s="526"/>
      <c r="IB83" s="526"/>
      <c r="IC83" s="526"/>
      <c r="ID83" s="526"/>
      <c r="IE83" s="526"/>
      <c r="IF83" s="526"/>
      <c r="IG83" s="526"/>
      <c r="IH83" s="526"/>
      <c r="II83" s="526"/>
      <c r="IJ83" s="526"/>
      <c r="IK83" s="526"/>
      <c r="IL83" s="526"/>
      <c r="IM83" s="526"/>
      <c r="IN83" s="526"/>
      <c r="IO83" s="526"/>
      <c r="IP83" s="526"/>
      <c r="IQ83" s="526"/>
      <c r="IR83" s="526"/>
      <c r="IS83" s="526"/>
      <c r="IT83" s="526"/>
      <c r="IU83" s="526"/>
      <c r="IV83" s="526"/>
      <c r="IW83" s="526"/>
      <c r="IX83" s="526"/>
      <c r="IY83" s="526"/>
      <c r="IZ83" s="526"/>
      <c r="JA83" s="526"/>
      <c r="JB83" s="526"/>
      <c r="JC83" s="526"/>
      <c r="JD83" s="526"/>
      <c r="JE83" s="526"/>
      <c r="JF83" s="526"/>
      <c r="JG83" s="526"/>
      <c r="JH83" s="526"/>
      <c r="JI83" s="526"/>
      <c r="JJ83" s="526"/>
      <c r="JK83" s="526"/>
      <c r="JL83" s="526"/>
      <c r="JM83" s="526"/>
      <c r="JN83" s="526"/>
      <c r="JO83" s="526"/>
      <c r="JP83" s="526"/>
      <c r="JQ83" s="526"/>
      <c r="JR83" s="526"/>
      <c r="JS83" s="526"/>
      <c r="JT83" s="526"/>
      <c r="JU83" s="526"/>
      <c r="JV83" s="526"/>
      <c r="JW83" s="526"/>
      <c r="JX83" s="526"/>
      <c r="JY83" s="526"/>
      <c r="JZ83" s="526"/>
      <c r="KA83" s="526"/>
      <c r="KB83" s="526"/>
      <c r="KC83" s="526"/>
      <c r="KD83" s="526"/>
      <c r="KE83" s="526"/>
      <c r="KF83" s="526"/>
      <c r="KG83" s="526"/>
      <c r="KH83" s="526"/>
      <c r="KI83" s="526"/>
      <c r="KJ83" s="526"/>
      <c r="KK83" s="526"/>
      <c r="KL83" s="526"/>
      <c r="KM83" s="526"/>
      <c r="KN83" s="526"/>
      <c r="KO83" s="526"/>
      <c r="KP83" s="526"/>
      <c r="KQ83" s="527"/>
    </row>
    <row r="84" spans="1:303" ht="37.25" customHeight="1">
      <c r="A84" s="727"/>
      <c r="B84" s="728" t="s">
        <v>1277</v>
      </c>
      <c r="C84" s="728" t="s">
        <v>1278</v>
      </c>
      <c r="D84" s="729">
        <v>1</v>
      </c>
      <c r="E84" s="1191">
        <v>170</v>
      </c>
      <c r="F84" s="792"/>
      <c r="G84" s="732"/>
      <c r="H84" s="733"/>
      <c r="I84" s="731"/>
      <c r="J84" s="730"/>
      <c r="K84" s="213" t="s">
        <v>680</v>
      </c>
      <c r="L84" s="211" t="s">
        <v>680</v>
      </c>
      <c r="M84" s="118"/>
      <c r="N84" s="790"/>
      <c r="O84" s="104"/>
      <c r="P84" s="806" t="s">
        <v>680</v>
      </c>
      <c r="Q84" s="789" t="s">
        <v>680</v>
      </c>
      <c r="R84" s="647">
        <f t="shared" si="12"/>
        <v>0</v>
      </c>
      <c r="S84" s="672">
        <f t="shared" si="21"/>
        <v>0</v>
      </c>
      <c r="T84" s="734" t="str">
        <f t="shared" si="22"/>
        <v>-</v>
      </c>
      <c r="U84" s="664">
        <v>1.06</v>
      </c>
      <c r="V84" s="174">
        <f t="shared" si="15"/>
        <v>0</v>
      </c>
      <c r="W84" s="533"/>
      <c r="X84" s="735" t="s">
        <v>1511</v>
      </c>
      <c r="Y84" s="735" t="s">
        <v>1519</v>
      </c>
      <c r="Z84" s="658"/>
      <c r="AA84" s="658"/>
      <c r="AB84" s="658"/>
      <c r="AC84" s="658"/>
      <c r="AD84" s="658"/>
      <c r="AE84" s="658"/>
      <c r="AF84" s="658"/>
      <c r="AG84" s="658"/>
      <c r="AH84" s="658"/>
      <c r="AI84" s="658"/>
      <c r="AJ84" s="658"/>
      <c r="AK84" s="658"/>
      <c r="AL84" s="658"/>
      <c r="AM84" s="658"/>
      <c r="AN84" s="658"/>
      <c r="AO84" s="658"/>
      <c r="AP84" s="658"/>
      <c r="AQ84" s="658"/>
      <c r="AR84" s="658"/>
      <c r="AS84" s="658"/>
      <c r="AT84" s="658"/>
      <c r="AU84" s="658"/>
      <c r="AV84" s="658"/>
      <c r="AW84" s="658"/>
      <c r="AX84" s="658"/>
      <c r="AY84" s="658"/>
      <c r="AZ84" s="658"/>
      <c r="BA84" s="658"/>
      <c r="BB84" s="658"/>
      <c r="BC84" s="658"/>
      <c r="BD84" s="658"/>
      <c r="BE84" s="658"/>
      <c r="BF84" s="658"/>
      <c r="BG84" s="658"/>
      <c r="BH84" s="658"/>
      <c r="BI84" s="658"/>
      <c r="BJ84" s="658"/>
      <c r="BK84" s="658"/>
      <c r="BL84" s="658"/>
      <c r="BM84" s="658"/>
      <c r="BN84" s="658"/>
      <c r="BO84" s="659"/>
      <c r="BP84" s="558"/>
      <c r="BQ84" s="310"/>
      <c r="BR84" s="310">
        <v>1</v>
      </c>
      <c r="BS84" s="310"/>
      <c r="BT84" s="310"/>
      <c r="BU84" s="310"/>
      <c r="BV84" s="512"/>
      <c r="BW84" s="310"/>
      <c r="BX84" s="310"/>
      <c r="BY84" s="310">
        <v>1</v>
      </c>
      <c r="BZ84" s="512"/>
      <c r="CA84" s="525"/>
      <c r="CB84" s="526"/>
      <c r="CC84" s="526"/>
      <c r="CD84" s="526"/>
      <c r="CE84" s="526"/>
      <c r="CF84" s="526"/>
      <c r="CG84" s="526"/>
      <c r="CH84" s="526"/>
      <c r="CI84" s="526"/>
      <c r="CJ84" s="526"/>
      <c r="CK84" s="526"/>
      <c r="CL84" s="526"/>
      <c r="CM84" s="526"/>
      <c r="CN84" s="526"/>
      <c r="CO84" s="526"/>
      <c r="CP84" s="526"/>
      <c r="CQ84" s="526"/>
      <c r="CR84" s="526"/>
      <c r="CS84" s="526"/>
      <c r="CT84" s="526"/>
      <c r="CU84" s="526"/>
      <c r="CV84" s="526"/>
      <c r="CW84" s="526"/>
      <c r="CX84" s="526"/>
      <c r="CY84" s="526"/>
      <c r="CZ84" s="526"/>
      <c r="DA84" s="526"/>
      <c r="DB84" s="526"/>
      <c r="DC84" s="526"/>
      <c r="DD84" s="526"/>
      <c r="DE84" s="526"/>
      <c r="DF84" s="526"/>
      <c r="DG84" s="526"/>
      <c r="DH84" s="526"/>
      <c r="DI84" s="526"/>
      <c r="DJ84" s="526"/>
      <c r="DK84" s="526"/>
      <c r="DL84" s="526"/>
      <c r="DM84" s="526"/>
      <c r="DN84" s="526"/>
      <c r="DO84" s="526"/>
      <c r="DP84" s="526"/>
      <c r="DQ84" s="526"/>
      <c r="DR84" s="526"/>
      <c r="DS84" s="526"/>
      <c r="DT84" s="526"/>
      <c r="DU84" s="526"/>
      <c r="DV84" s="526"/>
      <c r="DW84" s="526"/>
      <c r="DX84" s="526"/>
      <c r="DY84" s="526"/>
      <c r="DZ84" s="526"/>
      <c r="EA84" s="526"/>
      <c r="EB84" s="526"/>
      <c r="EC84" s="526"/>
      <c r="ED84" s="526"/>
      <c r="EE84" s="526"/>
      <c r="EF84" s="526"/>
      <c r="EG84" s="526"/>
      <c r="EH84" s="526"/>
      <c r="EI84" s="526"/>
      <c r="EJ84" s="526"/>
      <c r="EK84" s="526"/>
      <c r="EL84" s="526"/>
      <c r="EM84" s="526"/>
      <c r="EN84" s="526"/>
      <c r="EO84" s="526"/>
      <c r="EP84" s="526"/>
      <c r="EQ84" s="526"/>
      <c r="ER84" s="526"/>
      <c r="ES84" s="526"/>
      <c r="ET84" s="526"/>
      <c r="EU84" s="526"/>
      <c r="EV84" s="526"/>
      <c r="EW84" s="526"/>
      <c r="EX84" s="526"/>
      <c r="EY84" s="526"/>
      <c r="EZ84" s="526"/>
      <c r="FA84" s="526"/>
      <c r="FB84" s="526"/>
      <c r="FC84" s="526"/>
      <c r="FD84" s="526"/>
      <c r="FE84" s="526"/>
      <c r="FF84" s="526"/>
      <c r="FG84" s="526"/>
      <c r="FH84" s="526"/>
      <c r="FI84" s="526"/>
      <c r="FJ84" s="526"/>
      <c r="FK84" s="526"/>
      <c r="FL84" s="526"/>
      <c r="FM84" s="526"/>
      <c r="FN84" s="526"/>
      <c r="FO84" s="526"/>
      <c r="FP84" s="526"/>
      <c r="FQ84" s="526"/>
      <c r="FR84" s="526"/>
      <c r="FS84" s="526"/>
      <c r="FT84" s="526"/>
      <c r="FU84" s="526"/>
      <c r="FV84" s="526"/>
      <c r="FW84" s="526"/>
      <c r="FX84" s="526"/>
      <c r="FY84" s="526"/>
      <c r="FZ84" s="526"/>
      <c r="GA84" s="526"/>
      <c r="GB84" s="526"/>
      <c r="GC84" s="526"/>
      <c r="GD84" s="526"/>
      <c r="GE84" s="526"/>
      <c r="GF84" s="526"/>
      <c r="GG84" s="526"/>
      <c r="GH84" s="526"/>
      <c r="GI84" s="526"/>
      <c r="GJ84" s="526"/>
      <c r="GK84" s="526"/>
      <c r="GL84" s="526"/>
      <c r="GM84" s="526"/>
      <c r="GN84" s="526"/>
      <c r="GO84" s="526"/>
      <c r="GP84" s="526"/>
      <c r="GQ84" s="526"/>
      <c r="GR84" s="526"/>
      <c r="GS84" s="526"/>
      <c r="GT84" s="526"/>
      <c r="GU84" s="526"/>
      <c r="GV84" s="526"/>
      <c r="GW84" s="526"/>
      <c r="GX84" s="526"/>
      <c r="GY84" s="526"/>
      <c r="GZ84" s="526"/>
      <c r="HA84" s="526"/>
      <c r="HB84" s="526"/>
      <c r="HC84" s="526"/>
      <c r="HD84" s="526"/>
      <c r="HE84" s="526"/>
      <c r="HF84" s="526"/>
      <c r="HG84" s="526"/>
      <c r="HH84" s="526"/>
      <c r="HI84" s="526"/>
      <c r="HJ84" s="526"/>
      <c r="HK84" s="526"/>
      <c r="HL84" s="526"/>
      <c r="HM84" s="526"/>
      <c r="HN84" s="526"/>
      <c r="HO84" s="526"/>
      <c r="HP84" s="526"/>
      <c r="HQ84" s="526"/>
      <c r="HR84" s="526"/>
      <c r="HS84" s="526"/>
      <c r="HT84" s="526"/>
      <c r="HU84" s="526"/>
      <c r="HV84" s="526"/>
      <c r="HW84" s="526"/>
      <c r="HX84" s="526"/>
      <c r="HY84" s="526"/>
      <c r="HZ84" s="526"/>
      <c r="IA84" s="526"/>
      <c r="IB84" s="526"/>
      <c r="IC84" s="526"/>
      <c r="ID84" s="526"/>
      <c r="IE84" s="526"/>
      <c r="IF84" s="526"/>
      <c r="IG84" s="526"/>
      <c r="IH84" s="526"/>
      <c r="II84" s="526"/>
      <c r="IJ84" s="526"/>
      <c r="IK84" s="526"/>
      <c r="IL84" s="526"/>
      <c r="IM84" s="526"/>
      <c r="IN84" s="526"/>
      <c r="IO84" s="526"/>
      <c r="IP84" s="526"/>
      <c r="IQ84" s="526"/>
      <c r="IR84" s="526"/>
      <c r="IS84" s="526"/>
      <c r="IT84" s="526"/>
      <c r="IU84" s="526"/>
      <c r="IV84" s="526"/>
      <c r="IW84" s="526"/>
      <c r="IX84" s="526"/>
      <c r="IY84" s="526"/>
      <c r="IZ84" s="526"/>
      <c r="JA84" s="526"/>
      <c r="JB84" s="526"/>
      <c r="JC84" s="526"/>
      <c r="JD84" s="526"/>
      <c r="JE84" s="526"/>
      <c r="JF84" s="526"/>
      <c r="JG84" s="526"/>
      <c r="JH84" s="526"/>
      <c r="JI84" s="526"/>
      <c r="JJ84" s="526"/>
      <c r="JK84" s="526"/>
      <c r="JL84" s="526"/>
      <c r="JM84" s="526"/>
      <c r="JN84" s="526"/>
      <c r="JO84" s="526"/>
      <c r="JP84" s="526"/>
      <c r="JQ84" s="526"/>
      <c r="JR84" s="526"/>
      <c r="JS84" s="526"/>
      <c r="JT84" s="526"/>
      <c r="JU84" s="526"/>
      <c r="JV84" s="526"/>
      <c r="JW84" s="526"/>
      <c r="JX84" s="526"/>
      <c r="JY84" s="526"/>
      <c r="JZ84" s="526"/>
      <c r="KA84" s="526"/>
      <c r="KB84" s="526"/>
      <c r="KC84" s="526"/>
      <c r="KD84" s="526"/>
      <c r="KE84" s="526"/>
      <c r="KF84" s="526"/>
      <c r="KG84" s="526"/>
      <c r="KH84" s="526"/>
      <c r="KI84" s="526"/>
      <c r="KJ84" s="526"/>
      <c r="KK84" s="526"/>
      <c r="KL84" s="526"/>
      <c r="KM84" s="526"/>
      <c r="KN84" s="526"/>
      <c r="KO84" s="526"/>
      <c r="KP84" s="526"/>
      <c r="KQ84" s="527"/>
    </row>
    <row r="85" spans="1:303" ht="37.25" customHeight="1">
      <c r="A85" s="590" t="s">
        <v>1669</v>
      </c>
      <c r="B85" s="736" t="s">
        <v>1648</v>
      </c>
      <c r="C85" s="617" t="s">
        <v>1649</v>
      </c>
      <c r="D85" s="618">
        <v>1</v>
      </c>
      <c r="E85" s="1190">
        <v>164</v>
      </c>
      <c r="F85" s="1171"/>
      <c r="G85" s="621"/>
      <c r="H85" s="622"/>
      <c r="I85" s="620"/>
      <c r="J85" s="619"/>
      <c r="K85" s="27"/>
      <c r="L85" s="25"/>
      <c r="M85" s="1172"/>
      <c r="N85" s="1173"/>
      <c r="O85" s="1174"/>
      <c r="P85" s="1175"/>
      <c r="Q85" s="623" t="s">
        <v>680</v>
      </c>
      <c r="R85" s="611">
        <f t="shared" si="12"/>
        <v>0</v>
      </c>
      <c r="S85" s="737">
        <f>R85*D85</f>
        <v>0</v>
      </c>
      <c r="T85" s="663" t="str">
        <f t="shared" ref="T85:T93" si="28">IF(R85&gt;0,R85*E85,"-")</f>
        <v>-</v>
      </c>
      <c r="U85" s="664">
        <v>2.4</v>
      </c>
      <c r="V85" s="174">
        <f t="shared" si="15"/>
        <v>0</v>
      </c>
      <c r="W85" s="533"/>
      <c r="X85" s="738" t="s">
        <v>1519</v>
      </c>
      <c r="Y85" s="738" t="s">
        <v>1519</v>
      </c>
      <c r="Z85" s="658"/>
      <c r="AA85" s="658"/>
      <c r="AB85" s="658"/>
      <c r="AC85" s="658"/>
      <c r="AD85" s="658"/>
      <c r="AE85" s="658"/>
      <c r="AF85" s="658"/>
      <c r="AG85" s="658"/>
      <c r="AH85" s="658"/>
      <c r="AI85" s="658"/>
      <c r="AJ85" s="658"/>
      <c r="AK85" s="658"/>
      <c r="AL85" s="658"/>
      <c r="AM85" s="658"/>
      <c r="AN85" s="658"/>
      <c r="AO85" s="658"/>
      <c r="AP85" s="658"/>
      <c r="AQ85" s="658"/>
      <c r="AR85" s="658"/>
      <c r="AS85" s="658"/>
      <c r="AT85" s="658"/>
      <c r="AU85" s="658"/>
      <c r="AV85" s="658"/>
      <c r="AW85" s="658"/>
      <c r="AX85" s="658"/>
      <c r="AY85" s="658"/>
      <c r="AZ85" s="658"/>
      <c r="BA85" s="658"/>
      <c r="BB85" s="658"/>
      <c r="BC85" s="658"/>
      <c r="BD85" s="658"/>
      <c r="BE85" s="658"/>
      <c r="BF85" s="658"/>
      <c r="BG85" s="658"/>
      <c r="BH85" s="658"/>
      <c r="BI85" s="658"/>
      <c r="BJ85" s="658"/>
      <c r="BK85" s="658"/>
      <c r="BL85" s="658"/>
      <c r="BM85" s="658"/>
      <c r="BN85" s="658"/>
      <c r="BO85" s="659"/>
      <c r="BP85" s="558"/>
      <c r="BQ85" s="310"/>
      <c r="BR85" s="310">
        <v>1</v>
      </c>
      <c r="BS85" s="310"/>
      <c r="BT85" s="310"/>
      <c r="BU85" s="310"/>
      <c r="BV85" s="512"/>
      <c r="BW85" s="310"/>
      <c r="BX85" s="310">
        <v>1</v>
      </c>
      <c r="BY85" s="310"/>
      <c r="BZ85" s="512"/>
      <c r="CA85" s="525"/>
      <c r="CB85" s="526"/>
      <c r="CC85" s="526"/>
      <c r="CD85" s="526"/>
      <c r="CE85" s="526"/>
      <c r="CF85" s="526"/>
      <c r="CG85" s="526"/>
      <c r="CH85" s="526"/>
      <c r="CI85" s="526"/>
      <c r="CJ85" s="526"/>
      <c r="CK85" s="526"/>
      <c r="CL85" s="526"/>
      <c r="CM85" s="526"/>
      <c r="CN85" s="526"/>
      <c r="CO85" s="526"/>
      <c r="CP85" s="526"/>
      <c r="CQ85" s="526"/>
      <c r="CR85" s="526"/>
      <c r="CS85" s="526"/>
      <c r="CT85" s="526"/>
      <c r="CU85" s="526"/>
      <c r="CV85" s="526"/>
      <c r="CW85" s="526"/>
      <c r="CX85" s="526"/>
      <c r="CY85" s="526"/>
      <c r="CZ85" s="526"/>
      <c r="DA85" s="526"/>
      <c r="DB85" s="526"/>
      <c r="DC85" s="526"/>
      <c r="DD85" s="526"/>
      <c r="DE85" s="526"/>
      <c r="DF85" s="526"/>
      <c r="DG85" s="526"/>
      <c r="DH85" s="526"/>
      <c r="DI85" s="526"/>
      <c r="DJ85" s="526"/>
      <c r="DK85" s="526"/>
      <c r="DL85" s="526"/>
      <c r="DM85" s="526"/>
      <c r="DN85" s="526"/>
      <c r="DO85" s="526"/>
      <c r="DP85" s="526"/>
      <c r="DQ85" s="526"/>
      <c r="DR85" s="526"/>
      <c r="DS85" s="526"/>
      <c r="DT85" s="526"/>
      <c r="DU85" s="526"/>
      <c r="DV85" s="526"/>
      <c r="DW85" s="526"/>
      <c r="DX85" s="526"/>
      <c r="DY85" s="526"/>
      <c r="DZ85" s="526"/>
      <c r="EA85" s="526"/>
      <c r="EB85" s="526"/>
      <c r="EC85" s="526"/>
      <c r="ED85" s="526"/>
      <c r="EE85" s="526"/>
      <c r="EF85" s="526"/>
      <c r="EG85" s="526"/>
      <c r="EH85" s="526"/>
      <c r="EI85" s="526"/>
      <c r="EJ85" s="526"/>
      <c r="EK85" s="526"/>
      <c r="EL85" s="526"/>
      <c r="EM85" s="526"/>
      <c r="EN85" s="526"/>
      <c r="EO85" s="526"/>
      <c r="EP85" s="526"/>
      <c r="EQ85" s="526"/>
      <c r="ER85" s="526"/>
      <c r="ES85" s="526"/>
      <c r="ET85" s="526"/>
      <c r="EU85" s="526"/>
      <c r="EV85" s="526"/>
      <c r="EW85" s="526"/>
      <c r="EX85" s="526"/>
      <c r="EY85" s="526"/>
      <c r="EZ85" s="526"/>
      <c r="FA85" s="526"/>
      <c r="FB85" s="526"/>
      <c r="FC85" s="526"/>
      <c r="FD85" s="526"/>
      <c r="FE85" s="526"/>
      <c r="FF85" s="526"/>
      <c r="FG85" s="526"/>
      <c r="FH85" s="526"/>
      <c r="FI85" s="526"/>
      <c r="FJ85" s="526"/>
      <c r="FK85" s="526"/>
      <c r="FL85" s="526"/>
      <c r="FM85" s="526"/>
      <c r="FN85" s="526"/>
      <c r="FO85" s="526"/>
      <c r="FP85" s="526"/>
      <c r="FQ85" s="526"/>
      <c r="FR85" s="526"/>
      <c r="FS85" s="526"/>
      <c r="FT85" s="526"/>
      <c r="FU85" s="526"/>
      <c r="FV85" s="526"/>
      <c r="FW85" s="526"/>
      <c r="FX85" s="526"/>
      <c r="FY85" s="526"/>
      <c r="FZ85" s="526"/>
      <c r="GA85" s="526"/>
      <c r="GB85" s="526"/>
      <c r="GC85" s="526"/>
      <c r="GD85" s="526"/>
      <c r="GE85" s="526"/>
      <c r="GF85" s="526"/>
      <c r="GG85" s="526"/>
      <c r="GH85" s="526"/>
      <c r="GI85" s="526"/>
      <c r="GJ85" s="526"/>
      <c r="GK85" s="526"/>
      <c r="GL85" s="526"/>
      <c r="GM85" s="526"/>
      <c r="GN85" s="526"/>
      <c r="GO85" s="526"/>
      <c r="GP85" s="526"/>
      <c r="GQ85" s="526"/>
      <c r="GR85" s="526"/>
      <c r="GS85" s="526"/>
      <c r="GT85" s="526"/>
      <c r="GU85" s="526"/>
      <c r="GV85" s="526"/>
      <c r="GW85" s="526"/>
      <c r="GX85" s="526"/>
      <c r="GY85" s="526"/>
      <c r="GZ85" s="526"/>
      <c r="HA85" s="526"/>
      <c r="HB85" s="526"/>
      <c r="HC85" s="526"/>
      <c r="HD85" s="526"/>
      <c r="HE85" s="526"/>
      <c r="HF85" s="526"/>
      <c r="HG85" s="526"/>
      <c r="HH85" s="526"/>
      <c r="HI85" s="526"/>
      <c r="HJ85" s="526"/>
      <c r="HK85" s="526"/>
      <c r="HL85" s="526"/>
      <c r="HM85" s="526"/>
      <c r="HN85" s="526"/>
      <c r="HO85" s="526"/>
      <c r="HP85" s="526"/>
      <c r="HQ85" s="526"/>
      <c r="HR85" s="526"/>
      <c r="HS85" s="526"/>
      <c r="HT85" s="526"/>
      <c r="HU85" s="526"/>
      <c r="HV85" s="526"/>
      <c r="HW85" s="526"/>
      <c r="HX85" s="526"/>
      <c r="HY85" s="526"/>
      <c r="HZ85" s="526"/>
      <c r="IA85" s="526"/>
      <c r="IB85" s="526"/>
      <c r="IC85" s="526"/>
      <c r="ID85" s="526"/>
      <c r="IE85" s="526"/>
      <c r="IF85" s="526"/>
      <c r="IG85" s="526"/>
      <c r="IH85" s="526"/>
      <c r="II85" s="526"/>
      <c r="IJ85" s="526"/>
      <c r="IK85" s="526"/>
      <c r="IL85" s="526"/>
      <c r="IM85" s="526"/>
      <c r="IN85" s="526"/>
      <c r="IO85" s="526"/>
      <c r="IP85" s="526"/>
      <c r="IQ85" s="526"/>
      <c r="IR85" s="526"/>
      <c r="IS85" s="526"/>
      <c r="IT85" s="526"/>
      <c r="IU85" s="526"/>
      <c r="IV85" s="526"/>
      <c r="IW85" s="526"/>
      <c r="IX85" s="526"/>
      <c r="IY85" s="526"/>
      <c r="IZ85" s="526"/>
      <c r="JA85" s="526"/>
      <c r="JB85" s="526"/>
      <c r="JC85" s="526"/>
      <c r="JD85" s="526"/>
      <c r="JE85" s="526"/>
      <c r="JF85" s="526"/>
      <c r="JG85" s="526"/>
      <c r="JH85" s="526"/>
      <c r="JI85" s="526"/>
      <c r="JJ85" s="526"/>
      <c r="JK85" s="526"/>
      <c r="JL85" s="526"/>
      <c r="JM85" s="526"/>
      <c r="JN85" s="526"/>
      <c r="JO85" s="526"/>
      <c r="JP85" s="526"/>
      <c r="JQ85" s="526"/>
      <c r="JR85" s="526"/>
      <c r="JS85" s="526"/>
      <c r="JT85" s="526"/>
      <c r="JU85" s="526"/>
      <c r="JV85" s="526"/>
      <c r="JW85" s="526"/>
      <c r="JX85" s="526"/>
      <c r="JY85" s="526"/>
      <c r="JZ85" s="526"/>
      <c r="KA85" s="526"/>
      <c r="KB85" s="526"/>
      <c r="KC85" s="526"/>
      <c r="KD85" s="526"/>
      <c r="KE85" s="526"/>
      <c r="KF85" s="526"/>
      <c r="KG85" s="526"/>
      <c r="KH85" s="526"/>
      <c r="KI85" s="526"/>
      <c r="KJ85" s="526"/>
      <c r="KK85" s="526"/>
      <c r="KL85" s="526"/>
      <c r="KM85" s="526"/>
      <c r="KN85" s="526"/>
      <c r="KO85" s="526"/>
      <c r="KP85" s="526"/>
      <c r="KQ85" s="527"/>
    </row>
    <row r="86" spans="1:303" ht="37.25" customHeight="1">
      <c r="A86" s="577"/>
      <c r="B86" s="739" t="s">
        <v>1650</v>
      </c>
      <c r="C86" s="542" t="s">
        <v>1651</v>
      </c>
      <c r="D86" s="666">
        <v>1</v>
      </c>
      <c r="E86" s="1191">
        <v>175</v>
      </c>
      <c r="F86" s="692"/>
      <c r="G86" s="669"/>
      <c r="H86" s="670"/>
      <c r="I86" s="668"/>
      <c r="J86" s="667"/>
      <c r="K86" s="740"/>
      <c r="L86" s="37"/>
      <c r="M86" s="689"/>
      <c r="N86" s="687"/>
      <c r="O86" s="741"/>
      <c r="P86" s="742"/>
      <c r="Q86" s="671" t="s">
        <v>680</v>
      </c>
      <c r="R86" s="647">
        <f t="shared" si="12"/>
        <v>0</v>
      </c>
      <c r="S86" s="672">
        <f t="shared" si="21"/>
        <v>0</v>
      </c>
      <c r="T86" s="734" t="str">
        <f t="shared" si="28"/>
        <v>-</v>
      </c>
      <c r="U86" s="664">
        <v>2.65</v>
      </c>
      <c r="V86" s="174">
        <f t="shared" si="15"/>
        <v>0</v>
      </c>
      <c r="W86" s="533"/>
      <c r="X86" s="544" t="s">
        <v>1519</v>
      </c>
      <c r="Y86" s="544" t="s">
        <v>1520</v>
      </c>
      <c r="Z86" s="658"/>
      <c r="AA86" s="658"/>
      <c r="AB86" s="658"/>
      <c r="AC86" s="658"/>
      <c r="AD86" s="658"/>
      <c r="AE86" s="658"/>
      <c r="AF86" s="658"/>
      <c r="AG86" s="658"/>
      <c r="AH86" s="658"/>
      <c r="AI86" s="658"/>
      <c r="AJ86" s="658"/>
      <c r="AK86" s="658"/>
      <c r="AL86" s="658"/>
      <c r="AM86" s="658"/>
      <c r="AN86" s="658"/>
      <c r="AO86" s="658"/>
      <c r="AP86" s="658"/>
      <c r="AQ86" s="658"/>
      <c r="AR86" s="658"/>
      <c r="AS86" s="658"/>
      <c r="AT86" s="658"/>
      <c r="AU86" s="658"/>
      <c r="AV86" s="658"/>
      <c r="AW86" s="658"/>
      <c r="AX86" s="658"/>
      <c r="AY86" s="658"/>
      <c r="AZ86" s="658"/>
      <c r="BA86" s="658"/>
      <c r="BB86" s="658"/>
      <c r="BC86" s="658"/>
      <c r="BD86" s="658"/>
      <c r="BE86" s="658"/>
      <c r="BF86" s="658"/>
      <c r="BG86" s="658"/>
      <c r="BH86" s="658"/>
      <c r="BI86" s="658"/>
      <c r="BJ86" s="658"/>
      <c r="BK86" s="658"/>
      <c r="BL86" s="658"/>
      <c r="BM86" s="658"/>
      <c r="BN86" s="658"/>
      <c r="BO86" s="659"/>
      <c r="BP86" s="558"/>
      <c r="BQ86" s="310"/>
      <c r="BR86" s="310"/>
      <c r="BS86" s="310">
        <v>1</v>
      </c>
      <c r="BT86" s="310"/>
      <c r="BU86" s="310"/>
      <c r="BV86" s="512"/>
      <c r="BW86" s="310"/>
      <c r="BX86" s="310">
        <v>1</v>
      </c>
      <c r="BY86" s="310"/>
      <c r="BZ86" s="512"/>
      <c r="CA86" s="525"/>
      <c r="CB86" s="526"/>
      <c r="CC86" s="526"/>
      <c r="CD86" s="526"/>
      <c r="CE86" s="526"/>
      <c r="CF86" s="526"/>
      <c r="CG86" s="526"/>
      <c r="CH86" s="526"/>
      <c r="CI86" s="526"/>
      <c r="CJ86" s="526"/>
      <c r="CK86" s="526"/>
      <c r="CL86" s="526"/>
      <c r="CM86" s="526"/>
      <c r="CN86" s="526"/>
      <c r="CO86" s="526"/>
      <c r="CP86" s="526"/>
      <c r="CQ86" s="526"/>
      <c r="CR86" s="526"/>
      <c r="CS86" s="526"/>
      <c r="CT86" s="526"/>
      <c r="CU86" s="526"/>
      <c r="CV86" s="526"/>
      <c r="CW86" s="526"/>
      <c r="CX86" s="526"/>
      <c r="CY86" s="526"/>
      <c r="CZ86" s="526"/>
      <c r="DA86" s="526"/>
      <c r="DB86" s="526"/>
      <c r="DC86" s="526"/>
      <c r="DD86" s="526"/>
      <c r="DE86" s="526"/>
      <c r="DF86" s="526"/>
      <c r="DG86" s="526"/>
      <c r="DH86" s="526"/>
      <c r="DI86" s="526"/>
      <c r="DJ86" s="526"/>
      <c r="DK86" s="526"/>
      <c r="DL86" s="526"/>
      <c r="DM86" s="526"/>
      <c r="DN86" s="526"/>
      <c r="DO86" s="526"/>
      <c r="DP86" s="526"/>
      <c r="DQ86" s="526"/>
      <c r="DR86" s="526"/>
      <c r="DS86" s="526"/>
      <c r="DT86" s="526"/>
      <c r="DU86" s="526"/>
      <c r="DV86" s="526"/>
      <c r="DW86" s="526"/>
      <c r="DX86" s="526"/>
      <c r="DY86" s="526"/>
      <c r="DZ86" s="526"/>
      <c r="EA86" s="526"/>
      <c r="EB86" s="526"/>
      <c r="EC86" s="526"/>
      <c r="ED86" s="526"/>
      <c r="EE86" s="526"/>
      <c r="EF86" s="526"/>
      <c r="EG86" s="526"/>
      <c r="EH86" s="526"/>
      <c r="EI86" s="526"/>
      <c r="EJ86" s="526"/>
      <c r="EK86" s="526"/>
      <c r="EL86" s="526"/>
      <c r="EM86" s="526"/>
      <c r="EN86" s="526"/>
      <c r="EO86" s="526"/>
      <c r="EP86" s="526"/>
      <c r="EQ86" s="526"/>
      <c r="ER86" s="526"/>
      <c r="ES86" s="526"/>
      <c r="ET86" s="526"/>
      <c r="EU86" s="526"/>
      <c r="EV86" s="526"/>
      <c r="EW86" s="526"/>
      <c r="EX86" s="526"/>
      <c r="EY86" s="526"/>
      <c r="EZ86" s="526"/>
      <c r="FA86" s="526"/>
      <c r="FB86" s="526"/>
      <c r="FC86" s="526"/>
      <c r="FD86" s="526"/>
      <c r="FE86" s="526"/>
      <c r="FF86" s="526"/>
      <c r="FG86" s="526"/>
      <c r="FH86" s="526"/>
      <c r="FI86" s="526"/>
      <c r="FJ86" s="526"/>
      <c r="FK86" s="526"/>
      <c r="FL86" s="526"/>
      <c r="FM86" s="526"/>
      <c r="FN86" s="526"/>
      <c r="FO86" s="526"/>
      <c r="FP86" s="526"/>
      <c r="FQ86" s="526"/>
      <c r="FR86" s="526"/>
      <c r="FS86" s="526"/>
      <c r="FT86" s="526"/>
      <c r="FU86" s="526"/>
      <c r="FV86" s="526"/>
      <c r="FW86" s="526"/>
      <c r="FX86" s="526"/>
      <c r="FY86" s="526"/>
      <c r="FZ86" s="526"/>
      <c r="GA86" s="526"/>
      <c r="GB86" s="526"/>
      <c r="GC86" s="526"/>
      <c r="GD86" s="526"/>
      <c r="GE86" s="526"/>
      <c r="GF86" s="526"/>
      <c r="GG86" s="526"/>
      <c r="GH86" s="526"/>
      <c r="GI86" s="526"/>
      <c r="GJ86" s="526"/>
      <c r="GK86" s="526"/>
      <c r="GL86" s="526"/>
      <c r="GM86" s="526"/>
      <c r="GN86" s="526"/>
      <c r="GO86" s="526"/>
      <c r="GP86" s="526"/>
      <c r="GQ86" s="526"/>
      <c r="GR86" s="526"/>
      <c r="GS86" s="526"/>
      <c r="GT86" s="526"/>
      <c r="GU86" s="526"/>
      <c r="GV86" s="526"/>
      <c r="GW86" s="526"/>
      <c r="GX86" s="526"/>
      <c r="GY86" s="526"/>
      <c r="GZ86" s="526"/>
      <c r="HA86" s="526"/>
      <c r="HB86" s="526"/>
      <c r="HC86" s="526"/>
      <c r="HD86" s="526"/>
      <c r="HE86" s="526"/>
      <c r="HF86" s="526"/>
      <c r="HG86" s="526"/>
      <c r="HH86" s="526"/>
      <c r="HI86" s="526"/>
      <c r="HJ86" s="526"/>
      <c r="HK86" s="526"/>
      <c r="HL86" s="526"/>
      <c r="HM86" s="526"/>
      <c r="HN86" s="526"/>
      <c r="HO86" s="526"/>
      <c r="HP86" s="526"/>
      <c r="HQ86" s="526"/>
      <c r="HR86" s="526"/>
      <c r="HS86" s="526"/>
      <c r="HT86" s="526"/>
      <c r="HU86" s="526"/>
      <c r="HV86" s="526"/>
      <c r="HW86" s="526"/>
      <c r="HX86" s="526"/>
      <c r="HY86" s="526"/>
      <c r="HZ86" s="526"/>
      <c r="IA86" s="526"/>
      <c r="IB86" s="526"/>
      <c r="IC86" s="526"/>
      <c r="ID86" s="526"/>
      <c r="IE86" s="526"/>
      <c r="IF86" s="526"/>
      <c r="IG86" s="526"/>
      <c r="IH86" s="526"/>
      <c r="II86" s="526"/>
      <c r="IJ86" s="526"/>
      <c r="IK86" s="526"/>
      <c r="IL86" s="526"/>
      <c r="IM86" s="526"/>
      <c r="IN86" s="526"/>
      <c r="IO86" s="526"/>
      <c r="IP86" s="526"/>
      <c r="IQ86" s="526"/>
      <c r="IR86" s="526"/>
      <c r="IS86" s="526"/>
      <c r="IT86" s="526"/>
      <c r="IU86" s="526"/>
      <c r="IV86" s="526"/>
      <c r="IW86" s="526"/>
      <c r="IX86" s="526"/>
      <c r="IY86" s="526"/>
      <c r="IZ86" s="526"/>
      <c r="JA86" s="526"/>
      <c r="JB86" s="526"/>
      <c r="JC86" s="526"/>
      <c r="JD86" s="526"/>
      <c r="JE86" s="526"/>
      <c r="JF86" s="526"/>
      <c r="JG86" s="526"/>
      <c r="JH86" s="526"/>
      <c r="JI86" s="526"/>
      <c r="JJ86" s="526"/>
      <c r="JK86" s="526"/>
      <c r="JL86" s="526"/>
      <c r="JM86" s="526"/>
      <c r="JN86" s="526"/>
      <c r="JO86" s="526"/>
      <c r="JP86" s="526"/>
      <c r="JQ86" s="526"/>
      <c r="JR86" s="526"/>
      <c r="JS86" s="526"/>
      <c r="JT86" s="526"/>
      <c r="JU86" s="526"/>
      <c r="JV86" s="526"/>
      <c r="JW86" s="526"/>
      <c r="JX86" s="526"/>
      <c r="JY86" s="526"/>
      <c r="JZ86" s="526"/>
      <c r="KA86" s="526"/>
      <c r="KB86" s="526"/>
      <c r="KC86" s="526"/>
      <c r="KD86" s="526"/>
      <c r="KE86" s="526"/>
      <c r="KF86" s="526"/>
      <c r="KG86" s="526"/>
      <c r="KH86" s="526"/>
      <c r="KI86" s="526"/>
      <c r="KJ86" s="526"/>
      <c r="KK86" s="526"/>
      <c r="KL86" s="526"/>
      <c r="KM86" s="526"/>
      <c r="KN86" s="526"/>
      <c r="KO86" s="526"/>
      <c r="KP86" s="526"/>
      <c r="KQ86" s="527"/>
    </row>
    <row r="87" spans="1:303" ht="37.25" customHeight="1">
      <c r="A87" s="559"/>
      <c r="B87" s="743" t="s">
        <v>1652</v>
      </c>
      <c r="C87" s="604" t="s">
        <v>1653</v>
      </c>
      <c r="D87" s="605">
        <v>1</v>
      </c>
      <c r="E87" s="1190">
        <v>145</v>
      </c>
      <c r="F87" s="753"/>
      <c r="G87" s="746"/>
      <c r="H87" s="747"/>
      <c r="I87" s="745"/>
      <c r="J87" s="744"/>
      <c r="K87" s="76"/>
      <c r="L87" s="750"/>
      <c r="M87" s="751"/>
      <c r="N87" s="749"/>
      <c r="O87" s="752"/>
      <c r="P87" s="754"/>
      <c r="Q87" s="748" t="s">
        <v>680</v>
      </c>
      <c r="R87" s="611">
        <f t="shared" si="12"/>
        <v>0</v>
      </c>
      <c r="S87" s="737">
        <f t="shared" si="21"/>
        <v>0</v>
      </c>
      <c r="T87" s="650" t="str">
        <f t="shared" si="28"/>
        <v>-</v>
      </c>
      <c r="U87" s="664">
        <v>1.39</v>
      </c>
      <c r="V87" s="174">
        <f t="shared" si="15"/>
        <v>0</v>
      </c>
      <c r="W87" s="533"/>
      <c r="X87" s="657" t="s">
        <v>1513</v>
      </c>
      <c r="Y87" s="657" t="s">
        <v>1519</v>
      </c>
      <c r="Z87" s="658"/>
      <c r="AA87" s="658"/>
      <c r="AB87" s="658"/>
      <c r="AC87" s="658"/>
      <c r="AD87" s="658"/>
      <c r="AE87" s="658"/>
      <c r="AF87" s="658"/>
      <c r="AG87" s="658"/>
      <c r="AH87" s="658"/>
      <c r="AI87" s="658"/>
      <c r="AJ87" s="658"/>
      <c r="AK87" s="658"/>
      <c r="AL87" s="658"/>
      <c r="AM87" s="658"/>
      <c r="AN87" s="658"/>
      <c r="AO87" s="658"/>
      <c r="AP87" s="658"/>
      <c r="AQ87" s="658"/>
      <c r="AR87" s="658"/>
      <c r="AS87" s="658"/>
      <c r="AT87" s="658"/>
      <c r="AU87" s="658"/>
      <c r="AV87" s="658"/>
      <c r="AW87" s="658"/>
      <c r="AX87" s="658"/>
      <c r="AY87" s="658"/>
      <c r="AZ87" s="658"/>
      <c r="BA87" s="658"/>
      <c r="BB87" s="658"/>
      <c r="BC87" s="658"/>
      <c r="BD87" s="658"/>
      <c r="BE87" s="658"/>
      <c r="BF87" s="658"/>
      <c r="BG87" s="658"/>
      <c r="BH87" s="658"/>
      <c r="BI87" s="658"/>
      <c r="BJ87" s="658"/>
      <c r="BK87" s="658"/>
      <c r="BL87" s="658"/>
      <c r="BM87" s="658"/>
      <c r="BN87" s="658"/>
      <c r="BO87" s="659"/>
      <c r="BP87" s="558"/>
      <c r="BQ87" s="310"/>
      <c r="BR87" s="310">
        <v>1</v>
      </c>
      <c r="BS87" s="310"/>
      <c r="BT87" s="310"/>
      <c r="BU87" s="310"/>
      <c r="BV87" s="512"/>
      <c r="BW87" s="310">
        <v>1</v>
      </c>
      <c r="BX87" s="310"/>
      <c r="BY87" s="310"/>
      <c r="BZ87" s="512"/>
      <c r="CA87" s="525"/>
      <c r="CB87" s="526"/>
      <c r="CC87" s="526"/>
      <c r="CD87" s="526"/>
      <c r="CE87" s="526"/>
      <c r="CF87" s="526"/>
      <c r="CG87" s="526"/>
      <c r="CH87" s="526"/>
      <c r="CI87" s="526"/>
      <c r="CJ87" s="526"/>
      <c r="CK87" s="526"/>
      <c r="CL87" s="526"/>
      <c r="CM87" s="526"/>
      <c r="CN87" s="526"/>
      <c r="CO87" s="526"/>
      <c r="CP87" s="526"/>
      <c r="CQ87" s="526"/>
      <c r="CR87" s="526"/>
      <c r="CS87" s="526"/>
      <c r="CT87" s="526"/>
      <c r="CU87" s="526"/>
      <c r="CV87" s="526"/>
      <c r="CW87" s="526"/>
      <c r="CX87" s="526"/>
      <c r="CY87" s="526"/>
      <c r="CZ87" s="526"/>
      <c r="DA87" s="526"/>
      <c r="DB87" s="526"/>
      <c r="DC87" s="526"/>
      <c r="DD87" s="526"/>
      <c r="DE87" s="526"/>
      <c r="DF87" s="526"/>
      <c r="DG87" s="526"/>
      <c r="DH87" s="526"/>
      <c r="DI87" s="526"/>
      <c r="DJ87" s="526"/>
      <c r="DK87" s="526"/>
      <c r="DL87" s="526"/>
      <c r="DM87" s="526"/>
      <c r="DN87" s="526"/>
      <c r="DO87" s="526"/>
      <c r="DP87" s="526"/>
      <c r="DQ87" s="526"/>
      <c r="DR87" s="526"/>
      <c r="DS87" s="526"/>
      <c r="DT87" s="526"/>
      <c r="DU87" s="526"/>
      <c r="DV87" s="526"/>
      <c r="DW87" s="526"/>
      <c r="DX87" s="526"/>
      <c r="DY87" s="526"/>
      <c r="DZ87" s="526"/>
      <c r="EA87" s="526"/>
      <c r="EB87" s="526"/>
      <c r="EC87" s="526"/>
      <c r="ED87" s="526"/>
      <c r="EE87" s="526"/>
      <c r="EF87" s="526"/>
      <c r="EG87" s="526"/>
      <c r="EH87" s="526"/>
      <c r="EI87" s="526"/>
      <c r="EJ87" s="526"/>
      <c r="EK87" s="526"/>
      <c r="EL87" s="526"/>
      <c r="EM87" s="526"/>
      <c r="EN87" s="526"/>
      <c r="EO87" s="526"/>
      <c r="EP87" s="526"/>
      <c r="EQ87" s="526"/>
      <c r="ER87" s="526"/>
      <c r="ES87" s="526"/>
      <c r="ET87" s="526"/>
      <c r="EU87" s="526"/>
      <c r="EV87" s="526"/>
      <c r="EW87" s="526"/>
      <c r="EX87" s="526"/>
      <c r="EY87" s="526"/>
      <c r="EZ87" s="526"/>
      <c r="FA87" s="526"/>
      <c r="FB87" s="526"/>
      <c r="FC87" s="526"/>
      <c r="FD87" s="526"/>
      <c r="FE87" s="526"/>
      <c r="FF87" s="526"/>
      <c r="FG87" s="526"/>
      <c r="FH87" s="526"/>
      <c r="FI87" s="526"/>
      <c r="FJ87" s="526"/>
      <c r="FK87" s="526"/>
      <c r="FL87" s="526"/>
      <c r="FM87" s="526"/>
      <c r="FN87" s="526"/>
      <c r="FO87" s="526"/>
      <c r="FP87" s="526"/>
      <c r="FQ87" s="526"/>
      <c r="FR87" s="526"/>
      <c r="FS87" s="526"/>
      <c r="FT87" s="526"/>
      <c r="FU87" s="526"/>
      <c r="FV87" s="526"/>
      <c r="FW87" s="526"/>
      <c r="FX87" s="526"/>
      <c r="FY87" s="526"/>
      <c r="FZ87" s="526"/>
      <c r="GA87" s="526"/>
      <c r="GB87" s="526"/>
      <c r="GC87" s="526"/>
      <c r="GD87" s="526"/>
      <c r="GE87" s="526"/>
      <c r="GF87" s="526"/>
      <c r="GG87" s="526"/>
      <c r="GH87" s="526"/>
      <c r="GI87" s="526"/>
      <c r="GJ87" s="526"/>
      <c r="GK87" s="526"/>
      <c r="GL87" s="526"/>
      <c r="GM87" s="526"/>
      <c r="GN87" s="526"/>
      <c r="GO87" s="526"/>
      <c r="GP87" s="526"/>
      <c r="GQ87" s="526"/>
      <c r="GR87" s="526"/>
      <c r="GS87" s="526"/>
      <c r="GT87" s="526"/>
      <c r="GU87" s="526"/>
      <c r="GV87" s="526"/>
      <c r="GW87" s="526"/>
      <c r="GX87" s="526"/>
      <c r="GY87" s="526"/>
      <c r="GZ87" s="526"/>
      <c r="HA87" s="526"/>
      <c r="HB87" s="526"/>
      <c r="HC87" s="526"/>
      <c r="HD87" s="526"/>
      <c r="HE87" s="526"/>
      <c r="HF87" s="526"/>
      <c r="HG87" s="526"/>
      <c r="HH87" s="526"/>
      <c r="HI87" s="526"/>
      <c r="HJ87" s="526"/>
      <c r="HK87" s="526"/>
      <c r="HL87" s="526"/>
      <c r="HM87" s="526"/>
      <c r="HN87" s="526"/>
      <c r="HO87" s="526"/>
      <c r="HP87" s="526"/>
      <c r="HQ87" s="526"/>
      <c r="HR87" s="526"/>
      <c r="HS87" s="526"/>
      <c r="HT87" s="526"/>
      <c r="HU87" s="526"/>
      <c r="HV87" s="526"/>
      <c r="HW87" s="526"/>
      <c r="HX87" s="526"/>
      <c r="HY87" s="526"/>
      <c r="HZ87" s="526"/>
      <c r="IA87" s="526"/>
      <c r="IB87" s="526"/>
      <c r="IC87" s="526"/>
      <c r="ID87" s="526"/>
      <c r="IE87" s="526"/>
      <c r="IF87" s="526"/>
      <c r="IG87" s="526"/>
      <c r="IH87" s="526"/>
      <c r="II87" s="526"/>
      <c r="IJ87" s="526"/>
      <c r="IK87" s="526"/>
      <c r="IL87" s="526"/>
      <c r="IM87" s="526"/>
      <c r="IN87" s="526"/>
      <c r="IO87" s="526"/>
      <c r="IP87" s="526"/>
      <c r="IQ87" s="526"/>
      <c r="IR87" s="526"/>
      <c r="IS87" s="526"/>
      <c r="IT87" s="526"/>
      <c r="IU87" s="526"/>
      <c r="IV87" s="526"/>
      <c r="IW87" s="526"/>
      <c r="IX87" s="526"/>
      <c r="IY87" s="526"/>
      <c r="IZ87" s="526"/>
      <c r="JA87" s="526"/>
      <c r="JB87" s="526"/>
      <c r="JC87" s="526"/>
      <c r="JD87" s="526"/>
      <c r="JE87" s="526"/>
      <c r="JF87" s="526"/>
      <c r="JG87" s="526"/>
      <c r="JH87" s="526"/>
      <c r="JI87" s="526"/>
      <c r="JJ87" s="526"/>
      <c r="JK87" s="526"/>
      <c r="JL87" s="526"/>
      <c r="JM87" s="526"/>
      <c r="JN87" s="526"/>
      <c r="JO87" s="526"/>
      <c r="JP87" s="526"/>
      <c r="JQ87" s="526"/>
      <c r="JR87" s="526"/>
      <c r="JS87" s="526"/>
      <c r="JT87" s="526"/>
      <c r="JU87" s="526"/>
      <c r="JV87" s="526"/>
      <c r="JW87" s="526"/>
      <c r="JX87" s="526"/>
      <c r="JY87" s="526"/>
      <c r="JZ87" s="526"/>
      <c r="KA87" s="526"/>
      <c r="KB87" s="526"/>
      <c r="KC87" s="526"/>
      <c r="KD87" s="526"/>
      <c r="KE87" s="526"/>
      <c r="KF87" s="526"/>
      <c r="KG87" s="526"/>
      <c r="KH87" s="526"/>
      <c r="KI87" s="526"/>
      <c r="KJ87" s="526"/>
      <c r="KK87" s="526"/>
      <c r="KL87" s="526"/>
      <c r="KM87" s="526"/>
      <c r="KN87" s="526"/>
      <c r="KO87" s="526"/>
      <c r="KP87" s="526"/>
      <c r="KQ87" s="527"/>
    </row>
    <row r="88" spans="1:303" ht="37.25" customHeight="1">
      <c r="A88" s="577"/>
      <c r="B88" s="736" t="s">
        <v>1654</v>
      </c>
      <c r="C88" s="617" t="s">
        <v>1655</v>
      </c>
      <c r="D88" s="618">
        <v>1</v>
      </c>
      <c r="E88" s="1189">
        <v>164</v>
      </c>
      <c r="F88" s="1171"/>
      <c r="G88" s="621"/>
      <c r="H88" s="622"/>
      <c r="I88" s="620"/>
      <c r="J88" s="619"/>
      <c r="K88" s="27"/>
      <c r="L88" s="25"/>
      <c r="M88" s="1172"/>
      <c r="N88" s="1173"/>
      <c r="O88" s="1174"/>
      <c r="P88" s="1175"/>
      <c r="Q88" s="623" t="s">
        <v>680</v>
      </c>
      <c r="R88" s="611">
        <f t="shared" si="12"/>
        <v>0</v>
      </c>
      <c r="S88" s="662">
        <f t="shared" si="21"/>
        <v>0</v>
      </c>
      <c r="T88" s="663" t="str">
        <f t="shared" si="28"/>
        <v>-</v>
      </c>
      <c r="U88" s="664">
        <v>1.65</v>
      </c>
      <c r="V88" s="174">
        <f t="shared" si="15"/>
        <v>0</v>
      </c>
      <c r="W88" s="533"/>
      <c r="X88" s="738" t="s">
        <v>1513</v>
      </c>
      <c r="Y88" s="738" t="s">
        <v>1519</v>
      </c>
      <c r="Z88" s="658"/>
      <c r="AA88" s="658"/>
      <c r="AB88" s="658"/>
      <c r="AC88" s="658"/>
      <c r="AD88" s="658"/>
      <c r="AE88" s="658"/>
      <c r="AF88" s="658"/>
      <c r="AG88" s="658"/>
      <c r="AH88" s="658"/>
      <c r="AI88" s="658"/>
      <c r="AJ88" s="658"/>
      <c r="AK88" s="658"/>
      <c r="AL88" s="658"/>
      <c r="AM88" s="658"/>
      <c r="AN88" s="658"/>
      <c r="AO88" s="658"/>
      <c r="AP88" s="658"/>
      <c r="AQ88" s="658"/>
      <c r="AR88" s="658"/>
      <c r="AS88" s="658"/>
      <c r="AT88" s="658"/>
      <c r="AU88" s="658"/>
      <c r="AV88" s="658"/>
      <c r="AW88" s="658"/>
      <c r="AX88" s="658"/>
      <c r="AY88" s="658"/>
      <c r="AZ88" s="658"/>
      <c r="BA88" s="658"/>
      <c r="BB88" s="658"/>
      <c r="BC88" s="658"/>
      <c r="BD88" s="658"/>
      <c r="BE88" s="658"/>
      <c r="BF88" s="658"/>
      <c r="BG88" s="658"/>
      <c r="BH88" s="658"/>
      <c r="BI88" s="658"/>
      <c r="BJ88" s="658"/>
      <c r="BK88" s="658"/>
      <c r="BL88" s="658"/>
      <c r="BM88" s="658"/>
      <c r="BN88" s="658"/>
      <c r="BO88" s="659"/>
      <c r="BP88" s="558"/>
      <c r="BQ88" s="310"/>
      <c r="BR88" s="310">
        <v>1</v>
      </c>
      <c r="BS88" s="310"/>
      <c r="BT88" s="310"/>
      <c r="BU88" s="310"/>
      <c r="BV88" s="512"/>
      <c r="BW88" s="310">
        <v>1</v>
      </c>
      <c r="BX88" s="310"/>
      <c r="BY88" s="310"/>
      <c r="BZ88" s="512"/>
      <c r="CA88" s="525"/>
      <c r="CB88" s="526"/>
      <c r="CC88" s="526"/>
      <c r="CD88" s="526"/>
      <c r="CE88" s="526"/>
      <c r="CF88" s="526"/>
      <c r="CG88" s="526"/>
      <c r="CH88" s="526"/>
      <c r="CI88" s="526"/>
      <c r="CJ88" s="526"/>
      <c r="CK88" s="526"/>
      <c r="CL88" s="526"/>
      <c r="CM88" s="526"/>
      <c r="CN88" s="526"/>
      <c r="CO88" s="526"/>
      <c r="CP88" s="526"/>
      <c r="CQ88" s="526"/>
      <c r="CR88" s="526"/>
      <c r="CS88" s="526"/>
      <c r="CT88" s="526"/>
      <c r="CU88" s="526"/>
      <c r="CV88" s="526"/>
      <c r="CW88" s="526"/>
      <c r="CX88" s="526"/>
      <c r="CY88" s="526"/>
      <c r="CZ88" s="526"/>
      <c r="DA88" s="526"/>
      <c r="DB88" s="526"/>
      <c r="DC88" s="526"/>
      <c r="DD88" s="526"/>
      <c r="DE88" s="526"/>
      <c r="DF88" s="526"/>
      <c r="DG88" s="526"/>
      <c r="DH88" s="526"/>
      <c r="DI88" s="526"/>
      <c r="DJ88" s="526"/>
      <c r="DK88" s="526"/>
      <c r="DL88" s="526"/>
      <c r="DM88" s="526"/>
      <c r="DN88" s="526"/>
      <c r="DO88" s="526"/>
      <c r="DP88" s="526"/>
      <c r="DQ88" s="526"/>
      <c r="DR88" s="526"/>
      <c r="DS88" s="526"/>
      <c r="DT88" s="526"/>
      <c r="DU88" s="526"/>
      <c r="DV88" s="526"/>
      <c r="DW88" s="526"/>
      <c r="DX88" s="526"/>
      <c r="DY88" s="526"/>
      <c r="DZ88" s="526"/>
      <c r="EA88" s="526"/>
      <c r="EB88" s="526"/>
      <c r="EC88" s="526"/>
      <c r="ED88" s="526"/>
      <c r="EE88" s="526"/>
      <c r="EF88" s="526"/>
      <c r="EG88" s="526"/>
      <c r="EH88" s="526"/>
      <c r="EI88" s="526"/>
      <c r="EJ88" s="526"/>
      <c r="EK88" s="526"/>
      <c r="EL88" s="526"/>
      <c r="EM88" s="526"/>
      <c r="EN88" s="526"/>
      <c r="EO88" s="526"/>
      <c r="EP88" s="526"/>
      <c r="EQ88" s="526"/>
      <c r="ER88" s="526"/>
      <c r="ES88" s="526"/>
      <c r="ET88" s="526"/>
      <c r="EU88" s="526"/>
      <c r="EV88" s="526"/>
      <c r="EW88" s="526"/>
      <c r="EX88" s="526"/>
      <c r="EY88" s="526"/>
      <c r="EZ88" s="526"/>
      <c r="FA88" s="526"/>
      <c r="FB88" s="526"/>
      <c r="FC88" s="526"/>
      <c r="FD88" s="526"/>
      <c r="FE88" s="526"/>
      <c r="FF88" s="526"/>
      <c r="FG88" s="526"/>
      <c r="FH88" s="526"/>
      <c r="FI88" s="526"/>
      <c r="FJ88" s="526"/>
      <c r="FK88" s="526"/>
      <c r="FL88" s="526"/>
      <c r="FM88" s="526"/>
      <c r="FN88" s="526"/>
      <c r="FO88" s="526"/>
      <c r="FP88" s="526"/>
      <c r="FQ88" s="526"/>
      <c r="FR88" s="526"/>
      <c r="FS88" s="526"/>
      <c r="FT88" s="526"/>
      <c r="FU88" s="526"/>
      <c r="FV88" s="526"/>
      <c r="FW88" s="526"/>
      <c r="FX88" s="526"/>
      <c r="FY88" s="526"/>
      <c r="FZ88" s="526"/>
      <c r="GA88" s="526"/>
      <c r="GB88" s="526"/>
      <c r="GC88" s="526"/>
      <c r="GD88" s="526"/>
      <c r="GE88" s="526"/>
      <c r="GF88" s="526"/>
      <c r="GG88" s="526"/>
      <c r="GH88" s="526"/>
      <c r="GI88" s="526"/>
      <c r="GJ88" s="526"/>
      <c r="GK88" s="526"/>
      <c r="GL88" s="526"/>
      <c r="GM88" s="526"/>
      <c r="GN88" s="526"/>
      <c r="GO88" s="526"/>
      <c r="GP88" s="526"/>
      <c r="GQ88" s="526"/>
      <c r="GR88" s="526"/>
      <c r="GS88" s="526"/>
      <c r="GT88" s="526"/>
      <c r="GU88" s="526"/>
      <c r="GV88" s="526"/>
      <c r="GW88" s="526"/>
      <c r="GX88" s="526"/>
      <c r="GY88" s="526"/>
      <c r="GZ88" s="526"/>
      <c r="HA88" s="526"/>
      <c r="HB88" s="526"/>
      <c r="HC88" s="526"/>
      <c r="HD88" s="526"/>
      <c r="HE88" s="526"/>
      <c r="HF88" s="526"/>
      <c r="HG88" s="526"/>
      <c r="HH88" s="526"/>
      <c r="HI88" s="526"/>
      <c r="HJ88" s="526"/>
      <c r="HK88" s="526"/>
      <c r="HL88" s="526"/>
      <c r="HM88" s="526"/>
      <c r="HN88" s="526"/>
      <c r="HO88" s="526"/>
      <c r="HP88" s="526"/>
      <c r="HQ88" s="526"/>
      <c r="HR88" s="526"/>
      <c r="HS88" s="526"/>
      <c r="HT88" s="526"/>
      <c r="HU88" s="526"/>
      <c r="HV88" s="526"/>
      <c r="HW88" s="526"/>
      <c r="HX88" s="526"/>
      <c r="HY88" s="526"/>
      <c r="HZ88" s="526"/>
      <c r="IA88" s="526"/>
      <c r="IB88" s="526"/>
      <c r="IC88" s="526"/>
      <c r="ID88" s="526"/>
      <c r="IE88" s="526"/>
      <c r="IF88" s="526"/>
      <c r="IG88" s="526"/>
      <c r="IH88" s="526"/>
      <c r="II88" s="526"/>
      <c r="IJ88" s="526"/>
      <c r="IK88" s="526"/>
      <c r="IL88" s="526"/>
      <c r="IM88" s="526"/>
      <c r="IN88" s="526"/>
      <c r="IO88" s="526"/>
      <c r="IP88" s="526"/>
      <c r="IQ88" s="526"/>
      <c r="IR88" s="526"/>
      <c r="IS88" s="526"/>
      <c r="IT88" s="526"/>
      <c r="IU88" s="526"/>
      <c r="IV88" s="526"/>
      <c r="IW88" s="526"/>
      <c r="IX88" s="526"/>
      <c r="IY88" s="526"/>
      <c r="IZ88" s="526"/>
      <c r="JA88" s="526"/>
      <c r="JB88" s="526"/>
      <c r="JC88" s="526"/>
      <c r="JD88" s="526"/>
      <c r="JE88" s="526"/>
      <c r="JF88" s="526"/>
      <c r="JG88" s="526"/>
      <c r="JH88" s="526"/>
      <c r="JI88" s="526"/>
      <c r="JJ88" s="526"/>
      <c r="JK88" s="526"/>
      <c r="JL88" s="526"/>
      <c r="JM88" s="526"/>
      <c r="JN88" s="526"/>
      <c r="JO88" s="526"/>
      <c r="JP88" s="526"/>
      <c r="JQ88" s="526"/>
      <c r="JR88" s="526"/>
      <c r="JS88" s="526"/>
      <c r="JT88" s="526"/>
      <c r="JU88" s="526"/>
      <c r="JV88" s="526"/>
      <c r="JW88" s="526"/>
      <c r="JX88" s="526"/>
      <c r="JY88" s="526"/>
      <c r="JZ88" s="526"/>
      <c r="KA88" s="526"/>
      <c r="KB88" s="526"/>
      <c r="KC88" s="526"/>
      <c r="KD88" s="526"/>
      <c r="KE88" s="526"/>
      <c r="KF88" s="526"/>
      <c r="KG88" s="526"/>
      <c r="KH88" s="526"/>
      <c r="KI88" s="526"/>
      <c r="KJ88" s="526"/>
      <c r="KK88" s="526"/>
      <c r="KL88" s="526"/>
      <c r="KM88" s="526"/>
      <c r="KN88" s="526"/>
      <c r="KO88" s="526"/>
      <c r="KP88" s="526"/>
      <c r="KQ88" s="527"/>
    </row>
    <row r="89" spans="1:303" ht="37.25" customHeight="1">
      <c r="A89" s="590" t="s">
        <v>1670</v>
      </c>
      <c r="B89" s="736" t="s">
        <v>1656</v>
      </c>
      <c r="C89" s="617" t="s">
        <v>1657</v>
      </c>
      <c r="D89" s="618">
        <v>1</v>
      </c>
      <c r="E89" s="1189">
        <v>175</v>
      </c>
      <c r="F89" s="1171"/>
      <c r="G89" s="621"/>
      <c r="H89" s="622"/>
      <c r="I89" s="620"/>
      <c r="J89" s="619"/>
      <c r="K89" s="27"/>
      <c r="L89" s="25"/>
      <c r="M89" s="1172"/>
      <c r="N89" s="1173"/>
      <c r="O89" s="1174"/>
      <c r="P89" s="1175"/>
      <c r="Q89" s="623" t="s">
        <v>680</v>
      </c>
      <c r="R89" s="611">
        <f t="shared" si="12"/>
        <v>0</v>
      </c>
      <c r="S89" s="662">
        <f t="shared" si="21"/>
        <v>0</v>
      </c>
      <c r="T89" s="663" t="str">
        <f t="shared" si="28"/>
        <v>-</v>
      </c>
      <c r="U89" s="664">
        <v>2.5</v>
      </c>
      <c r="V89" s="174">
        <f t="shared" si="15"/>
        <v>0</v>
      </c>
      <c r="W89" s="533"/>
      <c r="X89" s="738" t="s">
        <v>1513</v>
      </c>
      <c r="Y89" s="738" t="s">
        <v>1520</v>
      </c>
      <c r="Z89" s="658"/>
      <c r="AA89" s="658"/>
      <c r="AB89" s="658"/>
      <c r="AC89" s="658"/>
      <c r="AD89" s="658"/>
      <c r="AE89" s="658"/>
      <c r="AF89" s="658"/>
      <c r="AG89" s="658"/>
      <c r="AH89" s="658"/>
      <c r="AI89" s="658"/>
      <c r="AJ89" s="658"/>
      <c r="AK89" s="658"/>
      <c r="AL89" s="658"/>
      <c r="AM89" s="658"/>
      <c r="AN89" s="658"/>
      <c r="AO89" s="658"/>
      <c r="AP89" s="658"/>
      <c r="AQ89" s="658"/>
      <c r="AR89" s="658"/>
      <c r="AS89" s="658"/>
      <c r="AT89" s="658"/>
      <c r="AU89" s="658"/>
      <c r="AV89" s="658"/>
      <c r="AW89" s="658"/>
      <c r="AX89" s="658"/>
      <c r="AY89" s="658"/>
      <c r="AZ89" s="658"/>
      <c r="BA89" s="658"/>
      <c r="BB89" s="658"/>
      <c r="BC89" s="658"/>
      <c r="BD89" s="658"/>
      <c r="BE89" s="658"/>
      <c r="BF89" s="658"/>
      <c r="BG89" s="658"/>
      <c r="BH89" s="658"/>
      <c r="BI89" s="658"/>
      <c r="BJ89" s="658"/>
      <c r="BK89" s="658"/>
      <c r="BL89" s="658"/>
      <c r="BM89" s="658"/>
      <c r="BN89" s="658"/>
      <c r="BO89" s="659"/>
      <c r="BP89" s="558"/>
      <c r="BQ89" s="310"/>
      <c r="BR89" s="310"/>
      <c r="BS89" s="310">
        <v>1</v>
      </c>
      <c r="BT89" s="310"/>
      <c r="BU89" s="310"/>
      <c r="BV89" s="512"/>
      <c r="BW89" s="310">
        <v>1</v>
      </c>
      <c r="BX89" s="310"/>
      <c r="BY89" s="310"/>
      <c r="BZ89" s="512"/>
      <c r="CA89" s="525"/>
      <c r="CB89" s="526"/>
      <c r="CC89" s="526"/>
      <c r="CD89" s="526"/>
      <c r="CE89" s="526"/>
      <c r="CF89" s="526"/>
      <c r="CG89" s="526"/>
      <c r="CH89" s="526"/>
      <c r="CI89" s="526"/>
      <c r="CJ89" s="526"/>
      <c r="CK89" s="526"/>
      <c r="CL89" s="526"/>
      <c r="CM89" s="526"/>
      <c r="CN89" s="526"/>
      <c r="CO89" s="526"/>
      <c r="CP89" s="526"/>
      <c r="CQ89" s="526"/>
      <c r="CR89" s="526"/>
      <c r="CS89" s="526"/>
      <c r="CT89" s="526"/>
      <c r="CU89" s="526"/>
      <c r="CV89" s="526"/>
      <c r="CW89" s="526"/>
      <c r="CX89" s="526"/>
      <c r="CY89" s="526"/>
      <c r="CZ89" s="526"/>
      <c r="DA89" s="526"/>
      <c r="DB89" s="526"/>
      <c r="DC89" s="526"/>
      <c r="DD89" s="526"/>
      <c r="DE89" s="526"/>
      <c r="DF89" s="526"/>
      <c r="DG89" s="526"/>
      <c r="DH89" s="526"/>
      <c r="DI89" s="526"/>
      <c r="DJ89" s="526"/>
      <c r="DK89" s="526"/>
      <c r="DL89" s="526"/>
      <c r="DM89" s="526"/>
      <c r="DN89" s="526"/>
      <c r="DO89" s="526"/>
      <c r="DP89" s="526"/>
      <c r="DQ89" s="526"/>
      <c r="DR89" s="526"/>
      <c r="DS89" s="526"/>
      <c r="DT89" s="526"/>
      <c r="DU89" s="526"/>
      <c r="DV89" s="526"/>
      <c r="DW89" s="526"/>
      <c r="DX89" s="526"/>
      <c r="DY89" s="526"/>
      <c r="DZ89" s="526"/>
      <c r="EA89" s="526"/>
      <c r="EB89" s="526"/>
      <c r="EC89" s="526"/>
      <c r="ED89" s="526"/>
      <c r="EE89" s="526"/>
      <c r="EF89" s="526"/>
      <c r="EG89" s="526"/>
      <c r="EH89" s="526"/>
      <c r="EI89" s="526"/>
      <c r="EJ89" s="526"/>
      <c r="EK89" s="526"/>
      <c r="EL89" s="526"/>
      <c r="EM89" s="526"/>
      <c r="EN89" s="526"/>
      <c r="EO89" s="526"/>
      <c r="EP89" s="526"/>
      <c r="EQ89" s="526"/>
      <c r="ER89" s="526"/>
      <c r="ES89" s="526"/>
      <c r="ET89" s="526"/>
      <c r="EU89" s="526"/>
      <c r="EV89" s="526"/>
      <c r="EW89" s="526"/>
      <c r="EX89" s="526"/>
      <c r="EY89" s="526"/>
      <c r="EZ89" s="526"/>
      <c r="FA89" s="526"/>
      <c r="FB89" s="526"/>
      <c r="FC89" s="526"/>
      <c r="FD89" s="526"/>
      <c r="FE89" s="526"/>
      <c r="FF89" s="526"/>
      <c r="FG89" s="526"/>
      <c r="FH89" s="526"/>
      <c r="FI89" s="526"/>
      <c r="FJ89" s="526"/>
      <c r="FK89" s="526"/>
      <c r="FL89" s="526"/>
      <c r="FM89" s="526"/>
      <c r="FN89" s="526"/>
      <c r="FO89" s="526"/>
      <c r="FP89" s="526"/>
      <c r="FQ89" s="526"/>
      <c r="FR89" s="526"/>
      <c r="FS89" s="526"/>
      <c r="FT89" s="526"/>
      <c r="FU89" s="526"/>
      <c r="FV89" s="526"/>
      <c r="FW89" s="526"/>
      <c r="FX89" s="526"/>
      <c r="FY89" s="526"/>
      <c r="FZ89" s="526"/>
      <c r="GA89" s="526"/>
      <c r="GB89" s="526"/>
      <c r="GC89" s="526"/>
      <c r="GD89" s="526"/>
      <c r="GE89" s="526"/>
      <c r="GF89" s="526"/>
      <c r="GG89" s="526"/>
      <c r="GH89" s="526"/>
      <c r="GI89" s="526"/>
      <c r="GJ89" s="526"/>
      <c r="GK89" s="526"/>
      <c r="GL89" s="526"/>
      <c r="GM89" s="526"/>
      <c r="GN89" s="526"/>
      <c r="GO89" s="526"/>
      <c r="GP89" s="526"/>
      <c r="GQ89" s="526"/>
      <c r="GR89" s="526"/>
      <c r="GS89" s="526"/>
      <c r="GT89" s="526"/>
      <c r="GU89" s="526"/>
      <c r="GV89" s="526"/>
      <c r="GW89" s="526"/>
      <c r="GX89" s="526"/>
      <c r="GY89" s="526"/>
      <c r="GZ89" s="526"/>
      <c r="HA89" s="526"/>
      <c r="HB89" s="526"/>
      <c r="HC89" s="526"/>
      <c r="HD89" s="526"/>
      <c r="HE89" s="526"/>
      <c r="HF89" s="526"/>
      <c r="HG89" s="526"/>
      <c r="HH89" s="526"/>
      <c r="HI89" s="526"/>
      <c r="HJ89" s="526"/>
      <c r="HK89" s="526"/>
      <c r="HL89" s="526"/>
      <c r="HM89" s="526"/>
      <c r="HN89" s="526"/>
      <c r="HO89" s="526"/>
      <c r="HP89" s="526"/>
      <c r="HQ89" s="526"/>
      <c r="HR89" s="526"/>
      <c r="HS89" s="526"/>
      <c r="HT89" s="526"/>
      <c r="HU89" s="526"/>
      <c r="HV89" s="526"/>
      <c r="HW89" s="526"/>
      <c r="HX89" s="526"/>
      <c r="HY89" s="526"/>
      <c r="HZ89" s="526"/>
      <c r="IA89" s="526"/>
      <c r="IB89" s="526"/>
      <c r="IC89" s="526"/>
      <c r="ID89" s="526"/>
      <c r="IE89" s="526"/>
      <c r="IF89" s="526"/>
      <c r="IG89" s="526"/>
      <c r="IH89" s="526"/>
      <c r="II89" s="526"/>
      <c r="IJ89" s="526"/>
      <c r="IK89" s="526"/>
      <c r="IL89" s="526"/>
      <c r="IM89" s="526"/>
      <c r="IN89" s="526"/>
      <c r="IO89" s="526"/>
      <c r="IP89" s="526"/>
      <c r="IQ89" s="526"/>
      <c r="IR89" s="526"/>
      <c r="IS89" s="526"/>
      <c r="IT89" s="526"/>
      <c r="IU89" s="526"/>
      <c r="IV89" s="526"/>
      <c r="IW89" s="526"/>
      <c r="IX89" s="526"/>
      <c r="IY89" s="526"/>
      <c r="IZ89" s="526"/>
      <c r="JA89" s="526"/>
      <c r="JB89" s="526"/>
      <c r="JC89" s="526"/>
      <c r="JD89" s="526"/>
      <c r="JE89" s="526"/>
      <c r="JF89" s="526"/>
      <c r="JG89" s="526"/>
      <c r="JH89" s="526"/>
      <c r="JI89" s="526"/>
      <c r="JJ89" s="526"/>
      <c r="JK89" s="526"/>
      <c r="JL89" s="526"/>
      <c r="JM89" s="526"/>
      <c r="JN89" s="526"/>
      <c r="JO89" s="526"/>
      <c r="JP89" s="526"/>
      <c r="JQ89" s="526"/>
      <c r="JR89" s="526"/>
      <c r="JS89" s="526"/>
      <c r="JT89" s="526"/>
      <c r="JU89" s="526"/>
      <c r="JV89" s="526"/>
      <c r="JW89" s="526"/>
      <c r="JX89" s="526"/>
      <c r="JY89" s="526"/>
      <c r="JZ89" s="526"/>
      <c r="KA89" s="526"/>
      <c r="KB89" s="526"/>
      <c r="KC89" s="526"/>
      <c r="KD89" s="526"/>
      <c r="KE89" s="526"/>
      <c r="KF89" s="526"/>
      <c r="KG89" s="526"/>
      <c r="KH89" s="526"/>
      <c r="KI89" s="526"/>
      <c r="KJ89" s="526"/>
      <c r="KK89" s="526"/>
      <c r="KL89" s="526"/>
      <c r="KM89" s="526"/>
      <c r="KN89" s="526"/>
      <c r="KO89" s="526"/>
      <c r="KP89" s="526"/>
      <c r="KQ89" s="527"/>
    </row>
    <row r="90" spans="1:303" ht="37.25" customHeight="1">
      <c r="A90" s="577"/>
      <c r="B90" s="736" t="s">
        <v>1658</v>
      </c>
      <c r="C90" s="617" t="s">
        <v>1659</v>
      </c>
      <c r="D90" s="618">
        <v>1</v>
      </c>
      <c r="E90" s="1189">
        <v>164</v>
      </c>
      <c r="F90" s="1171"/>
      <c r="G90" s="621"/>
      <c r="H90" s="622"/>
      <c r="I90" s="620"/>
      <c r="J90" s="619"/>
      <c r="K90" s="27"/>
      <c r="L90" s="25"/>
      <c r="M90" s="1172"/>
      <c r="N90" s="1173"/>
      <c r="O90" s="1174"/>
      <c r="P90" s="1175"/>
      <c r="Q90" s="623" t="s">
        <v>680</v>
      </c>
      <c r="R90" s="611">
        <f t="shared" si="12"/>
        <v>0</v>
      </c>
      <c r="S90" s="662">
        <f t="shared" si="21"/>
        <v>0</v>
      </c>
      <c r="T90" s="663" t="str">
        <f t="shared" si="28"/>
        <v>-</v>
      </c>
      <c r="U90" s="664">
        <v>2.1</v>
      </c>
      <c r="V90" s="174">
        <f t="shared" si="15"/>
        <v>0</v>
      </c>
      <c r="W90" s="533"/>
      <c r="X90" s="738" t="s">
        <v>1511</v>
      </c>
      <c r="Y90" s="738" t="s">
        <v>1520</v>
      </c>
      <c r="Z90" s="658"/>
      <c r="AA90" s="658"/>
      <c r="AB90" s="658"/>
      <c r="AC90" s="658"/>
      <c r="AD90" s="658"/>
      <c r="AE90" s="658"/>
      <c r="AF90" s="658"/>
      <c r="AG90" s="658"/>
      <c r="AH90" s="658"/>
      <c r="AI90" s="658"/>
      <c r="AJ90" s="658"/>
      <c r="AK90" s="658"/>
      <c r="AL90" s="658"/>
      <c r="AM90" s="658"/>
      <c r="AN90" s="658"/>
      <c r="AO90" s="658"/>
      <c r="AP90" s="658"/>
      <c r="AQ90" s="658"/>
      <c r="AR90" s="658"/>
      <c r="AS90" s="658"/>
      <c r="AT90" s="658"/>
      <c r="AU90" s="658"/>
      <c r="AV90" s="658"/>
      <c r="AW90" s="658"/>
      <c r="AX90" s="658"/>
      <c r="AY90" s="658"/>
      <c r="AZ90" s="658"/>
      <c r="BA90" s="658"/>
      <c r="BB90" s="658"/>
      <c r="BC90" s="658"/>
      <c r="BD90" s="658"/>
      <c r="BE90" s="658"/>
      <c r="BF90" s="658"/>
      <c r="BG90" s="658"/>
      <c r="BH90" s="658"/>
      <c r="BI90" s="658"/>
      <c r="BJ90" s="658"/>
      <c r="BK90" s="658"/>
      <c r="BL90" s="658"/>
      <c r="BM90" s="658"/>
      <c r="BN90" s="658"/>
      <c r="BO90" s="659"/>
      <c r="BP90" s="558"/>
      <c r="BQ90" s="310"/>
      <c r="BR90" s="310"/>
      <c r="BS90" s="310">
        <v>1</v>
      </c>
      <c r="BT90" s="310"/>
      <c r="BU90" s="310"/>
      <c r="BV90" s="512"/>
      <c r="BW90" s="310"/>
      <c r="BX90" s="310"/>
      <c r="BY90" s="310">
        <v>1</v>
      </c>
      <c r="BZ90" s="512"/>
      <c r="CA90" s="525"/>
      <c r="CB90" s="526"/>
      <c r="CC90" s="526"/>
      <c r="CD90" s="526"/>
      <c r="CE90" s="526"/>
      <c r="CF90" s="526"/>
      <c r="CG90" s="526"/>
      <c r="CH90" s="526"/>
      <c r="CI90" s="526"/>
      <c r="CJ90" s="526"/>
      <c r="CK90" s="526"/>
      <c r="CL90" s="526"/>
      <c r="CM90" s="526"/>
      <c r="CN90" s="526"/>
      <c r="CO90" s="526"/>
      <c r="CP90" s="526"/>
      <c r="CQ90" s="526"/>
      <c r="CR90" s="526"/>
      <c r="CS90" s="526"/>
      <c r="CT90" s="526"/>
      <c r="CU90" s="526"/>
      <c r="CV90" s="526"/>
      <c r="CW90" s="526"/>
      <c r="CX90" s="526"/>
      <c r="CY90" s="526"/>
      <c r="CZ90" s="526"/>
      <c r="DA90" s="526"/>
      <c r="DB90" s="526"/>
      <c r="DC90" s="526"/>
      <c r="DD90" s="526"/>
      <c r="DE90" s="526"/>
      <c r="DF90" s="526"/>
      <c r="DG90" s="526"/>
      <c r="DH90" s="526"/>
      <c r="DI90" s="526"/>
      <c r="DJ90" s="526"/>
      <c r="DK90" s="526"/>
      <c r="DL90" s="526"/>
      <c r="DM90" s="526"/>
      <c r="DN90" s="526"/>
      <c r="DO90" s="526"/>
      <c r="DP90" s="526"/>
      <c r="DQ90" s="526"/>
      <c r="DR90" s="526"/>
      <c r="DS90" s="526"/>
      <c r="DT90" s="526"/>
      <c r="DU90" s="526"/>
      <c r="DV90" s="526"/>
      <c r="DW90" s="526"/>
      <c r="DX90" s="526"/>
      <c r="DY90" s="526"/>
      <c r="DZ90" s="526"/>
      <c r="EA90" s="526"/>
      <c r="EB90" s="526"/>
      <c r="EC90" s="526"/>
      <c r="ED90" s="526"/>
      <c r="EE90" s="526"/>
      <c r="EF90" s="526"/>
      <c r="EG90" s="526"/>
      <c r="EH90" s="526"/>
      <c r="EI90" s="526"/>
      <c r="EJ90" s="526"/>
      <c r="EK90" s="526"/>
      <c r="EL90" s="526"/>
      <c r="EM90" s="526"/>
      <c r="EN90" s="526"/>
      <c r="EO90" s="526"/>
      <c r="EP90" s="526"/>
      <c r="EQ90" s="526"/>
      <c r="ER90" s="526"/>
      <c r="ES90" s="526"/>
      <c r="ET90" s="526"/>
      <c r="EU90" s="526"/>
      <c r="EV90" s="526"/>
      <c r="EW90" s="526"/>
      <c r="EX90" s="526"/>
      <c r="EY90" s="526"/>
      <c r="EZ90" s="526"/>
      <c r="FA90" s="526"/>
      <c r="FB90" s="526"/>
      <c r="FC90" s="526"/>
      <c r="FD90" s="526"/>
      <c r="FE90" s="526"/>
      <c r="FF90" s="526"/>
      <c r="FG90" s="526"/>
      <c r="FH90" s="526"/>
      <c r="FI90" s="526"/>
      <c r="FJ90" s="526"/>
      <c r="FK90" s="526"/>
      <c r="FL90" s="526"/>
      <c r="FM90" s="526"/>
      <c r="FN90" s="526"/>
      <c r="FO90" s="526"/>
      <c r="FP90" s="526"/>
      <c r="FQ90" s="526"/>
      <c r="FR90" s="526"/>
      <c r="FS90" s="526"/>
      <c r="FT90" s="526"/>
      <c r="FU90" s="526"/>
      <c r="FV90" s="526"/>
      <c r="FW90" s="526"/>
      <c r="FX90" s="526"/>
      <c r="FY90" s="526"/>
      <c r="FZ90" s="526"/>
      <c r="GA90" s="526"/>
      <c r="GB90" s="526"/>
      <c r="GC90" s="526"/>
      <c r="GD90" s="526"/>
      <c r="GE90" s="526"/>
      <c r="GF90" s="526"/>
      <c r="GG90" s="526"/>
      <c r="GH90" s="526"/>
      <c r="GI90" s="526"/>
      <c r="GJ90" s="526"/>
      <c r="GK90" s="526"/>
      <c r="GL90" s="526"/>
      <c r="GM90" s="526"/>
      <c r="GN90" s="526"/>
      <c r="GO90" s="526"/>
      <c r="GP90" s="526"/>
      <c r="GQ90" s="526"/>
      <c r="GR90" s="526"/>
      <c r="GS90" s="526"/>
      <c r="GT90" s="526"/>
      <c r="GU90" s="526"/>
      <c r="GV90" s="526"/>
      <c r="GW90" s="526"/>
      <c r="GX90" s="526"/>
      <c r="GY90" s="526"/>
      <c r="GZ90" s="526"/>
      <c r="HA90" s="526"/>
      <c r="HB90" s="526"/>
      <c r="HC90" s="526"/>
      <c r="HD90" s="526"/>
      <c r="HE90" s="526"/>
      <c r="HF90" s="526"/>
      <c r="HG90" s="526"/>
      <c r="HH90" s="526"/>
      <c r="HI90" s="526"/>
      <c r="HJ90" s="526"/>
      <c r="HK90" s="526"/>
      <c r="HL90" s="526"/>
      <c r="HM90" s="526"/>
      <c r="HN90" s="526"/>
      <c r="HO90" s="526"/>
      <c r="HP90" s="526"/>
      <c r="HQ90" s="526"/>
      <c r="HR90" s="526"/>
      <c r="HS90" s="526"/>
      <c r="HT90" s="526"/>
      <c r="HU90" s="526"/>
      <c r="HV90" s="526"/>
      <c r="HW90" s="526"/>
      <c r="HX90" s="526"/>
      <c r="HY90" s="526"/>
      <c r="HZ90" s="526"/>
      <c r="IA90" s="526"/>
      <c r="IB90" s="526"/>
      <c r="IC90" s="526"/>
      <c r="ID90" s="526"/>
      <c r="IE90" s="526"/>
      <c r="IF90" s="526"/>
      <c r="IG90" s="526"/>
      <c r="IH90" s="526"/>
      <c r="II90" s="526"/>
      <c r="IJ90" s="526"/>
      <c r="IK90" s="526"/>
      <c r="IL90" s="526"/>
      <c r="IM90" s="526"/>
      <c r="IN90" s="526"/>
      <c r="IO90" s="526"/>
      <c r="IP90" s="526"/>
      <c r="IQ90" s="526"/>
      <c r="IR90" s="526"/>
      <c r="IS90" s="526"/>
      <c r="IT90" s="526"/>
      <c r="IU90" s="526"/>
      <c r="IV90" s="526"/>
      <c r="IW90" s="526"/>
      <c r="IX90" s="526"/>
      <c r="IY90" s="526"/>
      <c r="IZ90" s="526"/>
      <c r="JA90" s="526"/>
      <c r="JB90" s="526"/>
      <c r="JC90" s="526"/>
      <c r="JD90" s="526"/>
      <c r="JE90" s="526"/>
      <c r="JF90" s="526"/>
      <c r="JG90" s="526"/>
      <c r="JH90" s="526"/>
      <c r="JI90" s="526"/>
      <c r="JJ90" s="526"/>
      <c r="JK90" s="526"/>
      <c r="JL90" s="526"/>
      <c r="JM90" s="526"/>
      <c r="JN90" s="526"/>
      <c r="JO90" s="526"/>
      <c r="JP90" s="526"/>
      <c r="JQ90" s="526"/>
      <c r="JR90" s="526"/>
      <c r="JS90" s="526"/>
      <c r="JT90" s="526"/>
      <c r="JU90" s="526"/>
      <c r="JV90" s="526"/>
      <c r="JW90" s="526"/>
      <c r="JX90" s="526"/>
      <c r="JY90" s="526"/>
      <c r="JZ90" s="526"/>
      <c r="KA90" s="526"/>
      <c r="KB90" s="526"/>
      <c r="KC90" s="526"/>
      <c r="KD90" s="526"/>
      <c r="KE90" s="526"/>
      <c r="KF90" s="526"/>
      <c r="KG90" s="526"/>
      <c r="KH90" s="526"/>
      <c r="KI90" s="526"/>
      <c r="KJ90" s="526"/>
      <c r="KK90" s="526"/>
      <c r="KL90" s="526"/>
      <c r="KM90" s="526"/>
      <c r="KN90" s="526"/>
      <c r="KO90" s="526"/>
      <c r="KP90" s="526"/>
      <c r="KQ90" s="527"/>
    </row>
    <row r="91" spans="1:303" ht="37.25" customHeight="1">
      <c r="A91" s="577"/>
      <c r="B91" s="739" t="s">
        <v>1660</v>
      </c>
      <c r="C91" s="542" t="s">
        <v>1661</v>
      </c>
      <c r="D91" s="666">
        <v>1</v>
      </c>
      <c r="E91" s="1191">
        <v>175</v>
      </c>
      <c r="F91" s="692"/>
      <c r="G91" s="669"/>
      <c r="H91" s="670"/>
      <c r="I91" s="668"/>
      <c r="J91" s="667"/>
      <c r="K91" s="740"/>
      <c r="L91" s="37"/>
      <c r="M91" s="689"/>
      <c r="N91" s="687"/>
      <c r="O91" s="741"/>
      <c r="P91" s="742"/>
      <c r="Q91" s="671" t="s">
        <v>680</v>
      </c>
      <c r="R91" s="647">
        <f t="shared" si="12"/>
        <v>0</v>
      </c>
      <c r="S91" s="672">
        <f t="shared" si="21"/>
        <v>0</v>
      </c>
      <c r="T91" s="734" t="str">
        <f t="shared" si="28"/>
        <v>-</v>
      </c>
      <c r="U91" s="664">
        <v>2.7</v>
      </c>
      <c r="V91" s="174">
        <f t="shared" si="15"/>
        <v>0</v>
      </c>
      <c r="W91" s="533"/>
      <c r="X91" s="658" t="s">
        <v>1519</v>
      </c>
      <c r="Y91" s="658" t="s">
        <v>1520</v>
      </c>
      <c r="Z91" s="658"/>
      <c r="AA91" s="658"/>
      <c r="AB91" s="658"/>
      <c r="AC91" s="658"/>
      <c r="AD91" s="658"/>
      <c r="AE91" s="658"/>
      <c r="AF91" s="658"/>
      <c r="AG91" s="658"/>
      <c r="AH91" s="658"/>
      <c r="AI91" s="658"/>
      <c r="AJ91" s="658"/>
      <c r="AK91" s="658"/>
      <c r="AL91" s="658"/>
      <c r="AM91" s="658"/>
      <c r="AN91" s="658"/>
      <c r="AO91" s="658"/>
      <c r="AP91" s="658"/>
      <c r="AQ91" s="658"/>
      <c r="AR91" s="658"/>
      <c r="AS91" s="658"/>
      <c r="AT91" s="658"/>
      <c r="AU91" s="658"/>
      <c r="AV91" s="658"/>
      <c r="AW91" s="658"/>
      <c r="AX91" s="658"/>
      <c r="AY91" s="658"/>
      <c r="AZ91" s="658"/>
      <c r="BA91" s="658"/>
      <c r="BB91" s="658"/>
      <c r="BC91" s="658"/>
      <c r="BD91" s="658"/>
      <c r="BE91" s="658"/>
      <c r="BF91" s="658"/>
      <c r="BG91" s="658"/>
      <c r="BH91" s="658"/>
      <c r="BI91" s="658"/>
      <c r="BJ91" s="658"/>
      <c r="BK91" s="658"/>
      <c r="BL91" s="658"/>
      <c r="BM91" s="658"/>
      <c r="BN91" s="658"/>
      <c r="BO91" s="659"/>
      <c r="BP91" s="558"/>
      <c r="BQ91" s="310"/>
      <c r="BR91" s="310"/>
      <c r="BS91" s="310">
        <v>1</v>
      </c>
      <c r="BT91" s="310"/>
      <c r="BU91" s="310"/>
      <c r="BV91" s="512"/>
      <c r="BW91" s="310"/>
      <c r="BX91" s="310">
        <v>1</v>
      </c>
      <c r="BY91" s="310"/>
      <c r="BZ91" s="512"/>
      <c r="CA91" s="525"/>
      <c r="CB91" s="526"/>
      <c r="CC91" s="526"/>
      <c r="CD91" s="526"/>
      <c r="CE91" s="526"/>
      <c r="CF91" s="526"/>
      <c r="CG91" s="526"/>
      <c r="CH91" s="526"/>
      <c r="CI91" s="526"/>
      <c r="CJ91" s="526"/>
      <c r="CK91" s="526"/>
      <c r="CL91" s="526"/>
      <c r="CM91" s="526"/>
      <c r="CN91" s="526"/>
      <c r="CO91" s="526"/>
      <c r="CP91" s="526"/>
      <c r="CQ91" s="526"/>
      <c r="CR91" s="526"/>
      <c r="CS91" s="526"/>
      <c r="CT91" s="526"/>
      <c r="CU91" s="526"/>
      <c r="CV91" s="526"/>
      <c r="CW91" s="526"/>
      <c r="CX91" s="526"/>
      <c r="CY91" s="526"/>
      <c r="CZ91" s="526"/>
      <c r="DA91" s="526"/>
      <c r="DB91" s="526"/>
      <c r="DC91" s="526"/>
      <c r="DD91" s="526"/>
      <c r="DE91" s="526"/>
      <c r="DF91" s="526"/>
      <c r="DG91" s="526"/>
      <c r="DH91" s="526"/>
      <c r="DI91" s="526"/>
      <c r="DJ91" s="526"/>
      <c r="DK91" s="526"/>
      <c r="DL91" s="526"/>
      <c r="DM91" s="526"/>
      <c r="DN91" s="526"/>
      <c r="DO91" s="526"/>
      <c r="DP91" s="526"/>
      <c r="DQ91" s="526"/>
      <c r="DR91" s="526"/>
      <c r="DS91" s="526"/>
      <c r="DT91" s="526"/>
      <c r="DU91" s="526"/>
      <c r="DV91" s="526"/>
      <c r="DW91" s="526"/>
      <c r="DX91" s="526"/>
      <c r="DY91" s="526"/>
      <c r="DZ91" s="526"/>
      <c r="EA91" s="526"/>
      <c r="EB91" s="526"/>
      <c r="EC91" s="526"/>
      <c r="ED91" s="526"/>
      <c r="EE91" s="526"/>
      <c r="EF91" s="526"/>
      <c r="EG91" s="526"/>
      <c r="EH91" s="526"/>
      <c r="EI91" s="526"/>
      <c r="EJ91" s="526"/>
      <c r="EK91" s="526"/>
      <c r="EL91" s="526"/>
      <c r="EM91" s="526"/>
      <c r="EN91" s="526"/>
      <c r="EO91" s="526"/>
      <c r="EP91" s="526"/>
      <c r="EQ91" s="526"/>
      <c r="ER91" s="526"/>
      <c r="ES91" s="526"/>
      <c r="ET91" s="526"/>
      <c r="EU91" s="526"/>
      <c r="EV91" s="526"/>
      <c r="EW91" s="526"/>
      <c r="EX91" s="526"/>
      <c r="EY91" s="526"/>
      <c r="EZ91" s="526"/>
      <c r="FA91" s="526"/>
      <c r="FB91" s="526"/>
      <c r="FC91" s="526"/>
      <c r="FD91" s="526"/>
      <c r="FE91" s="526"/>
      <c r="FF91" s="526"/>
      <c r="FG91" s="526"/>
      <c r="FH91" s="526"/>
      <c r="FI91" s="526"/>
      <c r="FJ91" s="526"/>
      <c r="FK91" s="526"/>
      <c r="FL91" s="526"/>
      <c r="FM91" s="526"/>
      <c r="FN91" s="526"/>
      <c r="FO91" s="526"/>
      <c r="FP91" s="526"/>
      <c r="FQ91" s="526"/>
      <c r="FR91" s="526"/>
      <c r="FS91" s="526"/>
      <c r="FT91" s="526"/>
      <c r="FU91" s="526"/>
      <c r="FV91" s="526"/>
      <c r="FW91" s="526"/>
      <c r="FX91" s="526"/>
      <c r="FY91" s="526"/>
      <c r="FZ91" s="526"/>
      <c r="GA91" s="526"/>
      <c r="GB91" s="526"/>
      <c r="GC91" s="526"/>
      <c r="GD91" s="526"/>
      <c r="GE91" s="526"/>
      <c r="GF91" s="526"/>
      <c r="GG91" s="526"/>
      <c r="GH91" s="526"/>
      <c r="GI91" s="526"/>
      <c r="GJ91" s="526"/>
      <c r="GK91" s="526"/>
      <c r="GL91" s="526"/>
      <c r="GM91" s="526"/>
      <c r="GN91" s="526"/>
      <c r="GO91" s="526"/>
      <c r="GP91" s="526"/>
      <c r="GQ91" s="526"/>
      <c r="GR91" s="526"/>
      <c r="GS91" s="526"/>
      <c r="GT91" s="526"/>
      <c r="GU91" s="526"/>
      <c r="GV91" s="526"/>
      <c r="GW91" s="526"/>
      <c r="GX91" s="526"/>
      <c r="GY91" s="526"/>
      <c r="GZ91" s="526"/>
      <c r="HA91" s="526"/>
      <c r="HB91" s="526"/>
      <c r="HC91" s="526"/>
      <c r="HD91" s="526"/>
      <c r="HE91" s="526"/>
      <c r="HF91" s="526"/>
      <c r="HG91" s="526"/>
      <c r="HH91" s="526"/>
      <c r="HI91" s="526"/>
      <c r="HJ91" s="526"/>
      <c r="HK91" s="526"/>
      <c r="HL91" s="526"/>
      <c r="HM91" s="526"/>
      <c r="HN91" s="526"/>
      <c r="HO91" s="526"/>
      <c r="HP91" s="526"/>
      <c r="HQ91" s="526"/>
      <c r="HR91" s="526"/>
      <c r="HS91" s="526"/>
      <c r="HT91" s="526"/>
      <c r="HU91" s="526"/>
      <c r="HV91" s="526"/>
      <c r="HW91" s="526"/>
      <c r="HX91" s="526"/>
      <c r="HY91" s="526"/>
      <c r="HZ91" s="526"/>
      <c r="IA91" s="526"/>
      <c r="IB91" s="526"/>
      <c r="IC91" s="526"/>
      <c r="ID91" s="526"/>
      <c r="IE91" s="526"/>
      <c r="IF91" s="526"/>
      <c r="IG91" s="526"/>
      <c r="IH91" s="526"/>
      <c r="II91" s="526"/>
      <c r="IJ91" s="526"/>
      <c r="IK91" s="526"/>
      <c r="IL91" s="526"/>
      <c r="IM91" s="526"/>
      <c r="IN91" s="526"/>
      <c r="IO91" s="526"/>
      <c r="IP91" s="526"/>
      <c r="IQ91" s="526"/>
      <c r="IR91" s="526"/>
      <c r="IS91" s="526"/>
      <c r="IT91" s="526"/>
      <c r="IU91" s="526"/>
      <c r="IV91" s="526"/>
      <c r="IW91" s="526"/>
      <c r="IX91" s="526"/>
      <c r="IY91" s="526"/>
      <c r="IZ91" s="526"/>
      <c r="JA91" s="526"/>
      <c r="JB91" s="526"/>
      <c r="JC91" s="526"/>
      <c r="JD91" s="526"/>
      <c r="JE91" s="526"/>
      <c r="JF91" s="526"/>
      <c r="JG91" s="526"/>
      <c r="JH91" s="526"/>
      <c r="JI91" s="526"/>
      <c r="JJ91" s="526"/>
      <c r="JK91" s="526"/>
      <c r="JL91" s="526"/>
      <c r="JM91" s="526"/>
      <c r="JN91" s="526"/>
      <c r="JO91" s="526"/>
      <c r="JP91" s="526"/>
      <c r="JQ91" s="526"/>
      <c r="JR91" s="526"/>
      <c r="JS91" s="526"/>
      <c r="JT91" s="526"/>
      <c r="JU91" s="526"/>
      <c r="JV91" s="526"/>
      <c r="JW91" s="526"/>
      <c r="JX91" s="526"/>
      <c r="JY91" s="526"/>
      <c r="JZ91" s="526"/>
      <c r="KA91" s="526"/>
      <c r="KB91" s="526"/>
      <c r="KC91" s="526"/>
      <c r="KD91" s="526"/>
      <c r="KE91" s="526"/>
      <c r="KF91" s="526"/>
      <c r="KG91" s="526"/>
      <c r="KH91" s="526"/>
      <c r="KI91" s="526"/>
      <c r="KJ91" s="526"/>
      <c r="KK91" s="526"/>
      <c r="KL91" s="526"/>
      <c r="KM91" s="526"/>
      <c r="KN91" s="526"/>
      <c r="KO91" s="526"/>
      <c r="KP91" s="526"/>
      <c r="KQ91" s="527"/>
    </row>
    <row r="92" spans="1:303" ht="37.25" customHeight="1">
      <c r="A92" s="755" t="s">
        <v>1668</v>
      </c>
      <c r="B92" s="756" t="s">
        <v>1662</v>
      </c>
      <c r="C92" s="756" t="s">
        <v>1663</v>
      </c>
      <c r="D92" s="757">
        <v>1</v>
      </c>
      <c r="E92" s="1191">
        <v>172</v>
      </c>
      <c r="F92" s="768"/>
      <c r="G92" s="760"/>
      <c r="H92" s="761"/>
      <c r="I92" s="759"/>
      <c r="J92" s="758"/>
      <c r="K92" s="766"/>
      <c r="L92" s="764"/>
      <c r="M92" s="765"/>
      <c r="N92" s="763"/>
      <c r="O92" s="767"/>
      <c r="P92" s="769"/>
      <c r="Q92" s="762" t="s">
        <v>680</v>
      </c>
      <c r="R92" s="770">
        <f t="shared" ref="R92:R156" si="29">SUM(F92:Q92)</f>
        <v>0</v>
      </c>
      <c r="S92" s="770">
        <f t="shared" si="21"/>
        <v>0</v>
      </c>
      <c r="T92" s="1211" t="str">
        <f t="shared" si="28"/>
        <v>-</v>
      </c>
      <c r="U92" s="664">
        <v>3</v>
      </c>
      <c r="V92" s="174">
        <f t="shared" si="15"/>
        <v>0</v>
      </c>
      <c r="W92" s="533"/>
      <c r="X92" s="771" t="s">
        <v>1513</v>
      </c>
      <c r="Y92" s="771" t="s">
        <v>1520</v>
      </c>
      <c r="Z92" s="658"/>
      <c r="AA92" s="658"/>
      <c r="AB92" s="658"/>
      <c r="AC92" s="658"/>
      <c r="AD92" s="658"/>
      <c r="AE92" s="658"/>
      <c r="AF92" s="658"/>
      <c r="AG92" s="658"/>
      <c r="AH92" s="658"/>
      <c r="AI92" s="658"/>
      <c r="AJ92" s="658"/>
      <c r="AK92" s="658"/>
      <c r="AL92" s="658"/>
      <c r="AM92" s="658"/>
      <c r="AN92" s="658"/>
      <c r="AO92" s="658"/>
      <c r="AP92" s="658"/>
      <c r="AQ92" s="658"/>
      <c r="AR92" s="658"/>
      <c r="AS92" s="658"/>
      <c r="AT92" s="658"/>
      <c r="AU92" s="658"/>
      <c r="AV92" s="658"/>
      <c r="AW92" s="658"/>
      <c r="AX92" s="658"/>
      <c r="AY92" s="658"/>
      <c r="AZ92" s="658"/>
      <c r="BA92" s="658"/>
      <c r="BB92" s="658"/>
      <c r="BC92" s="658"/>
      <c r="BD92" s="658"/>
      <c r="BE92" s="658"/>
      <c r="BF92" s="658"/>
      <c r="BG92" s="658"/>
      <c r="BH92" s="658"/>
      <c r="BI92" s="658"/>
      <c r="BJ92" s="658"/>
      <c r="BK92" s="658"/>
      <c r="BL92" s="658"/>
      <c r="BM92" s="658"/>
      <c r="BN92" s="658"/>
      <c r="BO92" s="659"/>
      <c r="BP92" s="558"/>
      <c r="BQ92" s="310"/>
      <c r="BR92" s="310"/>
      <c r="BS92" s="310">
        <v>1</v>
      </c>
      <c r="BT92" s="310"/>
      <c r="BU92" s="310"/>
      <c r="BV92" s="512"/>
      <c r="BW92" s="310">
        <v>1</v>
      </c>
      <c r="BX92" s="310"/>
      <c r="BY92" s="310"/>
      <c r="BZ92" s="512"/>
      <c r="CA92" s="525"/>
      <c r="CB92" s="526"/>
      <c r="CC92" s="526"/>
      <c r="CD92" s="526"/>
      <c r="CE92" s="526"/>
      <c r="CF92" s="526"/>
      <c r="CG92" s="526"/>
      <c r="CH92" s="526"/>
      <c r="CI92" s="526"/>
      <c r="CJ92" s="526"/>
      <c r="CK92" s="526"/>
      <c r="CL92" s="526"/>
      <c r="CM92" s="526"/>
      <c r="CN92" s="526"/>
      <c r="CO92" s="526"/>
      <c r="CP92" s="526"/>
      <c r="CQ92" s="526"/>
      <c r="CR92" s="526"/>
      <c r="CS92" s="526"/>
      <c r="CT92" s="526"/>
      <c r="CU92" s="526"/>
      <c r="CV92" s="526"/>
      <c r="CW92" s="526"/>
      <c r="CX92" s="526"/>
      <c r="CY92" s="526"/>
      <c r="CZ92" s="526"/>
      <c r="DA92" s="526"/>
      <c r="DB92" s="526"/>
      <c r="DC92" s="526"/>
      <c r="DD92" s="526"/>
      <c r="DE92" s="526"/>
      <c r="DF92" s="526"/>
      <c r="DG92" s="526"/>
      <c r="DH92" s="526"/>
      <c r="DI92" s="526"/>
      <c r="DJ92" s="526"/>
      <c r="DK92" s="526"/>
      <c r="DL92" s="526"/>
      <c r="DM92" s="526"/>
      <c r="DN92" s="526"/>
      <c r="DO92" s="526"/>
      <c r="DP92" s="526"/>
      <c r="DQ92" s="526"/>
      <c r="DR92" s="526"/>
      <c r="DS92" s="526"/>
      <c r="DT92" s="526"/>
      <c r="DU92" s="526"/>
      <c r="DV92" s="526"/>
      <c r="DW92" s="526"/>
      <c r="DX92" s="526"/>
      <c r="DY92" s="526"/>
      <c r="DZ92" s="526"/>
      <c r="EA92" s="526"/>
      <c r="EB92" s="526"/>
      <c r="EC92" s="526"/>
      <c r="ED92" s="526"/>
      <c r="EE92" s="526"/>
      <c r="EF92" s="526"/>
      <c r="EG92" s="526"/>
      <c r="EH92" s="526"/>
      <c r="EI92" s="526"/>
      <c r="EJ92" s="526"/>
      <c r="EK92" s="526"/>
      <c r="EL92" s="526"/>
      <c r="EM92" s="526"/>
      <c r="EN92" s="526"/>
      <c r="EO92" s="526"/>
      <c r="EP92" s="526"/>
      <c r="EQ92" s="526"/>
      <c r="ER92" s="526"/>
      <c r="ES92" s="526"/>
      <c r="ET92" s="526"/>
      <c r="EU92" s="526"/>
      <c r="EV92" s="526"/>
      <c r="EW92" s="526"/>
      <c r="EX92" s="526"/>
      <c r="EY92" s="526"/>
      <c r="EZ92" s="526"/>
      <c r="FA92" s="526"/>
      <c r="FB92" s="526"/>
      <c r="FC92" s="526"/>
      <c r="FD92" s="526"/>
      <c r="FE92" s="526"/>
      <c r="FF92" s="526"/>
      <c r="FG92" s="526"/>
      <c r="FH92" s="526"/>
      <c r="FI92" s="526"/>
      <c r="FJ92" s="526"/>
      <c r="FK92" s="526"/>
      <c r="FL92" s="526"/>
      <c r="FM92" s="526"/>
      <c r="FN92" s="526"/>
      <c r="FO92" s="526"/>
      <c r="FP92" s="526"/>
      <c r="FQ92" s="526"/>
      <c r="FR92" s="526"/>
      <c r="FS92" s="526"/>
      <c r="FT92" s="526"/>
      <c r="FU92" s="526"/>
      <c r="FV92" s="526"/>
      <c r="FW92" s="526"/>
      <c r="FX92" s="526"/>
      <c r="FY92" s="526"/>
      <c r="FZ92" s="526"/>
      <c r="GA92" s="526"/>
      <c r="GB92" s="526"/>
      <c r="GC92" s="526"/>
      <c r="GD92" s="526"/>
      <c r="GE92" s="526"/>
      <c r="GF92" s="526"/>
      <c r="GG92" s="526"/>
      <c r="GH92" s="526"/>
      <c r="GI92" s="526"/>
      <c r="GJ92" s="526"/>
      <c r="GK92" s="526"/>
      <c r="GL92" s="526"/>
      <c r="GM92" s="526"/>
      <c r="GN92" s="526"/>
      <c r="GO92" s="526"/>
      <c r="GP92" s="526"/>
      <c r="GQ92" s="526"/>
      <c r="GR92" s="526"/>
      <c r="GS92" s="526"/>
      <c r="GT92" s="526"/>
      <c r="GU92" s="526"/>
      <c r="GV92" s="526"/>
      <c r="GW92" s="526"/>
      <c r="GX92" s="526"/>
      <c r="GY92" s="526"/>
      <c r="GZ92" s="526"/>
      <c r="HA92" s="526"/>
      <c r="HB92" s="526"/>
      <c r="HC92" s="526"/>
      <c r="HD92" s="526"/>
      <c r="HE92" s="526"/>
      <c r="HF92" s="526"/>
      <c r="HG92" s="526"/>
      <c r="HH92" s="526"/>
      <c r="HI92" s="526"/>
      <c r="HJ92" s="526"/>
      <c r="HK92" s="526"/>
      <c r="HL92" s="526"/>
      <c r="HM92" s="526"/>
      <c r="HN92" s="526"/>
      <c r="HO92" s="526"/>
      <c r="HP92" s="526"/>
      <c r="HQ92" s="526"/>
      <c r="HR92" s="526"/>
      <c r="HS92" s="526"/>
      <c r="HT92" s="526"/>
      <c r="HU92" s="526"/>
      <c r="HV92" s="526"/>
      <c r="HW92" s="526"/>
      <c r="HX92" s="526"/>
      <c r="HY92" s="526"/>
      <c r="HZ92" s="526"/>
      <c r="IA92" s="526"/>
      <c r="IB92" s="526"/>
      <c r="IC92" s="526"/>
      <c r="ID92" s="526"/>
      <c r="IE92" s="526"/>
      <c r="IF92" s="526"/>
      <c r="IG92" s="526"/>
      <c r="IH92" s="526"/>
      <c r="II92" s="526"/>
      <c r="IJ92" s="526"/>
      <c r="IK92" s="526"/>
      <c r="IL92" s="526"/>
      <c r="IM92" s="526"/>
      <c r="IN92" s="526"/>
      <c r="IO92" s="526"/>
      <c r="IP92" s="526"/>
      <c r="IQ92" s="526"/>
      <c r="IR92" s="526"/>
      <c r="IS92" s="526"/>
      <c r="IT92" s="526"/>
      <c r="IU92" s="526"/>
      <c r="IV92" s="526"/>
      <c r="IW92" s="526"/>
      <c r="IX92" s="526"/>
      <c r="IY92" s="526"/>
      <c r="IZ92" s="526"/>
      <c r="JA92" s="526"/>
      <c r="JB92" s="526"/>
      <c r="JC92" s="526"/>
      <c r="JD92" s="526"/>
      <c r="JE92" s="526"/>
      <c r="JF92" s="526"/>
      <c r="JG92" s="526"/>
      <c r="JH92" s="526"/>
      <c r="JI92" s="526"/>
      <c r="JJ92" s="526"/>
      <c r="JK92" s="526"/>
      <c r="JL92" s="526"/>
      <c r="JM92" s="526"/>
      <c r="JN92" s="526"/>
      <c r="JO92" s="526"/>
      <c r="JP92" s="526"/>
      <c r="JQ92" s="526"/>
      <c r="JR92" s="526"/>
      <c r="JS92" s="526"/>
      <c r="JT92" s="526"/>
      <c r="JU92" s="526"/>
      <c r="JV92" s="526"/>
      <c r="JW92" s="526"/>
      <c r="JX92" s="526"/>
      <c r="JY92" s="526"/>
      <c r="JZ92" s="526"/>
      <c r="KA92" s="526"/>
      <c r="KB92" s="526"/>
      <c r="KC92" s="526"/>
      <c r="KD92" s="526"/>
      <c r="KE92" s="526"/>
      <c r="KF92" s="526"/>
      <c r="KG92" s="526"/>
      <c r="KH92" s="526"/>
      <c r="KI92" s="526"/>
      <c r="KJ92" s="526"/>
      <c r="KK92" s="526"/>
      <c r="KL92" s="526"/>
      <c r="KM92" s="526"/>
      <c r="KN92" s="526"/>
      <c r="KO92" s="526"/>
      <c r="KP92" s="526"/>
      <c r="KQ92" s="527"/>
    </row>
    <row r="93" spans="1:303" ht="37.25" customHeight="1">
      <c r="A93" s="772"/>
      <c r="B93" s="652" t="s">
        <v>678</v>
      </c>
      <c r="C93" s="652" t="s">
        <v>679</v>
      </c>
      <c r="D93" s="653">
        <v>1</v>
      </c>
      <c r="E93" s="1190">
        <v>198</v>
      </c>
      <c r="F93" s="782"/>
      <c r="G93" s="775"/>
      <c r="H93" s="776"/>
      <c r="I93" s="774"/>
      <c r="J93" s="773"/>
      <c r="K93" s="781" t="s">
        <v>680</v>
      </c>
      <c r="L93" s="779" t="s">
        <v>680</v>
      </c>
      <c r="M93" s="780" t="s">
        <v>680</v>
      </c>
      <c r="N93" s="778"/>
      <c r="O93" s="96"/>
      <c r="P93" s="783" t="s">
        <v>680</v>
      </c>
      <c r="Q93" s="777" t="s">
        <v>680</v>
      </c>
      <c r="R93" s="611">
        <f t="shared" si="29"/>
        <v>0</v>
      </c>
      <c r="S93" s="737">
        <f t="shared" si="21"/>
        <v>0</v>
      </c>
      <c r="T93" s="650" t="str">
        <f t="shared" si="28"/>
        <v>-</v>
      </c>
      <c r="U93" s="664">
        <v>3.05</v>
      </c>
      <c r="V93" s="174">
        <f t="shared" si="15"/>
        <v>0</v>
      </c>
      <c r="W93" s="533"/>
      <c r="X93" s="738" t="s">
        <v>1513</v>
      </c>
      <c r="Y93" s="738" t="s">
        <v>1520</v>
      </c>
      <c r="Z93" s="658"/>
      <c r="AA93" s="658"/>
      <c r="AB93" s="658"/>
      <c r="AC93" s="658"/>
      <c r="AD93" s="658"/>
      <c r="AE93" s="658"/>
      <c r="AF93" s="658"/>
      <c r="AG93" s="658"/>
      <c r="AH93" s="658"/>
      <c r="AI93" s="658"/>
      <c r="AJ93" s="658"/>
      <c r="AK93" s="658"/>
      <c r="AL93" s="658"/>
      <c r="AM93" s="658"/>
      <c r="AN93" s="658"/>
      <c r="AO93" s="658"/>
      <c r="AP93" s="658"/>
      <c r="AQ93" s="658"/>
      <c r="AR93" s="658"/>
      <c r="AS93" s="658"/>
      <c r="AT93" s="658"/>
      <c r="AU93" s="658"/>
      <c r="AV93" s="658"/>
      <c r="AW93" s="658"/>
      <c r="AX93" s="658"/>
      <c r="AY93" s="658"/>
      <c r="AZ93" s="658"/>
      <c r="BA93" s="658"/>
      <c r="BB93" s="658"/>
      <c r="BC93" s="658"/>
      <c r="BD93" s="658"/>
      <c r="BE93" s="658"/>
      <c r="BF93" s="658"/>
      <c r="BG93" s="658"/>
      <c r="BH93" s="658"/>
      <c r="BI93" s="658"/>
      <c r="BJ93" s="658"/>
      <c r="BK93" s="658"/>
      <c r="BL93" s="658"/>
      <c r="BM93" s="658"/>
      <c r="BN93" s="658"/>
      <c r="BO93" s="659"/>
      <c r="BP93" s="558"/>
      <c r="BQ93" s="310"/>
      <c r="BR93" s="310"/>
      <c r="BS93" s="310">
        <v>1</v>
      </c>
      <c r="BT93" s="310"/>
      <c r="BU93" s="310"/>
      <c r="BV93" s="512"/>
      <c r="BW93" s="310">
        <v>1</v>
      </c>
      <c r="BX93" s="310"/>
      <c r="BY93" s="310"/>
      <c r="BZ93" s="512"/>
      <c r="CA93" s="525"/>
      <c r="CB93" s="526"/>
      <c r="CC93" s="526"/>
      <c r="CD93" s="526"/>
      <c r="CE93" s="526"/>
      <c r="CF93" s="526"/>
      <c r="CG93" s="526"/>
      <c r="CH93" s="526"/>
      <c r="CI93" s="526"/>
      <c r="CJ93" s="526"/>
      <c r="CK93" s="526"/>
      <c r="CL93" s="526"/>
      <c r="CM93" s="526"/>
      <c r="CN93" s="526"/>
      <c r="CO93" s="526"/>
      <c r="CP93" s="526"/>
      <c r="CQ93" s="526"/>
      <c r="CR93" s="526"/>
      <c r="CS93" s="526"/>
      <c r="CT93" s="526"/>
      <c r="CU93" s="526"/>
      <c r="CV93" s="526"/>
      <c r="CW93" s="526"/>
      <c r="CX93" s="526"/>
      <c r="CY93" s="526"/>
      <c r="CZ93" s="526"/>
      <c r="DA93" s="526"/>
      <c r="DB93" s="526"/>
      <c r="DC93" s="526"/>
      <c r="DD93" s="526"/>
      <c r="DE93" s="526"/>
      <c r="DF93" s="526"/>
      <c r="DG93" s="526"/>
      <c r="DH93" s="526"/>
      <c r="DI93" s="526"/>
      <c r="DJ93" s="526"/>
      <c r="DK93" s="526"/>
      <c r="DL93" s="526"/>
      <c r="DM93" s="526"/>
      <c r="DN93" s="526"/>
      <c r="DO93" s="526"/>
      <c r="DP93" s="526"/>
      <c r="DQ93" s="526"/>
      <c r="DR93" s="526"/>
      <c r="DS93" s="526"/>
      <c r="DT93" s="526"/>
      <c r="DU93" s="526"/>
      <c r="DV93" s="526"/>
      <c r="DW93" s="526"/>
      <c r="DX93" s="526"/>
      <c r="DY93" s="526"/>
      <c r="DZ93" s="526"/>
      <c r="EA93" s="526"/>
      <c r="EB93" s="526"/>
      <c r="EC93" s="526"/>
      <c r="ED93" s="526"/>
      <c r="EE93" s="526"/>
      <c r="EF93" s="526"/>
      <c r="EG93" s="526"/>
      <c r="EH93" s="526"/>
      <c r="EI93" s="526"/>
      <c r="EJ93" s="526"/>
      <c r="EK93" s="526"/>
      <c r="EL93" s="526"/>
      <c r="EM93" s="526"/>
      <c r="EN93" s="526"/>
      <c r="EO93" s="526"/>
      <c r="EP93" s="526"/>
      <c r="EQ93" s="526"/>
      <c r="ER93" s="526"/>
      <c r="ES93" s="526"/>
      <c r="ET93" s="526"/>
      <c r="EU93" s="526"/>
      <c r="EV93" s="526"/>
      <c r="EW93" s="526"/>
      <c r="EX93" s="526"/>
      <c r="EY93" s="526"/>
      <c r="EZ93" s="526"/>
      <c r="FA93" s="526"/>
      <c r="FB93" s="526"/>
      <c r="FC93" s="526"/>
      <c r="FD93" s="526"/>
      <c r="FE93" s="526"/>
      <c r="FF93" s="526"/>
      <c r="FG93" s="526"/>
      <c r="FH93" s="526"/>
      <c r="FI93" s="526"/>
      <c r="FJ93" s="526"/>
      <c r="FK93" s="526"/>
      <c r="FL93" s="526"/>
      <c r="FM93" s="526"/>
      <c r="FN93" s="526"/>
      <c r="FO93" s="526"/>
      <c r="FP93" s="526"/>
      <c r="FQ93" s="526"/>
      <c r="FR93" s="526"/>
      <c r="FS93" s="526"/>
      <c r="FT93" s="526"/>
      <c r="FU93" s="526"/>
      <c r="FV93" s="526"/>
      <c r="FW93" s="526"/>
      <c r="FX93" s="526"/>
      <c r="FY93" s="526"/>
      <c r="FZ93" s="526"/>
      <c r="GA93" s="526"/>
      <c r="GB93" s="526"/>
      <c r="GC93" s="526"/>
      <c r="GD93" s="526"/>
      <c r="GE93" s="526"/>
      <c r="GF93" s="526"/>
      <c r="GG93" s="526"/>
      <c r="GH93" s="526"/>
      <c r="GI93" s="526"/>
      <c r="GJ93" s="526"/>
      <c r="GK93" s="526"/>
      <c r="GL93" s="526"/>
      <c r="GM93" s="526"/>
      <c r="GN93" s="526"/>
      <c r="GO93" s="526"/>
      <c r="GP93" s="526"/>
      <c r="GQ93" s="526"/>
      <c r="GR93" s="526"/>
      <c r="GS93" s="526"/>
      <c r="GT93" s="526"/>
      <c r="GU93" s="526"/>
      <c r="GV93" s="526"/>
      <c r="GW93" s="526"/>
      <c r="GX93" s="526"/>
      <c r="GY93" s="526"/>
      <c r="GZ93" s="526"/>
      <c r="HA93" s="526"/>
      <c r="HB93" s="526"/>
      <c r="HC93" s="526"/>
      <c r="HD93" s="526"/>
      <c r="HE93" s="526"/>
      <c r="HF93" s="526"/>
      <c r="HG93" s="526"/>
      <c r="HH93" s="526"/>
      <c r="HI93" s="526"/>
      <c r="HJ93" s="526"/>
      <c r="HK93" s="526"/>
      <c r="HL93" s="526"/>
      <c r="HM93" s="526"/>
      <c r="HN93" s="526"/>
      <c r="HO93" s="526"/>
      <c r="HP93" s="526"/>
      <c r="HQ93" s="526"/>
      <c r="HR93" s="526"/>
      <c r="HS93" s="526"/>
      <c r="HT93" s="526"/>
      <c r="HU93" s="526"/>
      <c r="HV93" s="526"/>
      <c r="HW93" s="526"/>
      <c r="HX93" s="526"/>
      <c r="HY93" s="526"/>
      <c r="HZ93" s="526"/>
      <c r="IA93" s="526"/>
      <c r="IB93" s="526"/>
      <c r="IC93" s="526"/>
      <c r="ID93" s="526"/>
      <c r="IE93" s="526"/>
      <c r="IF93" s="526"/>
      <c r="IG93" s="526"/>
      <c r="IH93" s="526"/>
      <c r="II93" s="526"/>
      <c r="IJ93" s="526"/>
      <c r="IK93" s="526"/>
      <c r="IL93" s="526"/>
      <c r="IM93" s="526"/>
      <c r="IN93" s="526"/>
      <c r="IO93" s="526"/>
      <c r="IP93" s="526"/>
      <c r="IQ93" s="526"/>
      <c r="IR93" s="526"/>
      <c r="IS93" s="526"/>
      <c r="IT93" s="526"/>
      <c r="IU93" s="526"/>
      <c r="IV93" s="526"/>
      <c r="IW93" s="526"/>
      <c r="IX93" s="526"/>
      <c r="IY93" s="526"/>
      <c r="IZ93" s="526"/>
      <c r="JA93" s="526"/>
      <c r="JB93" s="526"/>
      <c r="JC93" s="526"/>
      <c r="JD93" s="526"/>
      <c r="JE93" s="526"/>
      <c r="JF93" s="526"/>
      <c r="JG93" s="526"/>
      <c r="JH93" s="526"/>
      <c r="JI93" s="526"/>
      <c r="JJ93" s="526"/>
      <c r="JK93" s="526"/>
      <c r="JL93" s="526"/>
      <c r="JM93" s="526"/>
      <c r="JN93" s="526"/>
      <c r="JO93" s="526"/>
      <c r="JP93" s="526"/>
      <c r="JQ93" s="526"/>
      <c r="JR93" s="526"/>
      <c r="JS93" s="526"/>
      <c r="JT93" s="526"/>
      <c r="JU93" s="526"/>
      <c r="JV93" s="526"/>
      <c r="JW93" s="526"/>
      <c r="JX93" s="526"/>
      <c r="JY93" s="526"/>
      <c r="JZ93" s="526"/>
      <c r="KA93" s="526"/>
      <c r="KB93" s="526"/>
      <c r="KC93" s="526"/>
      <c r="KD93" s="526"/>
      <c r="KE93" s="526"/>
      <c r="KF93" s="526"/>
      <c r="KG93" s="526"/>
      <c r="KH93" s="526"/>
      <c r="KI93" s="526"/>
      <c r="KJ93" s="526"/>
      <c r="KK93" s="526"/>
      <c r="KL93" s="526"/>
      <c r="KM93" s="526"/>
      <c r="KN93" s="526"/>
      <c r="KO93" s="526"/>
      <c r="KP93" s="526"/>
      <c r="KQ93" s="527"/>
    </row>
    <row r="94" spans="1:303" ht="37.25" customHeight="1">
      <c r="A94" s="518"/>
      <c r="B94" s="660" t="s">
        <v>681</v>
      </c>
      <c r="C94" s="660" t="s">
        <v>682</v>
      </c>
      <c r="D94" s="661">
        <v>1</v>
      </c>
      <c r="E94" s="1189">
        <v>198</v>
      </c>
      <c r="F94" s="1171"/>
      <c r="G94" s="621"/>
      <c r="H94" s="622"/>
      <c r="I94" s="620"/>
      <c r="J94" s="619"/>
      <c r="K94" s="625" t="s">
        <v>680</v>
      </c>
      <c r="L94" s="624" t="s">
        <v>680</v>
      </c>
      <c r="M94" s="1176" t="s">
        <v>680</v>
      </c>
      <c r="N94" s="1173"/>
      <c r="O94" s="85"/>
      <c r="P94" s="1177" t="s">
        <v>680</v>
      </c>
      <c r="Q94" s="623" t="s">
        <v>680</v>
      </c>
      <c r="R94" s="611">
        <f t="shared" si="29"/>
        <v>0</v>
      </c>
      <c r="S94" s="662">
        <f t="shared" si="21"/>
        <v>0</v>
      </c>
      <c r="T94" s="663" t="str">
        <f t="shared" si="22"/>
        <v>-</v>
      </c>
      <c r="U94" s="664">
        <v>2.5</v>
      </c>
      <c r="V94" s="174">
        <f t="shared" si="15"/>
        <v>0</v>
      </c>
      <c r="W94" s="533"/>
      <c r="X94" s="665" t="s">
        <v>1513</v>
      </c>
      <c r="Y94" s="665" t="s">
        <v>1520</v>
      </c>
      <c r="Z94" s="658"/>
      <c r="AA94" s="658"/>
      <c r="AB94" s="658"/>
      <c r="AC94" s="658"/>
      <c r="AD94" s="658"/>
      <c r="AE94" s="658"/>
      <c r="AF94" s="658"/>
      <c r="AG94" s="658"/>
      <c r="AH94" s="658"/>
      <c r="AI94" s="658"/>
      <c r="AJ94" s="658"/>
      <c r="AK94" s="658"/>
      <c r="AL94" s="658"/>
      <c r="AM94" s="658"/>
      <c r="AN94" s="658"/>
      <c r="AO94" s="658"/>
      <c r="AP94" s="658"/>
      <c r="AQ94" s="658"/>
      <c r="AR94" s="658"/>
      <c r="AS94" s="658"/>
      <c r="AT94" s="658"/>
      <c r="AU94" s="658"/>
      <c r="AV94" s="658"/>
      <c r="AW94" s="658"/>
      <c r="AX94" s="658"/>
      <c r="AY94" s="658"/>
      <c r="AZ94" s="658"/>
      <c r="BA94" s="658"/>
      <c r="BB94" s="658"/>
      <c r="BC94" s="658"/>
      <c r="BD94" s="658"/>
      <c r="BE94" s="658"/>
      <c r="BF94" s="658"/>
      <c r="BG94" s="658"/>
      <c r="BH94" s="658"/>
      <c r="BI94" s="658"/>
      <c r="BJ94" s="658"/>
      <c r="BK94" s="658"/>
      <c r="BL94" s="658"/>
      <c r="BM94" s="658"/>
      <c r="BN94" s="658"/>
      <c r="BO94" s="659"/>
      <c r="BP94" s="558"/>
      <c r="BQ94" s="310"/>
      <c r="BR94" s="310"/>
      <c r="BS94" s="310">
        <v>1</v>
      </c>
      <c r="BT94" s="310"/>
      <c r="BU94" s="310"/>
      <c r="BV94" s="512"/>
      <c r="BW94" s="310">
        <v>1</v>
      </c>
      <c r="BX94" s="310"/>
      <c r="BY94" s="310"/>
      <c r="BZ94" s="512"/>
      <c r="CA94" s="525"/>
      <c r="CB94" s="526"/>
      <c r="CC94" s="526"/>
      <c r="CD94" s="526"/>
      <c r="CE94" s="526"/>
      <c r="CF94" s="526"/>
      <c r="CG94" s="526"/>
      <c r="CH94" s="526"/>
      <c r="CI94" s="526"/>
      <c r="CJ94" s="526"/>
      <c r="CK94" s="526"/>
      <c r="CL94" s="526"/>
      <c r="CM94" s="526"/>
      <c r="CN94" s="526"/>
      <c r="CO94" s="526"/>
      <c r="CP94" s="526"/>
      <c r="CQ94" s="526"/>
      <c r="CR94" s="526"/>
      <c r="CS94" s="526"/>
      <c r="CT94" s="526"/>
      <c r="CU94" s="526"/>
      <c r="CV94" s="526"/>
      <c r="CW94" s="526"/>
      <c r="CX94" s="526"/>
      <c r="CY94" s="526"/>
      <c r="CZ94" s="526"/>
      <c r="DA94" s="526"/>
      <c r="DB94" s="526"/>
      <c r="DC94" s="526"/>
      <c r="DD94" s="526"/>
      <c r="DE94" s="526"/>
      <c r="DF94" s="526"/>
      <c r="DG94" s="526"/>
      <c r="DH94" s="526"/>
      <c r="DI94" s="526"/>
      <c r="DJ94" s="526"/>
      <c r="DK94" s="526"/>
      <c r="DL94" s="526"/>
      <c r="DM94" s="526"/>
      <c r="DN94" s="526"/>
      <c r="DO94" s="526"/>
      <c r="DP94" s="526"/>
      <c r="DQ94" s="526"/>
      <c r="DR94" s="526"/>
      <c r="DS94" s="526"/>
      <c r="DT94" s="526"/>
      <c r="DU94" s="526"/>
      <c r="DV94" s="526"/>
      <c r="DW94" s="526"/>
      <c r="DX94" s="526"/>
      <c r="DY94" s="526"/>
      <c r="DZ94" s="526"/>
      <c r="EA94" s="526"/>
      <c r="EB94" s="526"/>
      <c r="EC94" s="526"/>
      <c r="ED94" s="526"/>
      <c r="EE94" s="526"/>
      <c r="EF94" s="526"/>
      <c r="EG94" s="526"/>
      <c r="EH94" s="526"/>
      <c r="EI94" s="526"/>
      <c r="EJ94" s="526"/>
      <c r="EK94" s="526"/>
      <c r="EL94" s="526"/>
      <c r="EM94" s="526"/>
      <c r="EN94" s="526"/>
      <c r="EO94" s="526"/>
      <c r="EP94" s="526"/>
      <c r="EQ94" s="526"/>
      <c r="ER94" s="526"/>
      <c r="ES94" s="526"/>
      <c r="ET94" s="526"/>
      <c r="EU94" s="526"/>
      <c r="EV94" s="526"/>
      <c r="EW94" s="526"/>
      <c r="EX94" s="526"/>
      <c r="EY94" s="526"/>
      <c r="EZ94" s="526"/>
      <c r="FA94" s="526"/>
      <c r="FB94" s="526"/>
      <c r="FC94" s="526"/>
      <c r="FD94" s="526"/>
      <c r="FE94" s="526"/>
      <c r="FF94" s="526"/>
      <c r="FG94" s="526"/>
      <c r="FH94" s="526"/>
      <c r="FI94" s="526"/>
      <c r="FJ94" s="526"/>
      <c r="FK94" s="526"/>
      <c r="FL94" s="526"/>
      <c r="FM94" s="526"/>
      <c r="FN94" s="526"/>
      <c r="FO94" s="526"/>
      <c r="FP94" s="526"/>
      <c r="FQ94" s="526"/>
      <c r="FR94" s="526"/>
      <c r="FS94" s="526"/>
      <c r="FT94" s="526"/>
      <c r="FU94" s="526"/>
      <c r="FV94" s="526"/>
      <c r="FW94" s="526"/>
      <c r="FX94" s="526"/>
      <c r="FY94" s="526"/>
      <c r="FZ94" s="526"/>
      <c r="GA94" s="526"/>
      <c r="GB94" s="526"/>
      <c r="GC94" s="526"/>
      <c r="GD94" s="526"/>
      <c r="GE94" s="526"/>
      <c r="GF94" s="526"/>
      <c r="GG94" s="526"/>
      <c r="GH94" s="526"/>
      <c r="GI94" s="526"/>
      <c r="GJ94" s="526"/>
      <c r="GK94" s="526"/>
      <c r="GL94" s="526"/>
      <c r="GM94" s="526"/>
      <c r="GN94" s="526"/>
      <c r="GO94" s="526"/>
      <c r="GP94" s="526"/>
      <c r="GQ94" s="526"/>
      <c r="GR94" s="526"/>
      <c r="GS94" s="526"/>
      <c r="GT94" s="526"/>
      <c r="GU94" s="526"/>
      <c r="GV94" s="526"/>
      <c r="GW94" s="526"/>
      <c r="GX94" s="526"/>
      <c r="GY94" s="526"/>
      <c r="GZ94" s="526"/>
      <c r="HA94" s="526"/>
      <c r="HB94" s="526"/>
      <c r="HC94" s="526"/>
      <c r="HD94" s="526"/>
      <c r="HE94" s="526"/>
      <c r="HF94" s="526"/>
      <c r="HG94" s="526"/>
      <c r="HH94" s="526"/>
      <c r="HI94" s="526"/>
      <c r="HJ94" s="526"/>
      <c r="HK94" s="526"/>
      <c r="HL94" s="526"/>
      <c r="HM94" s="526"/>
      <c r="HN94" s="526"/>
      <c r="HO94" s="526"/>
      <c r="HP94" s="526"/>
      <c r="HQ94" s="526"/>
      <c r="HR94" s="526"/>
      <c r="HS94" s="526"/>
      <c r="HT94" s="526"/>
      <c r="HU94" s="526"/>
      <c r="HV94" s="526"/>
      <c r="HW94" s="526"/>
      <c r="HX94" s="526"/>
      <c r="HY94" s="526"/>
      <c r="HZ94" s="526"/>
      <c r="IA94" s="526"/>
      <c r="IB94" s="526"/>
      <c r="IC94" s="526"/>
      <c r="ID94" s="526"/>
      <c r="IE94" s="526"/>
      <c r="IF94" s="526"/>
      <c r="IG94" s="526"/>
      <c r="IH94" s="526"/>
      <c r="II94" s="526"/>
      <c r="IJ94" s="526"/>
      <c r="IK94" s="526"/>
      <c r="IL94" s="526"/>
      <c r="IM94" s="526"/>
      <c r="IN94" s="526"/>
      <c r="IO94" s="526"/>
      <c r="IP94" s="526"/>
      <c r="IQ94" s="526"/>
      <c r="IR94" s="526"/>
      <c r="IS94" s="526"/>
      <c r="IT94" s="526"/>
      <c r="IU94" s="526"/>
      <c r="IV94" s="526"/>
      <c r="IW94" s="526"/>
      <c r="IX94" s="526"/>
      <c r="IY94" s="526"/>
      <c r="IZ94" s="526"/>
      <c r="JA94" s="526"/>
      <c r="JB94" s="526"/>
      <c r="JC94" s="526"/>
      <c r="JD94" s="526"/>
      <c r="JE94" s="526"/>
      <c r="JF94" s="526"/>
      <c r="JG94" s="526"/>
      <c r="JH94" s="526"/>
      <c r="JI94" s="526"/>
      <c r="JJ94" s="526"/>
      <c r="JK94" s="526"/>
      <c r="JL94" s="526"/>
      <c r="JM94" s="526"/>
      <c r="JN94" s="526"/>
      <c r="JO94" s="526"/>
      <c r="JP94" s="526"/>
      <c r="JQ94" s="526"/>
      <c r="JR94" s="526"/>
      <c r="JS94" s="526"/>
      <c r="JT94" s="526"/>
      <c r="JU94" s="526"/>
      <c r="JV94" s="526"/>
      <c r="JW94" s="526"/>
      <c r="JX94" s="526"/>
      <c r="JY94" s="526"/>
      <c r="JZ94" s="526"/>
      <c r="KA94" s="526"/>
      <c r="KB94" s="526"/>
      <c r="KC94" s="526"/>
      <c r="KD94" s="526"/>
      <c r="KE94" s="526"/>
      <c r="KF94" s="526"/>
      <c r="KG94" s="526"/>
      <c r="KH94" s="526"/>
      <c r="KI94" s="526"/>
      <c r="KJ94" s="526"/>
      <c r="KK94" s="526"/>
      <c r="KL94" s="526"/>
      <c r="KM94" s="526"/>
      <c r="KN94" s="526"/>
      <c r="KO94" s="526"/>
      <c r="KP94" s="526"/>
      <c r="KQ94" s="527"/>
    </row>
    <row r="95" spans="1:303" ht="37.25" customHeight="1">
      <c r="A95" s="784" t="s">
        <v>677</v>
      </c>
      <c r="B95" s="660" t="s">
        <v>683</v>
      </c>
      <c r="C95" s="660" t="s">
        <v>684</v>
      </c>
      <c r="D95" s="661">
        <v>1</v>
      </c>
      <c r="E95" s="1189">
        <v>198</v>
      </c>
      <c r="F95" s="1171"/>
      <c r="G95" s="621"/>
      <c r="H95" s="622"/>
      <c r="I95" s="620"/>
      <c r="J95" s="619"/>
      <c r="K95" s="625" t="s">
        <v>680</v>
      </c>
      <c r="L95" s="624" t="s">
        <v>680</v>
      </c>
      <c r="M95" s="1176" t="s">
        <v>680</v>
      </c>
      <c r="N95" s="1173"/>
      <c r="O95" s="85"/>
      <c r="P95" s="1177" t="s">
        <v>680</v>
      </c>
      <c r="Q95" s="623" t="s">
        <v>680</v>
      </c>
      <c r="R95" s="611">
        <f t="shared" si="29"/>
        <v>0</v>
      </c>
      <c r="S95" s="662">
        <f t="shared" si="21"/>
        <v>0</v>
      </c>
      <c r="T95" s="663" t="str">
        <f t="shared" si="22"/>
        <v>-</v>
      </c>
      <c r="U95" s="664">
        <v>3.27</v>
      </c>
      <c r="V95" s="174">
        <f t="shared" si="15"/>
        <v>0</v>
      </c>
      <c r="W95" s="533"/>
      <c r="X95" s="665" t="s">
        <v>1512</v>
      </c>
      <c r="Y95" s="665" t="s">
        <v>1520</v>
      </c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8"/>
      <c r="AK95" s="658"/>
      <c r="AL95" s="658"/>
      <c r="AM95" s="658"/>
      <c r="AN95" s="658"/>
      <c r="AO95" s="658"/>
      <c r="AP95" s="658"/>
      <c r="AQ95" s="658"/>
      <c r="AR95" s="658"/>
      <c r="AS95" s="658"/>
      <c r="AT95" s="658"/>
      <c r="AU95" s="658"/>
      <c r="AV95" s="658"/>
      <c r="AW95" s="658"/>
      <c r="AX95" s="658"/>
      <c r="AY95" s="658"/>
      <c r="AZ95" s="658"/>
      <c r="BA95" s="658"/>
      <c r="BB95" s="658"/>
      <c r="BC95" s="658"/>
      <c r="BD95" s="658"/>
      <c r="BE95" s="658"/>
      <c r="BF95" s="658"/>
      <c r="BG95" s="658"/>
      <c r="BH95" s="658"/>
      <c r="BI95" s="658"/>
      <c r="BJ95" s="658"/>
      <c r="BK95" s="658"/>
      <c r="BL95" s="658"/>
      <c r="BM95" s="658"/>
      <c r="BN95" s="658"/>
      <c r="BO95" s="659"/>
      <c r="BP95" s="558"/>
      <c r="BQ95" s="310"/>
      <c r="BR95" s="310"/>
      <c r="BS95" s="310">
        <v>1</v>
      </c>
      <c r="BT95" s="310"/>
      <c r="BU95" s="310"/>
      <c r="BV95" s="512"/>
      <c r="BW95" s="310"/>
      <c r="BX95" s="310">
        <v>1</v>
      </c>
      <c r="BY95" s="310"/>
      <c r="BZ95" s="512"/>
      <c r="CA95" s="525"/>
      <c r="CB95" s="526"/>
      <c r="CC95" s="526"/>
      <c r="CD95" s="526"/>
      <c r="CE95" s="526"/>
      <c r="CF95" s="526"/>
      <c r="CG95" s="526"/>
      <c r="CH95" s="526"/>
      <c r="CI95" s="526"/>
      <c r="CJ95" s="526"/>
      <c r="CK95" s="526"/>
      <c r="CL95" s="526"/>
      <c r="CM95" s="526"/>
      <c r="CN95" s="526"/>
      <c r="CO95" s="526"/>
      <c r="CP95" s="526"/>
      <c r="CQ95" s="526"/>
      <c r="CR95" s="526"/>
      <c r="CS95" s="526"/>
      <c r="CT95" s="526"/>
      <c r="CU95" s="526"/>
      <c r="CV95" s="526"/>
      <c r="CW95" s="526"/>
      <c r="CX95" s="526"/>
      <c r="CY95" s="526"/>
      <c r="CZ95" s="526"/>
      <c r="DA95" s="526"/>
      <c r="DB95" s="526"/>
      <c r="DC95" s="526"/>
      <c r="DD95" s="526"/>
      <c r="DE95" s="526"/>
      <c r="DF95" s="526"/>
      <c r="DG95" s="526"/>
      <c r="DH95" s="526"/>
      <c r="DI95" s="526"/>
      <c r="DJ95" s="526"/>
      <c r="DK95" s="526"/>
      <c r="DL95" s="526"/>
      <c r="DM95" s="526"/>
      <c r="DN95" s="526"/>
      <c r="DO95" s="526"/>
      <c r="DP95" s="526"/>
      <c r="DQ95" s="526"/>
      <c r="DR95" s="526"/>
      <c r="DS95" s="526"/>
      <c r="DT95" s="526"/>
      <c r="DU95" s="526"/>
      <c r="DV95" s="526"/>
      <c r="DW95" s="526"/>
      <c r="DX95" s="526"/>
      <c r="DY95" s="526"/>
      <c r="DZ95" s="526"/>
      <c r="EA95" s="526"/>
      <c r="EB95" s="526"/>
      <c r="EC95" s="526"/>
      <c r="ED95" s="526"/>
      <c r="EE95" s="526"/>
      <c r="EF95" s="526"/>
      <c r="EG95" s="526"/>
      <c r="EH95" s="526"/>
      <c r="EI95" s="526"/>
      <c r="EJ95" s="526"/>
      <c r="EK95" s="526"/>
      <c r="EL95" s="526"/>
      <c r="EM95" s="526"/>
      <c r="EN95" s="526"/>
      <c r="EO95" s="526"/>
      <c r="EP95" s="526"/>
      <c r="EQ95" s="526"/>
      <c r="ER95" s="526"/>
      <c r="ES95" s="526"/>
      <c r="ET95" s="526"/>
      <c r="EU95" s="526"/>
      <c r="EV95" s="526"/>
      <c r="EW95" s="526"/>
      <c r="EX95" s="526"/>
      <c r="EY95" s="526"/>
      <c r="EZ95" s="526"/>
      <c r="FA95" s="526"/>
      <c r="FB95" s="526"/>
      <c r="FC95" s="526"/>
      <c r="FD95" s="526"/>
      <c r="FE95" s="526"/>
      <c r="FF95" s="526"/>
      <c r="FG95" s="526"/>
      <c r="FH95" s="526"/>
      <c r="FI95" s="526"/>
      <c r="FJ95" s="526"/>
      <c r="FK95" s="526"/>
      <c r="FL95" s="526"/>
      <c r="FM95" s="526"/>
      <c r="FN95" s="526"/>
      <c r="FO95" s="526"/>
      <c r="FP95" s="526"/>
      <c r="FQ95" s="526"/>
      <c r="FR95" s="526"/>
      <c r="FS95" s="526"/>
      <c r="FT95" s="526"/>
      <c r="FU95" s="526"/>
      <c r="FV95" s="526"/>
      <c r="FW95" s="526"/>
      <c r="FX95" s="526"/>
      <c r="FY95" s="526"/>
      <c r="FZ95" s="526"/>
      <c r="GA95" s="526"/>
      <c r="GB95" s="526"/>
      <c r="GC95" s="526"/>
      <c r="GD95" s="526"/>
      <c r="GE95" s="526"/>
      <c r="GF95" s="526"/>
      <c r="GG95" s="526"/>
      <c r="GH95" s="526"/>
      <c r="GI95" s="526"/>
      <c r="GJ95" s="526"/>
      <c r="GK95" s="526"/>
      <c r="GL95" s="526"/>
      <c r="GM95" s="526"/>
      <c r="GN95" s="526"/>
      <c r="GO95" s="526"/>
      <c r="GP95" s="526"/>
      <c r="GQ95" s="526"/>
      <c r="GR95" s="526"/>
      <c r="GS95" s="526"/>
      <c r="GT95" s="526"/>
      <c r="GU95" s="526"/>
      <c r="GV95" s="526"/>
      <c r="GW95" s="526"/>
      <c r="GX95" s="526"/>
      <c r="GY95" s="526"/>
      <c r="GZ95" s="526"/>
      <c r="HA95" s="526"/>
      <c r="HB95" s="526"/>
      <c r="HC95" s="526"/>
      <c r="HD95" s="526"/>
      <c r="HE95" s="526"/>
      <c r="HF95" s="526"/>
      <c r="HG95" s="526"/>
      <c r="HH95" s="526"/>
      <c r="HI95" s="526"/>
      <c r="HJ95" s="526"/>
      <c r="HK95" s="526"/>
      <c r="HL95" s="526"/>
      <c r="HM95" s="526"/>
      <c r="HN95" s="526"/>
      <c r="HO95" s="526"/>
      <c r="HP95" s="526"/>
      <c r="HQ95" s="526"/>
      <c r="HR95" s="526"/>
      <c r="HS95" s="526"/>
      <c r="HT95" s="526"/>
      <c r="HU95" s="526"/>
      <c r="HV95" s="526"/>
      <c r="HW95" s="526"/>
      <c r="HX95" s="526"/>
      <c r="HY95" s="526"/>
      <c r="HZ95" s="526"/>
      <c r="IA95" s="526"/>
      <c r="IB95" s="526"/>
      <c r="IC95" s="526"/>
      <c r="ID95" s="526"/>
      <c r="IE95" s="526"/>
      <c r="IF95" s="526"/>
      <c r="IG95" s="526"/>
      <c r="IH95" s="526"/>
      <c r="II95" s="526"/>
      <c r="IJ95" s="526"/>
      <c r="IK95" s="526"/>
      <c r="IL95" s="526"/>
      <c r="IM95" s="526"/>
      <c r="IN95" s="526"/>
      <c r="IO95" s="526"/>
      <c r="IP95" s="526"/>
      <c r="IQ95" s="526"/>
      <c r="IR95" s="526"/>
      <c r="IS95" s="526"/>
      <c r="IT95" s="526"/>
      <c r="IU95" s="526"/>
      <c r="IV95" s="526"/>
      <c r="IW95" s="526"/>
      <c r="IX95" s="526"/>
      <c r="IY95" s="526"/>
      <c r="IZ95" s="526"/>
      <c r="JA95" s="526"/>
      <c r="JB95" s="526"/>
      <c r="JC95" s="526"/>
      <c r="JD95" s="526"/>
      <c r="JE95" s="526"/>
      <c r="JF95" s="526"/>
      <c r="JG95" s="526"/>
      <c r="JH95" s="526"/>
      <c r="JI95" s="526"/>
      <c r="JJ95" s="526"/>
      <c r="JK95" s="526"/>
      <c r="JL95" s="526"/>
      <c r="JM95" s="526"/>
      <c r="JN95" s="526"/>
      <c r="JO95" s="526"/>
      <c r="JP95" s="526"/>
      <c r="JQ95" s="526"/>
      <c r="JR95" s="526"/>
      <c r="JS95" s="526"/>
      <c r="JT95" s="526"/>
      <c r="JU95" s="526"/>
      <c r="JV95" s="526"/>
      <c r="JW95" s="526"/>
      <c r="JX95" s="526"/>
      <c r="JY95" s="526"/>
      <c r="JZ95" s="526"/>
      <c r="KA95" s="526"/>
      <c r="KB95" s="526"/>
      <c r="KC95" s="526"/>
      <c r="KD95" s="526"/>
      <c r="KE95" s="526"/>
      <c r="KF95" s="526"/>
      <c r="KG95" s="526"/>
      <c r="KH95" s="526"/>
      <c r="KI95" s="526"/>
      <c r="KJ95" s="526"/>
      <c r="KK95" s="526"/>
      <c r="KL95" s="526"/>
      <c r="KM95" s="526"/>
      <c r="KN95" s="526"/>
      <c r="KO95" s="526"/>
      <c r="KP95" s="526"/>
      <c r="KQ95" s="527"/>
    </row>
    <row r="96" spans="1:303" ht="37.25" customHeight="1">
      <c r="A96" s="518"/>
      <c r="B96" s="660" t="s">
        <v>685</v>
      </c>
      <c r="C96" s="660" t="s">
        <v>686</v>
      </c>
      <c r="D96" s="661">
        <v>1</v>
      </c>
      <c r="E96" s="1189">
        <v>198</v>
      </c>
      <c r="F96" s="1171"/>
      <c r="G96" s="621"/>
      <c r="H96" s="622"/>
      <c r="I96" s="620"/>
      <c r="J96" s="619"/>
      <c r="K96" s="625" t="s">
        <v>680</v>
      </c>
      <c r="L96" s="624" t="s">
        <v>680</v>
      </c>
      <c r="M96" s="1176" t="s">
        <v>680</v>
      </c>
      <c r="N96" s="1173"/>
      <c r="O96" s="85"/>
      <c r="P96" s="1177" t="s">
        <v>680</v>
      </c>
      <c r="Q96" s="623" t="s">
        <v>680</v>
      </c>
      <c r="R96" s="611">
        <f t="shared" si="29"/>
        <v>0</v>
      </c>
      <c r="S96" s="662">
        <f t="shared" si="21"/>
        <v>0</v>
      </c>
      <c r="T96" s="663" t="str">
        <f t="shared" si="22"/>
        <v>-</v>
      </c>
      <c r="U96" s="664">
        <v>2.85</v>
      </c>
      <c r="V96" s="174">
        <f t="shared" si="15"/>
        <v>0</v>
      </c>
      <c r="W96" s="533"/>
      <c r="X96" s="665" t="s">
        <v>1512</v>
      </c>
      <c r="Y96" s="665" t="s">
        <v>1520</v>
      </c>
      <c r="Z96" s="658"/>
      <c r="AA96" s="658"/>
      <c r="AB96" s="658"/>
      <c r="AC96" s="658"/>
      <c r="AD96" s="658"/>
      <c r="AE96" s="658"/>
      <c r="AF96" s="658"/>
      <c r="AG96" s="658"/>
      <c r="AH96" s="658"/>
      <c r="AI96" s="658"/>
      <c r="AJ96" s="658"/>
      <c r="AK96" s="658"/>
      <c r="AL96" s="658"/>
      <c r="AM96" s="658"/>
      <c r="AN96" s="658"/>
      <c r="AO96" s="658"/>
      <c r="AP96" s="658"/>
      <c r="AQ96" s="658"/>
      <c r="AR96" s="658"/>
      <c r="AS96" s="658"/>
      <c r="AT96" s="658"/>
      <c r="AU96" s="658"/>
      <c r="AV96" s="658"/>
      <c r="AW96" s="658"/>
      <c r="AX96" s="658"/>
      <c r="AY96" s="658"/>
      <c r="AZ96" s="658"/>
      <c r="BA96" s="658"/>
      <c r="BB96" s="658"/>
      <c r="BC96" s="658"/>
      <c r="BD96" s="658"/>
      <c r="BE96" s="658"/>
      <c r="BF96" s="658"/>
      <c r="BG96" s="658"/>
      <c r="BH96" s="658"/>
      <c r="BI96" s="658"/>
      <c r="BJ96" s="658"/>
      <c r="BK96" s="658"/>
      <c r="BL96" s="658"/>
      <c r="BM96" s="658"/>
      <c r="BN96" s="658"/>
      <c r="BO96" s="659"/>
      <c r="BP96" s="558"/>
      <c r="BQ96" s="310"/>
      <c r="BR96" s="310"/>
      <c r="BS96" s="310">
        <v>1</v>
      </c>
      <c r="BT96" s="310"/>
      <c r="BU96" s="310"/>
      <c r="BV96" s="512"/>
      <c r="BW96" s="310"/>
      <c r="BX96" s="310">
        <v>1</v>
      </c>
      <c r="BY96" s="310"/>
      <c r="BZ96" s="512"/>
      <c r="CA96" s="525"/>
      <c r="CB96" s="526"/>
      <c r="CC96" s="526"/>
      <c r="CD96" s="526"/>
      <c r="CE96" s="526"/>
      <c r="CF96" s="526"/>
      <c r="CG96" s="526"/>
      <c r="CH96" s="526"/>
      <c r="CI96" s="526"/>
      <c r="CJ96" s="526"/>
      <c r="CK96" s="526"/>
      <c r="CL96" s="526"/>
      <c r="CM96" s="526"/>
      <c r="CN96" s="526"/>
      <c r="CO96" s="526"/>
      <c r="CP96" s="526"/>
      <c r="CQ96" s="526"/>
      <c r="CR96" s="526"/>
      <c r="CS96" s="526"/>
      <c r="CT96" s="526"/>
      <c r="CU96" s="526"/>
      <c r="CV96" s="526"/>
      <c r="CW96" s="526"/>
      <c r="CX96" s="526"/>
      <c r="CY96" s="526"/>
      <c r="CZ96" s="526"/>
      <c r="DA96" s="526"/>
      <c r="DB96" s="526"/>
      <c r="DC96" s="526"/>
      <c r="DD96" s="526"/>
      <c r="DE96" s="526"/>
      <c r="DF96" s="526"/>
      <c r="DG96" s="526"/>
      <c r="DH96" s="526"/>
      <c r="DI96" s="526"/>
      <c r="DJ96" s="526"/>
      <c r="DK96" s="526"/>
      <c r="DL96" s="526"/>
      <c r="DM96" s="526"/>
      <c r="DN96" s="526"/>
      <c r="DO96" s="526"/>
      <c r="DP96" s="526"/>
      <c r="DQ96" s="526"/>
      <c r="DR96" s="526"/>
      <c r="DS96" s="526"/>
      <c r="DT96" s="526"/>
      <c r="DU96" s="526"/>
      <c r="DV96" s="526"/>
      <c r="DW96" s="526"/>
      <c r="DX96" s="526"/>
      <c r="DY96" s="526"/>
      <c r="DZ96" s="526"/>
      <c r="EA96" s="526"/>
      <c r="EB96" s="526"/>
      <c r="EC96" s="526"/>
      <c r="ED96" s="526"/>
      <c r="EE96" s="526"/>
      <c r="EF96" s="526"/>
      <c r="EG96" s="526"/>
      <c r="EH96" s="526"/>
      <c r="EI96" s="526"/>
      <c r="EJ96" s="526"/>
      <c r="EK96" s="526"/>
      <c r="EL96" s="526"/>
      <c r="EM96" s="526"/>
      <c r="EN96" s="526"/>
      <c r="EO96" s="526"/>
      <c r="EP96" s="526"/>
      <c r="EQ96" s="526"/>
      <c r="ER96" s="526"/>
      <c r="ES96" s="526"/>
      <c r="ET96" s="526"/>
      <c r="EU96" s="526"/>
      <c r="EV96" s="526"/>
      <c r="EW96" s="526"/>
      <c r="EX96" s="526"/>
      <c r="EY96" s="526"/>
      <c r="EZ96" s="526"/>
      <c r="FA96" s="526"/>
      <c r="FB96" s="526"/>
      <c r="FC96" s="526"/>
      <c r="FD96" s="526"/>
      <c r="FE96" s="526"/>
      <c r="FF96" s="526"/>
      <c r="FG96" s="526"/>
      <c r="FH96" s="526"/>
      <c r="FI96" s="526"/>
      <c r="FJ96" s="526"/>
      <c r="FK96" s="526"/>
      <c r="FL96" s="526"/>
      <c r="FM96" s="526"/>
      <c r="FN96" s="526"/>
      <c r="FO96" s="526"/>
      <c r="FP96" s="526"/>
      <c r="FQ96" s="526"/>
      <c r="FR96" s="526"/>
      <c r="FS96" s="526"/>
      <c r="FT96" s="526"/>
      <c r="FU96" s="526"/>
      <c r="FV96" s="526"/>
      <c r="FW96" s="526"/>
      <c r="FX96" s="526"/>
      <c r="FY96" s="526"/>
      <c r="FZ96" s="526"/>
      <c r="GA96" s="526"/>
      <c r="GB96" s="526"/>
      <c r="GC96" s="526"/>
      <c r="GD96" s="526"/>
      <c r="GE96" s="526"/>
      <c r="GF96" s="526"/>
      <c r="GG96" s="526"/>
      <c r="GH96" s="526"/>
      <c r="GI96" s="526"/>
      <c r="GJ96" s="526"/>
      <c r="GK96" s="526"/>
      <c r="GL96" s="526"/>
      <c r="GM96" s="526"/>
      <c r="GN96" s="526"/>
      <c r="GO96" s="526"/>
      <c r="GP96" s="526"/>
      <c r="GQ96" s="526"/>
      <c r="GR96" s="526"/>
      <c r="GS96" s="526"/>
      <c r="GT96" s="526"/>
      <c r="GU96" s="526"/>
      <c r="GV96" s="526"/>
      <c r="GW96" s="526"/>
      <c r="GX96" s="526"/>
      <c r="GY96" s="526"/>
      <c r="GZ96" s="526"/>
      <c r="HA96" s="526"/>
      <c r="HB96" s="526"/>
      <c r="HC96" s="526"/>
      <c r="HD96" s="526"/>
      <c r="HE96" s="526"/>
      <c r="HF96" s="526"/>
      <c r="HG96" s="526"/>
      <c r="HH96" s="526"/>
      <c r="HI96" s="526"/>
      <c r="HJ96" s="526"/>
      <c r="HK96" s="526"/>
      <c r="HL96" s="526"/>
      <c r="HM96" s="526"/>
      <c r="HN96" s="526"/>
      <c r="HO96" s="526"/>
      <c r="HP96" s="526"/>
      <c r="HQ96" s="526"/>
      <c r="HR96" s="526"/>
      <c r="HS96" s="526"/>
      <c r="HT96" s="526"/>
      <c r="HU96" s="526"/>
      <c r="HV96" s="526"/>
      <c r="HW96" s="526"/>
      <c r="HX96" s="526"/>
      <c r="HY96" s="526"/>
      <c r="HZ96" s="526"/>
      <c r="IA96" s="526"/>
      <c r="IB96" s="526"/>
      <c r="IC96" s="526"/>
      <c r="ID96" s="526"/>
      <c r="IE96" s="526"/>
      <c r="IF96" s="526"/>
      <c r="IG96" s="526"/>
      <c r="IH96" s="526"/>
      <c r="II96" s="526"/>
      <c r="IJ96" s="526"/>
      <c r="IK96" s="526"/>
      <c r="IL96" s="526"/>
      <c r="IM96" s="526"/>
      <c r="IN96" s="526"/>
      <c r="IO96" s="526"/>
      <c r="IP96" s="526"/>
      <c r="IQ96" s="526"/>
      <c r="IR96" s="526"/>
      <c r="IS96" s="526"/>
      <c r="IT96" s="526"/>
      <c r="IU96" s="526"/>
      <c r="IV96" s="526"/>
      <c r="IW96" s="526"/>
      <c r="IX96" s="526"/>
      <c r="IY96" s="526"/>
      <c r="IZ96" s="526"/>
      <c r="JA96" s="526"/>
      <c r="JB96" s="526"/>
      <c r="JC96" s="526"/>
      <c r="JD96" s="526"/>
      <c r="JE96" s="526"/>
      <c r="JF96" s="526"/>
      <c r="JG96" s="526"/>
      <c r="JH96" s="526"/>
      <c r="JI96" s="526"/>
      <c r="JJ96" s="526"/>
      <c r="JK96" s="526"/>
      <c r="JL96" s="526"/>
      <c r="JM96" s="526"/>
      <c r="JN96" s="526"/>
      <c r="JO96" s="526"/>
      <c r="JP96" s="526"/>
      <c r="JQ96" s="526"/>
      <c r="JR96" s="526"/>
      <c r="JS96" s="526"/>
      <c r="JT96" s="526"/>
      <c r="JU96" s="526"/>
      <c r="JV96" s="526"/>
      <c r="JW96" s="526"/>
      <c r="JX96" s="526"/>
      <c r="JY96" s="526"/>
      <c r="JZ96" s="526"/>
      <c r="KA96" s="526"/>
      <c r="KB96" s="526"/>
      <c r="KC96" s="526"/>
      <c r="KD96" s="526"/>
      <c r="KE96" s="526"/>
      <c r="KF96" s="526"/>
      <c r="KG96" s="526"/>
      <c r="KH96" s="526"/>
      <c r="KI96" s="526"/>
      <c r="KJ96" s="526"/>
      <c r="KK96" s="526"/>
      <c r="KL96" s="526"/>
      <c r="KM96" s="526"/>
      <c r="KN96" s="526"/>
      <c r="KO96" s="526"/>
      <c r="KP96" s="526"/>
      <c r="KQ96" s="527"/>
    </row>
    <row r="97" spans="1:303" ht="37.25" customHeight="1">
      <c r="A97" s="518"/>
      <c r="B97" s="660" t="s">
        <v>687</v>
      </c>
      <c r="C97" s="660" t="s">
        <v>688</v>
      </c>
      <c r="D97" s="661">
        <v>1</v>
      </c>
      <c r="E97" s="1189">
        <v>198</v>
      </c>
      <c r="F97" s="1171"/>
      <c r="G97" s="621"/>
      <c r="H97" s="622"/>
      <c r="I97" s="620"/>
      <c r="J97" s="619"/>
      <c r="K97" s="625" t="s">
        <v>680</v>
      </c>
      <c r="L97" s="624" t="s">
        <v>680</v>
      </c>
      <c r="M97" s="1176" t="s">
        <v>680</v>
      </c>
      <c r="N97" s="1173"/>
      <c r="O97" s="85"/>
      <c r="P97" s="1177" t="s">
        <v>680</v>
      </c>
      <c r="Q97" s="623" t="s">
        <v>680</v>
      </c>
      <c r="R97" s="611">
        <f t="shared" si="29"/>
        <v>0</v>
      </c>
      <c r="S97" s="662">
        <f t="shared" si="21"/>
        <v>0</v>
      </c>
      <c r="T97" s="663" t="str">
        <f t="shared" si="22"/>
        <v>-</v>
      </c>
      <c r="U97" s="664">
        <v>2.6</v>
      </c>
      <c r="V97" s="174">
        <f t="shared" si="15"/>
        <v>0</v>
      </c>
      <c r="W97" s="533"/>
      <c r="X97" s="665" t="s">
        <v>1512</v>
      </c>
      <c r="Y97" s="665" t="s">
        <v>1520</v>
      </c>
      <c r="Z97" s="658"/>
      <c r="AA97" s="658"/>
      <c r="AB97" s="658"/>
      <c r="AC97" s="658"/>
      <c r="AD97" s="658"/>
      <c r="AE97" s="658"/>
      <c r="AF97" s="658"/>
      <c r="AG97" s="658"/>
      <c r="AH97" s="658"/>
      <c r="AI97" s="658"/>
      <c r="AJ97" s="658"/>
      <c r="AK97" s="658"/>
      <c r="AL97" s="658"/>
      <c r="AM97" s="658"/>
      <c r="AN97" s="658"/>
      <c r="AO97" s="658"/>
      <c r="AP97" s="658"/>
      <c r="AQ97" s="658"/>
      <c r="AR97" s="658"/>
      <c r="AS97" s="658"/>
      <c r="AT97" s="658"/>
      <c r="AU97" s="658"/>
      <c r="AV97" s="658"/>
      <c r="AW97" s="658"/>
      <c r="AX97" s="658"/>
      <c r="AY97" s="658"/>
      <c r="AZ97" s="658"/>
      <c r="BA97" s="658"/>
      <c r="BB97" s="658"/>
      <c r="BC97" s="658"/>
      <c r="BD97" s="658"/>
      <c r="BE97" s="658"/>
      <c r="BF97" s="658"/>
      <c r="BG97" s="658"/>
      <c r="BH97" s="658"/>
      <c r="BI97" s="658"/>
      <c r="BJ97" s="658"/>
      <c r="BK97" s="658"/>
      <c r="BL97" s="658"/>
      <c r="BM97" s="658"/>
      <c r="BN97" s="658"/>
      <c r="BO97" s="659"/>
      <c r="BP97" s="558"/>
      <c r="BQ97" s="310"/>
      <c r="BR97" s="310"/>
      <c r="BS97" s="310">
        <v>1</v>
      </c>
      <c r="BT97" s="310"/>
      <c r="BU97" s="310"/>
      <c r="BV97" s="512"/>
      <c r="BW97" s="310"/>
      <c r="BX97" s="310">
        <v>1</v>
      </c>
      <c r="BY97" s="310"/>
      <c r="BZ97" s="512"/>
      <c r="CA97" s="525"/>
      <c r="CB97" s="526"/>
      <c r="CC97" s="526"/>
      <c r="CD97" s="526"/>
      <c r="CE97" s="526"/>
      <c r="CF97" s="526"/>
      <c r="CG97" s="526"/>
      <c r="CH97" s="526"/>
      <c r="CI97" s="526"/>
      <c r="CJ97" s="526"/>
      <c r="CK97" s="526"/>
      <c r="CL97" s="526"/>
      <c r="CM97" s="526"/>
      <c r="CN97" s="526"/>
      <c r="CO97" s="526"/>
      <c r="CP97" s="526"/>
      <c r="CQ97" s="526"/>
      <c r="CR97" s="526"/>
      <c r="CS97" s="526"/>
      <c r="CT97" s="526"/>
      <c r="CU97" s="526"/>
      <c r="CV97" s="526"/>
      <c r="CW97" s="526"/>
      <c r="CX97" s="526"/>
      <c r="CY97" s="526"/>
      <c r="CZ97" s="526"/>
      <c r="DA97" s="526"/>
      <c r="DB97" s="526"/>
      <c r="DC97" s="526"/>
      <c r="DD97" s="526"/>
      <c r="DE97" s="526"/>
      <c r="DF97" s="526"/>
      <c r="DG97" s="526"/>
      <c r="DH97" s="526"/>
      <c r="DI97" s="526"/>
      <c r="DJ97" s="526"/>
      <c r="DK97" s="526"/>
      <c r="DL97" s="526"/>
      <c r="DM97" s="526"/>
      <c r="DN97" s="526"/>
      <c r="DO97" s="526"/>
      <c r="DP97" s="526"/>
      <c r="DQ97" s="526"/>
      <c r="DR97" s="526"/>
      <c r="DS97" s="526"/>
      <c r="DT97" s="526"/>
      <c r="DU97" s="526"/>
      <c r="DV97" s="526"/>
      <c r="DW97" s="526"/>
      <c r="DX97" s="526"/>
      <c r="DY97" s="526"/>
      <c r="DZ97" s="526"/>
      <c r="EA97" s="526"/>
      <c r="EB97" s="526"/>
      <c r="EC97" s="526"/>
      <c r="ED97" s="526"/>
      <c r="EE97" s="526"/>
      <c r="EF97" s="526"/>
      <c r="EG97" s="526"/>
      <c r="EH97" s="526"/>
      <c r="EI97" s="526"/>
      <c r="EJ97" s="526"/>
      <c r="EK97" s="526"/>
      <c r="EL97" s="526"/>
      <c r="EM97" s="526"/>
      <c r="EN97" s="526"/>
      <c r="EO97" s="526"/>
      <c r="EP97" s="526"/>
      <c r="EQ97" s="526"/>
      <c r="ER97" s="526"/>
      <c r="ES97" s="526"/>
      <c r="ET97" s="526"/>
      <c r="EU97" s="526"/>
      <c r="EV97" s="526"/>
      <c r="EW97" s="526"/>
      <c r="EX97" s="526"/>
      <c r="EY97" s="526"/>
      <c r="EZ97" s="526"/>
      <c r="FA97" s="526"/>
      <c r="FB97" s="526"/>
      <c r="FC97" s="526"/>
      <c r="FD97" s="526"/>
      <c r="FE97" s="526"/>
      <c r="FF97" s="526"/>
      <c r="FG97" s="526"/>
      <c r="FH97" s="526"/>
      <c r="FI97" s="526"/>
      <c r="FJ97" s="526"/>
      <c r="FK97" s="526"/>
      <c r="FL97" s="526"/>
      <c r="FM97" s="526"/>
      <c r="FN97" s="526"/>
      <c r="FO97" s="526"/>
      <c r="FP97" s="526"/>
      <c r="FQ97" s="526"/>
      <c r="FR97" s="526"/>
      <c r="FS97" s="526"/>
      <c r="FT97" s="526"/>
      <c r="FU97" s="526"/>
      <c r="FV97" s="526"/>
      <c r="FW97" s="526"/>
      <c r="FX97" s="526"/>
      <c r="FY97" s="526"/>
      <c r="FZ97" s="526"/>
      <c r="GA97" s="526"/>
      <c r="GB97" s="526"/>
      <c r="GC97" s="526"/>
      <c r="GD97" s="526"/>
      <c r="GE97" s="526"/>
      <c r="GF97" s="526"/>
      <c r="GG97" s="526"/>
      <c r="GH97" s="526"/>
      <c r="GI97" s="526"/>
      <c r="GJ97" s="526"/>
      <c r="GK97" s="526"/>
      <c r="GL97" s="526"/>
      <c r="GM97" s="526"/>
      <c r="GN97" s="526"/>
      <c r="GO97" s="526"/>
      <c r="GP97" s="526"/>
      <c r="GQ97" s="526"/>
      <c r="GR97" s="526"/>
      <c r="GS97" s="526"/>
      <c r="GT97" s="526"/>
      <c r="GU97" s="526"/>
      <c r="GV97" s="526"/>
      <c r="GW97" s="526"/>
      <c r="GX97" s="526"/>
      <c r="GY97" s="526"/>
      <c r="GZ97" s="526"/>
      <c r="HA97" s="526"/>
      <c r="HB97" s="526"/>
      <c r="HC97" s="526"/>
      <c r="HD97" s="526"/>
      <c r="HE97" s="526"/>
      <c r="HF97" s="526"/>
      <c r="HG97" s="526"/>
      <c r="HH97" s="526"/>
      <c r="HI97" s="526"/>
      <c r="HJ97" s="526"/>
      <c r="HK97" s="526"/>
      <c r="HL97" s="526"/>
      <c r="HM97" s="526"/>
      <c r="HN97" s="526"/>
      <c r="HO97" s="526"/>
      <c r="HP97" s="526"/>
      <c r="HQ97" s="526"/>
      <c r="HR97" s="526"/>
      <c r="HS97" s="526"/>
      <c r="HT97" s="526"/>
      <c r="HU97" s="526"/>
      <c r="HV97" s="526"/>
      <c r="HW97" s="526"/>
      <c r="HX97" s="526"/>
      <c r="HY97" s="526"/>
      <c r="HZ97" s="526"/>
      <c r="IA97" s="526"/>
      <c r="IB97" s="526"/>
      <c r="IC97" s="526"/>
      <c r="ID97" s="526"/>
      <c r="IE97" s="526"/>
      <c r="IF97" s="526"/>
      <c r="IG97" s="526"/>
      <c r="IH97" s="526"/>
      <c r="II97" s="526"/>
      <c r="IJ97" s="526"/>
      <c r="IK97" s="526"/>
      <c r="IL97" s="526"/>
      <c r="IM97" s="526"/>
      <c r="IN97" s="526"/>
      <c r="IO97" s="526"/>
      <c r="IP97" s="526"/>
      <c r="IQ97" s="526"/>
      <c r="IR97" s="526"/>
      <c r="IS97" s="526"/>
      <c r="IT97" s="526"/>
      <c r="IU97" s="526"/>
      <c r="IV97" s="526"/>
      <c r="IW97" s="526"/>
      <c r="IX97" s="526"/>
      <c r="IY97" s="526"/>
      <c r="IZ97" s="526"/>
      <c r="JA97" s="526"/>
      <c r="JB97" s="526"/>
      <c r="JC97" s="526"/>
      <c r="JD97" s="526"/>
      <c r="JE97" s="526"/>
      <c r="JF97" s="526"/>
      <c r="JG97" s="526"/>
      <c r="JH97" s="526"/>
      <c r="JI97" s="526"/>
      <c r="JJ97" s="526"/>
      <c r="JK97" s="526"/>
      <c r="JL97" s="526"/>
      <c r="JM97" s="526"/>
      <c r="JN97" s="526"/>
      <c r="JO97" s="526"/>
      <c r="JP97" s="526"/>
      <c r="JQ97" s="526"/>
      <c r="JR97" s="526"/>
      <c r="JS97" s="526"/>
      <c r="JT97" s="526"/>
      <c r="JU97" s="526"/>
      <c r="JV97" s="526"/>
      <c r="JW97" s="526"/>
      <c r="JX97" s="526"/>
      <c r="JY97" s="526"/>
      <c r="JZ97" s="526"/>
      <c r="KA97" s="526"/>
      <c r="KB97" s="526"/>
      <c r="KC97" s="526"/>
      <c r="KD97" s="526"/>
      <c r="KE97" s="526"/>
      <c r="KF97" s="526"/>
      <c r="KG97" s="526"/>
      <c r="KH97" s="526"/>
      <c r="KI97" s="526"/>
      <c r="KJ97" s="526"/>
      <c r="KK97" s="526"/>
      <c r="KL97" s="526"/>
      <c r="KM97" s="526"/>
      <c r="KN97" s="526"/>
      <c r="KO97" s="526"/>
      <c r="KP97" s="526"/>
      <c r="KQ97" s="527"/>
    </row>
    <row r="98" spans="1:303" ht="37.25" customHeight="1">
      <c r="A98" s="804"/>
      <c r="B98" s="637" t="s">
        <v>689</v>
      </c>
      <c r="C98" s="637" t="s">
        <v>690</v>
      </c>
      <c r="D98" s="638">
        <v>1</v>
      </c>
      <c r="E98" s="1191">
        <v>211</v>
      </c>
      <c r="F98" s="792"/>
      <c r="G98" s="787"/>
      <c r="H98" s="788"/>
      <c r="I98" s="786"/>
      <c r="J98" s="785"/>
      <c r="K98" s="1207" t="s">
        <v>680</v>
      </c>
      <c r="L98" s="1208" t="s">
        <v>680</v>
      </c>
      <c r="M98" s="1205" t="s">
        <v>680</v>
      </c>
      <c r="N98" s="790"/>
      <c r="O98" s="791"/>
      <c r="P98" s="1206" t="s">
        <v>680</v>
      </c>
      <c r="Q98" s="789" t="s">
        <v>680</v>
      </c>
      <c r="R98" s="647">
        <f t="shared" si="29"/>
        <v>0</v>
      </c>
      <c r="S98" s="647">
        <f t="shared" si="21"/>
        <v>0</v>
      </c>
      <c r="T98" s="734" t="str">
        <f t="shared" si="22"/>
        <v>-</v>
      </c>
      <c r="U98" s="664">
        <v>2.9</v>
      </c>
      <c r="V98" s="174">
        <f t="shared" si="15"/>
        <v>0</v>
      </c>
      <c r="W98" s="533"/>
      <c r="X98" s="793" t="s">
        <v>1511</v>
      </c>
      <c r="Y98" s="793" t="s">
        <v>1520</v>
      </c>
      <c r="Z98" s="658"/>
      <c r="AA98" s="658"/>
      <c r="AB98" s="658"/>
      <c r="AC98" s="658"/>
      <c r="AD98" s="658"/>
      <c r="AE98" s="658"/>
      <c r="AF98" s="658"/>
      <c r="AG98" s="658"/>
      <c r="AH98" s="658"/>
      <c r="AI98" s="658"/>
      <c r="AJ98" s="658"/>
      <c r="AK98" s="658"/>
      <c r="AL98" s="658"/>
      <c r="AM98" s="658"/>
      <c r="AN98" s="658"/>
      <c r="AO98" s="658"/>
      <c r="AP98" s="658"/>
      <c r="AQ98" s="658"/>
      <c r="AR98" s="658"/>
      <c r="AS98" s="658"/>
      <c r="AT98" s="658"/>
      <c r="AU98" s="658"/>
      <c r="AV98" s="658"/>
      <c r="AW98" s="658"/>
      <c r="AX98" s="658"/>
      <c r="AY98" s="658"/>
      <c r="AZ98" s="658"/>
      <c r="BA98" s="658"/>
      <c r="BB98" s="658"/>
      <c r="BC98" s="658"/>
      <c r="BD98" s="658"/>
      <c r="BE98" s="658"/>
      <c r="BF98" s="658"/>
      <c r="BG98" s="658"/>
      <c r="BH98" s="658"/>
      <c r="BI98" s="658"/>
      <c r="BJ98" s="658"/>
      <c r="BK98" s="658"/>
      <c r="BL98" s="658"/>
      <c r="BM98" s="658"/>
      <c r="BN98" s="658"/>
      <c r="BO98" s="659"/>
      <c r="BP98" s="558"/>
      <c r="BQ98" s="310"/>
      <c r="BR98" s="310"/>
      <c r="BS98" s="310">
        <v>1</v>
      </c>
      <c r="BT98" s="310"/>
      <c r="BU98" s="310"/>
      <c r="BV98" s="512"/>
      <c r="BW98" s="310"/>
      <c r="BX98" s="310"/>
      <c r="BY98" s="310">
        <v>1</v>
      </c>
      <c r="BZ98" s="512"/>
      <c r="CA98" s="525"/>
      <c r="CB98" s="526"/>
      <c r="CC98" s="526"/>
      <c r="CD98" s="526"/>
      <c r="CE98" s="526"/>
      <c r="CF98" s="526"/>
      <c r="CG98" s="526"/>
      <c r="CH98" s="526"/>
      <c r="CI98" s="526"/>
      <c r="CJ98" s="526"/>
      <c r="CK98" s="526"/>
      <c r="CL98" s="526"/>
      <c r="CM98" s="526"/>
      <c r="CN98" s="526"/>
      <c r="CO98" s="526"/>
      <c r="CP98" s="526"/>
      <c r="CQ98" s="526"/>
      <c r="CR98" s="526"/>
      <c r="CS98" s="526"/>
      <c r="CT98" s="526"/>
      <c r="CU98" s="526"/>
      <c r="CV98" s="526"/>
      <c r="CW98" s="526"/>
      <c r="CX98" s="526"/>
      <c r="CY98" s="526"/>
      <c r="CZ98" s="526"/>
      <c r="DA98" s="526"/>
      <c r="DB98" s="526"/>
      <c r="DC98" s="526"/>
      <c r="DD98" s="526"/>
      <c r="DE98" s="526"/>
      <c r="DF98" s="526"/>
      <c r="DG98" s="526"/>
      <c r="DH98" s="526"/>
      <c r="DI98" s="526"/>
      <c r="DJ98" s="526"/>
      <c r="DK98" s="526"/>
      <c r="DL98" s="526"/>
      <c r="DM98" s="526"/>
      <c r="DN98" s="526"/>
      <c r="DO98" s="526"/>
      <c r="DP98" s="526"/>
      <c r="DQ98" s="526"/>
      <c r="DR98" s="526"/>
      <c r="DS98" s="526"/>
      <c r="DT98" s="526"/>
      <c r="DU98" s="526"/>
      <c r="DV98" s="526"/>
      <c r="DW98" s="526"/>
      <c r="DX98" s="526"/>
      <c r="DY98" s="526"/>
      <c r="DZ98" s="526"/>
      <c r="EA98" s="526"/>
      <c r="EB98" s="526"/>
      <c r="EC98" s="526"/>
      <c r="ED98" s="526"/>
      <c r="EE98" s="526"/>
      <c r="EF98" s="526"/>
      <c r="EG98" s="526"/>
      <c r="EH98" s="526"/>
      <c r="EI98" s="526"/>
      <c r="EJ98" s="526"/>
      <c r="EK98" s="526"/>
      <c r="EL98" s="526"/>
      <c r="EM98" s="526"/>
      <c r="EN98" s="526"/>
      <c r="EO98" s="526"/>
      <c r="EP98" s="526"/>
      <c r="EQ98" s="526"/>
      <c r="ER98" s="526"/>
      <c r="ES98" s="526"/>
      <c r="ET98" s="526"/>
      <c r="EU98" s="526"/>
      <c r="EV98" s="526"/>
      <c r="EW98" s="526"/>
      <c r="EX98" s="526"/>
      <c r="EY98" s="526"/>
      <c r="EZ98" s="526"/>
      <c r="FA98" s="526"/>
      <c r="FB98" s="526"/>
      <c r="FC98" s="526"/>
      <c r="FD98" s="526"/>
      <c r="FE98" s="526"/>
      <c r="FF98" s="526"/>
      <c r="FG98" s="526"/>
      <c r="FH98" s="526"/>
      <c r="FI98" s="526"/>
      <c r="FJ98" s="526"/>
      <c r="FK98" s="526"/>
      <c r="FL98" s="526"/>
      <c r="FM98" s="526"/>
      <c r="FN98" s="526"/>
      <c r="FO98" s="526"/>
      <c r="FP98" s="526"/>
      <c r="FQ98" s="526"/>
      <c r="FR98" s="526"/>
      <c r="FS98" s="526"/>
      <c r="FT98" s="526"/>
      <c r="FU98" s="526"/>
      <c r="FV98" s="526"/>
      <c r="FW98" s="526"/>
      <c r="FX98" s="526"/>
      <c r="FY98" s="526"/>
      <c r="FZ98" s="526"/>
      <c r="GA98" s="526"/>
      <c r="GB98" s="526"/>
      <c r="GC98" s="526"/>
      <c r="GD98" s="526"/>
      <c r="GE98" s="526"/>
      <c r="GF98" s="526"/>
      <c r="GG98" s="526"/>
      <c r="GH98" s="526"/>
      <c r="GI98" s="526"/>
      <c r="GJ98" s="526"/>
      <c r="GK98" s="526"/>
      <c r="GL98" s="526"/>
      <c r="GM98" s="526"/>
      <c r="GN98" s="526"/>
      <c r="GO98" s="526"/>
      <c r="GP98" s="526"/>
      <c r="GQ98" s="526"/>
      <c r="GR98" s="526"/>
      <c r="GS98" s="526"/>
      <c r="GT98" s="526"/>
      <c r="GU98" s="526"/>
      <c r="GV98" s="526"/>
      <c r="GW98" s="526"/>
      <c r="GX98" s="526"/>
      <c r="GY98" s="526"/>
      <c r="GZ98" s="526"/>
      <c r="HA98" s="526"/>
      <c r="HB98" s="526"/>
      <c r="HC98" s="526"/>
      <c r="HD98" s="526"/>
      <c r="HE98" s="526"/>
      <c r="HF98" s="526"/>
      <c r="HG98" s="526"/>
      <c r="HH98" s="526"/>
      <c r="HI98" s="526"/>
      <c r="HJ98" s="526"/>
      <c r="HK98" s="526"/>
      <c r="HL98" s="526"/>
      <c r="HM98" s="526"/>
      <c r="HN98" s="526"/>
      <c r="HO98" s="526"/>
      <c r="HP98" s="526"/>
      <c r="HQ98" s="526"/>
      <c r="HR98" s="526"/>
      <c r="HS98" s="526"/>
      <c r="HT98" s="526"/>
      <c r="HU98" s="526"/>
      <c r="HV98" s="526"/>
      <c r="HW98" s="526"/>
      <c r="HX98" s="526"/>
      <c r="HY98" s="526"/>
      <c r="HZ98" s="526"/>
      <c r="IA98" s="526"/>
      <c r="IB98" s="526"/>
      <c r="IC98" s="526"/>
      <c r="ID98" s="526"/>
      <c r="IE98" s="526"/>
      <c r="IF98" s="526"/>
      <c r="IG98" s="526"/>
      <c r="IH98" s="526"/>
      <c r="II98" s="526"/>
      <c r="IJ98" s="526"/>
      <c r="IK98" s="526"/>
      <c r="IL98" s="526"/>
      <c r="IM98" s="526"/>
      <c r="IN98" s="526"/>
      <c r="IO98" s="526"/>
      <c r="IP98" s="526"/>
      <c r="IQ98" s="526"/>
      <c r="IR98" s="526"/>
      <c r="IS98" s="526"/>
      <c r="IT98" s="526"/>
      <c r="IU98" s="526"/>
      <c r="IV98" s="526"/>
      <c r="IW98" s="526"/>
      <c r="IX98" s="526"/>
      <c r="IY98" s="526"/>
      <c r="IZ98" s="526"/>
      <c r="JA98" s="526"/>
      <c r="JB98" s="526"/>
      <c r="JC98" s="526"/>
      <c r="JD98" s="526"/>
      <c r="JE98" s="526"/>
      <c r="JF98" s="526"/>
      <c r="JG98" s="526"/>
      <c r="JH98" s="526"/>
      <c r="JI98" s="526"/>
      <c r="JJ98" s="526"/>
      <c r="JK98" s="526"/>
      <c r="JL98" s="526"/>
      <c r="JM98" s="526"/>
      <c r="JN98" s="526"/>
      <c r="JO98" s="526"/>
      <c r="JP98" s="526"/>
      <c r="JQ98" s="526"/>
      <c r="JR98" s="526"/>
      <c r="JS98" s="526"/>
      <c r="JT98" s="526"/>
      <c r="JU98" s="526"/>
      <c r="JV98" s="526"/>
      <c r="JW98" s="526"/>
      <c r="JX98" s="526"/>
      <c r="JY98" s="526"/>
      <c r="JZ98" s="526"/>
      <c r="KA98" s="526"/>
      <c r="KB98" s="526"/>
      <c r="KC98" s="526"/>
      <c r="KD98" s="526"/>
      <c r="KE98" s="526"/>
      <c r="KF98" s="526"/>
      <c r="KG98" s="526"/>
      <c r="KH98" s="526"/>
      <c r="KI98" s="526"/>
      <c r="KJ98" s="526"/>
      <c r="KK98" s="526"/>
      <c r="KL98" s="526"/>
      <c r="KM98" s="526"/>
      <c r="KN98" s="526"/>
      <c r="KO98" s="526"/>
      <c r="KP98" s="526"/>
      <c r="KQ98" s="527"/>
    </row>
    <row r="99" spans="1:303" ht="37.25" customHeight="1">
      <c r="A99" s="839" t="s">
        <v>1881</v>
      </c>
      <c r="B99" s="799" t="s">
        <v>1672</v>
      </c>
      <c r="C99" s="799" t="s">
        <v>1789</v>
      </c>
      <c r="D99" s="635">
        <v>3</v>
      </c>
      <c r="E99" s="1190">
        <v>587</v>
      </c>
      <c r="F99" s="801"/>
      <c r="G99" s="608"/>
      <c r="H99" s="609"/>
      <c r="I99" s="607"/>
      <c r="J99" s="606"/>
      <c r="K99" s="208" t="s">
        <v>680</v>
      </c>
      <c r="L99" s="209" t="s">
        <v>680</v>
      </c>
      <c r="M99" s="26"/>
      <c r="N99" s="800"/>
      <c r="O99" s="109"/>
      <c r="P99" s="798" t="s">
        <v>680</v>
      </c>
      <c r="Q99" s="610" t="s">
        <v>680</v>
      </c>
      <c r="R99" s="611">
        <f>SUM(F99:Q99)</f>
        <v>0</v>
      </c>
      <c r="S99" s="802">
        <f>R99*D99</f>
        <v>0</v>
      </c>
      <c r="T99" s="650" t="str">
        <f>IF(R99&gt;0,R99*E99,"-")</f>
        <v>-</v>
      </c>
      <c r="U99" s="664">
        <v>5.89</v>
      </c>
      <c r="V99" s="628">
        <f>U99*R99</f>
        <v>0</v>
      </c>
      <c r="W99" s="615"/>
      <c r="X99" s="588" t="s">
        <v>1512</v>
      </c>
      <c r="Y99" s="588" t="s">
        <v>1520</v>
      </c>
      <c r="Z99" s="615"/>
      <c r="AA99" s="615"/>
      <c r="AB99" s="615"/>
      <c r="AC99" s="615"/>
      <c r="AD99" s="615"/>
      <c r="AE99" s="615"/>
      <c r="AF99" s="615"/>
      <c r="AG99" s="615"/>
      <c r="AH99" s="615"/>
      <c r="AI99" s="615"/>
      <c r="AJ99" s="615"/>
      <c r="AK99" s="615"/>
      <c r="AL99" s="615"/>
      <c r="AM99" s="615"/>
      <c r="AN99" s="615"/>
      <c r="AO99" s="615"/>
      <c r="AP99" s="615"/>
      <c r="AQ99" s="615"/>
      <c r="AR99" s="615"/>
      <c r="AS99" s="615"/>
      <c r="AT99" s="615"/>
      <c r="AU99" s="615"/>
      <c r="AV99" s="615"/>
      <c r="AW99" s="615"/>
      <c r="AX99" s="615"/>
      <c r="AY99" s="615"/>
      <c r="AZ99" s="615"/>
      <c r="BA99" s="615"/>
      <c r="BB99" s="615"/>
      <c r="BC99" s="615"/>
      <c r="BD99" s="615"/>
      <c r="BE99" s="615"/>
      <c r="BF99" s="615"/>
      <c r="BG99" s="615"/>
      <c r="BH99" s="615"/>
      <c r="BI99" s="615"/>
      <c r="BJ99" s="615"/>
      <c r="BK99" s="615"/>
      <c r="BL99" s="615"/>
      <c r="BM99" s="615"/>
      <c r="BN99" s="615"/>
      <c r="BO99" s="616"/>
      <c r="BP99" s="558"/>
      <c r="BQ99" s="310"/>
      <c r="BR99" s="310"/>
      <c r="BS99" s="310">
        <v>3</v>
      </c>
      <c r="BT99" s="310"/>
      <c r="BU99" s="310"/>
      <c r="BV99" s="512"/>
      <c r="BW99" s="310">
        <v>2</v>
      </c>
      <c r="BX99" s="310">
        <v>1</v>
      </c>
      <c r="BY99" s="310"/>
      <c r="BZ99" s="512"/>
      <c r="CA99" s="525"/>
      <c r="CB99" s="526"/>
      <c r="CC99" s="526"/>
      <c r="CD99" s="526"/>
      <c r="CE99" s="526"/>
      <c r="CF99" s="526"/>
      <c r="CG99" s="526"/>
      <c r="CH99" s="526"/>
      <c r="CI99" s="526"/>
      <c r="CJ99" s="526"/>
      <c r="CK99" s="526"/>
      <c r="CL99" s="526"/>
      <c r="CM99" s="526"/>
      <c r="CN99" s="526"/>
      <c r="CO99" s="526"/>
      <c r="CP99" s="526"/>
      <c r="CQ99" s="526"/>
      <c r="CR99" s="526"/>
      <c r="CS99" s="526"/>
      <c r="CT99" s="526"/>
      <c r="CU99" s="526"/>
      <c r="CV99" s="526"/>
      <c r="CW99" s="526"/>
      <c r="CX99" s="526"/>
      <c r="CY99" s="526"/>
      <c r="CZ99" s="526"/>
      <c r="DA99" s="526"/>
      <c r="DB99" s="526"/>
      <c r="DC99" s="526"/>
      <c r="DD99" s="526"/>
      <c r="DE99" s="526"/>
      <c r="DF99" s="526"/>
      <c r="DG99" s="526"/>
      <c r="DH99" s="526"/>
      <c r="DI99" s="526"/>
      <c r="DJ99" s="526"/>
      <c r="DK99" s="526"/>
      <c r="DL99" s="526"/>
      <c r="DM99" s="526"/>
      <c r="DN99" s="526"/>
      <c r="DO99" s="526"/>
      <c r="DP99" s="526"/>
      <c r="DQ99" s="526"/>
      <c r="DR99" s="526"/>
      <c r="DS99" s="526"/>
      <c r="DT99" s="526"/>
      <c r="DU99" s="526"/>
      <c r="DV99" s="526"/>
      <c r="DW99" s="526"/>
      <c r="DX99" s="526"/>
      <c r="DY99" s="526"/>
      <c r="DZ99" s="526"/>
      <c r="EA99" s="526"/>
      <c r="EB99" s="526"/>
      <c r="EC99" s="526"/>
      <c r="ED99" s="526"/>
      <c r="EE99" s="526"/>
      <c r="EF99" s="526"/>
      <c r="EG99" s="526"/>
      <c r="EH99" s="526"/>
      <c r="EI99" s="526"/>
      <c r="EJ99" s="526"/>
      <c r="EK99" s="526"/>
      <c r="EL99" s="526"/>
      <c r="EM99" s="526"/>
      <c r="EN99" s="526"/>
      <c r="EO99" s="526"/>
      <c r="EP99" s="526"/>
      <c r="EQ99" s="526"/>
      <c r="ER99" s="526"/>
      <c r="ES99" s="526"/>
      <c r="ET99" s="526"/>
      <c r="EU99" s="526"/>
      <c r="EV99" s="526"/>
      <c r="EW99" s="526"/>
      <c r="EX99" s="526"/>
      <c r="EY99" s="526"/>
      <c r="EZ99" s="526"/>
      <c r="FA99" s="526"/>
      <c r="FB99" s="526"/>
      <c r="FC99" s="526"/>
      <c r="FD99" s="526"/>
      <c r="FE99" s="526"/>
      <c r="FF99" s="526"/>
      <c r="FG99" s="526"/>
      <c r="FH99" s="526"/>
      <c r="FI99" s="526"/>
      <c r="FJ99" s="526"/>
      <c r="FK99" s="526"/>
      <c r="FL99" s="526"/>
      <c r="FM99" s="526"/>
      <c r="FN99" s="526"/>
      <c r="FO99" s="526"/>
      <c r="FP99" s="526"/>
      <c r="FQ99" s="526"/>
      <c r="FR99" s="526"/>
      <c r="FS99" s="526"/>
      <c r="FT99" s="526"/>
      <c r="FU99" s="526"/>
      <c r="FV99" s="526"/>
      <c r="FW99" s="526"/>
      <c r="FX99" s="526"/>
      <c r="FY99" s="526"/>
      <c r="FZ99" s="526"/>
      <c r="GA99" s="526"/>
      <c r="GB99" s="526"/>
      <c r="GC99" s="526"/>
      <c r="GD99" s="526"/>
      <c r="GE99" s="526"/>
      <c r="GF99" s="526"/>
      <c r="GG99" s="526"/>
      <c r="GH99" s="526"/>
      <c r="GI99" s="526"/>
      <c r="GJ99" s="526"/>
      <c r="GK99" s="526"/>
      <c r="GL99" s="526"/>
      <c r="GM99" s="526"/>
      <c r="GN99" s="526"/>
      <c r="GO99" s="526"/>
      <c r="GP99" s="526"/>
      <c r="GQ99" s="526"/>
      <c r="GR99" s="526"/>
      <c r="GS99" s="526"/>
      <c r="GT99" s="526"/>
      <c r="GU99" s="526"/>
      <c r="GV99" s="526"/>
      <c r="GW99" s="526"/>
      <c r="GX99" s="526"/>
      <c r="GY99" s="526"/>
      <c r="GZ99" s="526"/>
      <c r="HA99" s="526"/>
      <c r="HB99" s="526"/>
      <c r="HC99" s="526"/>
      <c r="HD99" s="526"/>
      <c r="HE99" s="526"/>
      <c r="HF99" s="526"/>
      <c r="HG99" s="526"/>
      <c r="HH99" s="526"/>
      <c r="HI99" s="526"/>
      <c r="HJ99" s="526"/>
      <c r="HK99" s="526"/>
      <c r="HL99" s="526"/>
      <c r="HM99" s="526"/>
      <c r="HN99" s="526"/>
      <c r="HO99" s="526"/>
      <c r="HP99" s="526"/>
      <c r="HQ99" s="526"/>
      <c r="HR99" s="526"/>
      <c r="HS99" s="526"/>
      <c r="HT99" s="526"/>
      <c r="HU99" s="526"/>
      <c r="HV99" s="526"/>
      <c r="HW99" s="526"/>
      <c r="HX99" s="526"/>
      <c r="HY99" s="526"/>
      <c r="HZ99" s="526"/>
      <c r="IA99" s="526"/>
      <c r="IB99" s="526"/>
      <c r="IC99" s="526"/>
      <c r="ID99" s="526"/>
      <c r="IE99" s="526"/>
      <c r="IF99" s="526"/>
      <c r="IG99" s="526"/>
      <c r="IH99" s="526"/>
      <c r="II99" s="526"/>
      <c r="IJ99" s="526"/>
      <c r="IK99" s="526"/>
      <c r="IL99" s="526"/>
      <c r="IM99" s="526"/>
      <c r="IN99" s="526"/>
      <c r="IO99" s="526"/>
      <c r="IP99" s="526"/>
      <c r="IQ99" s="526"/>
      <c r="IR99" s="526"/>
      <c r="IS99" s="526"/>
      <c r="IT99" s="526"/>
      <c r="IU99" s="526"/>
      <c r="IV99" s="526"/>
      <c r="IW99" s="526"/>
      <c r="IX99" s="526"/>
      <c r="IY99" s="526"/>
      <c r="IZ99" s="526"/>
      <c r="JA99" s="526"/>
      <c r="JB99" s="526"/>
      <c r="JC99" s="526"/>
      <c r="JD99" s="526"/>
      <c r="JE99" s="526"/>
      <c r="JF99" s="526"/>
      <c r="JG99" s="526"/>
      <c r="JH99" s="526"/>
      <c r="JI99" s="526"/>
      <c r="JJ99" s="526"/>
      <c r="JK99" s="526"/>
      <c r="JL99" s="526"/>
      <c r="JM99" s="526"/>
      <c r="JN99" s="526"/>
      <c r="JO99" s="526"/>
      <c r="JP99" s="526"/>
      <c r="JQ99" s="526"/>
      <c r="JR99" s="526"/>
      <c r="JS99" s="526"/>
      <c r="JT99" s="526"/>
      <c r="JU99" s="526"/>
      <c r="JV99" s="526"/>
      <c r="JW99" s="526"/>
      <c r="JX99" s="526"/>
      <c r="JY99" s="526"/>
      <c r="JZ99" s="526"/>
      <c r="KA99" s="526"/>
      <c r="KB99" s="526"/>
      <c r="KC99" s="526"/>
      <c r="KD99" s="526"/>
      <c r="KE99" s="526"/>
      <c r="KF99" s="526"/>
      <c r="KG99" s="526"/>
      <c r="KH99" s="526"/>
      <c r="KI99" s="526"/>
      <c r="KJ99" s="526"/>
      <c r="KK99" s="526"/>
      <c r="KL99" s="526"/>
      <c r="KM99" s="526"/>
      <c r="KN99" s="526"/>
      <c r="KO99" s="526"/>
      <c r="KP99" s="526"/>
      <c r="KQ99" s="527"/>
    </row>
    <row r="100" spans="1:303" ht="37.25" customHeight="1">
      <c r="A100" s="804"/>
      <c r="B100" s="805" t="s">
        <v>1671</v>
      </c>
      <c r="C100" s="805" t="s">
        <v>1791</v>
      </c>
      <c r="D100" s="638">
        <v>3</v>
      </c>
      <c r="E100" s="1191">
        <v>547</v>
      </c>
      <c r="F100" s="792"/>
      <c r="G100" s="787"/>
      <c r="H100" s="788"/>
      <c r="I100" s="786"/>
      <c r="J100" s="785"/>
      <c r="K100" s="213" t="s">
        <v>680</v>
      </c>
      <c r="L100" s="211" t="s">
        <v>680</v>
      </c>
      <c r="M100" s="118"/>
      <c r="N100" s="790"/>
      <c r="O100" s="104"/>
      <c r="P100" s="806" t="s">
        <v>680</v>
      </c>
      <c r="Q100" s="789" t="s">
        <v>680</v>
      </c>
      <c r="R100" s="647">
        <f>SUM(F100:Q100)</f>
        <v>0</v>
      </c>
      <c r="S100" s="647">
        <f>R100*D100</f>
        <v>0</v>
      </c>
      <c r="T100" s="734" t="str">
        <f>IF(R100&gt;0,R100*E100,"-")</f>
        <v>-</v>
      </c>
      <c r="U100" s="664">
        <v>4.37</v>
      </c>
      <c r="V100" s="628">
        <f>U100*R100</f>
        <v>0</v>
      </c>
      <c r="W100" s="615"/>
      <c r="X100" s="683" t="s">
        <v>1511</v>
      </c>
      <c r="Y100" s="683" t="s">
        <v>1520</v>
      </c>
      <c r="Z100" s="615"/>
      <c r="AA100" s="615"/>
      <c r="AB100" s="615"/>
      <c r="AC100" s="615"/>
      <c r="AD100" s="615"/>
      <c r="AE100" s="615"/>
      <c r="AF100" s="615"/>
      <c r="AG100" s="615"/>
      <c r="AH100" s="615"/>
      <c r="AI100" s="615"/>
      <c r="AJ100" s="615"/>
      <c r="AK100" s="615"/>
      <c r="AL100" s="615"/>
      <c r="AM100" s="615"/>
      <c r="AN100" s="615"/>
      <c r="AO100" s="615"/>
      <c r="AP100" s="615"/>
      <c r="AQ100" s="615"/>
      <c r="AR100" s="615"/>
      <c r="AS100" s="615"/>
      <c r="AT100" s="615"/>
      <c r="AU100" s="615"/>
      <c r="AV100" s="615"/>
      <c r="AW100" s="615"/>
      <c r="AX100" s="615"/>
      <c r="AY100" s="615"/>
      <c r="AZ100" s="615"/>
      <c r="BA100" s="615"/>
      <c r="BB100" s="615"/>
      <c r="BC100" s="615"/>
      <c r="BD100" s="615"/>
      <c r="BE100" s="615"/>
      <c r="BF100" s="615"/>
      <c r="BG100" s="615"/>
      <c r="BH100" s="615"/>
      <c r="BI100" s="615"/>
      <c r="BJ100" s="615"/>
      <c r="BK100" s="615"/>
      <c r="BL100" s="615"/>
      <c r="BM100" s="615"/>
      <c r="BN100" s="615"/>
      <c r="BO100" s="616"/>
      <c r="BP100" s="558"/>
      <c r="BQ100" s="310"/>
      <c r="BR100" s="310"/>
      <c r="BS100" s="310">
        <v>3</v>
      </c>
      <c r="BT100" s="310"/>
      <c r="BU100" s="310"/>
      <c r="BV100" s="512"/>
      <c r="BW100" s="310"/>
      <c r="BX100" s="310">
        <v>1</v>
      </c>
      <c r="BY100" s="310">
        <v>2</v>
      </c>
      <c r="BZ100" s="512"/>
      <c r="CA100" s="525"/>
      <c r="CB100" s="526"/>
      <c r="CC100" s="526"/>
      <c r="CD100" s="526"/>
      <c r="CE100" s="526"/>
      <c r="CF100" s="526"/>
      <c r="CG100" s="526"/>
      <c r="CH100" s="526"/>
      <c r="CI100" s="526"/>
      <c r="CJ100" s="526"/>
      <c r="CK100" s="526"/>
      <c r="CL100" s="526"/>
      <c r="CM100" s="526"/>
      <c r="CN100" s="526"/>
      <c r="CO100" s="526"/>
      <c r="CP100" s="526"/>
      <c r="CQ100" s="526"/>
      <c r="CR100" s="526"/>
      <c r="CS100" s="526"/>
      <c r="CT100" s="526"/>
      <c r="CU100" s="526"/>
      <c r="CV100" s="526"/>
      <c r="CW100" s="526"/>
      <c r="CX100" s="526"/>
      <c r="CY100" s="526"/>
      <c r="CZ100" s="526"/>
      <c r="DA100" s="526"/>
      <c r="DB100" s="526"/>
      <c r="DC100" s="526"/>
      <c r="DD100" s="526"/>
      <c r="DE100" s="526"/>
      <c r="DF100" s="526"/>
      <c r="DG100" s="526"/>
      <c r="DH100" s="526"/>
      <c r="DI100" s="526"/>
      <c r="DJ100" s="526"/>
      <c r="DK100" s="526"/>
      <c r="DL100" s="526"/>
      <c r="DM100" s="526"/>
      <c r="DN100" s="526"/>
      <c r="DO100" s="526"/>
      <c r="DP100" s="526"/>
      <c r="DQ100" s="526"/>
      <c r="DR100" s="526"/>
      <c r="DS100" s="526"/>
      <c r="DT100" s="526"/>
      <c r="DU100" s="526"/>
      <c r="DV100" s="526"/>
      <c r="DW100" s="526"/>
      <c r="DX100" s="526"/>
      <c r="DY100" s="526"/>
      <c r="DZ100" s="526"/>
      <c r="EA100" s="526"/>
      <c r="EB100" s="526"/>
      <c r="EC100" s="526"/>
      <c r="ED100" s="526"/>
      <c r="EE100" s="526"/>
      <c r="EF100" s="526"/>
      <c r="EG100" s="526"/>
      <c r="EH100" s="526"/>
      <c r="EI100" s="526"/>
      <c r="EJ100" s="526"/>
      <c r="EK100" s="526"/>
      <c r="EL100" s="526"/>
      <c r="EM100" s="526"/>
      <c r="EN100" s="526"/>
      <c r="EO100" s="526"/>
      <c r="EP100" s="526"/>
      <c r="EQ100" s="526"/>
      <c r="ER100" s="526"/>
      <c r="ES100" s="526"/>
      <c r="ET100" s="526"/>
      <c r="EU100" s="526"/>
      <c r="EV100" s="526"/>
      <c r="EW100" s="526"/>
      <c r="EX100" s="526"/>
      <c r="EY100" s="526"/>
      <c r="EZ100" s="526"/>
      <c r="FA100" s="526"/>
      <c r="FB100" s="526"/>
      <c r="FC100" s="526"/>
      <c r="FD100" s="526"/>
      <c r="FE100" s="526"/>
      <c r="FF100" s="526"/>
      <c r="FG100" s="526"/>
      <c r="FH100" s="526"/>
      <c r="FI100" s="526"/>
      <c r="FJ100" s="526"/>
      <c r="FK100" s="526"/>
      <c r="FL100" s="526"/>
      <c r="FM100" s="526"/>
      <c r="FN100" s="526"/>
      <c r="FO100" s="526"/>
      <c r="FP100" s="526"/>
      <c r="FQ100" s="526"/>
      <c r="FR100" s="526"/>
      <c r="FS100" s="526"/>
      <c r="FT100" s="526"/>
      <c r="FU100" s="526"/>
      <c r="FV100" s="526"/>
      <c r="FW100" s="526"/>
      <c r="FX100" s="526"/>
      <c r="FY100" s="526"/>
      <c r="FZ100" s="526"/>
      <c r="GA100" s="526"/>
      <c r="GB100" s="526"/>
      <c r="GC100" s="526"/>
      <c r="GD100" s="526"/>
      <c r="GE100" s="526"/>
      <c r="GF100" s="526"/>
      <c r="GG100" s="526"/>
      <c r="GH100" s="526"/>
      <c r="GI100" s="526"/>
      <c r="GJ100" s="526"/>
      <c r="GK100" s="526"/>
      <c r="GL100" s="526"/>
      <c r="GM100" s="526"/>
      <c r="GN100" s="526"/>
      <c r="GO100" s="526"/>
      <c r="GP100" s="526"/>
      <c r="GQ100" s="526"/>
      <c r="GR100" s="526"/>
      <c r="GS100" s="526"/>
      <c r="GT100" s="526"/>
      <c r="GU100" s="526"/>
      <c r="GV100" s="526"/>
      <c r="GW100" s="526"/>
      <c r="GX100" s="526"/>
      <c r="GY100" s="526"/>
      <c r="GZ100" s="526"/>
      <c r="HA100" s="526"/>
      <c r="HB100" s="526"/>
      <c r="HC100" s="526"/>
      <c r="HD100" s="526"/>
      <c r="HE100" s="526"/>
      <c r="HF100" s="526"/>
      <c r="HG100" s="526"/>
      <c r="HH100" s="526"/>
      <c r="HI100" s="526"/>
      <c r="HJ100" s="526"/>
      <c r="HK100" s="526"/>
      <c r="HL100" s="526"/>
      <c r="HM100" s="526"/>
      <c r="HN100" s="526"/>
      <c r="HO100" s="526"/>
      <c r="HP100" s="526"/>
      <c r="HQ100" s="526"/>
      <c r="HR100" s="526"/>
      <c r="HS100" s="526"/>
      <c r="HT100" s="526"/>
      <c r="HU100" s="526"/>
      <c r="HV100" s="526"/>
      <c r="HW100" s="526"/>
      <c r="HX100" s="526"/>
      <c r="HY100" s="526"/>
      <c r="HZ100" s="526"/>
      <c r="IA100" s="526"/>
      <c r="IB100" s="526"/>
      <c r="IC100" s="526"/>
      <c r="ID100" s="526"/>
      <c r="IE100" s="526"/>
      <c r="IF100" s="526"/>
      <c r="IG100" s="526"/>
      <c r="IH100" s="526"/>
      <c r="II100" s="526"/>
      <c r="IJ100" s="526"/>
      <c r="IK100" s="526"/>
      <c r="IL100" s="526"/>
      <c r="IM100" s="526"/>
      <c r="IN100" s="526"/>
      <c r="IO100" s="526"/>
      <c r="IP100" s="526"/>
      <c r="IQ100" s="526"/>
      <c r="IR100" s="526"/>
      <c r="IS100" s="526"/>
      <c r="IT100" s="526"/>
      <c r="IU100" s="526"/>
      <c r="IV100" s="526"/>
      <c r="IW100" s="526"/>
      <c r="IX100" s="526"/>
      <c r="IY100" s="526"/>
      <c r="IZ100" s="526"/>
      <c r="JA100" s="526"/>
      <c r="JB100" s="526"/>
      <c r="JC100" s="526"/>
      <c r="JD100" s="526"/>
      <c r="JE100" s="526"/>
      <c r="JF100" s="526"/>
      <c r="JG100" s="526"/>
      <c r="JH100" s="526"/>
      <c r="JI100" s="526"/>
      <c r="JJ100" s="526"/>
      <c r="JK100" s="526"/>
      <c r="JL100" s="526"/>
      <c r="JM100" s="526"/>
      <c r="JN100" s="526"/>
      <c r="JO100" s="526"/>
      <c r="JP100" s="526"/>
      <c r="JQ100" s="526"/>
      <c r="JR100" s="526"/>
      <c r="JS100" s="526"/>
      <c r="JT100" s="526"/>
      <c r="JU100" s="526"/>
      <c r="JV100" s="526"/>
      <c r="JW100" s="526"/>
      <c r="JX100" s="526"/>
      <c r="JY100" s="526"/>
      <c r="JZ100" s="526"/>
      <c r="KA100" s="526"/>
      <c r="KB100" s="526"/>
      <c r="KC100" s="526"/>
      <c r="KD100" s="526"/>
      <c r="KE100" s="526"/>
      <c r="KF100" s="526"/>
      <c r="KG100" s="526"/>
      <c r="KH100" s="526"/>
      <c r="KI100" s="526"/>
      <c r="KJ100" s="526"/>
      <c r="KK100" s="526"/>
      <c r="KL100" s="526"/>
      <c r="KM100" s="526"/>
      <c r="KN100" s="526"/>
      <c r="KO100" s="526"/>
      <c r="KP100" s="526"/>
      <c r="KQ100" s="527"/>
    </row>
    <row r="101" spans="1:303" ht="37.25" customHeight="1">
      <c r="A101" s="794"/>
      <c r="B101" s="604" t="s">
        <v>692</v>
      </c>
      <c r="C101" s="604" t="s">
        <v>693</v>
      </c>
      <c r="D101" s="605">
        <v>1</v>
      </c>
      <c r="E101" s="1190">
        <v>212</v>
      </c>
      <c r="F101" s="753"/>
      <c r="G101" s="746"/>
      <c r="H101" s="747"/>
      <c r="I101" s="745"/>
      <c r="J101" s="744"/>
      <c r="K101" s="76"/>
      <c r="L101" s="750"/>
      <c r="M101" s="751"/>
      <c r="N101" s="749"/>
      <c r="O101" s="752"/>
      <c r="P101" s="754"/>
      <c r="Q101" s="748" t="s">
        <v>680</v>
      </c>
      <c r="R101" s="611">
        <f t="shared" si="29"/>
        <v>0</v>
      </c>
      <c r="S101" s="795">
        <f t="shared" ref="S101" si="30">R101*D101</f>
        <v>0</v>
      </c>
      <c r="T101" s="650" t="str">
        <f t="shared" ref="T101" si="31">IF(R101&gt;0,R101*E101,"-")</f>
        <v>-</v>
      </c>
      <c r="U101" s="664">
        <v>3.2</v>
      </c>
      <c r="V101" s="174">
        <f t="shared" si="15"/>
        <v>0</v>
      </c>
      <c r="W101" s="533"/>
      <c r="X101" s="738" t="s">
        <v>1513</v>
      </c>
      <c r="Y101" s="738" t="s">
        <v>1520</v>
      </c>
      <c r="Z101" s="658"/>
      <c r="AA101" s="658"/>
      <c r="AB101" s="658"/>
      <c r="AC101" s="658"/>
      <c r="AD101" s="658"/>
      <c r="AE101" s="658"/>
      <c r="AF101" s="658"/>
      <c r="AG101" s="658"/>
      <c r="AH101" s="658"/>
      <c r="AI101" s="658"/>
      <c r="AJ101" s="658"/>
      <c r="AK101" s="658"/>
      <c r="AL101" s="658"/>
      <c r="AM101" s="658"/>
      <c r="AN101" s="658"/>
      <c r="AO101" s="658"/>
      <c r="AP101" s="658"/>
      <c r="AQ101" s="658"/>
      <c r="AR101" s="658"/>
      <c r="AS101" s="658"/>
      <c r="AT101" s="658"/>
      <c r="AU101" s="658"/>
      <c r="AV101" s="658"/>
      <c r="AW101" s="658"/>
      <c r="AX101" s="658"/>
      <c r="AY101" s="658"/>
      <c r="AZ101" s="658"/>
      <c r="BA101" s="658"/>
      <c r="BB101" s="658"/>
      <c r="BC101" s="658"/>
      <c r="BD101" s="658"/>
      <c r="BE101" s="658"/>
      <c r="BF101" s="658"/>
      <c r="BG101" s="658"/>
      <c r="BH101" s="658"/>
      <c r="BI101" s="658"/>
      <c r="BJ101" s="658"/>
      <c r="BK101" s="658"/>
      <c r="BL101" s="658"/>
      <c r="BM101" s="658"/>
      <c r="BN101" s="658"/>
      <c r="BO101" s="659"/>
      <c r="BP101" s="558"/>
      <c r="BQ101" s="310"/>
      <c r="BR101" s="310"/>
      <c r="BS101" s="310">
        <v>1</v>
      </c>
      <c r="BT101" s="310"/>
      <c r="BU101" s="310"/>
      <c r="BV101" s="512"/>
      <c r="BW101" s="310">
        <v>1</v>
      </c>
      <c r="BX101" s="310"/>
      <c r="BY101" s="310"/>
      <c r="BZ101" s="512"/>
      <c r="CA101" s="525"/>
      <c r="CB101" s="526"/>
      <c r="CC101" s="526"/>
      <c r="CD101" s="526"/>
      <c r="CE101" s="526"/>
      <c r="CF101" s="526"/>
      <c r="CG101" s="526"/>
      <c r="CH101" s="526"/>
      <c r="CI101" s="526"/>
      <c r="CJ101" s="526"/>
      <c r="CK101" s="526"/>
      <c r="CL101" s="526"/>
      <c r="CM101" s="526"/>
      <c r="CN101" s="526"/>
      <c r="CO101" s="526"/>
      <c r="CP101" s="526"/>
      <c r="CQ101" s="526"/>
      <c r="CR101" s="526"/>
      <c r="CS101" s="526"/>
      <c r="CT101" s="526"/>
      <c r="CU101" s="526"/>
      <c r="CV101" s="526"/>
      <c r="CW101" s="526"/>
      <c r="CX101" s="526"/>
      <c r="CY101" s="526"/>
      <c r="CZ101" s="526"/>
      <c r="DA101" s="526"/>
      <c r="DB101" s="526"/>
      <c r="DC101" s="526"/>
      <c r="DD101" s="526"/>
      <c r="DE101" s="526"/>
      <c r="DF101" s="526"/>
      <c r="DG101" s="526"/>
      <c r="DH101" s="526"/>
      <c r="DI101" s="526"/>
      <c r="DJ101" s="526"/>
      <c r="DK101" s="526"/>
      <c r="DL101" s="526"/>
      <c r="DM101" s="526"/>
      <c r="DN101" s="526"/>
      <c r="DO101" s="526"/>
      <c r="DP101" s="526"/>
      <c r="DQ101" s="526"/>
      <c r="DR101" s="526"/>
      <c r="DS101" s="526"/>
      <c r="DT101" s="526"/>
      <c r="DU101" s="526"/>
      <c r="DV101" s="526"/>
      <c r="DW101" s="526"/>
      <c r="DX101" s="526"/>
      <c r="DY101" s="526"/>
      <c r="DZ101" s="526"/>
      <c r="EA101" s="526"/>
      <c r="EB101" s="526"/>
      <c r="EC101" s="526"/>
      <c r="ED101" s="526"/>
      <c r="EE101" s="526"/>
      <c r="EF101" s="526"/>
      <c r="EG101" s="526"/>
      <c r="EH101" s="526"/>
      <c r="EI101" s="526"/>
      <c r="EJ101" s="526"/>
      <c r="EK101" s="526"/>
      <c r="EL101" s="526"/>
      <c r="EM101" s="526"/>
      <c r="EN101" s="526"/>
      <c r="EO101" s="526"/>
      <c r="EP101" s="526"/>
      <c r="EQ101" s="526"/>
      <c r="ER101" s="526"/>
      <c r="ES101" s="526"/>
      <c r="ET101" s="526"/>
      <c r="EU101" s="526"/>
      <c r="EV101" s="526"/>
      <c r="EW101" s="526"/>
      <c r="EX101" s="526"/>
      <c r="EY101" s="526"/>
      <c r="EZ101" s="526"/>
      <c r="FA101" s="526"/>
      <c r="FB101" s="526"/>
      <c r="FC101" s="526"/>
      <c r="FD101" s="526"/>
      <c r="FE101" s="526"/>
      <c r="FF101" s="526"/>
      <c r="FG101" s="526"/>
      <c r="FH101" s="526"/>
      <c r="FI101" s="526"/>
      <c r="FJ101" s="526"/>
      <c r="FK101" s="526"/>
      <c r="FL101" s="526"/>
      <c r="FM101" s="526"/>
      <c r="FN101" s="526"/>
      <c r="FO101" s="526"/>
      <c r="FP101" s="526"/>
      <c r="FQ101" s="526"/>
      <c r="FR101" s="526"/>
      <c r="FS101" s="526"/>
      <c r="FT101" s="526"/>
      <c r="FU101" s="526"/>
      <c r="FV101" s="526"/>
      <c r="FW101" s="526"/>
      <c r="FX101" s="526"/>
      <c r="FY101" s="526"/>
      <c r="FZ101" s="526"/>
      <c r="GA101" s="526"/>
      <c r="GB101" s="526"/>
      <c r="GC101" s="526"/>
      <c r="GD101" s="526"/>
      <c r="GE101" s="526"/>
      <c r="GF101" s="526"/>
      <c r="GG101" s="526"/>
      <c r="GH101" s="526"/>
      <c r="GI101" s="526"/>
      <c r="GJ101" s="526"/>
      <c r="GK101" s="526"/>
      <c r="GL101" s="526"/>
      <c r="GM101" s="526"/>
      <c r="GN101" s="526"/>
      <c r="GO101" s="526"/>
      <c r="GP101" s="526"/>
      <c r="GQ101" s="526"/>
      <c r="GR101" s="526"/>
      <c r="GS101" s="526"/>
      <c r="GT101" s="526"/>
      <c r="GU101" s="526"/>
      <c r="GV101" s="526"/>
      <c r="GW101" s="526"/>
      <c r="GX101" s="526"/>
      <c r="GY101" s="526"/>
      <c r="GZ101" s="526"/>
      <c r="HA101" s="526"/>
      <c r="HB101" s="526"/>
      <c r="HC101" s="526"/>
      <c r="HD101" s="526"/>
      <c r="HE101" s="526"/>
      <c r="HF101" s="526"/>
      <c r="HG101" s="526"/>
      <c r="HH101" s="526"/>
      <c r="HI101" s="526"/>
      <c r="HJ101" s="526"/>
      <c r="HK101" s="526"/>
      <c r="HL101" s="526"/>
      <c r="HM101" s="526"/>
      <c r="HN101" s="526"/>
      <c r="HO101" s="526"/>
      <c r="HP101" s="526"/>
      <c r="HQ101" s="526"/>
      <c r="HR101" s="526"/>
      <c r="HS101" s="526"/>
      <c r="HT101" s="526"/>
      <c r="HU101" s="526"/>
      <c r="HV101" s="526"/>
      <c r="HW101" s="526"/>
      <c r="HX101" s="526"/>
      <c r="HY101" s="526"/>
      <c r="HZ101" s="526"/>
      <c r="IA101" s="526"/>
      <c r="IB101" s="526"/>
      <c r="IC101" s="526"/>
      <c r="ID101" s="526"/>
      <c r="IE101" s="526"/>
      <c r="IF101" s="526"/>
      <c r="IG101" s="526"/>
      <c r="IH101" s="526"/>
      <c r="II101" s="526"/>
      <c r="IJ101" s="526"/>
      <c r="IK101" s="526"/>
      <c r="IL101" s="526"/>
      <c r="IM101" s="526"/>
      <c r="IN101" s="526"/>
      <c r="IO101" s="526"/>
      <c r="IP101" s="526"/>
      <c r="IQ101" s="526"/>
      <c r="IR101" s="526"/>
      <c r="IS101" s="526"/>
      <c r="IT101" s="526"/>
      <c r="IU101" s="526"/>
      <c r="IV101" s="526"/>
      <c r="IW101" s="526"/>
      <c r="IX101" s="526"/>
      <c r="IY101" s="526"/>
      <c r="IZ101" s="526"/>
      <c r="JA101" s="526"/>
      <c r="JB101" s="526"/>
      <c r="JC101" s="526"/>
      <c r="JD101" s="526"/>
      <c r="JE101" s="526"/>
      <c r="JF101" s="526"/>
      <c r="JG101" s="526"/>
      <c r="JH101" s="526"/>
      <c r="JI101" s="526"/>
      <c r="JJ101" s="526"/>
      <c r="JK101" s="526"/>
      <c r="JL101" s="526"/>
      <c r="JM101" s="526"/>
      <c r="JN101" s="526"/>
      <c r="JO101" s="526"/>
      <c r="JP101" s="526"/>
      <c r="JQ101" s="526"/>
      <c r="JR101" s="526"/>
      <c r="JS101" s="526"/>
      <c r="JT101" s="526"/>
      <c r="JU101" s="526"/>
      <c r="JV101" s="526"/>
      <c r="JW101" s="526"/>
      <c r="JX101" s="526"/>
      <c r="JY101" s="526"/>
      <c r="JZ101" s="526"/>
      <c r="KA101" s="526"/>
      <c r="KB101" s="526"/>
      <c r="KC101" s="526"/>
      <c r="KD101" s="526"/>
      <c r="KE101" s="526"/>
      <c r="KF101" s="526"/>
      <c r="KG101" s="526"/>
      <c r="KH101" s="526"/>
      <c r="KI101" s="526"/>
      <c r="KJ101" s="526"/>
      <c r="KK101" s="526"/>
      <c r="KL101" s="526"/>
      <c r="KM101" s="526"/>
      <c r="KN101" s="526"/>
      <c r="KO101" s="526"/>
      <c r="KP101" s="526"/>
      <c r="KQ101" s="527"/>
    </row>
    <row r="102" spans="1:303" ht="37.25" customHeight="1">
      <c r="A102" s="518"/>
      <c r="B102" s="660" t="s">
        <v>694</v>
      </c>
      <c r="C102" s="660" t="s">
        <v>695</v>
      </c>
      <c r="D102" s="661">
        <v>1</v>
      </c>
      <c r="E102" s="1189">
        <v>212</v>
      </c>
      <c r="F102" s="1171"/>
      <c r="G102" s="621"/>
      <c r="H102" s="622"/>
      <c r="I102" s="620"/>
      <c r="J102" s="619"/>
      <c r="K102" s="27"/>
      <c r="L102" s="25"/>
      <c r="M102" s="1172"/>
      <c r="N102" s="1173"/>
      <c r="O102" s="1174"/>
      <c r="P102" s="1175"/>
      <c r="Q102" s="623" t="s">
        <v>680</v>
      </c>
      <c r="R102" s="611">
        <f t="shared" si="29"/>
        <v>0</v>
      </c>
      <c r="S102" s="662">
        <f t="shared" si="21"/>
        <v>0</v>
      </c>
      <c r="T102" s="627" t="str">
        <f t="shared" si="22"/>
        <v>-</v>
      </c>
      <c r="U102" s="664">
        <v>3</v>
      </c>
      <c r="V102" s="174">
        <f t="shared" si="15"/>
        <v>0</v>
      </c>
      <c r="W102" s="533"/>
      <c r="X102" s="665" t="s">
        <v>1513</v>
      </c>
      <c r="Y102" s="665" t="s">
        <v>1520</v>
      </c>
      <c r="Z102" s="658"/>
      <c r="AA102" s="658"/>
      <c r="AB102" s="658"/>
      <c r="AC102" s="658"/>
      <c r="AD102" s="658"/>
      <c r="AE102" s="658"/>
      <c r="AF102" s="658"/>
      <c r="AG102" s="658"/>
      <c r="AH102" s="658"/>
      <c r="AI102" s="658"/>
      <c r="AJ102" s="658"/>
      <c r="AK102" s="658"/>
      <c r="AL102" s="658"/>
      <c r="AM102" s="658"/>
      <c r="AN102" s="658"/>
      <c r="AO102" s="658"/>
      <c r="AP102" s="658"/>
      <c r="AQ102" s="658"/>
      <c r="AR102" s="658"/>
      <c r="AS102" s="658"/>
      <c r="AT102" s="658"/>
      <c r="AU102" s="658"/>
      <c r="AV102" s="658"/>
      <c r="AW102" s="658"/>
      <c r="AX102" s="658"/>
      <c r="AY102" s="658"/>
      <c r="AZ102" s="658"/>
      <c r="BA102" s="658"/>
      <c r="BB102" s="658"/>
      <c r="BC102" s="658"/>
      <c r="BD102" s="658"/>
      <c r="BE102" s="658"/>
      <c r="BF102" s="658"/>
      <c r="BG102" s="658"/>
      <c r="BH102" s="658"/>
      <c r="BI102" s="658"/>
      <c r="BJ102" s="658"/>
      <c r="BK102" s="658"/>
      <c r="BL102" s="658"/>
      <c r="BM102" s="658"/>
      <c r="BN102" s="658"/>
      <c r="BO102" s="659"/>
      <c r="BP102" s="558"/>
      <c r="BQ102" s="310"/>
      <c r="BR102" s="310"/>
      <c r="BS102" s="310">
        <v>1</v>
      </c>
      <c r="BT102" s="310"/>
      <c r="BU102" s="310"/>
      <c r="BV102" s="512"/>
      <c r="BW102" s="310">
        <v>1</v>
      </c>
      <c r="BX102" s="310"/>
      <c r="BY102" s="310"/>
      <c r="BZ102" s="512"/>
      <c r="CA102" s="525"/>
      <c r="CB102" s="526"/>
      <c r="CC102" s="526"/>
      <c r="CD102" s="526"/>
      <c r="CE102" s="526"/>
      <c r="CF102" s="526"/>
      <c r="CG102" s="526"/>
      <c r="CH102" s="526"/>
      <c r="CI102" s="526"/>
      <c r="CJ102" s="526"/>
      <c r="CK102" s="526"/>
      <c r="CL102" s="526"/>
      <c r="CM102" s="526"/>
      <c r="CN102" s="526"/>
      <c r="CO102" s="526"/>
      <c r="CP102" s="526"/>
      <c r="CQ102" s="526"/>
      <c r="CR102" s="526"/>
      <c r="CS102" s="526"/>
      <c r="CT102" s="526"/>
      <c r="CU102" s="526"/>
      <c r="CV102" s="526"/>
      <c r="CW102" s="526"/>
      <c r="CX102" s="526"/>
      <c r="CY102" s="526"/>
      <c r="CZ102" s="526"/>
      <c r="DA102" s="526"/>
      <c r="DB102" s="526"/>
      <c r="DC102" s="526"/>
      <c r="DD102" s="526"/>
      <c r="DE102" s="526"/>
      <c r="DF102" s="526"/>
      <c r="DG102" s="526"/>
      <c r="DH102" s="526"/>
      <c r="DI102" s="526"/>
      <c r="DJ102" s="526"/>
      <c r="DK102" s="526"/>
      <c r="DL102" s="526"/>
      <c r="DM102" s="526"/>
      <c r="DN102" s="526"/>
      <c r="DO102" s="526"/>
      <c r="DP102" s="526"/>
      <c r="DQ102" s="526"/>
      <c r="DR102" s="526"/>
      <c r="DS102" s="526"/>
      <c r="DT102" s="526"/>
      <c r="DU102" s="526"/>
      <c r="DV102" s="526"/>
      <c r="DW102" s="526"/>
      <c r="DX102" s="526"/>
      <c r="DY102" s="526"/>
      <c r="DZ102" s="526"/>
      <c r="EA102" s="526"/>
      <c r="EB102" s="526"/>
      <c r="EC102" s="526"/>
      <c r="ED102" s="526"/>
      <c r="EE102" s="526"/>
      <c r="EF102" s="526"/>
      <c r="EG102" s="526"/>
      <c r="EH102" s="526"/>
      <c r="EI102" s="526"/>
      <c r="EJ102" s="526"/>
      <c r="EK102" s="526"/>
      <c r="EL102" s="526"/>
      <c r="EM102" s="526"/>
      <c r="EN102" s="526"/>
      <c r="EO102" s="526"/>
      <c r="EP102" s="526"/>
      <c r="EQ102" s="526"/>
      <c r="ER102" s="526"/>
      <c r="ES102" s="526"/>
      <c r="ET102" s="526"/>
      <c r="EU102" s="526"/>
      <c r="EV102" s="526"/>
      <c r="EW102" s="526"/>
      <c r="EX102" s="526"/>
      <c r="EY102" s="526"/>
      <c r="EZ102" s="526"/>
      <c r="FA102" s="526"/>
      <c r="FB102" s="526"/>
      <c r="FC102" s="526"/>
      <c r="FD102" s="526"/>
      <c r="FE102" s="526"/>
      <c r="FF102" s="526"/>
      <c r="FG102" s="526"/>
      <c r="FH102" s="526"/>
      <c r="FI102" s="526"/>
      <c r="FJ102" s="526"/>
      <c r="FK102" s="526"/>
      <c r="FL102" s="526"/>
      <c r="FM102" s="526"/>
      <c r="FN102" s="526"/>
      <c r="FO102" s="526"/>
      <c r="FP102" s="526"/>
      <c r="FQ102" s="526"/>
      <c r="FR102" s="526"/>
      <c r="FS102" s="526"/>
      <c r="FT102" s="526"/>
      <c r="FU102" s="526"/>
      <c r="FV102" s="526"/>
      <c r="FW102" s="526"/>
      <c r="FX102" s="526"/>
      <c r="FY102" s="526"/>
      <c r="FZ102" s="526"/>
      <c r="GA102" s="526"/>
      <c r="GB102" s="526"/>
      <c r="GC102" s="526"/>
      <c r="GD102" s="526"/>
      <c r="GE102" s="526"/>
      <c r="GF102" s="526"/>
      <c r="GG102" s="526"/>
      <c r="GH102" s="526"/>
      <c r="GI102" s="526"/>
      <c r="GJ102" s="526"/>
      <c r="GK102" s="526"/>
      <c r="GL102" s="526"/>
      <c r="GM102" s="526"/>
      <c r="GN102" s="526"/>
      <c r="GO102" s="526"/>
      <c r="GP102" s="526"/>
      <c r="GQ102" s="526"/>
      <c r="GR102" s="526"/>
      <c r="GS102" s="526"/>
      <c r="GT102" s="526"/>
      <c r="GU102" s="526"/>
      <c r="GV102" s="526"/>
      <c r="GW102" s="526"/>
      <c r="GX102" s="526"/>
      <c r="GY102" s="526"/>
      <c r="GZ102" s="526"/>
      <c r="HA102" s="526"/>
      <c r="HB102" s="526"/>
      <c r="HC102" s="526"/>
      <c r="HD102" s="526"/>
      <c r="HE102" s="526"/>
      <c r="HF102" s="526"/>
      <c r="HG102" s="526"/>
      <c r="HH102" s="526"/>
      <c r="HI102" s="526"/>
      <c r="HJ102" s="526"/>
      <c r="HK102" s="526"/>
      <c r="HL102" s="526"/>
      <c r="HM102" s="526"/>
      <c r="HN102" s="526"/>
      <c r="HO102" s="526"/>
      <c r="HP102" s="526"/>
      <c r="HQ102" s="526"/>
      <c r="HR102" s="526"/>
      <c r="HS102" s="526"/>
      <c r="HT102" s="526"/>
      <c r="HU102" s="526"/>
      <c r="HV102" s="526"/>
      <c r="HW102" s="526"/>
      <c r="HX102" s="526"/>
      <c r="HY102" s="526"/>
      <c r="HZ102" s="526"/>
      <c r="IA102" s="526"/>
      <c r="IB102" s="526"/>
      <c r="IC102" s="526"/>
      <c r="ID102" s="526"/>
      <c r="IE102" s="526"/>
      <c r="IF102" s="526"/>
      <c r="IG102" s="526"/>
      <c r="IH102" s="526"/>
      <c r="II102" s="526"/>
      <c r="IJ102" s="526"/>
      <c r="IK102" s="526"/>
      <c r="IL102" s="526"/>
      <c r="IM102" s="526"/>
      <c r="IN102" s="526"/>
      <c r="IO102" s="526"/>
      <c r="IP102" s="526"/>
      <c r="IQ102" s="526"/>
      <c r="IR102" s="526"/>
      <c r="IS102" s="526"/>
      <c r="IT102" s="526"/>
      <c r="IU102" s="526"/>
      <c r="IV102" s="526"/>
      <c r="IW102" s="526"/>
      <c r="IX102" s="526"/>
      <c r="IY102" s="526"/>
      <c r="IZ102" s="526"/>
      <c r="JA102" s="526"/>
      <c r="JB102" s="526"/>
      <c r="JC102" s="526"/>
      <c r="JD102" s="526"/>
      <c r="JE102" s="526"/>
      <c r="JF102" s="526"/>
      <c r="JG102" s="526"/>
      <c r="JH102" s="526"/>
      <c r="JI102" s="526"/>
      <c r="JJ102" s="526"/>
      <c r="JK102" s="526"/>
      <c r="JL102" s="526"/>
      <c r="JM102" s="526"/>
      <c r="JN102" s="526"/>
      <c r="JO102" s="526"/>
      <c r="JP102" s="526"/>
      <c r="JQ102" s="526"/>
      <c r="JR102" s="526"/>
      <c r="JS102" s="526"/>
      <c r="JT102" s="526"/>
      <c r="JU102" s="526"/>
      <c r="JV102" s="526"/>
      <c r="JW102" s="526"/>
      <c r="JX102" s="526"/>
      <c r="JY102" s="526"/>
      <c r="JZ102" s="526"/>
      <c r="KA102" s="526"/>
      <c r="KB102" s="526"/>
      <c r="KC102" s="526"/>
      <c r="KD102" s="526"/>
      <c r="KE102" s="526"/>
      <c r="KF102" s="526"/>
      <c r="KG102" s="526"/>
      <c r="KH102" s="526"/>
      <c r="KI102" s="526"/>
      <c r="KJ102" s="526"/>
      <c r="KK102" s="526"/>
      <c r="KL102" s="526"/>
      <c r="KM102" s="526"/>
      <c r="KN102" s="526"/>
      <c r="KO102" s="526"/>
      <c r="KP102" s="526"/>
      <c r="KQ102" s="527"/>
    </row>
    <row r="103" spans="1:303" ht="37.25" customHeight="1">
      <c r="A103" s="784" t="s">
        <v>691</v>
      </c>
      <c r="B103" s="660" t="s">
        <v>696</v>
      </c>
      <c r="C103" s="660" t="s">
        <v>697</v>
      </c>
      <c r="D103" s="661">
        <v>1</v>
      </c>
      <c r="E103" s="1189">
        <v>212</v>
      </c>
      <c r="F103" s="1171"/>
      <c r="G103" s="621"/>
      <c r="H103" s="622"/>
      <c r="I103" s="620"/>
      <c r="J103" s="619"/>
      <c r="K103" s="27"/>
      <c r="L103" s="25"/>
      <c r="M103" s="1172"/>
      <c r="N103" s="1173"/>
      <c r="O103" s="1174"/>
      <c r="P103" s="1175"/>
      <c r="Q103" s="623" t="s">
        <v>680</v>
      </c>
      <c r="R103" s="611">
        <f t="shared" si="29"/>
        <v>0</v>
      </c>
      <c r="S103" s="662">
        <f t="shared" si="21"/>
        <v>0</v>
      </c>
      <c r="T103" s="663" t="str">
        <f t="shared" si="22"/>
        <v>-</v>
      </c>
      <c r="U103" s="664">
        <v>3</v>
      </c>
      <c r="V103" s="174">
        <f t="shared" si="15"/>
        <v>0</v>
      </c>
      <c r="W103" s="533"/>
      <c r="X103" s="665" t="s">
        <v>1513</v>
      </c>
      <c r="Y103" s="665" t="s">
        <v>1520</v>
      </c>
      <c r="Z103" s="658"/>
      <c r="AA103" s="658"/>
      <c r="AB103" s="658"/>
      <c r="AC103" s="658"/>
      <c r="AD103" s="658"/>
      <c r="AE103" s="658"/>
      <c r="AF103" s="658"/>
      <c r="AG103" s="658"/>
      <c r="AH103" s="658"/>
      <c r="AI103" s="658"/>
      <c r="AJ103" s="658"/>
      <c r="AK103" s="658"/>
      <c r="AL103" s="658"/>
      <c r="AM103" s="658"/>
      <c r="AN103" s="658"/>
      <c r="AO103" s="658"/>
      <c r="AP103" s="658"/>
      <c r="AQ103" s="658"/>
      <c r="AR103" s="658"/>
      <c r="AS103" s="658"/>
      <c r="AT103" s="658"/>
      <c r="AU103" s="658"/>
      <c r="AV103" s="658"/>
      <c r="AW103" s="658"/>
      <c r="AX103" s="658"/>
      <c r="AY103" s="658"/>
      <c r="AZ103" s="658"/>
      <c r="BA103" s="658"/>
      <c r="BB103" s="658"/>
      <c r="BC103" s="658"/>
      <c r="BD103" s="658"/>
      <c r="BE103" s="658"/>
      <c r="BF103" s="658"/>
      <c r="BG103" s="658"/>
      <c r="BH103" s="658"/>
      <c r="BI103" s="658"/>
      <c r="BJ103" s="658"/>
      <c r="BK103" s="658"/>
      <c r="BL103" s="658"/>
      <c r="BM103" s="658"/>
      <c r="BN103" s="658"/>
      <c r="BO103" s="659"/>
      <c r="BP103" s="558"/>
      <c r="BQ103" s="310"/>
      <c r="BR103" s="310"/>
      <c r="BS103" s="310">
        <v>1</v>
      </c>
      <c r="BT103" s="310"/>
      <c r="BU103" s="310"/>
      <c r="BV103" s="512"/>
      <c r="BW103" s="310">
        <v>1</v>
      </c>
      <c r="BX103" s="310"/>
      <c r="BY103" s="310"/>
      <c r="BZ103" s="512"/>
      <c r="CA103" s="525"/>
      <c r="CB103" s="526"/>
      <c r="CC103" s="526"/>
      <c r="CD103" s="526"/>
      <c r="CE103" s="526"/>
      <c r="CF103" s="526"/>
      <c r="CG103" s="526"/>
      <c r="CH103" s="526"/>
      <c r="CI103" s="526"/>
      <c r="CJ103" s="526"/>
      <c r="CK103" s="526"/>
      <c r="CL103" s="526"/>
      <c r="CM103" s="526"/>
      <c r="CN103" s="526"/>
      <c r="CO103" s="526"/>
      <c r="CP103" s="526"/>
      <c r="CQ103" s="526"/>
      <c r="CR103" s="526"/>
      <c r="CS103" s="526"/>
      <c r="CT103" s="526"/>
      <c r="CU103" s="526"/>
      <c r="CV103" s="526"/>
      <c r="CW103" s="526"/>
      <c r="CX103" s="526"/>
      <c r="CY103" s="526"/>
      <c r="CZ103" s="526"/>
      <c r="DA103" s="526"/>
      <c r="DB103" s="526"/>
      <c r="DC103" s="526"/>
      <c r="DD103" s="526"/>
      <c r="DE103" s="526"/>
      <c r="DF103" s="526"/>
      <c r="DG103" s="526"/>
      <c r="DH103" s="526"/>
      <c r="DI103" s="526"/>
      <c r="DJ103" s="526"/>
      <c r="DK103" s="526"/>
      <c r="DL103" s="526"/>
      <c r="DM103" s="526"/>
      <c r="DN103" s="526"/>
      <c r="DO103" s="526"/>
      <c r="DP103" s="526"/>
      <c r="DQ103" s="526"/>
      <c r="DR103" s="526"/>
      <c r="DS103" s="526"/>
      <c r="DT103" s="526"/>
      <c r="DU103" s="526"/>
      <c r="DV103" s="526"/>
      <c r="DW103" s="526"/>
      <c r="DX103" s="526"/>
      <c r="DY103" s="526"/>
      <c r="DZ103" s="526"/>
      <c r="EA103" s="526"/>
      <c r="EB103" s="526"/>
      <c r="EC103" s="526"/>
      <c r="ED103" s="526"/>
      <c r="EE103" s="526"/>
      <c r="EF103" s="526"/>
      <c r="EG103" s="526"/>
      <c r="EH103" s="526"/>
      <c r="EI103" s="526"/>
      <c r="EJ103" s="526"/>
      <c r="EK103" s="526"/>
      <c r="EL103" s="526"/>
      <c r="EM103" s="526"/>
      <c r="EN103" s="526"/>
      <c r="EO103" s="526"/>
      <c r="EP103" s="526"/>
      <c r="EQ103" s="526"/>
      <c r="ER103" s="526"/>
      <c r="ES103" s="526"/>
      <c r="ET103" s="526"/>
      <c r="EU103" s="526"/>
      <c r="EV103" s="526"/>
      <c r="EW103" s="526"/>
      <c r="EX103" s="526"/>
      <c r="EY103" s="526"/>
      <c r="EZ103" s="526"/>
      <c r="FA103" s="526"/>
      <c r="FB103" s="526"/>
      <c r="FC103" s="526"/>
      <c r="FD103" s="526"/>
      <c r="FE103" s="526"/>
      <c r="FF103" s="526"/>
      <c r="FG103" s="526"/>
      <c r="FH103" s="526"/>
      <c r="FI103" s="526"/>
      <c r="FJ103" s="526"/>
      <c r="FK103" s="526"/>
      <c r="FL103" s="526"/>
      <c r="FM103" s="526"/>
      <c r="FN103" s="526"/>
      <c r="FO103" s="526"/>
      <c r="FP103" s="526"/>
      <c r="FQ103" s="526"/>
      <c r="FR103" s="526"/>
      <c r="FS103" s="526"/>
      <c r="FT103" s="526"/>
      <c r="FU103" s="526"/>
      <c r="FV103" s="526"/>
      <c r="FW103" s="526"/>
      <c r="FX103" s="526"/>
      <c r="FY103" s="526"/>
      <c r="FZ103" s="526"/>
      <c r="GA103" s="526"/>
      <c r="GB103" s="526"/>
      <c r="GC103" s="526"/>
      <c r="GD103" s="526"/>
      <c r="GE103" s="526"/>
      <c r="GF103" s="526"/>
      <c r="GG103" s="526"/>
      <c r="GH103" s="526"/>
      <c r="GI103" s="526"/>
      <c r="GJ103" s="526"/>
      <c r="GK103" s="526"/>
      <c r="GL103" s="526"/>
      <c r="GM103" s="526"/>
      <c r="GN103" s="526"/>
      <c r="GO103" s="526"/>
      <c r="GP103" s="526"/>
      <c r="GQ103" s="526"/>
      <c r="GR103" s="526"/>
      <c r="GS103" s="526"/>
      <c r="GT103" s="526"/>
      <c r="GU103" s="526"/>
      <c r="GV103" s="526"/>
      <c r="GW103" s="526"/>
      <c r="GX103" s="526"/>
      <c r="GY103" s="526"/>
      <c r="GZ103" s="526"/>
      <c r="HA103" s="526"/>
      <c r="HB103" s="526"/>
      <c r="HC103" s="526"/>
      <c r="HD103" s="526"/>
      <c r="HE103" s="526"/>
      <c r="HF103" s="526"/>
      <c r="HG103" s="526"/>
      <c r="HH103" s="526"/>
      <c r="HI103" s="526"/>
      <c r="HJ103" s="526"/>
      <c r="HK103" s="526"/>
      <c r="HL103" s="526"/>
      <c r="HM103" s="526"/>
      <c r="HN103" s="526"/>
      <c r="HO103" s="526"/>
      <c r="HP103" s="526"/>
      <c r="HQ103" s="526"/>
      <c r="HR103" s="526"/>
      <c r="HS103" s="526"/>
      <c r="HT103" s="526"/>
      <c r="HU103" s="526"/>
      <c r="HV103" s="526"/>
      <c r="HW103" s="526"/>
      <c r="HX103" s="526"/>
      <c r="HY103" s="526"/>
      <c r="HZ103" s="526"/>
      <c r="IA103" s="526"/>
      <c r="IB103" s="526"/>
      <c r="IC103" s="526"/>
      <c r="ID103" s="526"/>
      <c r="IE103" s="526"/>
      <c r="IF103" s="526"/>
      <c r="IG103" s="526"/>
      <c r="IH103" s="526"/>
      <c r="II103" s="526"/>
      <c r="IJ103" s="526"/>
      <c r="IK103" s="526"/>
      <c r="IL103" s="526"/>
      <c r="IM103" s="526"/>
      <c r="IN103" s="526"/>
      <c r="IO103" s="526"/>
      <c r="IP103" s="526"/>
      <c r="IQ103" s="526"/>
      <c r="IR103" s="526"/>
      <c r="IS103" s="526"/>
      <c r="IT103" s="526"/>
      <c r="IU103" s="526"/>
      <c r="IV103" s="526"/>
      <c r="IW103" s="526"/>
      <c r="IX103" s="526"/>
      <c r="IY103" s="526"/>
      <c r="IZ103" s="526"/>
      <c r="JA103" s="526"/>
      <c r="JB103" s="526"/>
      <c r="JC103" s="526"/>
      <c r="JD103" s="526"/>
      <c r="JE103" s="526"/>
      <c r="JF103" s="526"/>
      <c r="JG103" s="526"/>
      <c r="JH103" s="526"/>
      <c r="JI103" s="526"/>
      <c r="JJ103" s="526"/>
      <c r="JK103" s="526"/>
      <c r="JL103" s="526"/>
      <c r="JM103" s="526"/>
      <c r="JN103" s="526"/>
      <c r="JO103" s="526"/>
      <c r="JP103" s="526"/>
      <c r="JQ103" s="526"/>
      <c r="JR103" s="526"/>
      <c r="JS103" s="526"/>
      <c r="JT103" s="526"/>
      <c r="JU103" s="526"/>
      <c r="JV103" s="526"/>
      <c r="JW103" s="526"/>
      <c r="JX103" s="526"/>
      <c r="JY103" s="526"/>
      <c r="JZ103" s="526"/>
      <c r="KA103" s="526"/>
      <c r="KB103" s="526"/>
      <c r="KC103" s="526"/>
      <c r="KD103" s="526"/>
      <c r="KE103" s="526"/>
      <c r="KF103" s="526"/>
      <c r="KG103" s="526"/>
      <c r="KH103" s="526"/>
      <c r="KI103" s="526"/>
      <c r="KJ103" s="526"/>
      <c r="KK103" s="526"/>
      <c r="KL103" s="526"/>
      <c r="KM103" s="526"/>
      <c r="KN103" s="526"/>
      <c r="KO103" s="526"/>
      <c r="KP103" s="526"/>
      <c r="KQ103" s="527"/>
    </row>
    <row r="104" spans="1:303" ht="37.25" customHeight="1">
      <c r="A104" s="518"/>
      <c r="B104" s="660" t="s">
        <v>698</v>
      </c>
      <c r="C104" s="660" t="s">
        <v>699</v>
      </c>
      <c r="D104" s="661">
        <v>1</v>
      </c>
      <c r="E104" s="1189">
        <v>204</v>
      </c>
      <c r="F104" s="1171"/>
      <c r="G104" s="621"/>
      <c r="H104" s="622"/>
      <c r="I104" s="620"/>
      <c r="J104" s="619"/>
      <c r="K104" s="625" t="s">
        <v>680</v>
      </c>
      <c r="L104" s="624" t="s">
        <v>680</v>
      </c>
      <c r="M104" s="1176" t="s">
        <v>680</v>
      </c>
      <c r="N104" s="1173"/>
      <c r="O104" s="1174"/>
      <c r="P104" s="1177" t="s">
        <v>680</v>
      </c>
      <c r="Q104" s="623" t="s">
        <v>680</v>
      </c>
      <c r="R104" s="611">
        <f t="shared" si="29"/>
        <v>0</v>
      </c>
      <c r="S104" s="662">
        <f t="shared" si="21"/>
        <v>0</v>
      </c>
      <c r="T104" s="663" t="str">
        <f t="shared" si="22"/>
        <v>-</v>
      </c>
      <c r="U104" s="664">
        <v>3.05</v>
      </c>
      <c r="V104" s="174">
        <f t="shared" si="15"/>
        <v>0</v>
      </c>
      <c r="W104" s="533"/>
      <c r="X104" s="665" t="s">
        <v>1512</v>
      </c>
      <c r="Y104" s="665" t="s">
        <v>1520</v>
      </c>
      <c r="Z104" s="658"/>
      <c r="AA104" s="658"/>
      <c r="AB104" s="658"/>
      <c r="AC104" s="658"/>
      <c r="AD104" s="658"/>
      <c r="AE104" s="658"/>
      <c r="AF104" s="658"/>
      <c r="AG104" s="658"/>
      <c r="AH104" s="658"/>
      <c r="AI104" s="658"/>
      <c r="AJ104" s="658"/>
      <c r="AK104" s="658"/>
      <c r="AL104" s="658"/>
      <c r="AM104" s="658"/>
      <c r="AN104" s="658"/>
      <c r="AO104" s="658"/>
      <c r="AP104" s="658"/>
      <c r="AQ104" s="658"/>
      <c r="AR104" s="658"/>
      <c r="AS104" s="658"/>
      <c r="AT104" s="658"/>
      <c r="AU104" s="658"/>
      <c r="AV104" s="658"/>
      <c r="AW104" s="658"/>
      <c r="AX104" s="658"/>
      <c r="AY104" s="658"/>
      <c r="AZ104" s="658"/>
      <c r="BA104" s="658"/>
      <c r="BB104" s="658"/>
      <c r="BC104" s="658"/>
      <c r="BD104" s="658"/>
      <c r="BE104" s="658"/>
      <c r="BF104" s="658"/>
      <c r="BG104" s="658"/>
      <c r="BH104" s="658"/>
      <c r="BI104" s="658"/>
      <c r="BJ104" s="658"/>
      <c r="BK104" s="658"/>
      <c r="BL104" s="658"/>
      <c r="BM104" s="658"/>
      <c r="BN104" s="658"/>
      <c r="BO104" s="659"/>
      <c r="BP104" s="558"/>
      <c r="BQ104" s="310"/>
      <c r="BR104" s="310"/>
      <c r="BS104" s="310">
        <v>1</v>
      </c>
      <c r="BT104" s="310"/>
      <c r="BU104" s="310"/>
      <c r="BV104" s="512"/>
      <c r="BW104" s="310"/>
      <c r="BX104" s="310">
        <v>1</v>
      </c>
      <c r="BY104" s="310"/>
      <c r="BZ104" s="512"/>
      <c r="CA104" s="525"/>
      <c r="CB104" s="526"/>
      <c r="CC104" s="526"/>
      <c r="CD104" s="526"/>
      <c r="CE104" s="526"/>
      <c r="CF104" s="526"/>
      <c r="CG104" s="526"/>
      <c r="CH104" s="526"/>
      <c r="CI104" s="526"/>
      <c r="CJ104" s="526"/>
      <c r="CK104" s="526"/>
      <c r="CL104" s="526"/>
      <c r="CM104" s="526"/>
      <c r="CN104" s="526"/>
      <c r="CO104" s="526"/>
      <c r="CP104" s="526"/>
      <c r="CQ104" s="526"/>
      <c r="CR104" s="526"/>
      <c r="CS104" s="526"/>
      <c r="CT104" s="526"/>
      <c r="CU104" s="526"/>
      <c r="CV104" s="526"/>
      <c r="CW104" s="526"/>
      <c r="CX104" s="526"/>
      <c r="CY104" s="526"/>
      <c r="CZ104" s="526"/>
      <c r="DA104" s="526"/>
      <c r="DB104" s="526"/>
      <c r="DC104" s="526"/>
      <c r="DD104" s="526"/>
      <c r="DE104" s="526"/>
      <c r="DF104" s="526"/>
      <c r="DG104" s="526"/>
      <c r="DH104" s="526"/>
      <c r="DI104" s="526"/>
      <c r="DJ104" s="526"/>
      <c r="DK104" s="526"/>
      <c r="DL104" s="526"/>
      <c r="DM104" s="526"/>
      <c r="DN104" s="526"/>
      <c r="DO104" s="526"/>
      <c r="DP104" s="526"/>
      <c r="DQ104" s="526"/>
      <c r="DR104" s="526"/>
      <c r="DS104" s="526"/>
      <c r="DT104" s="526"/>
      <c r="DU104" s="526"/>
      <c r="DV104" s="526"/>
      <c r="DW104" s="526"/>
      <c r="DX104" s="526"/>
      <c r="DY104" s="526"/>
      <c r="DZ104" s="526"/>
      <c r="EA104" s="526"/>
      <c r="EB104" s="526"/>
      <c r="EC104" s="526"/>
      <c r="ED104" s="526"/>
      <c r="EE104" s="526"/>
      <c r="EF104" s="526"/>
      <c r="EG104" s="526"/>
      <c r="EH104" s="526"/>
      <c r="EI104" s="526"/>
      <c r="EJ104" s="526"/>
      <c r="EK104" s="526"/>
      <c r="EL104" s="526"/>
      <c r="EM104" s="526"/>
      <c r="EN104" s="526"/>
      <c r="EO104" s="526"/>
      <c r="EP104" s="526"/>
      <c r="EQ104" s="526"/>
      <c r="ER104" s="526"/>
      <c r="ES104" s="526"/>
      <c r="ET104" s="526"/>
      <c r="EU104" s="526"/>
      <c r="EV104" s="526"/>
      <c r="EW104" s="526"/>
      <c r="EX104" s="526"/>
      <c r="EY104" s="526"/>
      <c r="EZ104" s="526"/>
      <c r="FA104" s="526"/>
      <c r="FB104" s="526"/>
      <c r="FC104" s="526"/>
      <c r="FD104" s="526"/>
      <c r="FE104" s="526"/>
      <c r="FF104" s="526"/>
      <c r="FG104" s="526"/>
      <c r="FH104" s="526"/>
      <c r="FI104" s="526"/>
      <c r="FJ104" s="526"/>
      <c r="FK104" s="526"/>
      <c r="FL104" s="526"/>
      <c r="FM104" s="526"/>
      <c r="FN104" s="526"/>
      <c r="FO104" s="526"/>
      <c r="FP104" s="526"/>
      <c r="FQ104" s="526"/>
      <c r="FR104" s="526"/>
      <c r="FS104" s="526"/>
      <c r="FT104" s="526"/>
      <c r="FU104" s="526"/>
      <c r="FV104" s="526"/>
      <c r="FW104" s="526"/>
      <c r="FX104" s="526"/>
      <c r="FY104" s="526"/>
      <c r="FZ104" s="526"/>
      <c r="GA104" s="526"/>
      <c r="GB104" s="526"/>
      <c r="GC104" s="526"/>
      <c r="GD104" s="526"/>
      <c r="GE104" s="526"/>
      <c r="GF104" s="526"/>
      <c r="GG104" s="526"/>
      <c r="GH104" s="526"/>
      <c r="GI104" s="526"/>
      <c r="GJ104" s="526"/>
      <c r="GK104" s="526"/>
      <c r="GL104" s="526"/>
      <c r="GM104" s="526"/>
      <c r="GN104" s="526"/>
      <c r="GO104" s="526"/>
      <c r="GP104" s="526"/>
      <c r="GQ104" s="526"/>
      <c r="GR104" s="526"/>
      <c r="GS104" s="526"/>
      <c r="GT104" s="526"/>
      <c r="GU104" s="526"/>
      <c r="GV104" s="526"/>
      <c r="GW104" s="526"/>
      <c r="GX104" s="526"/>
      <c r="GY104" s="526"/>
      <c r="GZ104" s="526"/>
      <c r="HA104" s="526"/>
      <c r="HB104" s="526"/>
      <c r="HC104" s="526"/>
      <c r="HD104" s="526"/>
      <c r="HE104" s="526"/>
      <c r="HF104" s="526"/>
      <c r="HG104" s="526"/>
      <c r="HH104" s="526"/>
      <c r="HI104" s="526"/>
      <c r="HJ104" s="526"/>
      <c r="HK104" s="526"/>
      <c r="HL104" s="526"/>
      <c r="HM104" s="526"/>
      <c r="HN104" s="526"/>
      <c r="HO104" s="526"/>
      <c r="HP104" s="526"/>
      <c r="HQ104" s="526"/>
      <c r="HR104" s="526"/>
      <c r="HS104" s="526"/>
      <c r="HT104" s="526"/>
      <c r="HU104" s="526"/>
      <c r="HV104" s="526"/>
      <c r="HW104" s="526"/>
      <c r="HX104" s="526"/>
      <c r="HY104" s="526"/>
      <c r="HZ104" s="526"/>
      <c r="IA104" s="526"/>
      <c r="IB104" s="526"/>
      <c r="IC104" s="526"/>
      <c r="ID104" s="526"/>
      <c r="IE104" s="526"/>
      <c r="IF104" s="526"/>
      <c r="IG104" s="526"/>
      <c r="IH104" s="526"/>
      <c r="II104" s="526"/>
      <c r="IJ104" s="526"/>
      <c r="IK104" s="526"/>
      <c r="IL104" s="526"/>
      <c r="IM104" s="526"/>
      <c r="IN104" s="526"/>
      <c r="IO104" s="526"/>
      <c r="IP104" s="526"/>
      <c r="IQ104" s="526"/>
      <c r="IR104" s="526"/>
      <c r="IS104" s="526"/>
      <c r="IT104" s="526"/>
      <c r="IU104" s="526"/>
      <c r="IV104" s="526"/>
      <c r="IW104" s="526"/>
      <c r="IX104" s="526"/>
      <c r="IY104" s="526"/>
      <c r="IZ104" s="526"/>
      <c r="JA104" s="526"/>
      <c r="JB104" s="526"/>
      <c r="JC104" s="526"/>
      <c r="JD104" s="526"/>
      <c r="JE104" s="526"/>
      <c r="JF104" s="526"/>
      <c r="JG104" s="526"/>
      <c r="JH104" s="526"/>
      <c r="JI104" s="526"/>
      <c r="JJ104" s="526"/>
      <c r="JK104" s="526"/>
      <c r="JL104" s="526"/>
      <c r="JM104" s="526"/>
      <c r="JN104" s="526"/>
      <c r="JO104" s="526"/>
      <c r="JP104" s="526"/>
      <c r="JQ104" s="526"/>
      <c r="JR104" s="526"/>
      <c r="JS104" s="526"/>
      <c r="JT104" s="526"/>
      <c r="JU104" s="526"/>
      <c r="JV104" s="526"/>
      <c r="JW104" s="526"/>
      <c r="JX104" s="526"/>
      <c r="JY104" s="526"/>
      <c r="JZ104" s="526"/>
      <c r="KA104" s="526"/>
      <c r="KB104" s="526"/>
      <c r="KC104" s="526"/>
      <c r="KD104" s="526"/>
      <c r="KE104" s="526"/>
      <c r="KF104" s="526"/>
      <c r="KG104" s="526"/>
      <c r="KH104" s="526"/>
      <c r="KI104" s="526"/>
      <c r="KJ104" s="526"/>
      <c r="KK104" s="526"/>
      <c r="KL104" s="526"/>
      <c r="KM104" s="526"/>
      <c r="KN104" s="526"/>
      <c r="KO104" s="526"/>
      <c r="KP104" s="526"/>
      <c r="KQ104" s="527"/>
    </row>
    <row r="105" spans="1:303" ht="37.25" customHeight="1">
      <c r="A105" s="518"/>
      <c r="B105" s="660" t="s">
        <v>700</v>
      </c>
      <c r="C105" s="660" t="s">
        <v>701</v>
      </c>
      <c r="D105" s="661">
        <v>1</v>
      </c>
      <c r="E105" s="1189">
        <v>224</v>
      </c>
      <c r="F105" s="1171"/>
      <c r="G105" s="621"/>
      <c r="H105" s="622"/>
      <c r="I105" s="620"/>
      <c r="J105" s="619"/>
      <c r="K105" s="27"/>
      <c r="L105" s="25"/>
      <c r="M105" s="1172"/>
      <c r="N105" s="1173"/>
      <c r="O105" s="1174"/>
      <c r="P105" s="1175"/>
      <c r="Q105" s="623" t="s">
        <v>680</v>
      </c>
      <c r="R105" s="611">
        <f t="shared" si="29"/>
        <v>0</v>
      </c>
      <c r="S105" s="662">
        <f t="shared" ref="S105:S136" si="32">R105*D105</f>
        <v>0</v>
      </c>
      <c r="T105" s="663" t="str">
        <f t="shared" ref="T105:T136" si="33">IF(R105&gt;0,R105*E105,"-")</f>
        <v>-</v>
      </c>
      <c r="U105" s="664">
        <v>3.13</v>
      </c>
      <c r="V105" s="174">
        <f t="shared" si="15"/>
        <v>0</v>
      </c>
      <c r="W105" s="533"/>
      <c r="X105" s="665" t="s">
        <v>1511</v>
      </c>
      <c r="Y105" s="665" t="s">
        <v>1520</v>
      </c>
      <c r="Z105" s="658"/>
      <c r="AA105" s="658"/>
      <c r="AB105" s="658"/>
      <c r="AC105" s="658"/>
      <c r="AD105" s="658"/>
      <c r="AE105" s="658"/>
      <c r="AF105" s="658"/>
      <c r="AG105" s="658"/>
      <c r="AH105" s="658"/>
      <c r="AI105" s="658"/>
      <c r="AJ105" s="658"/>
      <c r="AK105" s="658"/>
      <c r="AL105" s="658"/>
      <c r="AM105" s="658"/>
      <c r="AN105" s="658"/>
      <c r="AO105" s="658"/>
      <c r="AP105" s="658"/>
      <c r="AQ105" s="658"/>
      <c r="AR105" s="658"/>
      <c r="AS105" s="658"/>
      <c r="AT105" s="658"/>
      <c r="AU105" s="658"/>
      <c r="AV105" s="658"/>
      <c r="AW105" s="658"/>
      <c r="AX105" s="658"/>
      <c r="AY105" s="658"/>
      <c r="AZ105" s="658"/>
      <c r="BA105" s="658"/>
      <c r="BB105" s="658"/>
      <c r="BC105" s="658"/>
      <c r="BD105" s="658"/>
      <c r="BE105" s="658"/>
      <c r="BF105" s="658"/>
      <c r="BG105" s="658"/>
      <c r="BH105" s="658"/>
      <c r="BI105" s="658"/>
      <c r="BJ105" s="658"/>
      <c r="BK105" s="658"/>
      <c r="BL105" s="658"/>
      <c r="BM105" s="658"/>
      <c r="BN105" s="658"/>
      <c r="BO105" s="659"/>
      <c r="BP105" s="558"/>
      <c r="BQ105" s="310"/>
      <c r="BR105" s="310"/>
      <c r="BS105" s="310">
        <v>1</v>
      </c>
      <c r="BT105" s="310"/>
      <c r="BU105" s="310"/>
      <c r="BV105" s="512"/>
      <c r="BW105" s="310"/>
      <c r="BX105" s="310"/>
      <c r="BY105" s="310">
        <v>1</v>
      </c>
      <c r="BZ105" s="512"/>
      <c r="CA105" s="525"/>
      <c r="CB105" s="526"/>
      <c r="CC105" s="526"/>
      <c r="CD105" s="526"/>
      <c r="CE105" s="526"/>
      <c r="CF105" s="526"/>
      <c r="CG105" s="526"/>
      <c r="CH105" s="526"/>
      <c r="CI105" s="526"/>
      <c r="CJ105" s="526"/>
      <c r="CK105" s="526"/>
      <c r="CL105" s="526"/>
      <c r="CM105" s="526"/>
      <c r="CN105" s="526"/>
      <c r="CO105" s="526"/>
      <c r="CP105" s="526"/>
      <c r="CQ105" s="526"/>
      <c r="CR105" s="526"/>
      <c r="CS105" s="526"/>
      <c r="CT105" s="526"/>
      <c r="CU105" s="526"/>
      <c r="CV105" s="526"/>
      <c r="CW105" s="526"/>
      <c r="CX105" s="526"/>
      <c r="CY105" s="526"/>
      <c r="CZ105" s="526"/>
      <c r="DA105" s="526"/>
      <c r="DB105" s="526"/>
      <c r="DC105" s="526"/>
      <c r="DD105" s="526"/>
      <c r="DE105" s="526"/>
      <c r="DF105" s="526"/>
      <c r="DG105" s="526"/>
      <c r="DH105" s="526"/>
      <c r="DI105" s="526"/>
      <c r="DJ105" s="526"/>
      <c r="DK105" s="526"/>
      <c r="DL105" s="526"/>
      <c r="DM105" s="526"/>
      <c r="DN105" s="526"/>
      <c r="DO105" s="526"/>
      <c r="DP105" s="526"/>
      <c r="DQ105" s="526"/>
      <c r="DR105" s="526"/>
      <c r="DS105" s="526"/>
      <c r="DT105" s="526"/>
      <c r="DU105" s="526"/>
      <c r="DV105" s="526"/>
      <c r="DW105" s="526"/>
      <c r="DX105" s="526"/>
      <c r="DY105" s="526"/>
      <c r="DZ105" s="526"/>
      <c r="EA105" s="526"/>
      <c r="EB105" s="526"/>
      <c r="EC105" s="526"/>
      <c r="ED105" s="526"/>
      <c r="EE105" s="526"/>
      <c r="EF105" s="526"/>
      <c r="EG105" s="526"/>
      <c r="EH105" s="526"/>
      <c r="EI105" s="526"/>
      <c r="EJ105" s="526"/>
      <c r="EK105" s="526"/>
      <c r="EL105" s="526"/>
      <c r="EM105" s="526"/>
      <c r="EN105" s="526"/>
      <c r="EO105" s="526"/>
      <c r="EP105" s="526"/>
      <c r="EQ105" s="526"/>
      <c r="ER105" s="526"/>
      <c r="ES105" s="526"/>
      <c r="ET105" s="526"/>
      <c r="EU105" s="526"/>
      <c r="EV105" s="526"/>
      <c r="EW105" s="526"/>
      <c r="EX105" s="526"/>
      <c r="EY105" s="526"/>
      <c r="EZ105" s="526"/>
      <c r="FA105" s="526"/>
      <c r="FB105" s="526"/>
      <c r="FC105" s="526"/>
      <c r="FD105" s="526"/>
      <c r="FE105" s="526"/>
      <c r="FF105" s="526"/>
      <c r="FG105" s="526"/>
      <c r="FH105" s="526"/>
      <c r="FI105" s="526"/>
      <c r="FJ105" s="526"/>
      <c r="FK105" s="526"/>
      <c r="FL105" s="526"/>
      <c r="FM105" s="526"/>
      <c r="FN105" s="526"/>
      <c r="FO105" s="526"/>
      <c r="FP105" s="526"/>
      <c r="FQ105" s="526"/>
      <c r="FR105" s="526"/>
      <c r="FS105" s="526"/>
      <c r="FT105" s="526"/>
      <c r="FU105" s="526"/>
      <c r="FV105" s="526"/>
      <c r="FW105" s="526"/>
      <c r="FX105" s="526"/>
      <c r="FY105" s="526"/>
      <c r="FZ105" s="526"/>
      <c r="GA105" s="526"/>
      <c r="GB105" s="526"/>
      <c r="GC105" s="526"/>
      <c r="GD105" s="526"/>
      <c r="GE105" s="526"/>
      <c r="GF105" s="526"/>
      <c r="GG105" s="526"/>
      <c r="GH105" s="526"/>
      <c r="GI105" s="526"/>
      <c r="GJ105" s="526"/>
      <c r="GK105" s="526"/>
      <c r="GL105" s="526"/>
      <c r="GM105" s="526"/>
      <c r="GN105" s="526"/>
      <c r="GO105" s="526"/>
      <c r="GP105" s="526"/>
      <c r="GQ105" s="526"/>
      <c r="GR105" s="526"/>
      <c r="GS105" s="526"/>
      <c r="GT105" s="526"/>
      <c r="GU105" s="526"/>
      <c r="GV105" s="526"/>
      <c r="GW105" s="526"/>
      <c r="GX105" s="526"/>
      <c r="GY105" s="526"/>
      <c r="GZ105" s="526"/>
      <c r="HA105" s="526"/>
      <c r="HB105" s="526"/>
      <c r="HC105" s="526"/>
      <c r="HD105" s="526"/>
      <c r="HE105" s="526"/>
      <c r="HF105" s="526"/>
      <c r="HG105" s="526"/>
      <c r="HH105" s="526"/>
      <c r="HI105" s="526"/>
      <c r="HJ105" s="526"/>
      <c r="HK105" s="526"/>
      <c r="HL105" s="526"/>
      <c r="HM105" s="526"/>
      <c r="HN105" s="526"/>
      <c r="HO105" s="526"/>
      <c r="HP105" s="526"/>
      <c r="HQ105" s="526"/>
      <c r="HR105" s="526"/>
      <c r="HS105" s="526"/>
      <c r="HT105" s="526"/>
      <c r="HU105" s="526"/>
      <c r="HV105" s="526"/>
      <c r="HW105" s="526"/>
      <c r="HX105" s="526"/>
      <c r="HY105" s="526"/>
      <c r="HZ105" s="526"/>
      <c r="IA105" s="526"/>
      <c r="IB105" s="526"/>
      <c r="IC105" s="526"/>
      <c r="ID105" s="526"/>
      <c r="IE105" s="526"/>
      <c r="IF105" s="526"/>
      <c r="IG105" s="526"/>
      <c r="IH105" s="526"/>
      <c r="II105" s="526"/>
      <c r="IJ105" s="526"/>
      <c r="IK105" s="526"/>
      <c r="IL105" s="526"/>
      <c r="IM105" s="526"/>
      <c r="IN105" s="526"/>
      <c r="IO105" s="526"/>
      <c r="IP105" s="526"/>
      <c r="IQ105" s="526"/>
      <c r="IR105" s="526"/>
      <c r="IS105" s="526"/>
      <c r="IT105" s="526"/>
      <c r="IU105" s="526"/>
      <c r="IV105" s="526"/>
      <c r="IW105" s="526"/>
      <c r="IX105" s="526"/>
      <c r="IY105" s="526"/>
      <c r="IZ105" s="526"/>
      <c r="JA105" s="526"/>
      <c r="JB105" s="526"/>
      <c r="JC105" s="526"/>
      <c r="JD105" s="526"/>
      <c r="JE105" s="526"/>
      <c r="JF105" s="526"/>
      <c r="JG105" s="526"/>
      <c r="JH105" s="526"/>
      <c r="JI105" s="526"/>
      <c r="JJ105" s="526"/>
      <c r="JK105" s="526"/>
      <c r="JL105" s="526"/>
      <c r="JM105" s="526"/>
      <c r="JN105" s="526"/>
      <c r="JO105" s="526"/>
      <c r="JP105" s="526"/>
      <c r="JQ105" s="526"/>
      <c r="JR105" s="526"/>
      <c r="JS105" s="526"/>
      <c r="JT105" s="526"/>
      <c r="JU105" s="526"/>
      <c r="JV105" s="526"/>
      <c r="JW105" s="526"/>
      <c r="JX105" s="526"/>
      <c r="JY105" s="526"/>
      <c r="JZ105" s="526"/>
      <c r="KA105" s="526"/>
      <c r="KB105" s="526"/>
      <c r="KC105" s="526"/>
      <c r="KD105" s="526"/>
      <c r="KE105" s="526"/>
      <c r="KF105" s="526"/>
      <c r="KG105" s="526"/>
      <c r="KH105" s="526"/>
      <c r="KI105" s="526"/>
      <c r="KJ105" s="526"/>
      <c r="KK105" s="526"/>
      <c r="KL105" s="526"/>
      <c r="KM105" s="526"/>
      <c r="KN105" s="526"/>
      <c r="KO105" s="526"/>
      <c r="KP105" s="526"/>
      <c r="KQ105" s="527"/>
    </row>
    <row r="106" spans="1:303" ht="37.25" customHeight="1">
      <c r="A106" s="796"/>
      <c r="B106" s="723" t="s">
        <v>702</v>
      </c>
      <c r="C106" s="723" t="s">
        <v>703</v>
      </c>
      <c r="D106" s="724">
        <v>1</v>
      </c>
      <c r="E106" s="1191">
        <v>252</v>
      </c>
      <c r="F106" s="792"/>
      <c r="G106" s="787"/>
      <c r="H106" s="788"/>
      <c r="I106" s="786"/>
      <c r="J106" s="785"/>
      <c r="K106" s="45"/>
      <c r="L106" s="43"/>
      <c r="M106" s="118"/>
      <c r="N106" s="790"/>
      <c r="O106" s="791"/>
      <c r="P106" s="1178"/>
      <c r="Q106" s="789" t="s">
        <v>680</v>
      </c>
      <c r="R106" s="647">
        <f t="shared" si="29"/>
        <v>0</v>
      </c>
      <c r="S106" s="725">
        <f t="shared" si="32"/>
        <v>0</v>
      </c>
      <c r="T106" s="726" t="str">
        <f t="shared" si="33"/>
        <v>-</v>
      </c>
      <c r="U106" s="664">
        <v>4.8</v>
      </c>
      <c r="V106" s="174">
        <f t="shared" ref="V106:V166" si="34">U106*R106</f>
        <v>0</v>
      </c>
      <c r="W106" s="533"/>
      <c r="X106" s="793" t="s">
        <v>1512</v>
      </c>
      <c r="Y106" s="793" t="s">
        <v>1520</v>
      </c>
      <c r="Z106" s="658"/>
      <c r="AA106" s="658"/>
      <c r="AB106" s="658"/>
      <c r="AC106" s="658"/>
      <c r="AD106" s="658"/>
      <c r="AE106" s="658"/>
      <c r="AF106" s="658"/>
      <c r="AG106" s="658"/>
      <c r="AH106" s="658"/>
      <c r="AI106" s="658"/>
      <c r="AJ106" s="658"/>
      <c r="AK106" s="658"/>
      <c r="AL106" s="658"/>
      <c r="AM106" s="658"/>
      <c r="AN106" s="658"/>
      <c r="AO106" s="658"/>
      <c r="AP106" s="658"/>
      <c r="AQ106" s="658"/>
      <c r="AR106" s="658"/>
      <c r="AS106" s="658"/>
      <c r="AT106" s="658"/>
      <c r="AU106" s="658"/>
      <c r="AV106" s="658"/>
      <c r="AW106" s="658"/>
      <c r="AX106" s="658"/>
      <c r="AY106" s="658"/>
      <c r="AZ106" s="658"/>
      <c r="BA106" s="658"/>
      <c r="BB106" s="658"/>
      <c r="BC106" s="658"/>
      <c r="BD106" s="658"/>
      <c r="BE106" s="658"/>
      <c r="BF106" s="658"/>
      <c r="BG106" s="658"/>
      <c r="BH106" s="658"/>
      <c r="BI106" s="658"/>
      <c r="BJ106" s="658"/>
      <c r="BK106" s="658"/>
      <c r="BL106" s="658"/>
      <c r="BM106" s="658"/>
      <c r="BN106" s="658"/>
      <c r="BO106" s="659"/>
      <c r="BP106" s="558"/>
      <c r="BQ106" s="310"/>
      <c r="BR106" s="310"/>
      <c r="BS106" s="310">
        <v>1</v>
      </c>
      <c r="BT106" s="310"/>
      <c r="BU106" s="310"/>
      <c r="BV106" s="512"/>
      <c r="BW106" s="310"/>
      <c r="BX106" s="310">
        <v>1</v>
      </c>
      <c r="BY106" s="310"/>
      <c r="BZ106" s="512"/>
      <c r="CA106" s="525"/>
      <c r="CB106" s="526"/>
      <c r="CC106" s="526"/>
      <c r="CD106" s="526"/>
      <c r="CE106" s="526"/>
      <c r="CF106" s="526"/>
      <c r="CG106" s="526"/>
      <c r="CH106" s="526"/>
      <c r="CI106" s="526"/>
      <c r="CJ106" s="526"/>
      <c r="CK106" s="526"/>
      <c r="CL106" s="526"/>
      <c r="CM106" s="526"/>
      <c r="CN106" s="526"/>
      <c r="CO106" s="526"/>
      <c r="CP106" s="526"/>
      <c r="CQ106" s="526"/>
      <c r="CR106" s="526"/>
      <c r="CS106" s="526"/>
      <c r="CT106" s="526"/>
      <c r="CU106" s="526"/>
      <c r="CV106" s="526"/>
      <c r="CW106" s="526"/>
      <c r="CX106" s="526"/>
      <c r="CY106" s="526"/>
      <c r="CZ106" s="526"/>
      <c r="DA106" s="526"/>
      <c r="DB106" s="526"/>
      <c r="DC106" s="526"/>
      <c r="DD106" s="526"/>
      <c r="DE106" s="526"/>
      <c r="DF106" s="526"/>
      <c r="DG106" s="526"/>
      <c r="DH106" s="526"/>
      <c r="DI106" s="526"/>
      <c r="DJ106" s="526"/>
      <c r="DK106" s="526"/>
      <c r="DL106" s="526"/>
      <c r="DM106" s="526"/>
      <c r="DN106" s="526"/>
      <c r="DO106" s="526"/>
      <c r="DP106" s="526"/>
      <c r="DQ106" s="526"/>
      <c r="DR106" s="526"/>
      <c r="DS106" s="526"/>
      <c r="DT106" s="526"/>
      <c r="DU106" s="526"/>
      <c r="DV106" s="526"/>
      <c r="DW106" s="526"/>
      <c r="DX106" s="526"/>
      <c r="DY106" s="526"/>
      <c r="DZ106" s="526"/>
      <c r="EA106" s="526"/>
      <c r="EB106" s="526"/>
      <c r="EC106" s="526"/>
      <c r="ED106" s="526"/>
      <c r="EE106" s="526"/>
      <c r="EF106" s="526"/>
      <c r="EG106" s="526"/>
      <c r="EH106" s="526"/>
      <c r="EI106" s="526"/>
      <c r="EJ106" s="526"/>
      <c r="EK106" s="526"/>
      <c r="EL106" s="526"/>
      <c r="EM106" s="526"/>
      <c r="EN106" s="526"/>
      <c r="EO106" s="526"/>
      <c r="EP106" s="526"/>
      <c r="EQ106" s="526"/>
      <c r="ER106" s="526"/>
      <c r="ES106" s="526"/>
      <c r="ET106" s="526"/>
      <c r="EU106" s="526"/>
      <c r="EV106" s="526"/>
      <c r="EW106" s="526"/>
      <c r="EX106" s="526"/>
      <c r="EY106" s="526"/>
      <c r="EZ106" s="526"/>
      <c r="FA106" s="526"/>
      <c r="FB106" s="526"/>
      <c r="FC106" s="526"/>
      <c r="FD106" s="526"/>
      <c r="FE106" s="526"/>
      <c r="FF106" s="526"/>
      <c r="FG106" s="526"/>
      <c r="FH106" s="526"/>
      <c r="FI106" s="526"/>
      <c r="FJ106" s="526"/>
      <c r="FK106" s="526"/>
      <c r="FL106" s="526"/>
      <c r="FM106" s="526"/>
      <c r="FN106" s="526"/>
      <c r="FO106" s="526"/>
      <c r="FP106" s="526"/>
      <c r="FQ106" s="526"/>
      <c r="FR106" s="526"/>
      <c r="FS106" s="526"/>
      <c r="FT106" s="526"/>
      <c r="FU106" s="526"/>
      <c r="FV106" s="526"/>
      <c r="FW106" s="526"/>
      <c r="FX106" s="526"/>
      <c r="FY106" s="526"/>
      <c r="FZ106" s="526"/>
      <c r="GA106" s="526"/>
      <c r="GB106" s="526"/>
      <c r="GC106" s="526"/>
      <c r="GD106" s="526"/>
      <c r="GE106" s="526"/>
      <c r="GF106" s="526"/>
      <c r="GG106" s="526"/>
      <c r="GH106" s="526"/>
      <c r="GI106" s="526"/>
      <c r="GJ106" s="526"/>
      <c r="GK106" s="526"/>
      <c r="GL106" s="526"/>
      <c r="GM106" s="526"/>
      <c r="GN106" s="526"/>
      <c r="GO106" s="526"/>
      <c r="GP106" s="526"/>
      <c r="GQ106" s="526"/>
      <c r="GR106" s="526"/>
      <c r="GS106" s="526"/>
      <c r="GT106" s="526"/>
      <c r="GU106" s="526"/>
      <c r="GV106" s="526"/>
      <c r="GW106" s="526"/>
      <c r="GX106" s="526"/>
      <c r="GY106" s="526"/>
      <c r="GZ106" s="526"/>
      <c r="HA106" s="526"/>
      <c r="HB106" s="526"/>
      <c r="HC106" s="526"/>
      <c r="HD106" s="526"/>
      <c r="HE106" s="526"/>
      <c r="HF106" s="526"/>
      <c r="HG106" s="526"/>
      <c r="HH106" s="526"/>
      <c r="HI106" s="526"/>
      <c r="HJ106" s="526"/>
      <c r="HK106" s="526"/>
      <c r="HL106" s="526"/>
      <c r="HM106" s="526"/>
      <c r="HN106" s="526"/>
      <c r="HO106" s="526"/>
      <c r="HP106" s="526"/>
      <c r="HQ106" s="526"/>
      <c r="HR106" s="526"/>
      <c r="HS106" s="526"/>
      <c r="HT106" s="526"/>
      <c r="HU106" s="526"/>
      <c r="HV106" s="526"/>
      <c r="HW106" s="526"/>
      <c r="HX106" s="526"/>
      <c r="HY106" s="526"/>
      <c r="HZ106" s="526"/>
      <c r="IA106" s="526"/>
      <c r="IB106" s="526"/>
      <c r="IC106" s="526"/>
      <c r="ID106" s="526"/>
      <c r="IE106" s="526"/>
      <c r="IF106" s="526"/>
      <c r="IG106" s="526"/>
      <c r="IH106" s="526"/>
      <c r="II106" s="526"/>
      <c r="IJ106" s="526"/>
      <c r="IK106" s="526"/>
      <c r="IL106" s="526"/>
      <c r="IM106" s="526"/>
      <c r="IN106" s="526"/>
      <c r="IO106" s="526"/>
      <c r="IP106" s="526"/>
      <c r="IQ106" s="526"/>
      <c r="IR106" s="526"/>
      <c r="IS106" s="526"/>
      <c r="IT106" s="526"/>
      <c r="IU106" s="526"/>
      <c r="IV106" s="526"/>
      <c r="IW106" s="526"/>
      <c r="IX106" s="526"/>
      <c r="IY106" s="526"/>
      <c r="IZ106" s="526"/>
      <c r="JA106" s="526"/>
      <c r="JB106" s="526"/>
      <c r="JC106" s="526"/>
      <c r="JD106" s="526"/>
      <c r="JE106" s="526"/>
      <c r="JF106" s="526"/>
      <c r="JG106" s="526"/>
      <c r="JH106" s="526"/>
      <c r="JI106" s="526"/>
      <c r="JJ106" s="526"/>
      <c r="JK106" s="526"/>
      <c r="JL106" s="526"/>
      <c r="JM106" s="526"/>
      <c r="JN106" s="526"/>
      <c r="JO106" s="526"/>
      <c r="JP106" s="526"/>
      <c r="JQ106" s="526"/>
      <c r="JR106" s="526"/>
      <c r="JS106" s="526"/>
      <c r="JT106" s="526"/>
      <c r="JU106" s="526"/>
      <c r="JV106" s="526"/>
      <c r="JW106" s="526"/>
      <c r="JX106" s="526"/>
      <c r="JY106" s="526"/>
      <c r="JZ106" s="526"/>
      <c r="KA106" s="526"/>
      <c r="KB106" s="526"/>
      <c r="KC106" s="526"/>
      <c r="KD106" s="526"/>
      <c r="KE106" s="526"/>
      <c r="KF106" s="526"/>
      <c r="KG106" s="526"/>
      <c r="KH106" s="526"/>
      <c r="KI106" s="526"/>
      <c r="KJ106" s="526"/>
      <c r="KK106" s="526"/>
      <c r="KL106" s="526"/>
      <c r="KM106" s="526"/>
      <c r="KN106" s="526"/>
      <c r="KO106" s="526"/>
      <c r="KP106" s="526"/>
      <c r="KQ106" s="527"/>
    </row>
    <row r="107" spans="1:303" ht="37.25" customHeight="1">
      <c r="A107" s="794"/>
      <c r="B107" s="528" t="s">
        <v>705</v>
      </c>
      <c r="C107" s="528" t="s">
        <v>706</v>
      </c>
      <c r="D107" s="684">
        <v>1</v>
      </c>
      <c r="E107" s="1190">
        <v>285</v>
      </c>
      <c r="F107" s="1179"/>
      <c r="G107" s="608"/>
      <c r="H107" s="609"/>
      <c r="I107" s="607"/>
      <c r="J107" s="606"/>
      <c r="K107" s="208" t="s">
        <v>680</v>
      </c>
      <c r="L107" s="209" t="s">
        <v>680</v>
      </c>
      <c r="M107" s="1180" t="s">
        <v>680</v>
      </c>
      <c r="N107" s="800"/>
      <c r="O107" s="109"/>
      <c r="P107" s="798" t="s">
        <v>680</v>
      </c>
      <c r="Q107" s="610" t="s">
        <v>680</v>
      </c>
      <c r="R107" s="611">
        <f t="shared" si="29"/>
        <v>0</v>
      </c>
      <c r="S107" s="685">
        <f t="shared" si="32"/>
        <v>0</v>
      </c>
      <c r="T107" s="686" t="str">
        <f t="shared" si="33"/>
        <v>-</v>
      </c>
      <c r="U107" s="664">
        <v>9.5</v>
      </c>
      <c r="V107" s="174">
        <f t="shared" si="34"/>
        <v>0</v>
      </c>
      <c r="W107" s="533"/>
      <c r="X107" s="738" t="s">
        <v>1512</v>
      </c>
      <c r="Y107" s="738" t="s">
        <v>1516</v>
      </c>
      <c r="Z107" s="658"/>
      <c r="AA107" s="658"/>
      <c r="AB107" s="658"/>
      <c r="AC107" s="658"/>
      <c r="AD107" s="658"/>
      <c r="AE107" s="658"/>
      <c r="AF107" s="658"/>
      <c r="AG107" s="658"/>
      <c r="AH107" s="658"/>
      <c r="AI107" s="658"/>
      <c r="AJ107" s="658"/>
      <c r="AK107" s="658"/>
      <c r="AL107" s="658"/>
      <c r="AM107" s="658"/>
      <c r="AN107" s="658"/>
      <c r="AO107" s="658"/>
      <c r="AP107" s="658"/>
      <c r="AQ107" s="658"/>
      <c r="AR107" s="658"/>
      <c r="AS107" s="658"/>
      <c r="AT107" s="658"/>
      <c r="AU107" s="658"/>
      <c r="AV107" s="658"/>
      <c r="AW107" s="658"/>
      <c r="AX107" s="658"/>
      <c r="AY107" s="658"/>
      <c r="AZ107" s="658"/>
      <c r="BA107" s="658"/>
      <c r="BB107" s="658"/>
      <c r="BC107" s="658"/>
      <c r="BD107" s="658"/>
      <c r="BE107" s="658"/>
      <c r="BF107" s="658"/>
      <c r="BG107" s="658"/>
      <c r="BH107" s="658"/>
      <c r="BI107" s="658"/>
      <c r="BJ107" s="658"/>
      <c r="BK107" s="658"/>
      <c r="BL107" s="658"/>
      <c r="BM107" s="658"/>
      <c r="BN107" s="658"/>
      <c r="BO107" s="659"/>
      <c r="BP107" s="558"/>
      <c r="BQ107" s="310"/>
      <c r="BR107" s="310"/>
      <c r="BS107" s="310"/>
      <c r="BT107" s="310">
        <v>1</v>
      </c>
      <c r="BU107" s="310"/>
      <c r="BV107" s="512"/>
      <c r="BW107" s="310"/>
      <c r="BX107" s="310">
        <v>1</v>
      </c>
      <c r="BY107" s="310"/>
      <c r="BZ107" s="512"/>
      <c r="CA107" s="525"/>
      <c r="CB107" s="526"/>
      <c r="CC107" s="526"/>
      <c r="CD107" s="526"/>
      <c r="CE107" s="526"/>
      <c r="CF107" s="526"/>
      <c r="CG107" s="526"/>
      <c r="CH107" s="526"/>
      <c r="CI107" s="526"/>
      <c r="CJ107" s="526"/>
      <c r="CK107" s="526"/>
      <c r="CL107" s="526"/>
      <c r="CM107" s="526"/>
      <c r="CN107" s="526"/>
      <c r="CO107" s="526"/>
      <c r="CP107" s="526"/>
      <c r="CQ107" s="526"/>
      <c r="CR107" s="526"/>
      <c r="CS107" s="526"/>
      <c r="CT107" s="526"/>
      <c r="CU107" s="526"/>
      <c r="CV107" s="526"/>
      <c r="CW107" s="526"/>
      <c r="CX107" s="526"/>
      <c r="CY107" s="526"/>
      <c r="CZ107" s="526"/>
      <c r="DA107" s="526"/>
      <c r="DB107" s="526"/>
      <c r="DC107" s="526"/>
      <c r="DD107" s="526"/>
      <c r="DE107" s="526"/>
      <c r="DF107" s="526"/>
      <c r="DG107" s="526"/>
      <c r="DH107" s="526"/>
      <c r="DI107" s="526"/>
      <c r="DJ107" s="526"/>
      <c r="DK107" s="526"/>
      <c r="DL107" s="526"/>
      <c r="DM107" s="526"/>
      <c r="DN107" s="526"/>
      <c r="DO107" s="526"/>
      <c r="DP107" s="526"/>
      <c r="DQ107" s="526"/>
      <c r="DR107" s="526"/>
      <c r="DS107" s="526"/>
      <c r="DT107" s="526"/>
      <c r="DU107" s="526"/>
      <c r="DV107" s="526"/>
      <c r="DW107" s="526"/>
      <c r="DX107" s="526"/>
      <c r="DY107" s="526"/>
      <c r="DZ107" s="526"/>
      <c r="EA107" s="526"/>
      <c r="EB107" s="526"/>
      <c r="EC107" s="526"/>
      <c r="ED107" s="526"/>
      <c r="EE107" s="526"/>
      <c r="EF107" s="526"/>
      <c r="EG107" s="526"/>
      <c r="EH107" s="526"/>
      <c r="EI107" s="526"/>
      <c r="EJ107" s="526"/>
      <c r="EK107" s="526"/>
      <c r="EL107" s="526"/>
      <c r="EM107" s="526"/>
      <c r="EN107" s="526"/>
      <c r="EO107" s="526"/>
      <c r="EP107" s="526"/>
      <c r="EQ107" s="526"/>
      <c r="ER107" s="526"/>
      <c r="ES107" s="526"/>
      <c r="ET107" s="526"/>
      <c r="EU107" s="526"/>
      <c r="EV107" s="526"/>
      <c r="EW107" s="526"/>
      <c r="EX107" s="526"/>
      <c r="EY107" s="526"/>
      <c r="EZ107" s="526"/>
      <c r="FA107" s="526"/>
      <c r="FB107" s="526"/>
      <c r="FC107" s="526"/>
      <c r="FD107" s="526"/>
      <c r="FE107" s="526"/>
      <c r="FF107" s="526"/>
      <c r="FG107" s="526"/>
      <c r="FH107" s="526"/>
      <c r="FI107" s="526"/>
      <c r="FJ107" s="526"/>
      <c r="FK107" s="526"/>
      <c r="FL107" s="526"/>
      <c r="FM107" s="526"/>
      <c r="FN107" s="526"/>
      <c r="FO107" s="526"/>
      <c r="FP107" s="526"/>
      <c r="FQ107" s="526"/>
      <c r="FR107" s="526"/>
      <c r="FS107" s="526"/>
      <c r="FT107" s="526"/>
      <c r="FU107" s="526"/>
      <c r="FV107" s="526"/>
      <c r="FW107" s="526"/>
      <c r="FX107" s="526"/>
      <c r="FY107" s="526"/>
      <c r="FZ107" s="526"/>
      <c r="GA107" s="526"/>
      <c r="GB107" s="526"/>
      <c r="GC107" s="526"/>
      <c r="GD107" s="526"/>
      <c r="GE107" s="526"/>
      <c r="GF107" s="526"/>
      <c r="GG107" s="526"/>
      <c r="GH107" s="526"/>
      <c r="GI107" s="526"/>
      <c r="GJ107" s="526"/>
      <c r="GK107" s="526"/>
      <c r="GL107" s="526"/>
      <c r="GM107" s="526"/>
      <c r="GN107" s="526"/>
      <c r="GO107" s="526"/>
      <c r="GP107" s="526"/>
      <c r="GQ107" s="526"/>
      <c r="GR107" s="526"/>
      <c r="GS107" s="526"/>
      <c r="GT107" s="526"/>
      <c r="GU107" s="526"/>
      <c r="GV107" s="526"/>
      <c r="GW107" s="526"/>
      <c r="GX107" s="526"/>
      <c r="GY107" s="526"/>
      <c r="GZ107" s="526"/>
      <c r="HA107" s="526"/>
      <c r="HB107" s="526"/>
      <c r="HC107" s="526"/>
      <c r="HD107" s="526"/>
      <c r="HE107" s="526"/>
      <c r="HF107" s="526"/>
      <c r="HG107" s="526"/>
      <c r="HH107" s="526"/>
      <c r="HI107" s="526"/>
      <c r="HJ107" s="526"/>
      <c r="HK107" s="526"/>
      <c r="HL107" s="526"/>
      <c r="HM107" s="526"/>
      <c r="HN107" s="526"/>
      <c r="HO107" s="526"/>
      <c r="HP107" s="526"/>
      <c r="HQ107" s="526"/>
      <c r="HR107" s="526"/>
      <c r="HS107" s="526"/>
      <c r="HT107" s="526"/>
      <c r="HU107" s="526"/>
      <c r="HV107" s="526"/>
      <c r="HW107" s="526"/>
      <c r="HX107" s="526"/>
      <c r="HY107" s="526"/>
      <c r="HZ107" s="526"/>
      <c r="IA107" s="526"/>
      <c r="IB107" s="526"/>
      <c r="IC107" s="526"/>
      <c r="ID107" s="526"/>
      <c r="IE107" s="526"/>
      <c r="IF107" s="526"/>
      <c r="IG107" s="526"/>
      <c r="IH107" s="526"/>
      <c r="II107" s="526"/>
      <c r="IJ107" s="526"/>
      <c r="IK107" s="526"/>
      <c r="IL107" s="526"/>
      <c r="IM107" s="526"/>
      <c r="IN107" s="526"/>
      <c r="IO107" s="526"/>
      <c r="IP107" s="526"/>
      <c r="IQ107" s="526"/>
      <c r="IR107" s="526"/>
      <c r="IS107" s="526"/>
      <c r="IT107" s="526"/>
      <c r="IU107" s="526"/>
      <c r="IV107" s="526"/>
      <c r="IW107" s="526"/>
      <c r="IX107" s="526"/>
      <c r="IY107" s="526"/>
      <c r="IZ107" s="526"/>
      <c r="JA107" s="526"/>
      <c r="JB107" s="526"/>
      <c r="JC107" s="526"/>
      <c r="JD107" s="526"/>
      <c r="JE107" s="526"/>
      <c r="JF107" s="526"/>
      <c r="JG107" s="526"/>
      <c r="JH107" s="526"/>
      <c r="JI107" s="526"/>
      <c r="JJ107" s="526"/>
      <c r="JK107" s="526"/>
      <c r="JL107" s="526"/>
      <c r="JM107" s="526"/>
      <c r="JN107" s="526"/>
      <c r="JO107" s="526"/>
      <c r="JP107" s="526"/>
      <c r="JQ107" s="526"/>
      <c r="JR107" s="526"/>
      <c r="JS107" s="526"/>
      <c r="JT107" s="526"/>
      <c r="JU107" s="526"/>
      <c r="JV107" s="526"/>
      <c r="JW107" s="526"/>
      <c r="JX107" s="526"/>
      <c r="JY107" s="526"/>
      <c r="JZ107" s="526"/>
      <c r="KA107" s="526"/>
      <c r="KB107" s="526"/>
      <c r="KC107" s="526"/>
      <c r="KD107" s="526"/>
      <c r="KE107" s="526"/>
      <c r="KF107" s="526"/>
      <c r="KG107" s="526"/>
      <c r="KH107" s="526"/>
      <c r="KI107" s="526"/>
      <c r="KJ107" s="526"/>
      <c r="KK107" s="526"/>
      <c r="KL107" s="526"/>
      <c r="KM107" s="526"/>
      <c r="KN107" s="526"/>
      <c r="KO107" s="526"/>
      <c r="KP107" s="526"/>
      <c r="KQ107" s="527"/>
    </row>
    <row r="108" spans="1:303" ht="37.25" customHeight="1">
      <c r="A108" s="518"/>
      <c r="B108" s="660" t="s">
        <v>1168</v>
      </c>
      <c r="C108" s="660" t="s">
        <v>1169</v>
      </c>
      <c r="D108" s="661">
        <v>1</v>
      </c>
      <c r="E108" s="1189">
        <v>364</v>
      </c>
      <c r="F108" s="1181"/>
      <c r="G108" s="621"/>
      <c r="H108" s="622"/>
      <c r="I108" s="620"/>
      <c r="J108" s="619"/>
      <c r="K108" s="625" t="s">
        <v>680</v>
      </c>
      <c r="L108" s="624" t="s">
        <v>680</v>
      </c>
      <c r="M108" s="1176" t="s">
        <v>680</v>
      </c>
      <c r="N108" s="1173"/>
      <c r="O108" s="85"/>
      <c r="P108" s="1177" t="s">
        <v>680</v>
      </c>
      <c r="Q108" s="623" t="s">
        <v>680</v>
      </c>
      <c r="R108" s="611">
        <f t="shared" si="29"/>
        <v>0</v>
      </c>
      <c r="S108" s="662">
        <f t="shared" si="32"/>
        <v>0</v>
      </c>
      <c r="T108" s="663" t="str">
        <f t="shared" si="33"/>
        <v>-</v>
      </c>
      <c r="U108" s="664">
        <v>10</v>
      </c>
      <c r="V108" s="174">
        <f t="shared" si="34"/>
        <v>0</v>
      </c>
      <c r="W108" s="533"/>
      <c r="X108" s="665" t="s">
        <v>1511</v>
      </c>
      <c r="Y108" s="665" t="s">
        <v>1516</v>
      </c>
      <c r="Z108" s="658"/>
      <c r="AA108" s="658"/>
      <c r="AB108" s="658"/>
      <c r="AC108" s="658"/>
      <c r="AD108" s="658"/>
      <c r="AE108" s="658"/>
      <c r="AF108" s="658"/>
      <c r="AG108" s="658"/>
      <c r="AH108" s="658"/>
      <c r="AI108" s="658"/>
      <c r="AJ108" s="658"/>
      <c r="AK108" s="658"/>
      <c r="AL108" s="658"/>
      <c r="AM108" s="658"/>
      <c r="AN108" s="658"/>
      <c r="AO108" s="658"/>
      <c r="AP108" s="658"/>
      <c r="AQ108" s="658"/>
      <c r="AR108" s="658"/>
      <c r="AS108" s="658"/>
      <c r="AT108" s="658"/>
      <c r="AU108" s="658"/>
      <c r="AV108" s="658"/>
      <c r="AW108" s="658"/>
      <c r="AX108" s="658"/>
      <c r="AY108" s="658"/>
      <c r="AZ108" s="658"/>
      <c r="BA108" s="658"/>
      <c r="BB108" s="658"/>
      <c r="BC108" s="658"/>
      <c r="BD108" s="658"/>
      <c r="BE108" s="658"/>
      <c r="BF108" s="658"/>
      <c r="BG108" s="658"/>
      <c r="BH108" s="658"/>
      <c r="BI108" s="658"/>
      <c r="BJ108" s="658"/>
      <c r="BK108" s="658"/>
      <c r="BL108" s="658"/>
      <c r="BM108" s="658"/>
      <c r="BN108" s="658"/>
      <c r="BO108" s="659"/>
      <c r="BP108" s="558"/>
      <c r="BQ108" s="310"/>
      <c r="BR108" s="310"/>
      <c r="BS108" s="310"/>
      <c r="BT108" s="310">
        <v>1</v>
      </c>
      <c r="BU108" s="310"/>
      <c r="BV108" s="512"/>
      <c r="BW108" s="310"/>
      <c r="BX108" s="310"/>
      <c r="BY108" s="310">
        <v>1</v>
      </c>
      <c r="BZ108" s="512"/>
      <c r="CA108" s="525"/>
      <c r="CB108" s="526"/>
      <c r="CC108" s="526"/>
      <c r="CD108" s="526"/>
      <c r="CE108" s="526"/>
      <c r="CF108" s="526"/>
      <c r="CG108" s="526"/>
      <c r="CH108" s="526"/>
      <c r="CI108" s="526"/>
      <c r="CJ108" s="526"/>
      <c r="CK108" s="526"/>
      <c r="CL108" s="526"/>
      <c r="CM108" s="526"/>
      <c r="CN108" s="526"/>
      <c r="CO108" s="526"/>
      <c r="CP108" s="526"/>
      <c r="CQ108" s="526"/>
      <c r="CR108" s="526"/>
      <c r="CS108" s="526"/>
      <c r="CT108" s="526"/>
      <c r="CU108" s="526"/>
      <c r="CV108" s="526"/>
      <c r="CW108" s="526"/>
      <c r="CX108" s="526"/>
      <c r="CY108" s="526"/>
      <c r="CZ108" s="526"/>
      <c r="DA108" s="526"/>
      <c r="DB108" s="526"/>
      <c r="DC108" s="526"/>
      <c r="DD108" s="526"/>
      <c r="DE108" s="526"/>
      <c r="DF108" s="526"/>
      <c r="DG108" s="526"/>
      <c r="DH108" s="526"/>
      <c r="DI108" s="526"/>
      <c r="DJ108" s="526"/>
      <c r="DK108" s="526"/>
      <c r="DL108" s="526"/>
      <c r="DM108" s="526"/>
      <c r="DN108" s="526"/>
      <c r="DO108" s="526"/>
      <c r="DP108" s="526"/>
      <c r="DQ108" s="526"/>
      <c r="DR108" s="526"/>
      <c r="DS108" s="526"/>
      <c r="DT108" s="526"/>
      <c r="DU108" s="526"/>
      <c r="DV108" s="526"/>
      <c r="DW108" s="526"/>
      <c r="DX108" s="526"/>
      <c r="DY108" s="526"/>
      <c r="DZ108" s="526"/>
      <c r="EA108" s="526"/>
      <c r="EB108" s="526"/>
      <c r="EC108" s="526"/>
      <c r="ED108" s="526"/>
      <c r="EE108" s="526"/>
      <c r="EF108" s="526"/>
      <c r="EG108" s="526"/>
      <c r="EH108" s="526"/>
      <c r="EI108" s="526"/>
      <c r="EJ108" s="526"/>
      <c r="EK108" s="526"/>
      <c r="EL108" s="526"/>
      <c r="EM108" s="526"/>
      <c r="EN108" s="526"/>
      <c r="EO108" s="526"/>
      <c r="EP108" s="526"/>
      <c r="EQ108" s="526"/>
      <c r="ER108" s="526"/>
      <c r="ES108" s="526"/>
      <c r="ET108" s="526"/>
      <c r="EU108" s="526"/>
      <c r="EV108" s="526"/>
      <c r="EW108" s="526"/>
      <c r="EX108" s="526"/>
      <c r="EY108" s="526"/>
      <c r="EZ108" s="526"/>
      <c r="FA108" s="526"/>
      <c r="FB108" s="526"/>
      <c r="FC108" s="526"/>
      <c r="FD108" s="526"/>
      <c r="FE108" s="526"/>
      <c r="FF108" s="526"/>
      <c r="FG108" s="526"/>
      <c r="FH108" s="526"/>
      <c r="FI108" s="526"/>
      <c r="FJ108" s="526"/>
      <c r="FK108" s="526"/>
      <c r="FL108" s="526"/>
      <c r="FM108" s="526"/>
      <c r="FN108" s="526"/>
      <c r="FO108" s="526"/>
      <c r="FP108" s="526"/>
      <c r="FQ108" s="526"/>
      <c r="FR108" s="526"/>
      <c r="FS108" s="526"/>
      <c r="FT108" s="526"/>
      <c r="FU108" s="526"/>
      <c r="FV108" s="526"/>
      <c r="FW108" s="526"/>
      <c r="FX108" s="526"/>
      <c r="FY108" s="526"/>
      <c r="FZ108" s="526"/>
      <c r="GA108" s="526"/>
      <c r="GB108" s="526"/>
      <c r="GC108" s="526"/>
      <c r="GD108" s="526"/>
      <c r="GE108" s="526"/>
      <c r="GF108" s="526"/>
      <c r="GG108" s="526"/>
      <c r="GH108" s="526"/>
      <c r="GI108" s="526"/>
      <c r="GJ108" s="526"/>
      <c r="GK108" s="526"/>
      <c r="GL108" s="526"/>
      <c r="GM108" s="526"/>
      <c r="GN108" s="526"/>
      <c r="GO108" s="526"/>
      <c r="GP108" s="526"/>
      <c r="GQ108" s="526"/>
      <c r="GR108" s="526"/>
      <c r="GS108" s="526"/>
      <c r="GT108" s="526"/>
      <c r="GU108" s="526"/>
      <c r="GV108" s="526"/>
      <c r="GW108" s="526"/>
      <c r="GX108" s="526"/>
      <c r="GY108" s="526"/>
      <c r="GZ108" s="526"/>
      <c r="HA108" s="526"/>
      <c r="HB108" s="526"/>
      <c r="HC108" s="526"/>
      <c r="HD108" s="526"/>
      <c r="HE108" s="526"/>
      <c r="HF108" s="526"/>
      <c r="HG108" s="526"/>
      <c r="HH108" s="526"/>
      <c r="HI108" s="526"/>
      <c r="HJ108" s="526"/>
      <c r="HK108" s="526"/>
      <c r="HL108" s="526"/>
      <c r="HM108" s="526"/>
      <c r="HN108" s="526"/>
      <c r="HO108" s="526"/>
      <c r="HP108" s="526"/>
      <c r="HQ108" s="526"/>
      <c r="HR108" s="526"/>
      <c r="HS108" s="526"/>
      <c r="HT108" s="526"/>
      <c r="HU108" s="526"/>
      <c r="HV108" s="526"/>
      <c r="HW108" s="526"/>
      <c r="HX108" s="526"/>
      <c r="HY108" s="526"/>
      <c r="HZ108" s="526"/>
      <c r="IA108" s="526"/>
      <c r="IB108" s="526"/>
      <c r="IC108" s="526"/>
      <c r="ID108" s="526"/>
      <c r="IE108" s="526"/>
      <c r="IF108" s="526"/>
      <c r="IG108" s="526"/>
      <c r="IH108" s="526"/>
      <c r="II108" s="526"/>
      <c r="IJ108" s="526"/>
      <c r="IK108" s="526"/>
      <c r="IL108" s="526"/>
      <c r="IM108" s="526"/>
      <c r="IN108" s="526"/>
      <c r="IO108" s="526"/>
      <c r="IP108" s="526"/>
      <c r="IQ108" s="526"/>
      <c r="IR108" s="526"/>
      <c r="IS108" s="526"/>
      <c r="IT108" s="526"/>
      <c r="IU108" s="526"/>
      <c r="IV108" s="526"/>
      <c r="IW108" s="526"/>
      <c r="IX108" s="526"/>
      <c r="IY108" s="526"/>
      <c r="IZ108" s="526"/>
      <c r="JA108" s="526"/>
      <c r="JB108" s="526"/>
      <c r="JC108" s="526"/>
      <c r="JD108" s="526"/>
      <c r="JE108" s="526"/>
      <c r="JF108" s="526"/>
      <c r="JG108" s="526"/>
      <c r="JH108" s="526"/>
      <c r="JI108" s="526"/>
      <c r="JJ108" s="526"/>
      <c r="JK108" s="526"/>
      <c r="JL108" s="526"/>
      <c r="JM108" s="526"/>
      <c r="JN108" s="526"/>
      <c r="JO108" s="526"/>
      <c r="JP108" s="526"/>
      <c r="JQ108" s="526"/>
      <c r="JR108" s="526"/>
      <c r="JS108" s="526"/>
      <c r="JT108" s="526"/>
      <c r="JU108" s="526"/>
      <c r="JV108" s="526"/>
      <c r="JW108" s="526"/>
      <c r="JX108" s="526"/>
      <c r="JY108" s="526"/>
      <c r="JZ108" s="526"/>
      <c r="KA108" s="526"/>
      <c r="KB108" s="526"/>
      <c r="KC108" s="526"/>
      <c r="KD108" s="526"/>
      <c r="KE108" s="526"/>
      <c r="KF108" s="526"/>
      <c r="KG108" s="526"/>
      <c r="KH108" s="526"/>
      <c r="KI108" s="526"/>
      <c r="KJ108" s="526"/>
      <c r="KK108" s="526"/>
      <c r="KL108" s="526"/>
      <c r="KM108" s="526"/>
      <c r="KN108" s="526"/>
      <c r="KO108" s="526"/>
      <c r="KP108" s="526"/>
      <c r="KQ108" s="527"/>
    </row>
    <row r="109" spans="1:303" ht="37.25" customHeight="1">
      <c r="A109" s="784" t="s">
        <v>704</v>
      </c>
      <c r="B109" s="660" t="s">
        <v>707</v>
      </c>
      <c r="C109" s="660" t="s">
        <v>708</v>
      </c>
      <c r="D109" s="661">
        <v>1</v>
      </c>
      <c r="E109" s="1189">
        <v>291</v>
      </c>
      <c r="F109" s="1171"/>
      <c r="G109" s="621"/>
      <c r="H109" s="622"/>
      <c r="I109" s="620"/>
      <c r="J109" s="619"/>
      <c r="K109" s="27"/>
      <c r="L109" s="25"/>
      <c r="M109" s="1172"/>
      <c r="N109" s="1173"/>
      <c r="O109" s="1174"/>
      <c r="P109" s="1175"/>
      <c r="Q109" s="623" t="s">
        <v>680</v>
      </c>
      <c r="R109" s="611">
        <f t="shared" si="29"/>
        <v>0</v>
      </c>
      <c r="S109" s="662">
        <f t="shared" si="32"/>
        <v>0</v>
      </c>
      <c r="T109" s="663" t="str">
        <f t="shared" si="33"/>
        <v>-</v>
      </c>
      <c r="U109" s="664">
        <v>6</v>
      </c>
      <c r="V109" s="174">
        <f t="shared" si="34"/>
        <v>0</v>
      </c>
      <c r="W109" s="533"/>
      <c r="X109" s="665" t="s">
        <v>1512</v>
      </c>
      <c r="Y109" s="665" t="s">
        <v>1520</v>
      </c>
      <c r="Z109" s="658"/>
      <c r="AA109" s="658"/>
      <c r="AB109" s="658"/>
      <c r="AC109" s="658"/>
      <c r="AD109" s="658"/>
      <c r="AE109" s="658"/>
      <c r="AF109" s="658"/>
      <c r="AG109" s="658"/>
      <c r="AH109" s="658"/>
      <c r="AI109" s="658"/>
      <c r="AJ109" s="658"/>
      <c r="AK109" s="658"/>
      <c r="AL109" s="658"/>
      <c r="AM109" s="658"/>
      <c r="AN109" s="658"/>
      <c r="AO109" s="658"/>
      <c r="AP109" s="658"/>
      <c r="AQ109" s="658"/>
      <c r="AR109" s="658"/>
      <c r="AS109" s="658"/>
      <c r="AT109" s="658"/>
      <c r="AU109" s="658"/>
      <c r="AV109" s="658"/>
      <c r="AW109" s="658"/>
      <c r="AX109" s="658"/>
      <c r="AY109" s="658"/>
      <c r="AZ109" s="658"/>
      <c r="BA109" s="658"/>
      <c r="BB109" s="658"/>
      <c r="BC109" s="658"/>
      <c r="BD109" s="658"/>
      <c r="BE109" s="658"/>
      <c r="BF109" s="658"/>
      <c r="BG109" s="658"/>
      <c r="BH109" s="658"/>
      <c r="BI109" s="658"/>
      <c r="BJ109" s="658"/>
      <c r="BK109" s="658"/>
      <c r="BL109" s="658"/>
      <c r="BM109" s="658"/>
      <c r="BN109" s="658"/>
      <c r="BO109" s="659"/>
      <c r="BP109" s="558"/>
      <c r="BQ109" s="310"/>
      <c r="BR109" s="310"/>
      <c r="BS109" s="310">
        <v>1</v>
      </c>
      <c r="BT109" s="310"/>
      <c r="BU109" s="310"/>
      <c r="BV109" s="512"/>
      <c r="BW109" s="310"/>
      <c r="BX109" s="310">
        <v>1</v>
      </c>
      <c r="BY109" s="310"/>
      <c r="BZ109" s="512"/>
      <c r="CA109" s="525"/>
      <c r="CB109" s="526"/>
      <c r="CC109" s="526"/>
      <c r="CD109" s="526"/>
      <c r="CE109" s="526"/>
      <c r="CF109" s="526"/>
      <c r="CG109" s="526"/>
      <c r="CH109" s="526"/>
      <c r="CI109" s="526"/>
      <c r="CJ109" s="526"/>
      <c r="CK109" s="526"/>
      <c r="CL109" s="526"/>
      <c r="CM109" s="526"/>
      <c r="CN109" s="526"/>
      <c r="CO109" s="526"/>
      <c r="CP109" s="526"/>
      <c r="CQ109" s="526"/>
      <c r="CR109" s="526"/>
      <c r="CS109" s="526"/>
      <c r="CT109" s="526"/>
      <c r="CU109" s="526"/>
      <c r="CV109" s="526"/>
      <c r="CW109" s="526"/>
      <c r="CX109" s="526"/>
      <c r="CY109" s="526"/>
      <c r="CZ109" s="526"/>
      <c r="DA109" s="526"/>
      <c r="DB109" s="526"/>
      <c r="DC109" s="526"/>
      <c r="DD109" s="526"/>
      <c r="DE109" s="526"/>
      <c r="DF109" s="526"/>
      <c r="DG109" s="526"/>
      <c r="DH109" s="526"/>
      <c r="DI109" s="526"/>
      <c r="DJ109" s="526"/>
      <c r="DK109" s="526"/>
      <c r="DL109" s="526"/>
      <c r="DM109" s="526"/>
      <c r="DN109" s="526"/>
      <c r="DO109" s="526"/>
      <c r="DP109" s="526"/>
      <c r="DQ109" s="526"/>
      <c r="DR109" s="526"/>
      <c r="DS109" s="526"/>
      <c r="DT109" s="526"/>
      <c r="DU109" s="526"/>
      <c r="DV109" s="526"/>
      <c r="DW109" s="526"/>
      <c r="DX109" s="526"/>
      <c r="DY109" s="526"/>
      <c r="DZ109" s="526"/>
      <c r="EA109" s="526"/>
      <c r="EB109" s="526"/>
      <c r="EC109" s="526"/>
      <c r="ED109" s="526"/>
      <c r="EE109" s="526"/>
      <c r="EF109" s="526"/>
      <c r="EG109" s="526"/>
      <c r="EH109" s="526"/>
      <c r="EI109" s="526"/>
      <c r="EJ109" s="526"/>
      <c r="EK109" s="526"/>
      <c r="EL109" s="526"/>
      <c r="EM109" s="526"/>
      <c r="EN109" s="526"/>
      <c r="EO109" s="526"/>
      <c r="EP109" s="526"/>
      <c r="EQ109" s="526"/>
      <c r="ER109" s="526"/>
      <c r="ES109" s="526"/>
      <c r="ET109" s="526"/>
      <c r="EU109" s="526"/>
      <c r="EV109" s="526"/>
      <c r="EW109" s="526"/>
      <c r="EX109" s="526"/>
      <c r="EY109" s="526"/>
      <c r="EZ109" s="526"/>
      <c r="FA109" s="526"/>
      <c r="FB109" s="526"/>
      <c r="FC109" s="526"/>
      <c r="FD109" s="526"/>
      <c r="FE109" s="526"/>
      <c r="FF109" s="526"/>
      <c r="FG109" s="526"/>
      <c r="FH109" s="526"/>
      <c r="FI109" s="526"/>
      <c r="FJ109" s="526"/>
      <c r="FK109" s="526"/>
      <c r="FL109" s="526"/>
      <c r="FM109" s="526"/>
      <c r="FN109" s="526"/>
      <c r="FO109" s="526"/>
      <c r="FP109" s="526"/>
      <c r="FQ109" s="526"/>
      <c r="FR109" s="526"/>
      <c r="FS109" s="526"/>
      <c r="FT109" s="526"/>
      <c r="FU109" s="526"/>
      <c r="FV109" s="526"/>
      <c r="FW109" s="526"/>
      <c r="FX109" s="526"/>
      <c r="FY109" s="526"/>
      <c r="FZ109" s="526"/>
      <c r="GA109" s="526"/>
      <c r="GB109" s="526"/>
      <c r="GC109" s="526"/>
      <c r="GD109" s="526"/>
      <c r="GE109" s="526"/>
      <c r="GF109" s="526"/>
      <c r="GG109" s="526"/>
      <c r="GH109" s="526"/>
      <c r="GI109" s="526"/>
      <c r="GJ109" s="526"/>
      <c r="GK109" s="526"/>
      <c r="GL109" s="526"/>
      <c r="GM109" s="526"/>
      <c r="GN109" s="526"/>
      <c r="GO109" s="526"/>
      <c r="GP109" s="526"/>
      <c r="GQ109" s="526"/>
      <c r="GR109" s="526"/>
      <c r="GS109" s="526"/>
      <c r="GT109" s="526"/>
      <c r="GU109" s="526"/>
      <c r="GV109" s="526"/>
      <c r="GW109" s="526"/>
      <c r="GX109" s="526"/>
      <c r="GY109" s="526"/>
      <c r="GZ109" s="526"/>
      <c r="HA109" s="526"/>
      <c r="HB109" s="526"/>
      <c r="HC109" s="526"/>
      <c r="HD109" s="526"/>
      <c r="HE109" s="526"/>
      <c r="HF109" s="526"/>
      <c r="HG109" s="526"/>
      <c r="HH109" s="526"/>
      <c r="HI109" s="526"/>
      <c r="HJ109" s="526"/>
      <c r="HK109" s="526"/>
      <c r="HL109" s="526"/>
      <c r="HM109" s="526"/>
      <c r="HN109" s="526"/>
      <c r="HO109" s="526"/>
      <c r="HP109" s="526"/>
      <c r="HQ109" s="526"/>
      <c r="HR109" s="526"/>
      <c r="HS109" s="526"/>
      <c r="HT109" s="526"/>
      <c r="HU109" s="526"/>
      <c r="HV109" s="526"/>
      <c r="HW109" s="526"/>
      <c r="HX109" s="526"/>
      <c r="HY109" s="526"/>
      <c r="HZ109" s="526"/>
      <c r="IA109" s="526"/>
      <c r="IB109" s="526"/>
      <c r="IC109" s="526"/>
      <c r="ID109" s="526"/>
      <c r="IE109" s="526"/>
      <c r="IF109" s="526"/>
      <c r="IG109" s="526"/>
      <c r="IH109" s="526"/>
      <c r="II109" s="526"/>
      <c r="IJ109" s="526"/>
      <c r="IK109" s="526"/>
      <c r="IL109" s="526"/>
      <c r="IM109" s="526"/>
      <c r="IN109" s="526"/>
      <c r="IO109" s="526"/>
      <c r="IP109" s="526"/>
      <c r="IQ109" s="526"/>
      <c r="IR109" s="526"/>
      <c r="IS109" s="526"/>
      <c r="IT109" s="526"/>
      <c r="IU109" s="526"/>
      <c r="IV109" s="526"/>
      <c r="IW109" s="526"/>
      <c r="IX109" s="526"/>
      <c r="IY109" s="526"/>
      <c r="IZ109" s="526"/>
      <c r="JA109" s="526"/>
      <c r="JB109" s="526"/>
      <c r="JC109" s="526"/>
      <c r="JD109" s="526"/>
      <c r="JE109" s="526"/>
      <c r="JF109" s="526"/>
      <c r="JG109" s="526"/>
      <c r="JH109" s="526"/>
      <c r="JI109" s="526"/>
      <c r="JJ109" s="526"/>
      <c r="JK109" s="526"/>
      <c r="JL109" s="526"/>
      <c r="JM109" s="526"/>
      <c r="JN109" s="526"/>
      <c r="JO109" s="526"/>
      <c r="JP109" s="526"/>
      <c r="JQ109" s="526"/>
      <c r="JR109" s="526"/>
      <c r="JS109" s="526"/>
      <c r="JT109" s="526"/>
      <c r="JU109" s="526"/>
      <c r="JV109" s="526"/>
      <c r="JW109" s="526"/>
      <c r="JX109" s="526"/>
      <c r="JY109" s="526"/>
      <c r="JZ109" s="526"/>
      <c r="KA109" s="526"/>
      <c r="KB109" s="526"/>
      <c r="KC109" s="526"/>
      <c r="KD109" s="526"/>
      <c r="KE109" s="526"/>
      <c r="KF109" s="526"/>
      <c r="KG109" s="526"/>
      <c r="KH109" s="526"/>
      <c r="KI109" s="526"/>
      <c r="KJ109" s="526"/>
      <c r="KK109" s="526"/>
      <c r="KL109" s="526"/>
      <c r="KM109" s="526"/>
      <c r="KN109" s="526"/>
      <c r="KO109" s="526"/>
      <c r="KP109" s="526"/>
      <c r="KQ109" s="527"/>
    </row>
    <row r="110" spans="1:303" ht="37.25" customHeight="1">
      <c r="A110" s="518"/>
      <c r="B110" s="660" t="s">
        <v>709</v>
      </c>
      <c r="C110" s="660" t="s">
        <v>710</v>
      </c>
      <c r="D110" s="661">
        <v>1</v>
      </c>
      <c r="E110" s="1189">
        <v>270</v>
      </c>
      <c r="F110" s="1171"/>
      <c r="G110" s="621"/>
      <c r="H110" s="622"/>
      <c r="I110" s="620"/>
      <c r="J110" s="619"/>
      <c r="K110" s="27"/>
      <c r="L110" s="25"/>
      <c r="M110" s="1172"/>
      <c r="N110" s="1173"/>
      <c r="O110" s="1174"/>
      <c r="P110" s="1175"/>
      <c r="Q110" s="623" t="s">
        <v>680</v>
      </c>
      <c r="R110" s="611">
        <f t="shared" si="29"/>
        <v>0</v>
      </c>
      <c r="S110" s="662">
        <f t="shared" si="32"/>
        <v>0</v>
      </c>
      <c r="T110" s="663" t="str">
        <f t="shared" si="33"/>
        <v>-</v>
      </c>
      <c r="U110" s="664">
        <v>4.5999999999999996</v>
      </c>
      <c r="V110" s="174">
        <f t="shared" si="34"/>
        <v>0</v>
      </c>
      <c r="W110" s="533"/>
      <c r="X110" s="665" t="s">
        <v>1511</v>
      </c>
      <c r="Y110" s="665" t="s">
        <v>1520</v>
      </c>
      <c r="Z110" s="658"/>
      <c r="AA110" s="658"/>
      <c r="AB110" s="658"/>
      <c r="AC110" s="658"/>
      <c r="AD110" s="658"/>
      <c r="AE110" s="658"/>
      <c r="AF110" s="658"/>
      <c r="AG110" s="658"/>
      <c r="AH110" s="658"/>
      <c r="AI110" s="658"/>
      <c r="AJ110" s="658"/>
      <c r="AK110" s="658"/>
      <c r="AL110" s="658"/>
      <c r="AM110" s="658"/>
      <c r="AN110" s="658"/>
      <c r="AO110" s="658"/>
      <c r="AP110" s="658"/>
      <c r="AQ110" s="658"/>
      <c r="AR110" s="658"/>
      <c r="AS110" s="658"/>
      <c r="AT110" s="658"/>
      <c r="AU110" s="658"/>
      <c r="AV110" s="658"/>
      <c r="AW110" s="658"/>
      <c r="AX110" s="658"/>
      <c r="AY110" s="658"/>
      <c r="AZ110" s="658"/>
      <c r="BA110" s="658"/>
      <c r="BB110" s="658"/>
      <c r="BC110" s="658"/>
      <c r="BD110" s="658"/>
      <c r="BE110" s="658"/>
      <c r="BF110" s="658"/>
      <c r="BG110" s="658"/>
      <c r="BH110" s="658"/>
      <c r="BI110" s="658"/>
      <c r="BJ110" s="658"/>
      <c r="BK110" s="658"/>
      <c r="BL110" s="658"/>
      <c r="BM110" s="658"/>
      <c r="BN110" s="658"/>
      <c r="BO110" s="659"/>
      <c r="BP110" s="558"/>
      <c r="BQ110" s="310"/>
      <c r="BR110" s="310"/>
      <c r="BS110" s="310">
        <v>1</v>
      </c>
      <c r="BT110" s="310"/>
      <c r="BU110" s="310"/>
      <c r="BV110" s="512"/>
      <c r="BW110" s="310"/>
      <c r="BX110" s="310"/>
      <c r="BY110" s="310">
        <v>1</v>
      </c>
      <c r="BZ110" s="512"/>
      <c r="CA110" s="525"/>
      <c r="CB110" s="526"/>
      <c r="CC110" s="526"/>
      <c r="CD110" s="526"/>
      <c r="CE110" s="526"/>
      <c r="CF110" s="526"/>
      <c r="CG110" s="526"/>
      <c r="CH110" s="526"/>
      <c r="CI110" s="526"/>
      <c r="CJ110" s="526"/>
      <c r="CK110" s="526"/>
      <c r="CL110" s="526"/>
      <c r="CM110" s="526"/>
      <c r="CN110" s="526"/>
      <c r="CO110" s="526"/>
      <c r="CP110" s="526"/>
      <c r="CQ110" s="526"/>
      <c r="CR110" s="526"/>
      <c r="CS110" s="526"/>
      <c r="CT110" s="526"/>
      <c r="CU110" s="526"/>
      <c r="CV110" s="526"/>
      <c r="CW110" s="526"/>
      <c r="CX110" s="526"/>
      <c r="CY110" s="526"/>
      <c r="CZ110" s="526"/>
      <c r="DA110" s="526"/>
      <c r="DB110" s="526"/>
      <c r="DC110" s="526"/>
      <c r="DD110" s="526"/>
      <c r="DE110" s="526"/>
      <c r="DF110" s="526"/>
      <c r="DG110" s="526"/>
      <c r="DH110" s="526"/>
      <c r="DI110" s="526"/>
      <c r="DJ110" s="526"/>
      <c r="DK110" s="526"/>
      <c r="DL110" s="526"/>
      <c r="DM110" s="526"/>
      <c r="DN110" s="526"/>
      <c r="DO110" s="526"/>
      <c r="DP110" s="526"/>
      <c r="DQ110" s="526"/>
      <c r="DR110" s="526"/>
      <c r="DS110" s="526"/>
      <c r="DT110" s="526"/>
      <c r="DU110" s="526"/>
      <c r="DV110" s="526"/>
      <c r="DW110" s="526"/>
      <c r="DX110" s="526"/>
      <c r="DY110" s="526"/>
      <c r="DZ110" s="526"/>
      <c r="EA110" s="526"/>
      <c r="EB110" s="526"/>
      <c r="EC110" s="526"/>
      <c r="ED110" s="526"/>
      <c r="EE110" s="526"/>
      <c r="EF110" s="526"/>
      <c r="EG110" s="526"/>
      <c r="EH110" s="526"/>
      <c r="EI110" s="526"/>
      <c r="EJ110" s="526"/>
      <c r="EK110" s="526"/>
      <c r="EL110" s="526"/>
      <c r="EM110" s="526"/>
      <c r="EN110" s="526"/>
      <c r="EO110" s="526"/>
      <c r="EP110" s="526"/>
      <c r="EQ110" s="526"/>
      <c r="ER110" s="526"/>
      <c r="ES110" s="526"/>
      <c r="ET110" s="526"/>
      <c r="EU110" s="526"/>
      <c r="EV110" s="526"/>
      <c r="EW110" s="526"/>
      <c r="EX110" s="526"/>
      <c r="EY110" s="526"/>
      <c r="EZ110" s="526"/>
      <c r="FA110" s="526"/>
      <c r="FB110" s="526"/>
      <c r="FC110" s="526"/>
      <c r="FD110" s="526"/>
      <c r="FE110" s="526"/>
      <c r="FF110" s="526"/>
      <c r="FG110" s="526"/>
      <c r="FH110" s="526"/>
      <c r="FI110" s="526"/>
      <c r="FJ110" s="526"/>
      <c r="FK110" s="526"/>
      <c r="FL110" s="526"/>
      <c r="FM110" s="526"/>
      <c r="FN110" s="526"/>
      <c r="FO110" s="526"/>
      <c r="FP110" s="526"/>
      <c r="FQ110" s="526"/>
      <c r="FR110" s="526"/>
      <c r="FS110" s="526"/>
      <c r="FT110" s="526"/>
      <c r="FU110" s="526"/>
      <c r="FV110" s="526"/>
      <c r="FW110" s="526"/>
      <c r="FX110" s="526"/>
      <c r="FY110" s="526"/>
      <c r="FZ110" s="526"/>
      <c r="GA110" s="526"/>
      <c r="GB110" s="526"/>
      <c r="GC110" s="526"/>
      <c r="GD110" s="526"/>
      <c r="GE110" s="526"/>
      <c r="GF110" s="526"/>
      <c r="GG110" s="526"/>
      <c r="GH110" s="526"/>
      <c r="GI110" s="526"/>
      <c r="GJ110" s="526"/>
      <c r="GK110" s="526"/>
      <c r="GL110" s="526"/>
      <c r="GM110" s="526"/>
      <c r="GN110" s="526"/>
      <c r="GO110" s="526"/>
      <c r="GP110" s="526"/>
      <c r="GQ110" s="526"/>
      <c r="GR110" s="526"/>
      <c r="GS110" s="526"/>
      <c r="GT110" s="526"/>
      <c r="GU110" s="526"/>
      <c r="GV110" s="526"/>
      <c r="GW110" s="526"/>
      <c r="GX110" s="526"/>
      <c r="GY110" s="526"/>
      <c r="GZ110" s="526"/>
      <c r="HA110" s="526"/>
      <c r="HB110" s="526"/>
      <c r="HC110" s="526"/>
      <c r="HD110" s="526"/>
      <c r="HE110" s="526"/>
      <c r="HF110" s="526"/>
      <c r="HG110" s="526"/>
      <c r="HH110" s="526"/>
      <c r="HI110" s="526"/>
      <c r="HJ110" s="526"/>
      <c r="HK110" s="526"/>
      <c r="HL110" s="526"/>
      <c r="HM110" s="526"/>
      <c r="HN110" s="526"/>
      <c r="HO110" s="526"/>
      <c r="HP110" s="526"/>
      <c r="HQ110" s="526"/>
      <c r="HR110" s="526"/>
      <c r="HS110" s="526"/>
      <c r="HT110" s="526"/>
      <c r="HU110" s="526"/>
      <c r="HV110" s="526"/>
      <c r="HW110" s="526"/>
      <c r="HX110" s="526"/>
      <c r="HY110" s="526"/>
      <c r="HZ110" s="526"/>
      <c r="IA110" s="526"/>
      <c r="IB110" s="526"/>
      <c r="IC110" s="526"/>
      <c r="ID110" s="526"/>
      <c r="IE110" s="526"/>
      <c r="IF110" s="526"/>
      <c r="IG110" s="526"/>
      <c r="IH110" s="526"/>
      <c r="II110" s="526"/>
      <c r="IJ110" s="526"/>
      <c r="IK110" s="526"/>
      <c r="IL110" s="526"/>
      <c r="IM110" s="526"/>
      <c r="IN110" s="526"/>
      <c r="IO110" s="526"/>
      <c r="IP110" s="526"/>
      <c r="IQ110" s="526"/>
      <c r="IR110" s="526"/>
      <c r="IS110" s="526"/>
      <c r="IT110" s="526"/>
      <c r="IU110" s="526"/>
      <c r="IV110" s="526"/>
      <c r="IW110" s="526"/>
      <c r="IX110" s="526"/>
      <c r="IY110" s="526"/>
      <c r="IZ110" s="526"/>
      <c r="JA110" s="526"/>
      <c r="JB110" s="526"/>
      <c r="JC110" s="526"/>
      <c r="JD110" s="526"/>
      <c r="JE110" s="526"/>
      <c r="JF110" s="526"/>
      <c r="JG110" s="526"/>
      <c r="JH110" s="526"/>
      <c r="JI110" s="526"/>
      <c r="JJ110" s="526"/>
      <c r="JK110" s="526"/>
      <c r="JL110" s="526"/>
      <c r="JM110" s="526"/>
      <c r="JN110" s="526"/>
      <c r="JO110" s="526"/>
      <c r="JP110" s="526"/>
      <c r="JQ110" s="526"/>
      <c r="JR110" s="526"/>
      <c r="JS110" s="526"/>
      <c r="JT110" s="526"/>
      <c r="JU110" s="526"/>
      <c r="JV110" s="526"/>
      <c r="JW110" s="526"/>
      <c r="JX110" s="526"/>
      <c r="JY110" s="526"/>
      <c r="JZ110" s="526"/>
      <c r="KA110" s="526"/>
      <c r="KB110" s="526"/>
      <c r="KC110" s="526"/>
      <c r="KD110" s="526"/>
      <c r="KE110" s="526"/>
      <c r="KF110" s="526"/>
      <c r="KG110" s="526"/>
      <c r="KH110" s="526"/>
      <c r="KI110" s="526"/>
      <c r="KJ110" s="526"/>
      <c r="KK110" s="526"/>
      <c r="KL110" s="526"/>
      <c r="KM110" s="526"/>
      <c r="KN110" s="526"/>
      <c r="KO110" s="526"/>
      <c r="KP110" s="526"/>
      <c r="KQ110" s="527"/>
    </row>
    <row r="111" spans="1:303" ht="37.25" customHeight="1">
      <c r="A111" s="796"/>
      <c r="B111" s="723" t="s">
        <v>711</v>
      </c>
      <c r="C111" s="723" t="s">
        <v>712</v>
      </c>
      <c r="D111" s="724">
        <v>1</v>
      </c>
      <c r="E111" s="1191">
        <v>255</v>
      </c>
      <c r="F111" s="792"/>
      <c r="G111" s="787"/>
      <c r="H111" s="788"/>
      <c r="I111" s="786"/>
      <c r="J111" s="785"/>
      <c r="K111" s="45"/>
      <c r="L111" s="43"/>
      <c r="M111" s="118"/>
      <c r="N111" s="790"/>
      <c r="O111" s="791"/>
      <c r="P111" s="1178"/>
      <c r="Q111" s="789" t="s">
        <v>680</v>
      </c>
      <c r="R111" s="647">
        <f t="shared" si="29"/>
        <v>0</v>
      </c>
      <c r="S111" s="725">
        <f t="shared" si="32"/>
        <v>0</v>
      </c>
      <c r="T111" s="726" t="str">
        <f t="shared" si="33"/>
        <v>-</v>
      </c>
      <c r="U111" s="664">
        <v>4</v>
      </c>
      <c r="V111" s="174">
        <f t="shared" si="34"/>
        <v>0</v>
      </c>
      <c r="W111" s="533"/>
      <c r="X111" s="793" t="s">
        <v>1512</v>
      </c>
      <c r="Y111" s="793" t="s">
        <v>1520</v>
      </c>
      <c r="Z111" s="658"/>
      <c r="AA111" s="658"/>
      <c r="AB111" s="658"/>
      <c r="AC111" s="658"/>
      <c r="AD111" s="658"/>
      <c r="AE111" s="658"/>
      <c r="AF111" s="658"/>
      <c r="AG111" s="658"/>
      <c r="AH111" s="658"/>
      <c r="AI111" s="658"/>
      <c r="AJ111" s="658"/>
      <c r="AK111" s="658"/>
      <c r="AL111" s="658"/>
      <c r="AM111" s="658"/>
      <c r="AN111" s="658"/>
      <c r="AO111" s="658"/>
      <c r="AP111" s="658"/>
      <c r="AQ111" s="658"/>
      <c r="AR111" s="658"/>
      <c r="AS111" s="658"/>
      <c r="AT111" s="658"/>
      <c r="AU111" s="658"/>
      <c r="AV111" s="658"/>
      <c r="AW111" s="658"/>
      <c r="AX111" s="658"/>
      <c r="AY111" s="658"/>
      <c r="AZ111" s="658"/>
      <c r="BA111" s="658"/>
      <c r="BB111" s="658"/>
      <c r="BC111" s="658"/>
      <c r="BD111" s="658"/>
      <c r="BE111" s="658"/>
      <c r="BF111" s="658"/>
      <c r="BG111" s="658"/>
      <c r="BH111" s="658"/>
      <c r="BI111" s="658"/>
      <c r="BJ111" s="658"/>
      <c r="BK111" s="658"/>
      <c r="BL111" s="658"/>
      <c r="BM111" s="658"/>
      <c r="BN111" s="658"/>
      <c r="BO111" s="659"/>
      <c r="BP111" s="558"/>
      <c r="BQ111" s="310"/>
      <c r="BR111" s="310"/>
      <c r="BS111" s="310">
        <v>1</v>
      </c>
      <c r="BT111" s="310"/>
      <c r="BU111" s="310"/>
      <c r="BV111" s="512"/>
      <c r="BW111" s="310"/>
      <c r="BX111" s="310">
        <v>1</v>
      </c>
      <c r="BY111" s="310"/>
      <c r="BZ111" s="512"/>
      <c r="CA111" s="525"/>
      <c r="CB111" s="526"/>
      <c r="CC111" s="526"/>
      <c r="CD111" s="526"/>
      <c r="CE111" s="526"/>
      <c r="CF111" s="526"/>
      <c r="CG111" s="526"/>
      <c r="CH111" s="526"/>
      <c r="CI111" s="526"/>
      <c r="CJ111" s="526"/>
      <c r="CK111" s="526"/>
      <c r="CL111" s="526"/>
      <c r="CM111" s="526"/>
      <c r="CN111" s="526"/>
      <c r="CO111" s="526"/>
      <c r="CP111" s="526"/>
      <c r="CQ111" s="526"/>
      <c r="CR111" s="526"/>
      <c r="CS111" s="526"/>
      <c r="CT111" s="526"/>
      <c r="CU111" s="526"/>
      <c r="CV111" s="526"/>
      <c r="CW111" s="526"/>
      <c r="CX111" s="526"/>
      <c r="CY111" s="526"/>
      <c r="CZ111" s="526"/>
      <c r="DA111" s="526"/>
      <c r="DB111" s="526"/>
      <c r="DC111" s="526"/>
      <c r="DD111" s="526"/>
      <c r="DE111" s="526"/>
      <c r="DF111" s="526"/>
      <c r="DG111" s="526"/>
      <c r="DH111" s="526"/>
      <c r="DI111" s="526"/>
      <c r="DJ111" s="526"/>
      <c r="DK111" s="526"/>
      <c r="DL111" s="526"/>
      <c r="DM111" s="526"/>
      <c r="DN111" s="526"/>
      <c r="DO111" s="526"/>
      <c r="DP111" s="526"/>
      <c r="DQ111" s="526"/>
      <c r="DR111" s="526"/>
      <c r="DS111" s="526"/>
      <c r="DT111" s="526"/>
      <c r="DU111" s="526"/>
      <c r="DV111" s="526"/>
      <c r="DW111" s="526"/>
      <c r="DX111" s="526"/>
      <c r="DY111" s="526"/>
      <c r="DZ111" s="526"/>
      <c r="EA111" s="526"/>
      <c r="EB111" s="526"/>
      <c r="EC111" s="526"/>
      <c r="ED111" s="526"/>
      <c r="EE111" s="526"/>
      <c r="EF111" s="526"/>
      <c r="EG111" s="526"/>
      <c r="EH111" s="526"/>
      <c r="EI111" s="526"/>
      <c r="EJ111" s="526"/>
      <c r="EK111" s="526"/>
      <c r="EL111" s="526"/>
      <c r="EM111" s="526"/>
      <c r="EN111" s="526"/>
      <c r="EO111" s="526"/>
      <c r="EP111" s="526"/>
      <c r="EQ111" s="526"/>
      <c r="ER111" s="526"/>
      <c r="ES111" s="526"/>
      <c r="ET111" s="526"/>
      <c r="EU111" s="526"/>
      <c r="EV111" s="526"/>
      <c r="EW111" s="526"/>
      <c r="EX111" s="526"/>
      <c r="EY111" s="526"/>
      <c r="EZ111" s="526"/>
      <c r="FA111" s="526"/>
      <c r="FB111" s="526"/>
      <c r="FC111" s="526"/>
      <c r="FD111" s="526"/>
      <c r="FE111" s="526"/>
      <c r="FF111" s="526"/>
      <c r="FG111" s="526"/>
      <c r="FH111" s="526"/>
      <c r="FI111" s="526"/>
      <c r="FJ111" s="526"/>
      <c r="FK111" s="526"/>
      <c r="FL111" s="526"/>
      <c r="FM111" s="526"/>
      <c r="FN111" s="526"/>
      <c r="FO111" s="526"/>
      <c r="FP111" s="526"/>
      <c r="FQ111" s="526"/>
      <c r="FR111" s="526"/>
      <c r="FS111" s="526"/>
      <c r="FT111" s="526"/>
      <c r="FU111" s="526"/>
      <c r="FV111" s="526"/>
      <c r="FW111" s="526"/>
      <c r="FX111" s="526"/>
      <c r="FY111" s="526"/>
      <c r="FZ111" s="526"/>
      <c r="GA111" s="526"/>
      <c r="GB111" s="526"/>
      <c r="GC111" s="526"/>
      <c r="GD111" s="526"/>
      <c r="GE111" s="526"/>
      <c r="GF111" s="526"/>
      <c r="GG111" s="526"/>
      <c r="GH111" s="526"/>
      <c r="GI111" s="526"/>
      <c r="GJ111" s="526"/>
      <c r="GK111" s="526"/>
      <c r="GL111" s="526"/>
      <c r="GM111" s="526"/>
      <c r="GN111" s="526"/>
      <c r="GO111" s="526"/>
      <c r="GP111" s="526"/>
      <c r="GQ111" s="526"/>
      <c r="GR111" s="526"/>
      <c r="GS111" s="526"/>
      <c r="GT111" s="526"/>
      <c r="GU111" s="526"/>
      <c r="GV111" s="526"/>
      <c r="GW111" s="526"/>
      <c r="GX111" s="526"/>
      <c r="GY111" s="526"/>
      <c r="GZ111" s="526"/>
      <c r="HA111" s="526"/>
      <c r="HB111" s="526"/>
      <c r="HC111" s="526"/>
      <c r="HD111" s="526"/>
      <c r="HE111" s="526"/>
      <c r="HF111" s="526"/>
      <c r="HG111" s="526"/>
      <c r="HH111" s="526"/>
      <c r="HI111" s="526"/>
      <c r="HJ111" s="526"/>
      <c r="HK111" s="526"/>
      <c r="HL111" s="526"/>
      <c r="HM111" s="526"/>
      <c r="HN111" s="526"/>
      <c r="HO111" s="526"/>
      <c r="HP111" s="526"/>
      <c r="HQ111" s="526"/>
      <c r="HR111" s="526"/>
      <c r="HS111" s="526"/>
      <c r="HT111" s="526"/>
      <c r="HU111" s="526"/>
      <c r="HV111" s="526"/>
      <c r="HW111" s="526"/>
      <c r="HX111" s="526"/>
      <c r="HY111" s="526"/>
      <c r="HZ111" s="526"/>
      <c r="IA111" s="526"/>
      <c r="IB111" s="526"/>
      <c r="IC111" s="526"/>
      <c r="ID111" s="526"/>
      <c r="IE111" s="526"/>
      <c r="IF111" s="526"/>
      <c r="IG111" s="526"/>
      <c r="IH111" s="526"/>
      <c r="II111" s="526"/>
      <c r="IJ111" s="526"/>
      <c r="IK111" s="526"/>
      <c r="IL111" s="526"/>
      <c r="IM111" s="526"/>
      <c r="IN111" s="526"/>
      <c r="IO111" s="526"/>
      <c r="IP111" s="526"/>
      <c r="IQ111" s="526"/>
      <c r="IR111" s="526"/>
      <c r="IS111" s="526"/>
      <c r="IT111" s="526"/>
      <c r="IU111" s="526"/>
      <c r="IV111" s="526"/>
      <c r="IW111" s="526"/>
      <c r="IX111" s="526"/>
      <c r="IY111" s="526"/>
      <c r="IZ111" s="526"/>
      <c r="JA111" s="526"/>
      <c r="JB111" s="526"/>
      <c r="JC111" s="526"/>
      <c r="JD111" s="526"/>
      <c r="JE111" s="526"/>
      <c r="JF111" s="526"/>
      <c r="JG111" s="526"/>
      <c r="JH111" s="526"/>
      <c r="JI111" s="526"/>
      <c r="JJ111" s="526"/>
      <c r="JK111" s="526"/>
      <c r="JL111" s="526"/>
      <c r="JM111" s="526"/>
      <c r="JN111" s="526"/>
      <c r="JO111" s="526"/>
      <c r="JP111" s="526"/>
      <c r="JQ111" s="526"/>
      <c r="JR111" s="526"/>
      <c r="JS111" s="526"/>
      <c r="JT111" s="526"/>
      <c r="JU111" s="526"/>
      <c r="JV111" s="526"/>
      <c r="JW111" s="526"/>
      <c r="JX111" s="526"/>
      <c r="JY111" s="526"/>
      <c r="JZ111" s="526"/>
      <c r="KA111" s="526"/>
      <c r="KB111" s="526"/>
      <c r="KC111" s="526"/>
      <c r="KD111" s="526"/>
      <c r="KE111" s="526"/>
      <c r="KF111" s="526"/>
      <c r="KG111" s="526"/>
      <c r="KH111" s="526"/>
      <c r="KI111" s="526"/>
      <c r="KJ111" s="526"/>
      <c r="KK111" s="526"/>
      <c r="KL111" s="526"/>
      <c r="KM111" s="526"/>
      <c r="KN111" s="526"/>
      <c r="KO111" s="526"/>
      <c r="KP111" s="526"/>
      <c r="KQ111" s="527"/>
    </row>
    <row r="112" spans="1:303" ht="37.25" customHeight="1">
      <c r="A112" s="794"/>
      <c r="B112" s="528" t="s">
        <v>714</v>
      </c>
      <c r="C112" s="528" t="s">
        <v>715</v>
      </c>
      <c r="D112" s="684">
        <v>1</v>
      </c>
      <c r="E112" s="1190">
        <v>314</v>
      </c>
      <c r="F112" s="801"/>
      <c r="G112" s="608"/>
      <c r="H112" s="609"/>
      <c r="I112" s="607"/>
      <c r="J112" s="606"/>
      <c r="K112" s="108"/>
      <c r="L112" s="1182"/>
      <c r="M112" s="26"/>
      <c r="N112" s="800"/>
      <c r="O112" s="1183"/>
      <c r="P112" s="1184"/>
      <c r="Q112" s="610" t="s">
        <v>680</v>
      </c>
      <c r="R112" s="611">
        <f t="shared" si="29"/>
        <v>0</v>
      </c>
      <c r="S112" s="685">
        <f t="shared" si="32"/>
        <v>0</v>
      </c>
      <c r="T112" s="686" t="str">
        <f t="shared" si="33"/>
        <v>-</v>
      </c>
      <c r="U112" s="664">
        <v>8.6999999999999993</v>
      </c>
      <c r="V112" s="174">
        <f t="shared" si="34"/>
        <v>0</v>
      </c>
      <c r="W112" s="533"/>
      <c r="X112" s="738" t="s">
        <v>1512</v>
      </c>
      <c r="Y112" s="738" t="s">
        <v>1516</v>
      </c>
      <c r="Z112" s="658"/>
      <c r="AA112" s="658"/>
      <c r="AB112" s="658"/>
      <c r="AC112" s="658"/>
      <c r="AD112" s="658"/>
      <c r="AE112" s="658"/>
      <c r="AF112" s="658"/>
      <c r="AG112" s="658"/>
      <c r="AH112" s="658"/>
      <c r="AI112" s="658"/>
      <c r="AJ112" s="658"/>
      <c r="AK112" s="658"/>
      <c r="AL112" s="658"/>
      <c r="AM112" s="658"/>
      <c r="AN112" s="658"/>
      <c r="AO112" s="658"/>
      <c r="AP112" s="658"/>
      <c r="AQ112" s="658"/>
      <c r="AR112" s="658"/>
      <c r="AS112" s="658"/>
      <c r="AT112" s="658"/>
      <c r="AU112" s="658"/>
      <c r="AV112" s="658"/>
      <c r="AW112" s="658"/>
      <c r="AX112" s="658"/>
      <c r="AY112" s="658"/>
      <c r="AZ112" s="658"/>
      <c r="BA112" s="658"/>
      <c r="BB112" s="658"/>
      <c r="BC112" s="658"/>
      <c r="BD112" s="658"/>
      <c r="BE112" s="658"/>
      <c r="BF112" s="658"/>
      <c r="BG112" s="658"/>
      <c r="BH112" s="658"/>
      <c r="BI112" s="658"/>
      <c r="BJ112" s="658"/>
      <c r="BK112" s="658"/>
      <c r="BL112" s="658"/>
      <c r="BM112" s="658"/>
      <c r="BN112" s="658"/>
      <c r="BO112" s="659"/>
      <c r="BP112" s="558"/>
      <c r="BQ112" s="310"/>
      <c r="BR112" s="310"/>
      <c r="BS112" s="310"/>
      <c r="BT112" s="310">
        <v>1</v>
      </c>
      <c r="BU112" s="310"/>
      <c r="BV112" s="512"/>
      <c r="BW112" s="310"/>
      <c r="BX112" s="310">
        <v>1</v>
      </c>
      <c r="BY112" s="310"/>
      <c r="BZ112" s="512"/>
      <c r="CA112" s="525"/>
      <c r="CB112" s="526"/>
      <c r="CC112" s="526"/>
      <c r="CD112" s="526"/>
      <c r="CE112" s="526"/>
      <c r="CF112" s="526"/>
      <c r="CG112" s="526"/>
      <c r="CH112" s="526"/>
      <c r="CI112" s="526"/>
      <c r="CJ112" s="526"/>
      <c r="CK112" s="526"/>
      <c r="CL112" s="526"/>
      <c r="CM112" s="526"/>
      <c r="CN112" s="526"/>
      <c r="CO112" s="526"/>
      <c r="CP112" s="526"/>
      <c r="CQ112" s="526"/>
      <c r="CR112" s="526"/>
      <c r="CS112" s="526"/>
      <c r="CT112" s="526"/>
      <c r="CU112" s="526"/>
      <c r="CV112" s="526"/>
      <c r="CW112" s="526"/>
      <c r="CX112" s="526"/>
      <c r="CY112" s="526"/>
      <c r="CZ112" s="526"/>
      <c r="DA112" s="526"/>
      <c r="DB112" s="526"/>
      <c r="DC112" s="526"/>
      <c r="DD112" s="526"/>
      <c r="DE112" s="526"/>
      <c r="DF112" s="526"/>
      <c r="DG112" s="526"/>
      <c r="DH112" s="526"/>
      <c r="DI112" s="526"/>
      <c r="DJ112" s="526"/>
      <c r="DK112" s="526"/>
      <c r="DL112" s="526"/>
      <c r="DM112" s="526"/>
      <c r="DN112" s="526"/>
      <c r="DO112" s="526"/>
      <c r="DP112" s="526"/>
      <c r="DQ112" s="526"/>
      <c r="DR112" s="526"/>
      <c r="DS112" s="526"/>
      <c r="DT112" s="526"/>
      <c r="DU112" s="526"/>
      <c r="DV112" s="526"/>
      <c r="DW112" s="526"/>
      <c r="DX112" s="526"/>
      <c r="DY112" s="526"/>
      <c r="DZ112" s="526"/>
      <c r="EA112" s="526"/>
      <c r="EB112" s="526"/>
      <c r="EC112" s="526"/>
      <c r="ED112" s="526"/>
      <c r="EE112" s="526"/>
      <c r="EF112" s="526"/>
      <c r="EG112" s="526"/>
      <c r="EH112" s="526"/>
      <c r="EI112" s="526"/>
      <c r="EJ112" s="526"/>
      <c r="EK112" s="526"/>
      <c r="EL112" s="526"/>
      <c r="EM112" s="526"/>
      <c r="EN112" s="526"/>
      <c r="EO112" s="526"/>
      <c r="EP112" s="526"/>
      <c r="EQ112" s="526"/>
      <c r="ER112" s="526"/>
      <c r="ES112" s="526"/>
      <c r="ET112" s="526"/>
      <c r="EU112" s="526"/>
      <c r="EV112" s="526"/>
      <c r="EW112" s="526"/>
      <c r="EX112" s="526"/>
      <c r="EY112" s="526"/>
      <c r="EZ112" s="526"/>
      <c r="FA112" s="526"/>
      <c r="FB112" s="526"/>
      <c r="FC112" s="526"/>
      <c r="FD112" s="526"/>
      <c r="FE112" s="526"/>
      <c r="FF112" s="526"/>
      <c r="FG112" s="526"/>
      <c r="FH112" s="526"/>
      <c r="FI112" s="526"/>
      <c r="FJ112" s="526"/>
      <c r="FK112" s="526"/>
      <c r="FL112" s="526"/>
      <c r="FM112" s="526"/>
      <c r="FN112" s="526"/>
      <c r="FO112" s="526"/>
      <c r="FP112" s="526"/>
      <c r="FQ112" s="526"/>
      <c r="FR112" s="526"/>
      <c r="FS112" s="526"/>
      <c r="FT112" s="526"/>
      <c r="FU112" s="526"/>
      <c r="FV112" s="526"/>
      <c r="FW112" s="526"/>
      <c r="FX112" s="526"/>
      <c r="FY112" s="526"/>
      <c r="FZ112" s="526"/>
      <c r="GA112" s="526"/>
      <c r="GB112" s="526"/>
      <c r="GC112" s="526"/>
      <c r="GD112" s="526"/>
      <c r="GE112" s="526"/>
      <c r="GF112" s="526"/>
      <c r="GG112" s="526"/>
      <c r="GH112" s="526"/>
      <c r="GI112" s="526"/>
      <c r="GJ112" s="526"/>
      <c r="GK112" s="526"/>
      <c r="GL112" s="526"/>
      <c r="GM112" s="526"/>
      <c r="GN112" s="526"/>
      <c r="GO112" s="526"/>
      <c r="GP112" s="526"/>
      <c r="GQ112" s="526"/>
      <c r="GR112" s="526"/>
      <c r="GS112" s="526"/>
      <c r="GT112" s="526"/>
      <c r="GU112" s="526"/>
      <c r="GV112" s="526"/>
      <c r="GW112" s="526"/>
      <c r="GX112" s="526"/>
      <c r="GY112" s="526"/>
      <c r="GZ112" s="526"/>
      <c r="HA112" s="526"/>
      <c r="HB112" s="526"/>
      <c r="HC112" s="526"/>
      <c r="HD112" s="526"/>
      <c r="HE112" s="526"/>
      <c r="HF112" s="526"/>
      <c r="HG112" s="526"/>
      <c r="HH112" s="526"/>
      <c r="HI112" s="526"/>
      <c r="HJ112" s="526"/>
      <c r="HK112" s="526"/>
      <c r="HL112" s="526"/>
      <c r="HM112" s="526"/>
      <c r="HN112" s="526"/>
      <c r="HO112" s="526"/>
      <c r="HP112" s="526"/>
      <c r="HQ112" s="526"/>
      <c r="HR112" s="526"/>
      <c r="HS112" s="526"/>
      <c r="HT112" s="526"/>
      <c r="HU112" s="526"/>
      <c r="HV112" s="526"/>
      <c r="HW112" s="526"/>
      <c r="HX112" s="526"/>
      <c r="HY112" s="526"/>
      <c r="HZ112" s="526"/>
      <c r="IA112" s="526"/>
      <c r="IB112" s="526"/>
      <c r="IC112" s="526"/>
      <c r="ID112" s="526"/>
      <c r="IE112" s="526"/>
      <c r="IF112" s="526"/>
      <c r="IG112" s="526"/>
      <c r="IH112" s="526"/>
      <c r="II112" s="526"/>
      <c r="IJ112" s="526"/>
      <c r="IK112" s="526"/>
      <c r="IL112" s="526"/>
      <c r="IM112" s="526"/>
      <c r="IN112" s="526"/>
      <c r="IO112" s="526"/>
      <c r="IP112" s="526"/>
      <c r="IQ112" s="526"/>
      <c r="IR112" s="526"/>
      <c r="IS112" s="526"/>
      <c r="IT112" s="526"/>
      <c r="IU112" s="526"/>
      <c r="IV112" s="526"/>
      <c r="IW112" s="526"/>
      <c r="IX112" s="526"/>
      <c r="IY112" s="526"/>
      <c r="IZ112" s="526"/>
      <c r="JA112" s="526"/>
      <c r="JB112" s="526"/>
      <c r="JC112" s="526"/>
      <c r="JD112" s="526"/>
      <c r="JE112" s="526"/>
      <c r="JF112" s="526"/>
      <c r="JG112" s="526"/>
      <c r="JH112" s="526"/>
      <c r="JI112" s="526"/>
      <c r="JJ112" s="526"/>
      <c r="JK112" s="526"/>
      <c r="JL112" s="526"/>
      <c r="JM112" s="526"/>
      <c r="JN112" s="526"/>
      <c r="JO112" s="526"/>
      <c r="JP112" s="526"/>
      <c r="JQ112" s="526"/>
      <c r="JR112" s="526"/>
      <c r="JS112" s="526"/>
      <c r="JT112" s="526"/>
      <c r="JU112" s="526"/>
      <c r="JV112" s="526"/>
      <c r="JW112" s="526"/>
      <c r="JX112" s="526"/>
      <c r="JY112" s="526"/>
      <c r="JZ112" s="526"/>
      <c r="KA112" s="526"/>
      <c r="KB112" s="526"/>
      <c r="KC112" s="526"/>
      <c r="KD112" s="526"/>
      <c r="KE112" s="526"/>
      <c r="KF112" s="526"/>
      <c r="KG112" s="526"/>
      <c r="KH112" s="526"/>
      <c r="KI112" s="526"/>
      <c r="KJ112" s="526"/>
      <c r="KK112" s="526"/>
      <c r="KL112" s="526"/>
      <c r="KM112" s="526"/>
      <c r="KN112" s="526"/>
      <c r="KO112" s="526"/>
      <c r="KP112" s="526"/>
      <c r="KQ112" s="527"/>
    </row>
    <row r="113" spans="1:303" ht="37.25" customHeight="1">
      <c r="A113" s="518"/>
      <c r="B113" s="660" t="s">
        <v>716</v>
      </c>
      <c r="C113" s="660" t="s">
        <v>717</v>
      </c>
      <c r="D113" s="661">
        <v>1</v>
      </c>
      <c r="E113" s="1189">
        <v>250</v>
      </c>
      <c r="F113" s="1171"/>
      <c r="G113" s="621"/>
      <c r="H113" s="622"/>
      <c r="I113" s="620"/>
      <c r="J113" s="619"/>
      <c r="K113" s="27"/>
      <c r="L113" s="25"/>
      <c r="M113" s="1172"/>
      <c r="N113" s="1173"/>
      <c r="O113" s="1174"/>
      <c r="P113" s="1175"/>
      <c r="Q113" s="623" t="s">
        <v>680</v>
      </c>
      <c r="R113" s="611">
        <f t="shared" si="29"/>
        <v>0</v>
      </c>
      <c r="S113" s="662">
        <f t="shared" si="32"/>
        <v>0</v>
      </c>
      <c r="T113" s="663" t="str">
        <f t="shared" si="33"/>
        <v>-</v>
      </c>
      <c r="U113" s="664">
        <v>4.5</v>
      </c>
      <c r="V113" s="174">
        <f t="shared" si="34"/>
        <v>0</v>
      </c>
      <c r="W113" s="533"/>
      <c r="X113" s="665" t="s">
        <v>1513</v>
      </c>
      <c r="Y113" s="665" t="s">
        <v>1520</v>
      </c>
      <c r="Z113" s="658"/>
      <c r="AA113" s="658"/>
      <c r="AB113" s="658"/>
      <c r="AC113" s="658"/>
      <c r="AD113" s="658"/>
      <c r="AE113" s="658"/>
      <c r="AF113" s="658"/>
      <c r="AG113" s="658"/>
      <c r="AH113" s="658"/>
      <c r="AI113" s="658"/>
      <c r="AJ113" s="658"/>
      <c r="AK113" s="658"/>
      <c r="AL113" s="658"/>
      <c r="AM113" s="658"/>
      <c r="AN113" s="658"/>
      <c r="AO113" s="658"/>
      <c r="AP113" s="658"/>
      <c r="AQ113" s="658"/>
      <c r="AR113" s="658"/>
      <c r="AS113" s="658"/>
      <c r="AT113" s="658"/>
      <c r="AU113" s="658"/>
      <c r="AV113" s="658"/>
      <c r="AW113" s="658"/>
      <c r="AX113" s="658"/>
      <c r="AY113" s="658"/>
      <c r="AZ113" s="658"/>
      <c r="BA113" s="658"/>
      <c r="BB113" s="658"/>
      <c r="BC113" s="658"/>
      <c r="BD113" s="658"/>
      <c r="BE113" s="658"/>
      <c r="BF113" s="658"/>
      <c r="BG113" s="658"/>
      <c r="BH113" s="658"/>
      <c r="BI113" s="658"/>
      <c r="BJ113" s="658"/>
      <c r="BK113" s="658"/>
      <c r="BL113" s="658"/>
      <c r="BM113" s="658"/>
      <c r="BN113" s="658"/>
      <c r="BO113" s="659"/>
      <c r="BP113" s="558"/>
      <c r="BQ113" s="310"/>
      <c r="BR113" s="310"/>
      <c r="BS113" s="310">
        <v>1</v>
      </c>
      <c r="BT113" s="310"/>
      <c r="BU113" s="310"/>
      <c r="BV113" s="512"/>
      <c r="BW113" s="310">
        <v>1</v>
      </c>
      <c r="BX113" s="310"/>
      <c r="BY113" s="310"/>
      <c r="BZ113" s="512"/>
      <c r="CA113" s="525"/>
      <c r="CB113" s="526"/>
      <c r="CC113" s="526"/>
      <c r="CD113" s="526"/>
      <c r="CE113" s="526"/>
      <c r="CF113" s="526"/>
      <c r="CG113" s="526"/>
      <c r="CH113" s="526"/>
      <c r="CI113" s="526"/>
      <c r="CJ113" s="526"/>
      <c r="CK113" s="526"/>
      <c r="CL113" s="526"/>
      <c r="CM113" s="526"/>
      <c r="CN113" s="526"/>
      <c r="CO113" s="526"/>
      <c r="CP113" s="526"/>
      <c r="CQ113" s="526"/>
      <c r="CR113" s="526"/>
      <c r="CS113" s="526"/>
      <c r="CT113" s="526"/>
      <c r="CU113" s="526"/>
      <c r="CV113" s="526"/>
      <c r="CW113" s="526"/>
      <c r="CX113" s="526"/>
      <c r="CY113" s="526"/>
      <c r="CZ113" s="526"/>
      <c r="DA113" s="526"/>
      <c r="DB113" s="526"/>
      <c r="DC113" s="526"/>
      <c r="DD113" s="526"/>
      <c r="DE113" s="526"/>
      <c r="DF113" s="526"/>
      <c r="DG113" s="526"/>
      <c r="DH113" s="526"/>
      <c r="DI113" s="526"/>
      <c r="DJ113" s="526"/>
      <c r="DK113" s="526"/>
      <c r="DL113" s="526"/>
      <c r="DM113" s="526"/>
      <c r="DN113" s="526"/>
      <c r="DO113" s="526"/>
      <c r="DP113" s="526"/>
      <c r="DQ113" s="526"/>
      <c r="DR113" s="526"/>
      <c r="DS113" s="526"/>
      <c r="DT113" s="526"/>
      <c r="DU113" s="526"/>
      <c r="DV113" s="526"/>
      <c r="DW113" s="526"/>
      <c r="DX113" s="526"/>
      <c r="DY113" s="526"/>
      <c r="DZ113" s="526"/>
      <c r="EA113" s="526"/>
      <c r="EB113" s="526"/>
      <c r="EC113" s="526"/>
      <c r="ED113" s="526"/>
      <c r="EE113" s="526"/>
      <c r="EF113" s="526"/>
      <c r="EG113" s="526"/>
      <c r="EH113" s="526"/>
      <c r="EI113" s="526"/>
      <c r="EJ113" s="526"/>
      <c r="EK113" s="526"/>
      <c r="EL113" s="526"/>
      <c r="EM113" s="526"/>
      <c r="EN113" s="526"/>
      <c r="EO113" s="526"/>
      <c r="EP113" s="526"/>
      <c r="EQ113" s="526"/>
      <c r="ER113" s="526"/>
      <c r="ES113" s="526"/>
      <c r="ET113" s="526"/>
      <c r="EU113" s="526"/>
      <c r="EV113" s="526"/>
      <c r="EW113" s="526"/>
      <c r="EX113" s="526"/>
      <c r="EY113" s="526"/>
      <c r="EZ113" s="526"/>
      <c r="FA113" s="526"/>
      <c r="FB113" s="526"/>
      <c r="FC113" s="526"/>
      <c r="FD113" s="526"/>
      <c r="FE113" s="526"/>
      <c r="FF113" s="526"/>
      <c r="FG113" s="526"/>
      <c r="FH113" s="526"/>
      <c r="FI113" s="526"/>
      <c r="FJ113" s="526"/>
      <c r="FK113" s="526"/>
      <c r="FL113" s="526"/>
      <c r="FM113" s="526"/>
      <c r="FN113" s="526"/>
      <c r="FO113" s="526"/>
      <c r="FP113" s="526"/>
      <c r="FQ113" s="526"/>
      <c r="FR113" s="526"/>
      <c r="FS113" s="526"/>
      <c r="FT113" s="526"/>
      <c r="FU113" s="526"/>
      <c r="FV113" s="526"/>
      <c r="FW113" s="526"/>
      <c r="FX113" s="526"/>
      <c r="FY113" s="526"/>
      <c r="FZ113" s="526"/>
      <c r="GA113" s="526"/>
      <c r="GB113" s="526"/>
      <c r="GC113" s="526"/>
      <c r="GD113" s="526"/>
      <c r="GE113" s="526"/>
      <c r="GF113" s="526"/>
      <c r="GG113" s="526"/>
      <c r="GH113" s="526"/>
      <c r="GI113" s="526"/>
      <c r="GJ113" s="526"/>
      <c r="GK113" s="526"/>
      <c r="GL113" s="526"/>
      <c r="GM113" s="526"/>
      <c r="GN113" s="526"/>
      <c r="GO113" s="526"/>
      <c r="GP113" s="526"/>
      <c r="GQ113" s="526"/>
      <c r="GR113" s="526"/>
      <c r="GS113" s="526"/>
      <c r="GT113" s="526"/>
      <c r="GU113" s="526"/>
      <c r="GV113" s="526"/>
      <c r="GW113" s="526"/>
      <c r="GX113" s="526"/>
      <c r="GY113" s="526"/>
      <c r="GZ113" s="526"/>
      <c r="HA113" s="526"/>
      <c r="HB113" s="526"/>
      <c r="HC113" s="526"/>
      <c r="HD113" s="526"/>
      <c r="HE113" s="526"/>
      <c r="HF113" s="526"/>
      <c r="HG113" s="526"/>
      <c r="HH113" s="526"/>
      <c r="HI113" s="526"/>
      <c r="HJ113" s="526"/>
      <c r="HK113" s="526"/>
      <c r="HL113" s="526"/>
      <c r="HM113" s="526"/>
      <c r="HN113" s="526"/>
      <c r="HO113" s="526"/>
      <c r="HP113" s="526"/>
      <c r="HQ113" s="526"/>
      <c r="HR113" s="526"/>
      <c r="HS113" s="526"/>
      <c r="HT113" s="526"/>
      <c r="HU113" s="526"/>
      <c r="HV113" s="526"/>
      <c r="HW113" s="526"/>
      <c r="HX113" s="526"/>
      <c r="HY113" s="526"/>
      <c r="HZ113" s="526"/>
      <c r="IA113" s="526"/>
      <c r="IB113" s="526"/>
      <c r="IC113" s="526"/>
      <c r="ID113" s="526"/>
      <c r="IE113" s="526"/>
      <c r="IF113" s="526"/>
      <c r="IG113" s="526"/>
      <c r="IH113" s="526"/>
      <c r="II113" s="526"/>
      <c r="IJ113" s="526"/>
      <c r="IK113" s="526"/>
      <c r="IL113" s="526"/>
      <c r="IM113" s="526"/>
      <c r="IN113" s="526"/>
      <c r="IO113" s="526"/>
      <c r="IP113" s="526"/>
      <c r="IQ113" s="526"/>
      <c r="IR113" s="526"/>
      <c r="IS113" s="526"/>
      <c r="IT113" s="526"/>
      <c r="IU113" s="526"/>
      <c r="IV113" s="526"/>
      <c r="IW113" s="526"/>
      <c r="IX113" s="526"/>
      <c r="IY113" s="526"/>
      <c r="IZ113" s="526"/>
      <c r="JA113" s="526"/>
      <c r="JB113" s="526"/>
      <c r="JC113" s="526"/>
      <c r="JD113" s="526"/>
      <c r="JE113" s="526"/>
      <c r="JF113" s="526"/>
      <c r="JG113" s="526"/>
      <c r="JH113" s="526"/>
      <c r="JI113" s="526"/>
      <c r="JJ113" s="526"/>
      <c r="JK113" s="526"/>
      <c r="JL113" s="526"/>
      <c r="JM113" s="526"/>
      <c r="JN113" s="526"/>
      <c r="JO113" s="526"/>
      <c r="JP113" s="526"/>
      <c r="JQ113" s="526"/>
      <c r="JR113" s="526"/>
      <c r="JS113" s="526"/>
      <c r="JT113" s="526"/>
      <c r="JU113" s="526"/>
      <c r="JV113" s="526"/>
      <c r="JW113" s="526"/>
      <c r="JX113" s="526"/>
      <c r="JY113" s="526"/>
      <c r="JZ113" s="526"/>
      <c r="KA113" s="526"/>
      <c r="KB113" s="526"/>
      <c r="KC113" s="526"/>
      <c r="KD113" s="526"/>
      <c r="KE113" s="526"/>
      <c r="KF113" s="526"/>
      <c r="KG113" s="526"/>
      <c r="KH113" s="526"/>
      <c r="KI113" s="526"/>
      <c r="KJ113" s="526"/>
      <c r="KK113" s="526"/>
      <c r="KL113" s="526"/>
      <c r="KM113" s="526"/>
      <c r="KN113" s="526"/>
      <c r="KO113" s="526"/>
      <c r="KP113" s="526"/>
      <c r="KQ113" s="527"/>
    </row>
    <row r="114" spans="1:303" ht="37.25" customHeight="1">
      <c r="A114" s="784" t="s">
        <v>713</v>
      </c>
      <c r="B114" s="660" t="s">
        <v>718</v>
      </c>
      <c r="C114" s="660" t="s">
        <v>719</v>
      </c>
      <c r="D114" s="661">
        <v>1</v>
      </c>
      <c r="E114" s="1189">
        <v>255</v>
      </c>
      <c r="F114" s="1171"/>
      <c r="G114" s="621"/>
      <c r="H114" s="622"/>
      <c r="I114" s="620"/>
      <c r="J114" s="619"/>
      <c r="K114" s="27"/>
      <c r="L114" s="25"/>
      <c r="M114" s="1172"/>
      <c r="N114" s="1173"/>
      <c r="O114" s="1174"/>
      <c r="P114" s="1175"/>
      <c r="Q114" s="623" t="s">
        <v>680</v>
      </c>
      <c r="R114" s="611">
        <f t="shared" si="29"/>
        <v>0</v>
      </c>
      <c r="S114" s="662">
        <f t="shared" si="32"/>
        <v>0</v>
      </c>
      <c r="T114" s="663" t="str">
        <f t="shared" si="33"/>
        <v>-</v>
      </c>
      <c r="U114" s="664">
        <v>5.5</v>
      </c>
      <c r="V114" s="174">
        <f t="shared" si="34"/>
        <v>0</v>
      </c>
      <c r="W114" s="533"/>
      <c r="X114" s="665" t="s">
        <v>1512</v>
      </c>
      <c r="Y114" s="665" t="s">
        <v>1520</v>
      </c>
      <c r="Z114" s="658"/>
      <c r="AA114" s="658"/>
      <c r="AB114" s="658"/>
      <c r="AC114" s="658"/>
      <c r="AD114" s="658"/>
      <c r="AE114" s="658"/>
      <c r="AF114" s="658"/>
      <c r="AG114" s="658"/>
      <c r="AH114" s="658"/>
      <c r="AI114" s="658"/>
      <c r="AJ114" s="658"/>
      <c r="AK114" s="658"/>
      <c r="AL114" s="658"/>
      <c r="AM114" s="658"/>
      <c r="AN114" s="658"/>
      <c r="AO114" s="658"/>
      <c r="AP114" s="658"/>
      <c r="AQ114" s="658"/>
      <c r="AR114" s="658"/>
      <c r="AS114" s="658"/>
      <c r="AT114" s="658"/>
      <c r="AU114" s="658"/>
      <c r="AV114" s="658"/>
      <c r="AW114" s="658"/>
      <c r="AX114" s="658"/>
      <c r="AY114" s="658"/>
      <c r="AZ114" s="658"/>
      <c r="BA114" s="658"/>
      <c r="BB114" s="658"/>
      <c r="BC114" s="658"/>
      <c r="BD114" s="658"/>
      <c r="BE114" s="658"/>
      <c r="BF114" s="658"/>
      <c r="BG114" s="658"/>
      <c r="BH114" s="658"/>
      <c r="BI114" s="658"/>
      <c r="BJ114" s="658"/>
      <c r="BK114" s="658"/>
      <c r="BL114" s="658"/>
      <c r="BM114" s="658"/>
      <c r="BN114" s="658"/>
      <c r="BO114" s="659"/>
      <c r="BP114" s="558"/>
      <c r="BQ114" s="310"/>
      <c r="BR114" s="310"/>
      <c r="BS114" s="310">
        <v>1</v>
      </c>
      <c r="BT114" s="310"/>
      <c r="BU114" s="310"/>
      <c r="BV114" s="512"/>
      <c r="BW114" s="310"/>
      <c r="BX114" s="310">
        <v>1</v>
      </c>
      <c r="BY114" s="310"/>
      <c r="BZ114" s="512"/>
      <c r="CA114" s="525"/>
      <c r="CB114" s="526"/>
      <c r="CC114" s="526"/>
      <c r="CD114" s="526"/>
      <c r="CE114" s="526"/>
      <c r="CF114" s="526"/>
      <c r="CG114" s="526"/>
      <c r="CH114" s="526"/>
      <c r="CI114" s="526"/>
      <c r="CJ114" s="526"/>
      <c r="CK114" s="526"/>
      <c r="CL114" s="526"/>
      <c r="CM114" s="526"/>
      <c r="CN114" s="526"/>
      <c r="CO114" s="526"/>
      <c r="CP114" s="526"/>
      <c r="CQ114" s="526"/>
      <c r="CR114" s="526"/>
      <c r="CS114" s="526"/>
      <c r="CT114" s="526"/>
      <c r="CU114" s="526"/>
      <c r="CV114" s="526"/>
      <c r="CW114" s="526"/>
      <c r="CX114" s="526"/>
      <c r="CY114" s="526"/>
      <c r="CZ114" s="526"/>
      <c r="DA114" s="526"/>
      <c r="DB114" s="526"/>
      <c r="DC114" s="526"/>
      <c r="DD114" s="526"/>
      <c r="DE114" s="526"/>
      <c r="DF114" s="526"/>
      <c r="DG114" s="526"/>
      <c r="DH114" s="526"/>
      <c r="DI114" s="526"/>
      <c r="DJ114" s="526"/>
      <c r="DK114" s="526"/>
      <c r="DL114" s="526"/>
      <c r="DM114" s="526"/>
      <c r="DN114" s="526"/>
      <c r="DO114" s="526"/>
      <c r="DP114" s="526"/>
      <c r="DQ114" s="526"/>
      <c r="DR114" s="526"/>
      <c r="DS114" s="526"/>
      <c r="DT114" s="526"/>
      <c r="DU114" s="526"/>
      <c r="DV114" s="526"/>
      <c r="DW114" s="526"/>
      <c r="DX114" s="526"/>
      <c r="DY114" s="526"/>
      <c r="DZ114" s="526"/>
      <c r="EA114" s="526"/>
      <c r="EB114" s="526"/>
      <c r="EC114" s="526"/>
      <c r="ED114" s="526"/>
      <c r="EE114" s="526"/>
      <c r="EF114" s="526"/>
      <c r="EG114" s="526"/>
      <c r="EH114" s="526"/>
      <c r="EI114" s="526"/>
      <c r="EJ114" s="526"/>
      <c r="EK114" s="526"/>
      <c r="EL114" s="526"/>
      <c r="EM114" s="526"/>
      <c r="EN114" s="526"/>
      <c r="EO114" s="526"/>
      <c r="EP114" s="526"/>
      <c r="EQ114" s="526"/>
      <c r="ER114" s="526"/>
      <c r="ES114" s="526"/>
      <c r="ET114" s="526"/>
      <c r="EU114" s="526"/>
      <c r="EV114" s="526"/>
      <c r="EW114" s="526"/>
      <c r="EX114" s="526"/>
      <c r="EY114" s="526"/>
      <c r="EZ114" s="526"/>
      <c r="FA114" s="526"/>
      <c r="FB114" s="526"/>
      <c r="FC114" s="526"/>
      <c r="FD114" s="526"/>
      <c r="FE114" s="526"/>
      <c r="FF114" s="526"/>
      <c r="FG114" s="526"/>
      <c r="FH114" s="526"/>
      <c r="FI114" s="526"/>
      <c r="FJ114" s="526"/>
      <c r="FK114" s="526"/>
      <c r="FL114" s="526"/>
      <c r="FM114" s="526"/>
      <c r="FN114" s="526"/>
      <c r="FO114" s="526"/>
      <c r="FP114" s="526"/>
      <c r="FQ114" s="526"/>
      <c r="FR114" s="526"/>
      <c r="FS114" s="526"/>
      <c r="FT114" s="526"/>
      <c r="FU114" s="526"/>
      <c r="FV114" s="526"/>
      <c r="FW114" s="526"/>
      <c r="FX114" s="526"/>
      <c r="FY114" s="526"/>
      <c r="FZ114" s="526"/>
      <c r="GA114" s="526"/>
      <c r="GB114" s="526"/>
      <c r="GC114" s="526"/>
      <c r="GD114" s="526"/>
      <c r="GE114" s="526"/>
      <c r="GF114" s="526"/>
      <c r="GG114" s="526"/>
      <c r="GH114" s="526"/>
      <c r="GI114" s="526"/>
      <c r="GJ114" s="526"/>
      <c r="GK114" s="526"/>
      <c r="GL114" s="526"/>
      <c r="GM114" s="526"/>
      <c r="GN114" s="526"/>
      <c r="GO114" s="526"/>
      <c r="GP114" s="526"/>
      <c r="GQ114" s="526"/>
      <c r="GR114" s="526"/>
      <c r="GS114" s="526"/>
      <c r="GT114" s="526"/>
      <c r="GU114" s="526"/>
      <c r="GV114" s="526"/>
      <c r="GW114" s="526"/>
      <c r="GX114" s="526"/>
      <c r="GY114" s="526"/>
      <c r="GZ114" s="526"/>
      <c r="HA114" s="526"/>
      <c r="HB114" s="526"/>
      <c r="HC114" s="526"/>
      <c r="HD114" s="526"/>
      <c r="HE114" s="526"/>
      <c r="HF114" s="526"/>
      <c r="HG114" s="526"/>
      <c r="HH114" s="526"/>
      <c r="HI114" s="526"/>
      <c r="HJ114" s="526"/>
      <c r="HK114" s="526"/>
      <c r="HL114" s="526"/>
      <c r="HM114" s="526"/>
      <c r="HN114" s="526"/>
      <c r="HO114" s="526"/>
      <c r="HP114" s="526"/>
      <c r="HQ114" s="526"/>
      <c r="HR114" s="526"/>
      <c r="HS114" s="526"/>
      <c r="HT114" s="526"/>
      <c r="HU114" s="526"/>
      <c r="HV114" s="526"/>
      <c r="HW114" s="526"/>
      <c r="HX114" s="526"/>
      <c r="HY114" s="526"/>
      <c r="HZ114" s="526"/>
      <c r="IA114" s="526"/>
      <c r="IB114" s="526"/>
      <c r="IC114" s="526"/>
      <c r="ID114" s="526"/>
      <c r="IE114" s="526"/>
      <c r="IF114" s="526"/>
      <c r="IG114" s="526"/>
      <c r="IH114" s="526"/>
      <c r="II114" s="526"/>
      <c r="IJ114" s="526"/>
      <c r="IK114" s="526"/>
      <c r="IL114" s="526"/>
      <c r="IM114" s="526"/>
      <c r="IN114" s="526"/>
      <c r="IO114" s="526"/>
      <c r="IP114" s="526"/>
      <c r="IQ114" s="526"/>
      <c r="IR114" s="526"/>
      <c r="IS114" s="526"/>
      <c r="IT114" s="526"/>
      <c r="IU114" s="526"/>
      <c r="IV114" s="526"/>
      <c r="IW114" s="526"/>
      <c r="IX114" s="526"/>
      <c r="IY114" s="526"/>
      <c r="IZ114" s="526"/>
      <c r="JA114" s="526"/>
      <c r="JB114" s="526"/>
      <c r="JC114" s="526"/>
      <c r="JD114" s="526"/>
      <c r="JE114" s="526"/>
      <c r="JF114" s="526"/>
      <c r="JG114" s="526"/>
      <c r="JH114" s="526"/>
      <c r="JI114" s="526"/>
      <c r="JJ114" s="526"/>
      <c r="JK114" s="526"/>
      <c r="JL114" s="526"/>
      <c r="JM114" s="526"/>
      <c r="JN114" s="526"/>
      <c r="JO114" s="526"/>
      <c r="JP114" s="526"/>
      <c r="JQ114" s="526"/>
      <c r="JR114" s="526"/>
      <c r="JS114" s="526"/>
      <c r="JT114" s="526"/>
      <c r="JU114" s="526"/>
      <c r="JV114" s="526"/>
      <c r="JW114" s="526"/>
      <c r="JX114" s="526"/>
      <c r="JY114" s="526"/>
      <c r="JZ114" s="526"/>
      <c r="KA114" s="526"/>
      <c r="KB114" s="526"/>
      <c r="KC114" s="526"/>
      <c r="KD114" s="526"/>
      <c r="KE114" s="526"/>
      <c r="KF114" s="526"/>
      <c r="KG114" s="526"/>
      <c r="KH114" s="526"/>
      <c r="KI114" s="526"/>
      <c r="KJ114" s="526"/>
      <c r="KK114" s="526"/>
      <c r="KL114" s="526"/>
      <c r="KM114" s="526"/>
      <c r="KN114" s="526"/>
      <c r="KO114" s="526"/>
      <c r="KP114" s="526"/>
      <c r="KQ114" s="527"/>
    </row>
    <row r="115" spans="1:303" ht="37.25" customHeight="1">
      <c r="A115" s="518"/>
      <c r="B115" s="660" t="s">
        <v>720</v>
      </c>
      <c r="C115" s="660" t="s">
        <v>721</v>
      </c>
      <c r="D115" s="661">
        <v>1</v>
      </c>
      <c r="E115" s="1189">
        <v>244</v>
      </c>
      <c r="F115" s="1171"/>
      <c r="G115" s="621"/>
      <c r="H115" s="622"/>
      <c r="I115" s="620"/>
      <c r="J115" s="619"/>
      <c r="K115" s="27"/>
      <c r="L115" s="25"/>
      <c r="M115" s="1172"/>
      <c r="N115" s="1173"/>
      <c r="O115" s="1174"/>
      <c r="P115" s="1175"/>
      <c r="Q115" s="623" t="s">
        <v>680</v>
      </c>
      <c r="R115" s="611">
        <f t="shared" si="29"/>
        <v>0</v>
      </c>
      <c r="S115" s="662">
        <f t="shared" si="32"/>
        <v>0</v>
      </c>
      <c r="T115" s="663" t="str">
        <f t="shared" si="33"/>
        <v>-</v>
      </c>
      <c r="U115" s="664">
        <v>4.5</v>
      </c>
      <c r="V115" s="174">
        <f t="shared" si="34"/>
        <v>0</v>
      </c>
      <c r="W115" s="533"/>
      <c r="X115" s="665" t="s">
        <v>1513</v>
      </c>
      <c r="Y115" s="665" t="s">
        <v>1520</v>
      </c>
      <c r="Z115" s="658"/>
      <c r="AA115" s="658"/>
      <c r="AB115" s="658"/>
      <c r="AC115" s="658"/>
      <c r="AD115" s="658"/>
      <c r="AE115" s="658"/>
      <c r="AF115" s="658"/>
      <c r="AG115" s="658"/>
      <c r="AH115" s="658"/>
      <c r="AI115" s="658"/>
      <c r="AJ115" s="658"/>
      <c r="AK115" s="658"/>
      <c r="AL115" s="658"/>
      <c r="AM115" s="658"/>
      <c r="AN115" s="658"/>
      <c r="AO115" s="658"/>
      <c r="AP115" s="658"/>
      <c r="AQ115" s="658"/>
      <c r="AR115" s="658"/>
      <c r="AS115" s="658"/>
      <c r="AT115" s="658"/>
      <c r="AU115" s="658"/>
      <c r="AV115" s="658"/>
      <c r="AW115" s="658"/>
      <c r="AX115" s="658"/>
      <c r="AY115" s="658"/>
      <c r="AZ115" s="658"/>
      <c r="BA115" s="658"/>
      <c r="BB115" s="658"/>
      <c r="BC115" s="658"/>
      <c r="BD115" s="658"/>
      <c r="BE115" s="658"/>
      <c r="BF115" s="658"/>
      <c r="BG115" s="658"/>
      <c r="BH115" s="658"/>
      <c r="BI115" s="658"/>
      <c r="BJ115" s="658"/>
      <c r="BK115" s="658"/>
      <c r="BL115" s="658"/>
      <c r="BM115" s="658"/>
      <c r="BN115" s="658"/>
      <c r="BO115" s="659"/>
      <c r="BP115" s="558"/>
      <c r="BQ115" s="310"/>
      <c r="BR115" s="310"/>
      <c r="BS115" s="310">
        <v>1</v>
      </c>
      <c r="BT115" s="310"/>
      <c r="BU115" s="310"/>
      <c r="BV115" s="512"/>
      <c r="BW115" s="310">
        <v>1</v>
      </c>
      <c r="BX115" s="310"/>
      <c r="BY115" s="310"/>
      <c r="BZ115" s="512"/>
      <c r="CA115" s="525"/>
      <c r="CB115" s="526"/>
      <c r="CC115" s="526"/>
      <c r="CD115" s="526"/>
      <c r="CE115" s="526"/>
      <c r="CF115" s="526"/>
      <c r="CG115" s="526"/>
      <c r="CH115" s="526"/>
      <c r="CI115" s="526"/>
      <c r="CJ115" s="526"/>
      <c r="CK115" s="526"/>
      <c r="CL115" s="526"/>
      <c r="CM115" s="526"/>
      <c r="CN115" s="526"/>
      <c r="CO115" s="526"/>
      <c r="CP115" s="526"/>
      <c r="CQ115" s="526"/>
      <c r="CR115" s="526"/>
      <c r="CS115" s="526"/>
      <c r="CT115" s="526"/>
      <c r="CU115" s="526"/>
      <c r="CV115" s="526"/>
      <c r="CW115" s="526"/>
      <c r="CX115" s="526"/>
      <c r="CY115" s="526"/>
      <c r="CZ115" s="526"/>
      <c r="DA115" s="526"/>
      <c r="DB115" s="526"/>
      <c r="DC115" s="526"/>
      <c r="DD115" s="526"/>
      <c r="DE115" s="526"/>
      <c r="DF115" s="526"/>
      <c r="DG115" s="526"/>
      <c r="DH115" s="526"/>
      <c r="DI115" s="526"/>
      <c r="DJ115" s="526"/>
      <c r="DK115" s="526"/>
      <c r="DL115" s="526"/>
      <c r="DM115" s="526"/>
      <c r="DN115" s="526"/>
      <c r="DO115" s="526"/>
      <c r="DP115" s="526"/>
      <c r="DQ115" s="526"/>
      <c r="DR115" s="526"/>
      <c r="DS115" s="526"/>
      <c r="DT115" s="526"/>
      <c r="DU115" s="526"/>
      <c r="DV115" s="526"/>
      <c r="DW115" s="526"/>
      <c r="DX115" s="526"/>
      <c r="DY115" s="526"/>
      <c r="DZ115" s="526"/>
      <c r="EA115" s="526"/>
      <c r="EB115" s="526"/>
      <c r="EC115" s="526"/>
      <c r="ED115" s="526"/>
      <c r="EE115" s="526"/>
      <c r="EF115" s="526"/>
      <c r="EG115" s="526"/>
      <c r="EH115" s="526"/>
      <c r="EI115" s="526"/>
      <c r="EJ115" s="526"/>
      <c r="EK115" s="526"/>
      <c r="EL115" s="526"/>
      <c r="EM115" s="526"/>
      <c r="EN115" s="526"/>
      <c r="EO115" s="526"/>
      <c r="EP115" s="526"/>
      <c r="EQ115" s="526"/>
      <c r="ER115" s="526"/>
      <c r="ES115" s="526"/>
      <c r="ET115" s="526"/>
      <c r="EU115" s="526"/>
      <c r="EV115" s="526"/>
      <c r="EW115" s="526"/>
      <c r="EX115" s="526"/>
      <c r="EY115" s="526"/>
      <c r="EZ115" s="526"/>
      <c r="FA115" s="526"/>
      <c r="FB115" s="526"/>
      <c r="FC115" s="526"/>
      <c r="FD115" s="526"/>
      <c r="FE115" s="526"/>
      <c r="FF115" s="526"/>
      <c r="FG115" s="526"/>
      <c r="FH115" s="526"/>
      <c r="FI115" s="526"/>
      <c r="FJ115" s="526"/>
      <c r="FK115" s="526"/>
      <c r="FL115" s="526"/>
      <c r="FM115" s="526"/>
      <c r="FN115" s="526"/>
      <c r="FO115" s="526"/>
      <c r="FP115" s="526"/>
      <c r="FQ115" s="526"/>
      <c r="FR115" s="526"/>
      <c r="FS115" s="526"/>
      <c r="FT115" s="526"/>
      <c r="FU115" s="526"/>
      <c r="FV115" s="526"/>
      <c r="FW115" s="526"/>
      <c r="FX115" s="526"/>
      <c r="FY115" s="526"/>
      <c r="FZ115" s="526"/>
      <c r="GA115" s="526"/>
      <c r="GB115" s="526"/>
      <c r="GC115" s="526"/>
      <c r="GD115" s="526"/>
      <c r="GE115" s="526"/>
      <c r="GF115" s="526"/>
      <c r="GG115" s="526"/>
      <c r="GH115" s="526"/>
      <c r="GI115" s="526"/>
      <c r="GJ115" s="526"/>
      <c r="GK115" s="526"/>
      <c r="GL115" s="526"/>
      <c r="GM115" s="526"/>
      <c r="GN115" s="526"/>
      <c r="GO115" s="526"/>
      <c r="GP115" s="526"/>
      <c r="GQ115" s="526"/>
      <c r="GR115" s="526"/>
      <c r="GS115" s="526"/>
      <c r="GT115" s="526"/>
      <c r="GU115" s="526"/>
      <c r="GV115" s="526"/>
      <c r="GW115" s="526"/>
      <c r="GX115" s="526"/>
      <c r="GY115" s="526"/>
      <c r="GZ115" s="526"/>
      <c r="HA115" s="526"/>
      <c r="HB115" s="526"/>
      <c r="HC115" s="526"/>
      <c r="HD115" s="526"/>
      <c r="HE115" s="526"/>
      <c r="HF115" s="526"/>
      <c r="HG115" s="526"/>
      <c r="HH115" s="526"/>
      <c r="HI115" s="526"/>
      <c r="HJ115" s="526"/>
      <c r="HK115" s="526"/>
      <c r="HL115" s="526"/>
      <c r="HM115" s="526"/>
      <c r="HN115" s="526"/>
      <c r="HO115" s="526"/>
      <c r="HP115" s="526"/>
      <c r="HQ115" s="526"/>
      <c r="HR115" s="526"/>
      <c r="HS115" s="526"/>
      <c r="HT115" s="526"/>
      <c r="HU115" s="526"/>
      <c r="HV115" s="526"/>
      <c r="HW115" s="526"/>
      <c r="HX115" s="526"/>
      <c r="HY115" s="526"/>
      <c r="HZ115" s="526"/>
      <c r="IA115" s="526"/>
      <c r="IB115" s="526"/>
      <c r="IC115" s="526"/>
      <c r="ID115" s="526"/>
      <c r="IE115" s="526"/>
      <c r="IF115" s="526"/>
      <c r="IG115" s="526"/>
      <c r="IH115" s="526"/>
      <c r="II115" s="526"/>
      <c r="IJ115" s="526"/>
      <c r="IK115" s="526"/>
      <c r="IL115" s="526"/>
      <c r="IM115" s="526"/>
      <c r="IN115" s="526"/>
      <c r="IO115" s="526"/>
      <c r="IP115" s="526"/>
      <c r="IQ115" s="526"/>
      <c r="IR115" s="526"/>
      <c r="IS115" s="526"/>
      <c r="IT115" s="526"/>
      <c r="IU115" s="526"/>
      <c r="IV115" s="526"/>
      <c r="IW115" s="526"/>
      <c r="IX115" s="526"/>
      <c r="IY115" s="526"/>
      <c r="IZ115" s="526"/>
      <c r="JA115" s="526"/>
      <c r="JB115" s="526"/>
      <c r="JC115" s="526"/>
      <c r="JD115" s="526"/>
      <c r="JE115" s="526"/>
      <c r="JF115" s="526"/>
      <c r="JG115" s="526"/>
      <c r="JH115" s="526"/>
      <c r="JI115" s="526"/>
      <c r="JJ115" s="526"/>
      <c r="JK115" s="526"/>
      <c r="JL115" s="526"/>
      <c r="JM115" s="526"/>
      <c r="JN115" s="526"/>
      <c r="JO115" s="526"/>
      <c r="JP115" s="526"/>
      <c r="JQ115" s="526"/>
      <c r="JR115" s="526"/>
      <c r="JS115" s="526"/>
      <c r="JT115" s="526"/>
      <c r="JU115" s="526"/>
      <c r="JV115" s="526"/>
      <c r="JW115" s="526"/>
      <c r="JX115" s="526"/>
      <c r="JY115" s="526"/>
      <c r="JZ115" s="526"/>
      <c r="KA115" s="526"/>
      <c r="KB115" s="526"/>
      <c r="KC115" s="526"/>
      <c r="KD115" s="526"/>
      <c r="KE115" s="526"/>
      <c r="KF115" s="526"/>
      <c r="KG115" s="526"/>
      <c r="KH115" s="526"/>
      <c r="KI115" s="526"/>
      <c r="KJ115" s="526"/>
      <c r="KK115" s="526"/>
      <c r="KL115" s="526"/>
      <c r="KM115" s="526"/>
      <c r="KN115" s="526"/>
      <c r="KO115" s="526"/>
      <c r="KP115" s="526"/>
      <c r="KQ115" s="527"/>
    </row>
    <row r="116" spans="1:303" ht="37.25" customHeight="1">
      <c r="A116" s="796"/>
      <c r="B116" s="723" t="s">
        <v>722</v>
      </c>
      <c r="C116" s="723" t="s">
        <v>723</v>
      </c>
      <c r="D116" s="724">
        <v>1</v>
      </c>
      <c r="E116" s="1191">
        <v>255</v>
      </c>
      <c r="F116" s="792"/>
      <c r="G116" s="787"/>
      <c r="H116" s="788"/>
      <c r="I116" s="786"/>
      <c r="J116" s="785"/>
      <c r="K116" s="45"/>
      <c r="L116" s="43"/>
      <c r="M116" s="118"/>
      <c r="N116" s="790"/>
      <c r="O116" s="791"/>
      <c r="P116" s="1178"/>
      <c r="Q116" s="789" t="s">
        <v>680</v>
      </c>
      <c r="R116" s="647">
        <f t="shared" si="29"/>
        <v>0</v>
      </c>
      <c r="S116" s="725">
        <f t="shared" si="32"/>
        <v>0</v>
      </c>
      <c r="T116" s="726" t="str">
        <f t="shared" si="33"/>
        <v>-</v>
      </c>
      <c r="U116" s="664">
        <v>6.5</v>
      </c>
      <c r="V116" s="174">
        <f t="shared" si="34"/>
        <v>0</v>
      </c>
      <c r="W116" s="533"/>
      <c r="X116" s="793" t="s">
        <v>1512</v>
      </c>
      <c r="Y116" s="793" t="s">
        <v>1520</v>
      </c>
      <c r="Z116" s="658"/>
      <c r="AA116" s="658"/>
      <c r="AB116" s="658"/>
      <c r="AC116" s="658"/>
      <c r="AD116" s="658"/>
      <c r="AE116" s="658"/>
      <c r="AF116" s="658"/>
      <c r="AG116" s="658"/>
      <c r="AH116" s="658"/>
      <c r="AI116" s="658"/>
      <c r="AJ116" s="658"/>
      <c r="AK116" s="658"/>
      <c r="AL116" s="658"/>
      <c r="AM116" s="658"/>
      <c r="AN116" s="658"/>
      <c r="AO116" s="658"/>
      <c r="AP116" s="658"/>
      <c r="AQ116" s="658"/>
      <c r="AR116" s="658"/>
      <c r="AS116" s="658"/>
      <c r="AT116" s="658"/>
      <c r="AU116" s="658"/>
      <c r="AV116" s="658"/>
      <c r="AW116" s="658"/>
      <c r="AX116" s="658"/>
      <c r="AY116" s="658"/>
      <c r="AZ116" s="658"/>
      <c r="BA116" s="658"/>
      <c r="BB116" s="658"/>
      <c r="BC116" s="658"/>
      <c r="BD116" s="658"/>
      <c r="BE116" s="658"/>
      <c r="BF116" s="658"/>
      <c r="BG116" s="658"/>
      <c r="BH116" s="658"/>
      <c r="BI116" s="658"/>
      <c r="BJ116" s="658"/>
      <c r="BK116" s="658"/>
      <c r="BL116" s="658"/>
      <c r="BM116" s="658"/>
      <c r="BN116" s="658"/>
      <c r="BO116" s="659"/>
      <c r="BP116" s="558"/>
      <c r="BQ116" s="310"/>
      <c r="BR116" s="310"/>
      <c r="BS116" s="310">
        <v>1</v>
      </c>
      <c r="BT116" s="310"/>
      <c r="BU116" s="310"/>
      <c r="BV116" s="512"/>
      <c r="BW116" s="310"/>
      <c r="BX116" s="310">
        <v>1</v>
      </c>
      <c r="BY116" s="310"/>
      <c r="BZ116" s="512"/>
      <c r="CA116" s="525"/>
      <c r="CB116" s="526"/>
      <c r="CC116" s="526"/>
      <c r="CD116" s="526"/>
      <c r="CE116" s="526"/>
      <c r="CF116" s="526"/>
      <c r="CG116" s="526"/>
      <c r="CH116" s="526"/>
      <c r="CI116" s="526"/>
      <c r="CJ116" s="526"/>
      <c r="CK116" s="526"/>
      <c r="CL116" s="526"/>
      <c r="CM116" s="526"/>
      <c r="CN116" s="526"/>
      <c r="CO116" s="526"/>
      <c r="CP116" s="526"/>
      <c r="CQ116" s="526"/>
      <c r="CR116" s="526"/>
      <c r="CS116" s="526"/>
      <c r="CT116" s="526"/>
      <c r="CU116" s="526"/>
      <c r="CV116" s="526"/>
      <c r="CW116" s="526"/>
      <c r="CX116" s="526"/>
      <c r="CY116" s="526"/>
      <c r="CZ116" s="526"/>
      <c r="DA116" s="526"/>
      <c r="DB116" s="526"/>
      <c r="DC116" s="526"/>
      <c r="DD116" s="526"/>
      <c r="DE116" s="526"/>
      <c r="DF116" s="526"/>
      <c r="DG116" s="526"/>
      <c r="DH116" s="526"/>
      <c r="DI116" s="526"/>
      <c r="DJ116" s="526"/>
      <c r="DK116" s="526"/>
      <c r="DL116" s="526"/>
      <c r="DM116" s="526"/>
      <c r="DN116" s="526"/>
      <c r="DO116" s="526"/>
      <c r="DP116" s="526"/>
      <c r="DQ116" s="526"/>
      <c r="DR116" s="526"/>
      <c r="DS116" s="526"/>
      <c r="DT116" s="526"/>
      <c r="DU116" s="526"/>
      <c r="DV116" s="526"/>
      <c r="DW116" s="526"/>
      <c r="DX116" s="526"/>
      <c r="DY116" s="526"/>
      <c r="DZ116" s="526"/>
      <c r="EA116" s="526"/>
      <c r="EB116" s="526"/>
      <c r="EC116" s="526"/>
      <c r="ED116" s="526"/>
      <c r="EE116" s="526"/>
      <c r="EF116" s="526"/>
      <c r="EG116" s="526"/>
      <c r="EH116" s="526"/>
      <c r="EI116" s="526"/>
      <c r="EJ116" s="526"/>
      <c r="EK116" s="526"/>
      <c r="EL116" s="526"/>
      <c r="EM116" s="526"/>
      <c r="EN116" s="526"/>
      <c r="EO116" s="526"/>
      <c r="EP116" s="526"/>
      <c r="EQ116" s="526"/>
      <c r="ER116" s="526"/>
      <c r="ES116" s="526"/>
      <c r="ET116" s="526"/>
      <c r="EU116" s="526"/>
      <c r="EV116" s="526"/>
      <c r="EW116" s="526"/>
      <c r="EX116" s="526"/>
      <c r="EY116" s="526"/>
      <c r="EZ116" s="526"/>
      <c r="FA116" s="526"/>
      <c r="FB116" s="526"/>
      <c r="FC116" s="526"/>
      <c r="FD116" s="526"/>
      <c r="FE116" s="526"/>
      <c r="FF116" s="526"/>
      <c r="FG116" s="526"/>
      <c r="FH116" s="526"/>
      <c r="FI116" s="526"/>
      <c r="FJ116" s="526"/>
      <c r="FK116" s="526"/>
      <c r="FL116" s="526"/>
      <c r="FM116" s="526"/>
      <c r="FN116" s="526"/>
      <c r="FO116" s="526"/>
      <c r="FP116" s="526"/>
      <c r="FQ116" s="526"/>
      <c r="FR116" s="526"/>
      <c r="FS116" s="526"/>
      <c r="FT116" s="526"/>
      <c r="FU116" s="526"/>
      <c r="FV116" s="526"/>
      <c r="FW116" s="526"/>
      <c r="FX116" s="526"/>
      <c r="FY116" s="526"/>
      <c r="FZ116" s="526"/>
      <c r="GA116" s="526"/>
      <c r="GB116" s="526"/>
      <c r="GC116" s="526"/>
      <c r="GD116" s="526"/>
      <c r="GE116" s="526"/>
      <c r="GF116" s="526"/>
      <c r="GG116" s="526"/>
      <c r="GH116" s="526"/>
      <c r="GI116" s="526"/>
      <c r="GJ116" s="526"/>
      <c r="GK116" s="526"/>
      <c r="GL116" s="526"/>
      <c r="GM116" s="526"/>
      <c r="GN116" s="526"/>
      <c r="GO116" s="526"/>
      <c r="GP116" s="526"/>
      <c r="GQ116" s="526"/>
      <c r="GR116" s="526"/>
      <c r="GS116" s="526"/>
      <c r="GT116" s="526"/>
      <c r="GU116" s="526"/>
      <c r="GV116" s="526"/>
      <c r="GW116" s="526"/>
      <c r="GX116" s="526"/>
      <c r="GY116" s="526"/>
      <c r="GZ116" s="526"/>
      <c r="HA116" s="526"/>
      <c r="HB116" s="526"/>
      <c r="HC116" s="526"/>
      <c r="HD116" s="526"/>
      <c r="HE116" s="526"/>
      <c r="HF116" s="526"/>
      <c r="HG116" s="526"/>
      <c r="HH116" s="526"/>
      <c r="HI116" s="526"/>
      <c r="HJ116" s="526"/>
      <c r="HK116" s="526"/>
      <c r="HL116" s="526"/>
      <c r="HM116" s="526"/>
      <c r="HN116" s="526"/>
      <c r="HO116" s="526"/>
      <c r="HP116" s="526"/>
      <c r="HQ116" s="526"/>
      <c r="HR116" s="526"/>
      <c r="HS116" s="526"/>
      <c r="HT116" s="526"/>
      <c r="HU116" s="526"/>
      <c r="HV116" s="526"/>
      <c r="HW116" s="526"/>
      <c r="HX116" s="526"/>
      <c r="HY116" s="526"/>
      <c r="HZ116" s="526"/>
      <c r="IA116" s="526"/>
      <c r="IB116" s="526"/>
      <c r="IC116" s="526"/>
      <c r="ID116" s="526"/>
      <c r="IE116" s="526"/>
      <c r="IF116" s="526"/>
      <c r="IG116" s="526"/>
      <c r="IH116" s="526"/>
      <c r="II116" s="526"/>
      <c r="IJ116" s="526"/>
      <c r="IK116" s="526"/>
      <c r="IL116" s="526"/>
      <c r="IM116" s="526"/>
      <c r="IN116" s="526"/>
      <c r="IO116" s="526"/>
      <c r="IP116" s="526"/>
      <c r="IQ116" s="526"/>
      <c r="IR116" s="526"/>
      <c r="IS116" s="526"/>
      <c r="IT116" s="526"/>
      <c r="IU116" s="526"/>
      <c r="IV116" s="526"/>
      <c r="IW116" s="526"/>
      <c r="IX116" s="526"/>
      <c r="IY116" s="526"/>
      <c r="IZ116" s="526"/>
      <c r="JA116" s="526"/>
      <c r="JB116" s="526"/>
      <c r="JC116" s="526"/>
      <c r="JD116" s="526"/>
      <c r="JE116" s="526"/>
      <c r="JF116" s="526"/>
      <c r="JG116" s="526"/>
      <c r="JH116" s="526"/>
      <c r="JI116" s="526"/>
      <c r="JJ116" s="526"/>
      <c r="JK116" s="526"/>
      <c r="JL116" s="526"/>
      <c r="JM116" s="526"/>
      <c r="JN116" s="526"/>
      <c r="JO116" s="526"/>
      <c r="JP116" s="526"/>
      <c r="JQ116" s="526"/>
      <c r="JR116" s="526"/>
      <c r="JS116" s="526"/>
      <c r="JT116" s="526"/>
      <c r="JU116" s="526"/>
      <c r="JV116" s="526"/>
      <c r="JW116" s="526"/>
      <c r="JX116" s="526"/>
      <c r="JY116" s="526"/>
      <c r="JZ116" s="526"/>
      <c r="KA116" s="526"/>
      <c r="KB116" s="526"/>
      <c r="KC116" s="526"/>
      <c r="KD116" s="526"/>
      <c r="KE116" s="526"/>
      <c r="KF116" s="526"/>
      <c r="KG116" s="526"/>
      <c r="KH116" s="526"/>
      <c r="KI116" s="526"/>
      <c r="KJ116" s="526"/>
      <c r="KK116" s="526"/>
      <c r="KL116" s="526"/>
      <c r="KM116" s="526"/>
      <c r="KN116" s="526"/>
      <c r="KO116" s="526"/>
      <c r="KP116" s="526"/>
      <c r="KQ116" s="527"/>
    </row>
    <row r="117" spans="1:303" ht="37.25" customHeight="1">
      <c r="A117" s="794"/>
      <c r="B117" s="528" t="s">
        <v>725</v>
      </c>
      <c r="C117" s="528" t="s">
        <v>726</v>
      </c>
      <c r="D117" s="684">
        <v>1</v>
      </c>
      <c r="E117" s="1190">
        <v>287</v>
      </c>
      <c r="F117" s="801"/>
      <c r="G117" s="608"/>
      <c r="H117" s="609"/>
      <c r="I117" s="607"/>
      <c r="J117" s="606"/>
      <c r="K117" s="108"/>
      <c r="L117" s="1182"/>
      <c r="M117" s="26"/>
      <c r="N117" s="800"/>
      <c r="O117" s="1183"/>
      <c r="P117" s="1184"/>
      <c r="Q117" s="610" t="s">
        <v>680</v>
      </c>
      <c r="R117" s="611">
        <f t="shared" si="29"/>
        <v>0</v>
      </c>
      <c r="S117" s="685">
        <f t="shared" si="32"/>
        <v>0</v>
      </c>
      <c r="T117" s="686" t="str">
        <f t="shared" si="33"/>
        <v>-</v>
      </c>
      <c r="U117" s="664">
        <v>4.29</v>
      </c>
      <c r="V117" s="174">
        <f t="shared" si="34"/>
        <v>0</v>
      </c>
      <c r="W117" s="533"/>
      <c r="X117" s="738" t="s">
        <v>1511</v>
      </c>
      <c r="Y117" s="738" t="s">
        <v>1519</v>
      </c>
      <c r="Z117" s="658"/>
      <c r="AA117" s="658"/>
      <c r="AB117" s="658"/>
      <c r="AC117" s="658"/>
      <c r="AD117" s="658"/>
      <c r="AE117" s="658"/>
      <c r="AF117" s="658"/>
      <c r="AG117" s="658"/>
      <c r="AH117" s="658"/>
      <c r="AI117" s="658"/>
      <c r="AJ117" s="658"/>
      <c r="AK117" s="658"/>
      <c r="AL117" s="658"/>
      <c r="AM117" s="658"/>
      <c r="AN117" s="658"/>
      <c r="AO117" s="658"/>
      <c r="AP117" s="658"/>
      <c r="AQ117" s="658"/>
      <c r="AR117" s="658"/>
      <c r="AS117" s="658"/>
      <c r="AT117" s="658"/>
      <c r="AU117" s="658"/>
      <c r="AV117" s="658"/>
      <c r="AW117" s="658"/>
      <c r="AX117" s="658"/>
      <c r="AY117" s="658"/>
      <c r="AZ117" s="658"/>
      <c r="BA117" s="658"/>
      <c r="BB117" s="658"/>
      <c r="BC117" s="658"/>
      <c r="BD117" s="658"/>
      <c r="BE117" s="658"/>
      <c r="BF117" s="658"/>
      <c r="BG117" s="658"/>
      <c r="BH117" s="658"/>
      <c r="BI117" s="658"/>
      <c r="BJ117" s="658"/>
      <c r="BK117" s="658"/>
      <c r="BL117" s="658"/>
      <c r="BM117" s="658"/>
      <c r="BN117" s="658"/>
      <c r="BO117" s="659"/>
      <c r="BP117" s="558"/>
      <c r="BQ117" s="310"/>
      <c r="BR117" s="310">
        <v>1</v>
      </c>
      <c r="BS117" s="310"/>
      <c r="BT117" s="310"/>
      <c r="BU117" s="310"/>
      <c r="BV117" s="512"/>
      <c r="BW117" s="310"/>
      <c r="BX117" s="310"/>
      <c r="BY117" s="310">
        <v>1</v>
      </c>
      <c r="BZ117" s="512"/>
      <c r="CA117" s="525"/>
      <c r="CB117" s="526"/>
      <c r="CC117" s="526"/>
      <c r="CD117" s="526"/>
      <c r="CE117" s="526"/>
      <c r="CF117" s="526"/>
      <c r="CG117" s="526"/>
      <c r="CH117" s="526"/>
      <c r="CI117" s="526"/>
      <c r="CJ117" s="526"/>
      <c r="CK117" s="526"/>
      <c r="CL117" s="526"/>
      <c r="CM117" s="526"/>
      <c r="CN117" s="526"/>
      <c r="CO117" s="526"/>
      <c r="CP117" s="526"/>
      <c r="CQ117" s="526"/>
      <c r="CR117" s="526"/>
      <c r="CS117" s="526"/>
      <c r="CT117" s="526"/>
      <c r="CU117" s="526"/>
      <c r="CV117" s="526"/>
      <c r="CW117" s="526"/>
      <c r="CX117" s="526"/>
      <c r="CY117" s="526"/>
      <c r="CZ117" s="526"/>
      <c r="DA117" s="526"/>
      <c r="DB117" s="526"/>
      <c r="DC117" s="526"/>
      <c r="DD117" s="526"/>
      <c r="DE117" s="526"/>
      <c r="DF117" s="526"/>
      <c r="DG117" s="526"/>
      <c r="DH117" s="526"/>
      <c r="DI117" s="526"/>
      <c r="DJ117" s="526"/>
      <c r="DK117" s="526"/>
      <c r="DL117" s="526"/>
      <c r="DM117" s="526"/>
      <c r="DN117" s="526"/>
      <c r="DO117" s="526"/>
      <c r="DP117" s="526"/>
      <c r="DQ117" s="526"/>
      <c r="DR117" s="526"/>
      <c r="DS117" s="526"/>
      <c r="DT117" s="526"/>
      <c r="DU117" s="526"/>
      <c r="DV117" s="526"/>
      <c r="DW117" s="526"/>
      <c r="DX117" s="526"/>
      <c r="DY117" s="526"/>
      <c r="DZ117" s="526"/>
      <c r="EA117" s="526"/>
      <c r="EB117" s="526"/>
      <c r="EC117" s="526"/>
      <c r="ED117" s="526"/>
      <c r="EE117" s="526"/>
      <c r="EF117" s="526"/>
      <c r="EG117" s="526"/>
      <c r="EH117" s="526"/>
      <c r="EI117" s="526"/>
      <c r="EJ117" s="526"/>
      <c r="EK117" s="526"/>
      <c r="EL117" s="526"/>
      <c r="EM117" s="526"/>
      <c r="EN117" s="526"/>
      <c r="EO117" s="526"/>
      <c r="EP117" s="526"/>
      <c r="EQ117" s="526"/>
      <c r="ER117" s="526"/>
      <c r="ES117" s="526"/>
      <c r="ET117" s="526"/>
      <c r="EU117" s="526"/>
      <c r="EV117" s="526"/>
      <c r="EW117" s="526"/>
      <c r="EX117" s="526"/>
      <c r="EY117" s="526"/>
      <c r="EZ117" s="526"/>
      <c r="FA117" s="526"/>
      <c r="FB117" s="526"/>
      <c r="FC117" s="526"/>
      <c r="FD117" s="526"/>
      <c r="FE117" s="526"/>
      <c r="FF117" s="526"/>
      <c r="FG117" s="526"/>
      <c r="FH117" s="526"/>
      <c r="FI117" s="526"/>
      <c r="FJ117" s="526"/>
      <c r="FK117" s="526"/>
      <c r="FL117" s="526"/>
      <c r="FM117" s="526"/>
      <c r="FN117" s="526"/>
      <c r="FO117" s="526"/>
      <c r="FP117" s="526"/>
      <c r="FQ117" s="526"/>
      <c r="FR117" s="526"/>
      <c r="FS117" s="526"/>
      <c r="FT117" s="526"/>
      <c r="FU117" s="526"/>
      <c r="FV117" s="526"/>
      <c r="FW117" s="526"/>
      <c r="FX117" s="526"/>
      <c r="FY117" s="526"/>
      <c r="FZ117" s="526"/>
      <c r="GA117" s="526"/>
      <c r="GB117" s="526"/>
      <c r="GC117" s="526"/>
      <c r="GD117" s="526"/>
      <c r="GE117" s="526"/>
      <c r="GF117" s="526"/>
      <c r="GG117" s="526"/>
      <c r="GH117" s="526"/>
      <c r="GI117" s="526"/>
      <c r="GJ117" s="526"/>
      <c r="GK117" s="526"/>
      <c r="GL117" s="526"/>
      <c r="GM117" s="526"/>
      <c r="GN117" s="526"/>
      <c r="GO117" s="526"/>
      <c r="GP117" s="526"/>
      <c r="GQ117" s="526"/>
      <c r="GR117" s="526"/>
      <c r="GS117" s="526"/>
      <c r="GT117" s="526"/>
      <c r="GU117" s="526"/>
      <c r="GV117" s="526"/>
      <c r="GW117" s="526"/>
      <c r="GX117" s="526"/>
      <c r="GY117" s="526"/>
      <c r="GZ117" s="526"/>
      <c r="HA117" s="526"/>
      <c r="HB117" s="526"/>
      <c r="HC117" s="526"/>
      <c r="HD117" s="526"/>
      <c r="HE117" s="526"/>
      <c r="HF117" s="526"/>
      <c r="HG117" s="526"/>
      <c r="HH117" s="526"/>
      <c r="HI117" s="526"/>
      <c r="HJ117" s="526"/>
      <c r="HK117" s="526"/>
      <c r="HL117" s="526"/>
      <c r="HM117" s="526"/>
      <c r="HN117" s="526"/>
      <c r="HO117" s="526"/>
      <c r="HP117" s="526"/>
      <c r="HQ117" s="526"/>
      <c r="HR117" s="526"/>
      <c r="HS117" s="526"/>
      <c r="HT117" s="526"/>
      <c r="HU117" s="526"/>
      <c r="HV117" s="526"/>
      <c r="HW117" s="526"/>
      <c r="HX117" s="526"/>
      <c r="HY117" s="526"/>
      <c r="HZ117" s="526"/>
      <c r="IA117" s="526"/>
      <c r="IB117" s="526"/>
      <c r="IC117" s="526"/>
      <c r="ID117" s="526"/>
      <c r="IE117" s="526"/>
      <c r="IF117" s="526"/>
      <c r="IG117" s="526"/>
      <c r="IH117" s="526"/>
      <c r="II117" s="526"/>
      <c r="IJ117" s="526"/>
      <c r="IK117" s="526"/>
      <c r="IL117" s="526"/>
      <c r="IM117" s="526"/>
      <c r="IN117" s="526"/>
      <c r="IO117" s="526"/>
      <c r="IP117" s="526"/>
      <c r="IQ117" s="526"/>
      <c r="IR117" s="526"/>
      <c r="IS117" s="526"/>
      <c r="IT117" s="526"/>
      <c r="IU117" s="526"/>
      <c r="IV117" s="526"/>
      <c r="IW117" s="526"/>
      <c r="IX117" s="526"/>
      <c r="IY117" s="526"/>
      <c r="IZ117" s="526"/>
      <c r="JA117" s="526"/>
      <c r="JB117" s="526"/>
      <c r="JC117" s="526"/>
      <c r="JD117" s="526"/>
      <c r="JE117" s="526"/>
      <c r="JF117" s="526"/>
      <c r="JG117" s="526"/>
      <c r="JH117" s="526"/>
      <c r="JI117" s="526"/>
      <c r="JJ117" s="526"/>
      <c r="JK117" s="526"/>
      <c r="JL117" s="526"/>
      <c r="JM117" s="526"/>
      <c r="JN117" s="526"/>
      <c r="JO117" s="526"/>
      <c r="JP117" s="526"/>
      <c r="JQ117" s="526"/>
      <c r="JR117" s="526"/>
      <c r="JS117" s="526"/>
      <c r="JT117" s="526"/>
      <c r="JU117" s="526"/>
      <c r="JV117" s="526"/>
      <c r="JW117" s="526"/>
      <c r="JX117" s="526"/>
      <c r="JY117" s="526"/>
      <c r="JZ117" s="526"/>
      <c r="KA117" s="526"/>
      <c r="KB117" s="526"/>
      <c r="KC117" s="526"/>
      <c r="KD117" s="526"/>
      <c r="KE117" s="526"/>
      <c r="KF117" s="526"/>
      <c r="KG117" s="526"/>
      <c r="KH117" s="526"/>
      <c r="KI117" s="526"/>
      <c r="KJ117" s="526"/>
      <c r="KK117" s="526"/>
      <c r="KL117" s="526"/>
      <c r="KM117" s="526"/>
      <c r="KN117" s="526"/>
      <c r="KO117" s="526"/>
      <c r="KP117" s="526"/>
      <c r="KQ117" s="527"/>
    </row>
    <row r="118" spans="1:303" ht="37.25" customHeight="1">
      <c r="A118" s="518"/>
      <c r="B118" s="660" t="s">
        <v>727</v>
      </c>
      <c r="C118" s="660" t="s">
        <v>728</v>
      </c>
      <c r="D118" s="661">
        <v>1</v>
      </c>
      <c r="E118" s="1189">
        <v>205</v>
      </c>
      <c r="F118" s="1171"/>
      <c r="G118" s="621"/>
      <c r="H118" s="622"/>
      <c r="I118" s="620"/>
      <c r="J118" s="619"/>
      <c r="K118" s="27"/>
      <c r="L118" s="25"/>
      <c r="M118" s="1172"/>
      <c r="N118" s="1173"/>
      <c r="O118" s="1174"/>
      <c r="P118" s="1175"/>
      <c r="Q118" s="623" t="s">
        <v>680</v>
      </c>
      <c r="R118" s="611">
        <f t="shared" si="29"/>
        <v>0</v>
      </c>
      <c r="S118" s="662">
        <f t="shared" si="32"/>
        <v>0</v>
      </c>
      <c r="T118" s="663" t="str">
        <f t="shared" si="33"/>
        <v>-</v>
      </c>
      <c r="U118" s="664">
        <v>3</v>
      </c>
      <c r="V118" s="174">
        <f t="shared" si="34"/>
        <v>0</v>
      </c>
      <c r="W118" s="533"/>
      <c r="X118" s="665" t="s">
        <v>1512</v>
      </c>
      <c r="Y118" s="665" t="s">
        <v>1520</v>
      </c>
      <c r="Z118" s="658"/>
      <c r="AA118" s="658"/>
      <c r="AB118" s="658"/>
      <c r="AC118" s="658"/>
      <c r="AD118" s="658"/>
      <c r="AE118" s="658"/>
      <c r="AF118" s="658"/>
      <c r="AG118" s="658"/>
      <c r="AH118" s="658"/>
      <c r="AI118" s="658"/>
      <c r="AJ118" s="658"/>
      <c r="AK118" s="658"/>
      <c r="AL118" s="658"/>
      <c r="AM118" s="658"/>
      <c r="AN118" s="658"/>
      <c r="AO118" s="658"/>
      <c r="AP118" s="658"/>
      <c r="AQ118" s="658"/>
      <c r="AR118" s="658"/>
      <c r="AS118" s="658"/>
      <c r="AT118" s="658"/>
      <c r="AU118" s="658"/>
      <c r="AV118" s="658"/>
      <c r="AW118" s="658"/>
      <c r="AX118" s="658"/>
      <c r="AY118" s="658"/>
      <c r="AZ118" s="658"/>
      <c r="BA118" s="658"/>
      <c r="BB118" s="658"/>
      <c r="BC118" s="658"/>
      <c r="BD118" s="658"/>
      <c r="BE118" s="658"/>
      <c r="BF118" s="658"/>
      <c r="BG118" s="658"/>
      <c r="BH118" s="658"/>
      <c r="BI118" s="658"/>
      <c r="BJ118" s="658"/>
      <c r="BK118" s="658"/>
      <c r="BL118" s="658"/>
      <c r="BM118" s="658"/>
      <c r="BN118" s="658"/>
      <c r="BO118" s="659"/>
      <c r="BP118" s="558"/>
      <c r="BQ118" s="310"/>
      <c r="BR118" s="310"/>
      <c r="BS118" s="310">
        <v>1</v>
      </c>
      <c r="BT118" s="310"/>
      <c r="BU118" s="310"/>
      <c r="BV118" s="512"/>
      <c r="BW118" s="310"/>
      <c r="BX118" s="310">
        <v>1</v>
      </c>
      <c r="BY118" s="310"/>
      <c r="BZ118" s="512"/>
      <c r="CA118" s="525"/>
      <c r="CB118" s="526"/>
      <c r="CC118" s="526"/>
      <c r="CD118" s="526"/>
      <c r="CE118" s="526"/>
      <c r="CF118" s="526"/>
      <c r="CG118" s="526"/>
      <c r="CH118" s="526"/>
      <c r="CI118" s="526"/>
      <c r="CJ118" s="526"/>
      <c r="CK118" s="526"/>
      <c r="CL118" s="526"/>
      <c r="CM118" s="526"/>
      <c r="CN118" s="526"/>
      <c r="CO118" s="526"/>
      <c r="CP118" s="526"/>
      <c r="CQ118" s="526"/>
      <c r="CR118" s="526"/>
      <c r="CS118" s="526"/>
      <c r="CT118" s="526"/>
      <c r="CU118" s="526"/>
      <c r="CV118" s="526"/>
      <c r="CW118" s="526"/>
      <c r="CX118" s="526"/>
      <c r="CY118" s="526"/>
      <c r="CZ118" s="526"/>
      <c r="DA118" s="526"/>
      <c r="DB118" s="526"/>
      <c r="DC118" s="526"/>
      <c r="DD118" s="526"/>
      <c r="DE118" s="526"/>
      <c r="DF118" s="526"/>
      <c r="DG118" s="526"/>
      <c r="DH118" s="526"/>
      <c r="DI118" s="526"/>
      <c r="DJ118" s="526"/>
      <c r="DK118" s="526"/>
      <c r="DL118" s="526"/>
      <c r="DM118" s="526"/>
      <c r="DN118" s="526"/>
      <c r="DO118" s="526"/>
      <c r="DP118" s="526"/>
      <c r="DQ118" s="526"/>
      <c r="DR118" s="526"/>
      <c r="DS118" s="526"/>
      <c r="DT118" s="526"/>
      <c r="DU118" s="526"/>
      <c r="DV118" s="526"/>
      <c r="DW118" s="526"/>
      <c r="DX118" s="526"/>
      <c r="DY118" s="526"/>
      <c r="DZ118" s="526"/>
      <c r="EA118" s="526"/>
      <c r="EB118" s="526"/>
      <c r="EC118" s="526"/>
      <c r="ED118" s="526"/>
      <c r="EE118" s="526"/>
      <c r="EF118" s="526"/>
      <c r="EG118" s="526"/>
      <c r="EH118" s="526"/>
      <c r="EI118" s="526"/>
      <c r="EJ118" s="526"/>
      <c r="EK118" s="526"/>
      <c r="EL118" s="526"/>
      <c r="EM118" s="526"/>
      <c r="EN118" s="526"/>
      <c r="EO118" s="526"/>
      <c r="EP118" s="526"/>
      <c r="EQ118" s="526"/>
      <c r="ER118" s="526"/>
      <c r="ES118" s="526"/>
      <c r="ET118" s="526"/>
      <c r="EU118" s="526"/>
      <c r="EV118" s="526"/>
      <c r="EW118" s="526"/>
      <c r="EX118" s="526"/>
      <c r="EY118" s="526"/>
      <c r="EZ118" s="526"/>
      <c r="FA118" s="526"/>
      <c r="FB118" s="526"/>
      <c r="FC118" s="526"/>
      <c r="FD118" s="526"/>
      <c r="FE118" s="526"/>
      <c r="FF118" s="526"/>
      <c r="FG118" s="526"/>
      <c r="FH118" s="526"/>
      <c r="FI118" s="526"/>
      <c r="FJ118" s="526"/>
      <c r="FK118" s="526"/>
      <c r="FL118" s="526"/>
      <c r="FM118" s="526"/>
      <c r="FN118" s="526"/>
      <c r="FO118" s="526"/>
      <c r="FP118" s="526"/>
      <c r="FQ118" s="526"/>
      <c r="FR118" s="526"/>
      <c r="FS118" s="526"/>
      <c r="FT118" s="526"/>
      <c r="FU118" s="526"/>
      <c r="FV118" s="526"/>
      <c r="FW118" s="526"/>
      <c r="FX118" s="526"/>
      <c r="FY118" s="526"/>
      <c r="FZ118" s="526"/>
      <c r="GA118" s="526"/>
      <c r="GB118" s="526"/>
      <c r="GC118" s="526"/>
      <c r="GD118" s="526"/>
      <c r="GE118" s="526"/>
      <c r="GF118" s="526"/>
      <c r="GG118" s="526"/>
      <c r="GH118" s="526"/>
      <c r="GI118" s="526"/>
      <c r="GJ118" s="526"/>
      <c r="GK118" s="526"/>
      <c r="GL118" s="526"/>
      <c r="GM118" s="526"/>
      <c r="GN118" s="526"/>
      <c r="GO118" s="526"/>
      <c r="GP118" s="526"/>
      <c r="GQ118" s="526"/>
      <c r="GR118" s="526"/>
      <c r="GS118" s="526"/>
      <c r="GT118" s="526"/>
      <c r="GU118" s="526"/>
      <c r="GV118" s="526"/>
      <c r="GW118" s="526"/>
      <c r="GX118" s="526"/>
      <c r="GY118" s="526"/>
      <c r="GZ118" s="526"/>
      <c r="HA118" s="526"/>
      <c r="HB118" s="526"/>
      <c r="HC118" s="526"/>
      <c r="HD118" s="526"/>
      <c r="HE118" s="526"/>
      <c r="HF118" s="526"/>
      <c r="HG118" s="526"/>
      <c r="HH118" s="526"/>
      <c r="HI118" s="526"/>
      <c r="HJ118" s="526"/>
      <c r="HK118" s="526"/>
      <c r="HL118" s="526"/>
      <c r="HM118" s="526"/>
      <c r="HN118" s="526"/>
      <c r="HO118" s="526"/>
      <c r="HP118" s="526"/>
      <c r="HQ118" s="526"/>
      <c r="HR118" s="526"/>
      <c r="HS118" s="526"/>
      <c r="HT118" s="526"/>
      <c r="HU118" s="526"/>
      <c r="HV118" s="526"/>
      <c r="HW118" s="526"/>
      <c r="HX118" s="526"/>
      <c r="HY118" s="526"/>
      <c r="HZ118" s="526"/>
      <c r="IA118" s="526"/>
      <c r="IB118" s="526"/>
      <c r="IC118" s="526"/>
      <c r="ID118" s="526"/>
      <c r="IE118" s="526"/>
      <c r="IF118" s="526"/>
      <c r="IG118" s="526"/>
      <c r="IH118" s="526"/>
      <c r="II118" s="526"/>
      <c r="IJ118" s="526"/>
      <c r="IK118" s="526"/>
      <c r="IL118" s="526"/>
      <c r="IM118" s="526"/>
      <c r="IN118" s="526"/>
      <c r="IO118" s="526"/>
      <c r="IP118" s="526"/>
      <c r="IQ118" s="526"/>
      <c r="IR118" s="526"/>
      <c r="IS118" s="526"/>
      <c r="IT118" s="526"/>
      <c r="IU118" s="526"/>
      <c r="IV118" s="526"/>
      <c r="IW118" s="526"/>
      <c r="IX118" s="526"/>
      <c r="IY118" s="526"/>
      <c r="IZ118" s="526"/>
      <c r="JA118" s="526"/>
      <c r="JB118" s="526"/>
      <c r="JC118" s="526"/>
      <c r="JD118" s="526"/>
      <c r="JE118" s="526"/>
      <c r="JF118" s="526"/>
      <c r="JG118" s="526"/>
      <c r="JH118" s="526"/>
      <c r="JI118" s="526"/>
      <c r="JJ118" s="526"/>
      <c r="JK118" s="526"/>
      <c r="JL118" s="526"/>
      <c r="JM118" s="526"/>
      <c r="JN118" s="526"/>
      <c r="JO118" s="526"/>
      <c r="JP118" s="526"/>
      <c r="JQ118" s="526"/>
      <c r="JR118" s="526"/>
      <c r="JS118" s="526"/>
      <c r="JT118" s="526"/>
      <c r="JU118" s="526"/>
      <c r="JV118" s="526"/>
      <c r="JW118" s="526"/>
      <c r="JX118" s="526"/>
      <c r="JY118" s="526"/>
      <c r="JZ118" s="526"/>
      <c r="KA118" s="526"/>
      <c r="KB118" s="526"/>
      <c r="KC118" s="526"/>
      <c r="KD118" s="526"/>
      <c r="KE118" s="526"/>
      <c r="KF118" s="526"/>
      <c r="KG118" s="526"/>
      <c r="KH118" s="526"/>
      <c r="KI118" s="526"/>
      <c r="KJ118" s="526"/>
      <c r="KK118" s="526"/>
      <c r="KL118" s="526"/>
      <c r="KM118" s="526"/>
      <c r="KN118" s="526"/>
      <c r="KO118" s="526"/>
      <c r="KP118" s="526"/>
      <c r="KQ118" s="527"/>
    </row>
    <row r="119" spans="1:303" ht="37.25" customHeight="1">
      <c r="A119" s="784" t="s">
        <v>724</v>
      </c>
      <c r="B119" s="660" t="s">
        <v>729</v>
      </c>
      <c r="C119" s="660" t="s">
        <v>730</v>
      </c>
      <c r="D119" s="661">
        <v>1</v>
      </c>
      <c r="E119" s="1189">
        <v>250</v>
      </c>
      <c r="F119" s="1171"/>
      <c r="G119" s="621"/>
      <c r="H119" s="622"/>
      <c r="I119" s="620"/>
      <c r="J119" s="619"/>
      <c r="K119" s="27"/>
      <c r="L119" s="25"/>
      <c r="M119" s="1172"/>
      <c r="N119" s="1173"/>
      <c r="O119" s="1174"/>
      <c r="P119" s="1175"/>
      <c r="Q119" s="623" t="s">
        <v>680</v>
      </c>
      <c r="R119" s="611">
        <f t="shared" si="29"/>
        <v>0</v>
      </c>
      <c r="S119" s="662">
        <f t="shared" si="32"/>
        <v>0</v>
      </c>
      <c r="T119" s="663" t="str">
        <f t="shared" si="33"/>
        <v>-</v>
      </c>
      <c r="U119" s="664">
        <v>2.94</v>
      </c>
      <c r="V119" s="174">
        <f t="shared" si="34"/>
        <v>0</v>
      </c>
      <c r="W119" s="533"/>
      <c r="X119" s="665" t="s">
        <v>1511</v>
      </c>
      <c r="Y119" s="665" t="s">
        <v>1519</v>
      </c>
      <c r="Z119" s="658"/>
      <c r="AA119" s="658"/>
      <c r="AB119" s="658"/>
      <c r="AC119" s="658"/>
      <c r="AD119" s="658"/>
      <c r="AE119" s="658"/>
      <c r="AF119" s="658"/>
      <c r="AG119" s="658"/>
      <c r="AH119" s="658"/>
      <c r="AI119" s="658"/>
      <c r="AJ119" s="658"/>
      <c r="AK119" s="658"/>
      <c r="AL119" s="658"/>
      <c r="AM119" s="658"/>
      <c r="AN119" s="658"/>
      <c r="AO119" s="658"/>
      <c r="AP119" s="658"/>
      <c r="AQ119" s="658"/>
      <c r="AR119" s="658"/>
      <c r="AS119" s="658"/>
      <c r="AT119" s="658"/>
      <c r="AU119" s="658"/>
      <c r="AV119" s="658"/>
      <c r="AW119" s="658"/>
      <c r="AX119" s="658"/>
      <c r="AY119" s="658"/>
      <c r="AZ119" s="658"/>
      <c r="BA119" s="658"/>
      <c r="BB119" s="658"/>
      <c r="BC119" s="658"/>
      <c r="BD119" s="658"/>
      <c r="BE119" s="658"/>
      <c r="BF119" s="658"/>
      <c r="BG119" s="658"/>
      <c r="BH119" s="658"/>
      <c r="BI119" s="658"/>
      <c r="BJ119" s="658"/>
      <c r="BK119" s="658"/>
      <c r="BL119" s="658"/>
      <c r="BM119" s="658"/>
      <c r="BN119" s="658"/>
      <c r="BO119" s="659"/>
      <c r="BP119" s="558"/>
      <c r="BQ119" s="310"/>
      <c r="BR119" s="310">
        <v>1</v>
      </c>
      <c r="BS119" s="310"/>
      <c r="BT119" s="310"/>
      <c r="BU119" s="310"/>
      <c r="BV119" s="512"/>
      <c r="BW119" s="310"/>
      <c r="BX119" s="310"/>
      <c r="BY119" s="310">
        <v>1</v>
      </c>
      <c r="BZ119" s="512"/>
      <c r="CA119" s="525"/>
      <c r="CB119" s="526"/>
      <c r="CC119" s="526"/>
      <c r="CD119" s="526"/>
      <c r="CE119" s="526"/>
      <c r="CF119" s="526"/>
      <c r="CG119" s="526"/>
      <c r="CH119" s="526"/>
      <c r="CI119" s="526"/>
      <c r="CJ119" s="526"/>
      <c r="CK119" s="526"/>
      <c r="CL119" s="526"/>
      <c r="CM119" s="526"/>
      <c r="CN119" s="526"/>
      <c r="CO119" s="526"/>
      <c r="CP119" s="526"/>
      <c r="CQ119" s="526"/>
      <c r="CR119" s="526"/>
      <c r="CS119" s="526"/>
      <c r="CT119" s="526"/>
      <c r="CU119" s="526"/>
      <c r="CV119" s="526"/>
      <c r="CW119" s="526"/>
      <c r="CX119" s="526"/>
      <c r="CY119" s="526"/>
      <c r="CZ119" s="526"/>
      <c r="DA119" s="526"/>
      <c r="DB119" s="526"/>
      <c r="DC119" s="526"/>
      <c r="DD119" s="526"/>
      <c r="DE119" s="526"/>
      <c r="DF119" s="526"/>
      <c r="DG119" s="526"/>
      <c r="DH119" s="526"/>
      <c r="DI119" s="526"/>
      <c r="DJ119" s="526"/>
      <c r="DK119" s="526"/>
      <c r="DL119" s="526"/>
      <c r="DM119" s="526"/>
      <c r="DN119" s="526"/>
      <c r="DO119" s="526"/>
      <c r="DP119" s="526"/>
      <c r="DQ119" s="526"/>
      <c r="DR119" s="526"/>
      <c r="DS119" s="526"/>
      <c r="DT119" s="526"/>
      <c r="DU119" s="526"/>
      <c r="DV119" s="526"/>
      <c r="DW119" s="526"/>
      <c r="DX119" s="526"/>
      <c r="DY119" s="526"/>
      <c r="DZ119" s="526"/>
      <c r="EA119" s="526"/>
      <c r="EB119" s="526"/>
      <c r="EC119" s="526"/>
      <c r="ED119" s="526"/>
      <c r="EE119" s="526"/>
      <c r="EF119" s="526"/>
      <c r="EG119" s="526"/>
      <c r="EH119" s="526"/>
      <c r="EI119" s="526"/>
      <c r="EJ119" s="526"/>
      <c r="EK119" s="526"/>
      <c r="EL119" s="526"/>
      <c r="EM119" s="526"/>
      <c r="EN119" s="526"/>
      <c r="EO119" s="526"/>
      <c r="EP119" s="526"/>
      <c r="EQ119" s="526"/>
      <c r="ER119" s="526"/>
      <c r="ES119" s="526"/>
      <c r="ET119" s="526"/>
      <c r="EU119" s="526"/>
      <c r="EV119" s="526"/>
      <c r="EW119" s="526"/>
      <c r="EX119" s="526"/>
      <c r="EY119" s="526"/>
      <c r="EZ119" s="526"/>
      <c r="FA119" s="526"/>
      <c r="FB119" s="526"/>
      <c r="FC119" s="526"/>
      <c r="FD119" s="526"/>
      <c r="FE119" s="526"/>
      <c r="FF119" s="526"/>
      <c r="FG119" s="526"/>
      <c r="FH119" s="526"/>
      <c r="FI119" s="526"/>
      <c r="FJ119" s="526"/>
      <c r="FK119" s="526"/>
      <c r="FL119" s="526"/>
      <c r="FM119" s="526"/>
      <c r="FN119" s="526"/>
      <c r="FO119" s="526"/>
      <c r="FP119" s="526"/>
      <c r="FQ119" s="526"/>
      <c r="FR119" s="526"/>
      <c r="FS119" s="526"/>
      <c r="FT119" s="526"/>
      <c r="FU119" s="526"/>
      <c r="FV119" s="526"/>
      <c r="FW119" s="526"/>
      <c r="FX119" s="526"/>
      <c r="FY119" s="526"/>
      <c r="FZ119" s="526"/>
      <c r="GA119" s="526"/>
      <c r="GB119" s="526"/>
      <c r="GC119" s="526"/>
      <c r="GD119" s="526"/>
      <c r="GE119" s="526"/>
      <c r="GF119" s="526"/>
      <c r="GG119" s="526"/>
      <c r="GH119" s="526"/>
      <c r="GI119" s="526"/>
      <c r="GJ119" s="526"/>
      <c r="GK119" s="526"/>
      <c r="GL119" s="526"/>
      <c r="GM119" s="526"/>
      <c r="GN119" s="526"/>
      <c r="GO119" s="526"/>
      <c r="GP119" s="526"/>
      <c r="GQ119" s="526"/>
      <c r="GR119" s="526"/>
      <c r="GS119" s="526"/>
      <c r="GT119" s="526"/>
      <c r="GU119" s="526"/>
      <c r="GV119" s="526"/>
      <c r="GW119" s="526"/>
      <c r="GX119" s="526"/>
      <c r="GY119" s="526"/>
      <c r="GZ119" s="526"/>
      <c r="HA119" s="526"/>
      <c r="HB119" s="526"/>
      <c r="HC119" s="526"/>
      <c r="HD119" s="526"/>
      <c r="HE119" s="526"/>
      <c r="HF119" s="526"/>
      <c r="HG119" s="526"/>
      <c r="HH119" s="526"/>
      <c r="HI119" s="526"/>
      <c r="HJ119" s="526"/>
      <c r="HK119" s="526"/>
      <c r="HL119" s="526"/>
      <c r="HM119" s="526"/>
      <c r="HN119" s="526"/>
      <c r="HO119" s="526"/>
      <c r="HP119" s="526"/>
      <c r="HQ119" s="526"/>
      <c r="HR119" s="526"/>
      <c r="HS119" s="526"/>
      <c r="HT119" s="526"/>
      <c r="HU119" s="526"/>
      <c r="HV119" s="526"/>
      <c r="HW119" s="526"/>
      <c r="HX119" s="526"/>
      <c r="HY119" s="526"/>
      <c r="HZ119" s="526"/>
      <c r="IA119" s="526"/>
      <c r="IB119" s="526"/>
      <c r="IC119" s="526"/>
      <c r="ID119" s="526"/>
      <c r="IE119" s="526"/>
      <c r="IF119" s="526"/>
      <c r="IG119" s="526"/>
      <c r="IH119" s="526"/>
      <c r="II119" s="526"/>
      <c r="IJ119" s="526"/>
      <c r="IK119" s="526"/>
      <c r="IL119" s="526"/>
      <c r="IM119" s="526"/>
      <c r="IN119" s="526"/>
      <c r="IO119" s="526"/>
      <c r="IP119" s="526"/>
      <c r="IQ119" s="526"/>
      <c r="IR119" s="526"/>
      <c r="IS119" s="526"/>
      <c r="IT119" s="526"/>
      <c r="IU119" s="526"/>
      <c r="IV119" s="526"/>
      <c r="IW119" s="526"/>
      <c r="IX119" s="526"/>
      <c r="IY119" s="526"/>
      <c r="IZ119" s="526"/>
      <c r="JA119" s="526"/>
      <c r="JB119" s="526"/>
      <c r="JC119" s="526"/>
      <c r="JD119" s="526"/>
      <c r="JE119" s="526"/>
      <c r="JF119" s="526"/>
      <c r="JG119" s="526"/>
      <c r="JH119" s="526"/>
      <c r="JI119" s="526"/>
      <c r="JJ119" s="526"/>
      <c r="JK119" s="526"/>
      <c r="JL119" s="526"/>
      <c r="JM119" s="526"/>
      <c r="JN119" s="526"/>
      <c r="JO119" s="526"/>
      <c r="JP119" s="526"/>
      <c r="JQ119" s="526"/>
      <c r="JR119" s="526"/>
      <c r="JS119" s="526"/>
      <c r="JT119" s="526"/>
      <c r="JU119" s="526"/>
      <c r="JV119" s="526"/>
      <c r="JW119" s="526"/>
      <c r="JX119" s="526"/>
      <c r="JY119" s="526"/>
      <c r="JZ119" s="526"/>
      <c r="KA119" s="526"/>
      <c r="KB119" s="526"/>
      <c r="KC119" s="526"/>
      <c r="KD119" s="526"/>
      <c r="KE119" s="526"/>
      <c r="KF119" s="526"/>
      <c r="KG119" s="526"/>
      <c r="KH119" s="526"/>
      <c r="KI119" s="526"/>
      <c r="KJ119" s="526"/>
      <c r="KK119" s="526"/>
      <c r="KL119" s="526"/>
      <c r="KM119" s="526"/>
      <c r="KN119" s="526"/>
      <c r="KO119" s="526"/>
      <c r="KP119" s="526"/>
      <c r="KQ119" s="527"/>
    </row>
    <row r="120" spans="1:303" ht="37.25" customHeight="1">
      <c r="A120" s="518"/>
      <c r="B120" s="660" t="s">
        <v>731</v>
      </c>
      <c r="C120" s="660" t="s">
        <v>732</v>
      </c>
      <c r="D120" s="661">
        <v>1</v>
      </c>
      <c r="E120" s="1189">
        <v>197</v>
      </c>
      <c r="F120" s="1171"/>
      <c r="G120" s="621"/>
      <c r="H120" s="622"/>
      <c r="I120" s="620"/>
      <c r="J120" s="619"/>
      <c r="K120" s="27"/>
      <c r="L120" s="25"/>
      <c r="M120" s="1172"/>
      <c r="N120" s="1173"/>
      <c r="O120" s="1174"/>
      <c r="P120" s="1175"/>
      <c r="Q120" s="623" t="s">
        <v>680</v>
      </c>
      <c r="R120" s="611">
        <f t="shared" si="29"/>
        <v>0</v>
      </c>
      <c r="S120" s="662">
        <f t="shared" si="32"/>
        <v>0</v>
      </c>
      <c r="T120" s="663" t="str">
        <f t="shared" si="33"/>
        <v>-</v>
      </c>
      <c r="U120" s="664">
        <v>2.5</v>
      </c>
      <c r="V120" s="174">
        <f t="shared" si="34"/>
        <v>0</v>
      </c>
      <c r="W120" s="533"/>
      <c r="X120" s="665" t="s">
        <v>1512</v>
      </c>
      <c r="Y120" s="665" t="s">
        <v>1520</v>
      </c>
      <c r="Z120" s="658"/>
      <c r="AA120" s="658"/>
      <c r="AB120" s="658"/>
      <c r="AC120" s="658"/>
      <c r="AD120" s="658"/>
      <c r="AE120" s="658"/>
      <c r="AF120" s="658"/>
      <c r="AG120" s="658"/>
      <c r="AH120" s="658"/>
      <c r="AI120" s="658"/>
      <c r="AJ120" s="658"/>
      <c r="AK120" s="658"/>
      <c r="AL120" s="658"/>
      <c r="AM120" s="658"/>
      <c r="AN120" s="658"/>
      <c r="AO120" s="658"/>
      <c r="AP120" s="658"/>
      <c r="AQ120" s="658"/>
      <c r="AR120" s="658"/>
      <c r="AS120" s="658"/>
      <c r="AT120" s="658"/>
      <c r="AU120" s="658"/>
      <c r="AV120" s="658"/>
      <c r="AW120" s="658"/>
      <c r="AX120" s="658"/>
      <c r="AY120" s="658"/>
      <c r="AZ120" s="658"/>
      <c r="BA120" s="658"/>
      <c r="BB120" s="658"/>
      <c r="BC120" s="658"/>
      <c r="BD120" s="658"/>
      <c r="BE120" s="658"/>
      <c r="BF120" s="658"/>
      <c r="BG120" s="658"/>
      <c r="BH120" s="658"/>
      <c r="BI120" s="658"/>
      <c r="BJ120" s="658"/>
      <c r="BK120" s="658"/>
      <c r="BL120" s="658"/>
      <c r="BM120" s="658"/>
      <c r="BN120" s="658"/>
      <c r="BO120" s="659"/>
      <c r="BP120" s="558"/>
      <c r="BQ120" s="310"/>
      <c r="BR120" s="310"/>
      <c r="BS120" s="310">
        <v>1</v>
      </c>
      <c r="BT120" s="310"/>
      <c r="BU120" s="310"/>
      <c r="BV120" s="512"/>
      <c r="BW120" s="310"/>
      <c r="BX120" s="310">
        <v>1</v>
      </c>
      <c r="BY120" s="310"/>
      <c r="BZ120" s="512"/>
      <c r="CA120" s="525"/>
      <c r="CB120" s="526"/>
      <c r="CC120" s="526"/>
      <c r="CD120" s="526"/>
      <c r="CE120" s="526"/>
      <c r="CF120" s="526"/>
      <c r="CG120" s="526"/>
      <c r="CH120" s="526"/>
      <c r="CI120" s="526"/>
      <c r="CJ120" s="526"/>
      <c r="CK120" s="526"/>
      <c r="CL120" s="526"/>
      <c r="CM120" s="526"/>
      <c r="CN120" s="526"/>
      <c r="CO120" s="526"/>
      <c r="CP120" s="526"/>
      <c r="CQ120" s="526"/>
      <c r="CR120" s="526"/>
      <c r="CS120" s="526"/>
      <c r="CT120" s="526"/>
      <c r="CU120" s="526"/>
      <c r="CV120" s="526"/>
      <c r="CW120" s="526"/>
      <c r="CX120" s="526"/>
      <c r="CY120" s="526"/>
      <c r="CZ120" s="526"/>
      <c r="DA120" s="526"/>
      <c r="DB120" s="526"/>
      <c r="DC120" s="526"/>
      <c r="DD120" s="526"/>
      <c r="DE120" s="526"/>
      <c r="DF120" s="526"/>
      <c r="DG120" s="526"/>
      <c r="DH120" s="526"/>
      <c r="DI120" s="526"/>
      <c r="DJ120" s="526"/>
      <c r="DK120" s="526"/>
      <c r="DL120" s="526"/>
      <c r="DM120" s="526"/>
      <c r="DN120" s="526"/>
      <c r="DO120" s="526"/>
      <c r="DP120" s="526"/>
      <c r="DQ120" s="526"/>
      <c r="DR120" s="526"/>
      <c r="DS120" s="526"/>
      <c r="DT120" s="526"/>
      <c r="DU120" s="526"/>
      <c r="DV120" s="526"/>
      <c r="DW120" s="526"/>
      <c r="DX120" s="526"/>
      <c r="DY120" s="526"/>
      <c r="DZ120" s="526"/>
      <c r="EA120" s="526"/>
      <c r="EB120" s="526"/>
      <c r="EC120" s="526"/>
      <c r="ED120" s="526"/>
      <c r="EE120" s="526"/>
      <c r="EF120" s="526"/>
      <c r="EG120" s="526"/>
      <c r="EH120" s="526"/>
      <c r="EI120" s="526"/>
      <c r="EJ120" s="526"/>
      <c r="EK120" s="526"/>
      <c r="EL120" s="526"/>
      <c r="EM120" s="526"/>
      <c r="EN120" s="526"/>
      <c r="EO120" s="526"/>
      <c r="EP120" s="526"/>
      <c r="EQ120" s="526"/>
      <c r="ER120" s="526"/>
      <c r="ES120" s="526"/>
      <c r="ET120" s="526"/>
      <c r="EU120" s="526"/>
      <c r="EV120" s="526"/>
      <c r="EW120" s="526"/>
      <c r="EX120" s="526"/>
      <c r="EY120" s="526"/>
      <c r="EZ120" s="526"/>
      <c r="FA120" s="526"/>
      <c r="FB120" s="526"/>
      <c r="FC120" s="526"/>
      <c r="FD120" s="526"/>
      <c r="FE120" s="526"/>
      <c r="FF120" s="526"/>
      <c r="FG120" s="526"/>
      <c r="FH120" s="526"/>
      <c r="FI120" s="526"/>
      <c r="FJ120" s="526"/>
      <c r="FK120" s="526"/>
      <c r="FL120" s="526"/>
      <c r="FM120" s="526"/>
      <c r="FN120" s="526"/>
      <c r="FO120" s="526"/>
      <c r="FP120" s="526"/>
      <c r="FQ120" s="526"/>
      <c r="FR120" s="526"/>
      <c r="FS120" s="526"/>
      <c r="FT120" s="526"/>
      <c r="FU120" s="526"/>
      <c r="FV120" s="526"/>
      <c r="FW120" s="526"/>
      <c r="FX120" s="526"/>
      <c r="FY120" s="526"/>
      <c r="FZ120" s="526"/>
      <c r="GA120" s="526"/>
      <c r="GB120" s="526"/>
      <c r="GC120" s="526"/>
      <c r="GD120" s="526"/>
      <c r="GE120" s="526"/>
      <c r="GF120" s="526"/>
      <c r="GG120" s="526"/>
      <c r="GH120" s="526"/>
      <c r="GI120" s="526"/>
      <c r="GJ120" s="526"/>
      <c r="GK120" s="526"/>
      <c r="GL120" s="526"/>
      <c r="GM120" s="526"/>
      <c r="GN120" s="526"/>
      <c r="GO120" s="526"/>
      <c r="GP120" s="526"/>
      <c r="GQ120" s="526"/>
      <c r="GR120" s="526"/>
      <c r="GS120" s="526"/>
      <c r="GT120" s="526"/>
      <c r="GU120" s="526"/>
      <c r="GV120" s="526"/>
      <c r="GW120" s="526"/>
      <c r="GX120" s="526"/>
      <c r="GY120" s="526"/>
      <c r="GZ120" s="526"/>
      <c r="HA120" s="526"/>
      <c r="HB120" s="526"/>
      <c r="HC120" s="526"/>
      <c r="HD120" s="526"/>
      <c r="HE120" s="526"/>
      <c r="HF120" s="526"/>
      <c r="HG120" s="526"/>
      <c r="HH120" s="526"/>
      <c r="HI120" s="526"/>
      <c r="HJ120" s="526"/>
      <c r="HK120" s="526"/>
      <c r="HL120" s="526"/>
      <c r="HM120" s="526"/>
      <c r="HN120" s="526"/>
      <c r="HO120" s="526"/>
      <c r="HP120" s="526"/>
      <c r="HQ120" s="526"/>
      <c r="HR120" s="526"/>
      <c r="HS120" s="526"/>
      <c r="HT120" s="526"/>
      <c r="HU120" s="526"/>
      <c r="HV120" s="526"/>
      <c r="HW120" s="526"/>
      <c r="HX120" s="526"/>
      <c r="HY120" s="526"/>
      <c r="HZ120" s="526"/>
      <c r="IA120" s="526"/>
      <c r="IB120" s="526"/>
      <c r="IC120" s="526"/>
      <c r="ID120" s="526"/>
      <c r="IE120" s="526"/>
      <c r="IF120" s="526"/>
      <c r="IG120" s="526"/>
      <c r="IH120" s="526"/>
      <c r="II120" s="526"/>
      <c r="IJ120" s="526"/>
      <c r="IK120" s="526"/>
      <c r="IL120" s="526"/>
      <c r="IM120" s="526"/>
      <c r="IN120" s="526"/>
      <c r="IO120" s="526"/>
      <c r="IP120" s="526"/>
      <c r="IQ120" s="526"/>
      <c r="IR120" s="526"/>
      <c r="IS120" s="526"/>
      <c r="IT120" s="526"/>
      <c r="IU120" s="526"/>
      <c r="IV120" s="526"/>
      <c r="IW120" s="526"/>
      <c r="IX120" s="526"/>
      <c r="IY120" s="526"/>
      <c r="IZ120" s="526"/>
      <c r="JA120" s="526"/>
      <c r="JB120" s="526"/>
      <c r="JC120" s="526"/>
      <c r="JD120" s="526"/>
      <c r="JE120" s="526"/>
      <c r="JF120" s="526"/>
      <c r="JG120" s="526"/>
      <c r="JH120" s="526"/>
      <c r="JI120" s="526"/>
      <c r="JJ120" s="526"/>
      <c r="JK120" s="526"/>
      <c r="JL120" s="526"/>
      <c r="JM120" s="526"/>
      <c r="JN120" s="526"/>
      <c r="JO120" s="526"/>
      <c r="JP120" s="526"/>
      <c r="JQ120" s="526"/>
      <c r="JR120" s="526"/>
      <c r="JS120" s="526"/>
      <c r="JT120" s="526"/>
      <c r="JU120" s="526"/>
      <c r="JV120" s="526"/>
      <c r="JW120" s="526"/>
      <c r="JX120" s="526"/>
      <c r="JY120" s="526"/>
      <c r="JZ120" s="526"/>
      <c r="KA120" s="526"/>
      <c r="KB120" s="526"/>
      <c r="KC120" s="526"/>
      <c r="KD120" s="526"/>
      <c r="KE120" s="526"/>
      <c r="KF120" s="526"/>
      <c r="KG120" s="526"/>
      <c r="KH120" s="526"/>
      <c r="KI120" s="526"/>
      <c r="KJ120" s="526"/>
      <c r="KK120" s="526"/>
      <c r="KL120" s="526"/>
      <c r="KM120" s="526"/>
      <c r="KN120" s="526"/>
      <c r="KO120" s="526"/>
      <c r="KP120" s="526"/>
      <c r="KQ120" s="527"/>
    </row>
    <row r="121" spans="1:303" ht="37.25" customHeight="1">
      <c r="A121" s="796"/>
      <c r="B121" s="723" t="s">
        <v>733</v>
      </c>
      <c r="C121" s="723" t="s">
        <v>734</v>
      </c>
      <c r="D121" s="724">
        <v>1</v>
      </c>
      <c r="E121" s="1191">
        <v>244</v>
      </c>
      <c r="F121" s="792"/>
      <c r="G121" s="787"/>
      <c r="H121" s="788"/>
      <c r="I121" s="786"/>
      <c r="J121" s="785"/>
      <c r="K121" s="45"/>
      <c r="L121" s="43"/>
      <c r="M121" s="118"/>
      <c r="N121" s="790"/>
      <c r="O121" s="791"/>
      <c r="P121" s="1178"/>
      <c r="Q121" s="789" t="s">
        <v>680</v>
      </c>
      <c r="R121" s="647">
        <f t="shared" si="29"/>
        <v>0</v>
      </c>
      <c r="S121" s="725">
        <f t="shared" si="32"/>
        <v>0</v>
      </c>
      <c r="T121" s="726" t="str">
        <f t="shared" si="33"/>
        <v>-</v>
      </c>
      <c r="U121" s="664">
        <v>2.36</v>
      </c>
      <c r="V121" s="174">
        <f t="shared" si="34"/>
        <v>0</v>
      </c>
      <c r="W121" s="533"/>
      <c r="X121" s="793" t="s">
        <v>1512</v>
      </c>
      <c r="Y121" s="793" t="s">
        <v>1519</v>
      </c>
      <c r="Z121" s="658"/>
      <c r="AA121" s="658"/>
      <c r="AB121" s="658"/>
      <c r="AC121" s="658"/>
      <c r="AD121" s="658"/>
      <c r="AE121" s="658"/>
      <c r="AF121" s="658"/>
      <c r="AG121" s="658"/>
      <c r="AH121" s="658"/>
      <c r="AI121" s="658"/>
      <c r="AJ121" s="658"/>
      <c r="AK121" s="658"/>
      <c r="AL121" s="658"/>
      <c r="AM121" s="658"/>
      <c r="AN121" s="658"/>
      <c r="AO121" s="658"/>
      <c r="AP121" s="658"/>
      <c r="AQ121" s="658"/>
      <c r="AR121" s="658"/>
      <c r="AS121" s="658"/>
      <c r="AT121" s="658"/>
      <c r="AU121" s="658"/>
      <c r="AV121" s="658"/>
      <c r="AW121" s="658"/>
      <c r="AX121" s="658"/>
      <c r="AY121" s="658"/>
      <c r="AZ121" s="658"/>
      <c r="BA121" s="658"/>
      <c r="BB121" s="658"/>
      <c r="BC121" s="658"/>
      <c r="BD121" s="658"/>
      <c r="BE121" s="658"/>
      <c r="BF121" s="658"/>
      <c r="BG121" s="658"/>
      <c r="BH121" s="658"/>
      <c r="BI121" s="658"/>
      <c r="BJ121" s="658"/>
      <c r="BK121" s="658"/>
      <c r="BL121" s="658"/>
      <c r="BM121" s="658"/>
      <c r="BN121" s="658"/>
      <c r="BO121" s="659"/>
      <c r="BP121" s="558"/>
      <c r="BQ121" s="310"/>
      <c r="BR121" s="310">
        <v>1</v>
      </c>
      <c r="BS121" s="310"/>
      <c r="BT121" s="310"/>
      <c r="BU121" s="310"/>
      <c r="BV121" s="512"/>
      <c r="BW121" s="310"/>
      <c r="BX121" s="310">
        <v>1</v>
      </c>
      <c r="BY121" s="310"/>
      <c r="BZ121" s="512"/>
      <c r="CA121" s="525"/>
      <c r="CB121" s="526"/>
      <c r="CC121" s="526"/>
      <c r="CD121" s="526"/>
      <c r="CE121" s="526"/>
      <c r="CF121" s="526"/>
      <c r="CG121" s="526"/>
      <c r="CH121" s="526"/>
      <c r="CI121" s="526"/>
      <c r="CJ121" s="526"/>
      <c r="CK121" s="526"/>
      <c r="CL121" s="526"/>
      <c r="CM121" s="526"/>
      <c r="CN121" s="526"/>
      <c r="CO121" s="526"/>
      <c r="CP121" s="526"/>
      <c r="CQ121" s="526"/>
      <c r="CR121" s="526"/>
      <c r="CS121" s="526"/>
      <c r="CT121" s="526"/>
      <c r="CU121" s="526"/>
      <c r="CV121" s="526"/>
      <c r="CW121" s="526"/>
      <c r="CX121" s="526"/>
      <c r="CY121" s="526"/>
      <c r="CZ121" s="526"/>
      <c r="DA121" s="526"/>
      <c r="DB121" s="526"/>
      <c r="DC121" s="526"/>
      <c r="DD121" s="526"/>
      <c r="DE121" s="526"/>
      <c r="DF121" s="526"/>
      <c r="DG121" s="526"/>
      <c r="DH121" s="526"/>
      <c r="DI121" s="526"/>
      <c r="DJ121" s="526"/>
      <c r="DK121" s="526"/>
      <c r="DL121" s="526"/>
      <c r="DM121" s="526"/>
      <c r="DN121" s="526"/>
      <c r="DO121" s="526"/>
      <c r="DP121" s="526"/>
      <c r="DQ121" s="526"/>
      <c r="DR121" s="526"/>
      <c r="DS121" s="526"/>
      <c r="DT121" s="526"/>
      <c r="DU121" s="526"/>
      <c r="DV121" s="526"/>
      <c r="DW121" s="526"/>
      <c r="DX121" s="526"/>
      <c r="DY121" s="526"/>
      <c r="DZ121" s="526"/>
      <c r="EA121" s="526"/>
      <c r="EB121" s="526"/>
      <c r="EC121" s="526"/>
      <c r="ED121" s="526"/>
      <c r="EE121" s="526"/>
      <c r="EF121" s="526"/>
      <c r="EG121" s="526"/>
      <c r="EH121" s="526"/>
      <c r="EI121" s="526"/>
      <c r="EJ121" s="526"/>
      <c r="EK121" s="526"/>
      <c r="EL121" s="526"/>
      <c r="EM121" s="526"/>
      <c r="EN121" s="526"/>
      <c r="EO121" s="526"/>
      <c r="EP121" s="526"/>
      <c r="EQ121" s="526"/>
      <c r="ER121" s="526"/>
      <c r="ES121" s="526"/>
      <c r="ET121" s="526"/>
      <c r="EU121" s="526"/>
      <c r="EV121" s="526"/>
      <c r="EW121" s="526"/>
      <c r="EX121" s="526"/>
      <c r="EY121" s="526"/>
      <c r="EZ121" s="526"/>
      <c r="FA121" s="526"/>
      <c r="FB121" s="526"/>
      <c r="FC121" s="526"/>
      <c r="FD121" s="526"/>
      <c r="FE121" s="526"/>
      <c r="FF121" s="526"/>
      <c r="FG121" s="526"/>
      <c r="FH121" s="526"/>
      <c r="FI121" s="526"/>
      <c r="FJ121" s="526"/>
      <c r="FK121" s="526"/>
      <c r="FL121" s="526"/>
      <c r="FM121" s="526"/>
      <c r="FN121" s="526"/>
      <c r="FO121" s="526"/>
      <c r="FP121" s="526"/>
      <c r="FQ121" s="526"/>
      <c r="FR121" s="526"/>
      <c r="FS121" s="526"/>
      <c r="FT121" s="526"/>
      <c r="FU121" s="526"/>
      <c r="FV121" s="526"/>
      <c r="FW121" s="526"/>
      <c r="FX121" s="526"/>
      <c r="FY121" s="526"/>
      <c r="FZ121" s="526"/>
      <c r="GA121" s="526"/>
      <c r="GB121" s="526"/>
      <c r="GC121" s="526"/>
      <c r="GD121" s="526"/>
      <c r="GE121" s="526"/>
      <c r="GF121" s="526"/>
      <c r="GG121" s="526"/>
      <c r="GH121" s="526"/>
      <c r="GI121" s="526"/>
      <c r="GJ121" s="526"/>
      <c r="GK121" s="526"/>
      <c r="GL121" s="526"/>
      <c r="GM121" s="526"/>
      <c r="GN121" s="526"/>
      <c r="GO121" s="526"/>
      <c r="GP121" s="526"/>
      <c r="GQ121" s="526"/>
      <c r="GR121" s="526"/>
      <c r="GS121" s="526"/>
      <c r="GT121" s="526"/>
      <c r="GU121" s="526"/>
      <c r="GV121" s="526"/>
      <c r="GW121" s="526"/>
      <c r="GX121" s="526"/>
      <c r="GY121" s="526"/>
      <c r="GZ121" s="526"/>
      <c r="HA121" s="526"/>
      <c r="HB121" s="526"/>
      <c r="HC121" s="526"/>
      <c r="HD121" s="526"/>
      <c r="HE121" s="526"/>
      <c r="HF121" s="526"/>
      <c r="HG121" s="526"/>
      <c r="HH121" s="526"/>
      <c r="HI121" s="526"/>
      <c r="HJ121" s="526"/>
      <c r="HK121" s="526"/>
      <c r="HL121" s="526"/>
      <c r="HM121" s="526"/>
      <c r="HN121" s="526"/>
      <c r="HO121" s="526"/>
      <c r="HP121" s="526"/>
      <c r="HQ121" s="526"/>
      <c r="HR121" s="526"/>
      <c r="HS121" s="526"/>
      <c r="HT121" s="526"/>
      <c r="HU121" s="526"/>
      <c r="HV121" s="526"/>
      <c r="HW121" s="526"/>
      <c r="HX121" s="526"/>
      <c r="HY121" s="526"/>
      <c r="HZ121" s="526"/>
      <c r="IA121" s="526"/>
      <c r="IB121" s="526"/>
      <c r="IC121" s="526"/>
      <c r="ID121" s="526"/>
      <c r="IE121" s="526"/>
      <c r="IF121" s="526"/>
      <c r="IG121" s="526"/>
      <c r="IH121" s="526"/>
      <c r="II121" s="526"/>
      <c r="IJ121" s="526"/>
      <c r="IK121" s="526"/>
      <c r="IL121" s="526"/>
      <c r="IM121" s="526"/>
      <c r="IN121" s="526"/>
      <c r="IO121" s="526"/>
      <c r="IP121" s="526"/>
      <c r="IQ121" s="526"/>
      <c r="IR121" s="526"/>
      <c r="IS121" s="526"/>
      <c r="IT121" s="526"/>
      <c r="IU121" s="526"/>
      <c r="IV121" s="526"/>
      <c r="IW121" s="526"/>
      <c r="IX121" s="526"/>
      <c r="IY121" s="526"/>
      <c r="IZ121" s="526"/>
      <c r="JA121" s="526"/>
      <c r="JB121" s="526"/>
      <c r="JC121" s="526"/>
      <c r="JD121" s="526"/>
      <c r="JE121" s="526"/>
      <c r="JF121" s="526"/>
      <c r="JG121" s="526"/>
      <c r="JH121" s="526"/>
      <c r="JI121" s="526"/>
      <c r="JJ121" s="526"/>
      <c r="JK121" s="526"/>
      <c r="JL121" s="526"/>
      <c r="JM121" s="526"/>
      <c r="JN121" s="526"/>
      <c r="JO121" s="526"/>
      <c r="JP121" s="526"/>
      <c r="JQ121" s="526"/>
      <c r="JR121" s="526"/>
      <c r="JS121" s="526"/>
      <c r="JT121" s="526"/>
      <c r="JU121" s="526"/>
      <c r="JV121" s="526"/>
      <c r="JW121" s="526"/>
      <c r="JX121" s="526"/>
      <c r="JY121" s="526"/>
      <c r="JZ121" s="526"/>
      <c r="KA121" s="526"/>
      <c r="KB121" s="526"/>
      <c r="KC121" s="526"/>
      <c r="KD121" s="526"/>
      <c r="KE121" s="526"/>
      <c r="KF121" s="526"/>
      <c r="KG121" s="526"/>
      <c r="KH121" s="526"/>
      <c r="KI121" s="526"/>
      <c r="KJ121" s="526"/>
      <c r="KK121" s="526"/>
      <c r="KL121" s="526"/>
      <c r="KM121" s="526"/>
      <c r="KN121" s="526"/>
      <c r="KO121" s="526"/>
      <c r="KP121" s="526"/>
      <c r="KQ121" s="527"/>
    </row>
    <row r="122" spans="1:303" ht="37.25" customHeight="1">
      <c r="A122" s="794"/>
      <c r="B122" s="528" t="s">
        <v>736</v>
      </c>
      <c r="C122" s="528" t="s">
        <v>737</v>
      </c>
      <c r="D122" s="684">
        <v>1</v>
      </c>
      <c r="E122" s="1190">
        <v>264</v>
      </c>
      <c r="F122" s="801"/>
      <c r="G122" s="608"/>
      <c r="H122" s="609"/>
      <c r="I122" s="607"/>
      <c r="J122" s="606"/>
      <c r="K122" s="108"/>
      <c r="L122" s="1182"/>
      <c r="M122" s="26"/>
      <c r="N122" s="800"/>
      <c r="O122" s="1183"/>
      <c r="P122" s="1184"/>
      <c r="Q122" s="610" t="s">
        <v>680</v>
      </c>
      <c r="R122" s="611">
        <f t="shared" si="29"/>
        <v>0</v>
      </c>
      <c r="S122" s="685">
        <f t="shared" si="32"/>
        <v>0</v>
      </c>
      <c r="T122" s="686" t="str">
        <f t="shared" si="33"/>
        <v>-</v>
      </c>
      <c r="U122" s="664">
        <v>4.33</v>
      </c>
      <c r="V122" s="174">
        <f t="shared" si="34"/>
        <v>0</v>
      </c>
      <c r="W122" s="533"/>
      <c r="X122" s="738" t="s">
        <v>1512</v>
      </c>
      <c r="Y122" s="738" t="s">
        <v>1520</v>
      </c>
      <c r="Z122" s="658"/>
      <c r="AA122" s="658"/>
      <c r="AB122" s="658"/>
      <c r="AC122" s="658"/>
      <c r="AD122" s="658"/>
      <c r="AE122" s="658"/>
      <c r="AF122" s="658"/>
      <c r="AG122" s="658"/>
      <c r="AH122" s="658"/>
      <c r="AI122" s="658"/>
      <c r="AJ122" s="658"/>
      <c r="AK122" s="658"/>
      <c r="AL122" s="658"/>
      <c r="AM122" s="658"/>
      <c r="AN122" s="658"/>
      <c r="AO122" s="658"/>
      <c r="AP122" s="658"/>
      <c r="AQ122" s="658"/>
      <c r="AR122" s="658"/>
      <c r="AS122" s="658"/>
      <c r="AT122" s="658"/>
      <c r="AU122" s="658"/>
      <c r="AV122" s="658"/>
      <c r="AW122" s="658"/>
      <c r="AX122" s="658"/>
      <c r="AY122" s="658"/>
      <c r="AZ122" s="658"/>
      <c r="BA122" s="658"/>
      <c r="BB122" s="658"/>
      <c r="BC122" s="658"/>
      <c r="BD122" s="658"/>
      <c r="BE122" s="658"/>
      <c r="BF122" s="658"/>
      <c r="BG122" s="658"/>
      <c r="BH122" s="658"/>
      <c r="BI122" s="658"/>
      <c r="BJ122" s="658"/>
      <c r="BK122" s="658"/>
      <c r="BL122" s="658"/>
      <c r="BM122" s="658"/>
      <c r="BN122" s="658"/>
      <c r="BO122" s="659"/>
      <c r="BP122" s="558"/>
      <c r="BQ122" s="310"/>
      <c r="BR122" s="310"/>
      <c r="BS122" s="310">
        <v>1</v>
      </c>
      <c r="BT122" s="310"/>
      <c r="BU122" s="310"/>
      <c r="BV122" s="512"/>
      <c r="BW122" s="310"/>
      <c r="BX122" s="310">
        <v>1</v>
      </c>
      <c r="BY122" s="310"/>
      <c r="BZ122" s="512"/>
      <c r="CA122" s="525"/>
      <c r="CB122" s="526"/>
      <c r="CC122" s="526"/>
      <c r="CD122" s="526"/>
      <c r="CE122" s="526"/>
      <c r="CF122" s="526"/>
      <c r="CG122" s="526"/>
      <c r="CH122" s="526"/>
      <c r="CI122" s="526"/>
      <c r="CJ122" s="526"/>
      <c r="CK122" s="526"/>
      <c r="CL122" s="526"/>
      <c r="CM122" s="526"/>
      <c r="CN122" s="526"/>
      <c r="CO122" s="526"/>
      <c r="CP122" s="526"/>
      <c r="CQ122" s="526"/>
      <c r="CR122" s="526"/>
      <c r="CS122" s="526"/>
      <c r="CT122" s="526"/>
      <c r="CU122" s="526"/>
      <c r="CV122" s="526"/>
      <c r="CW122" s="526"/>
      <c r="CX122" s="526"/>
      <c r="CY122" s="526"/>
      <c r="CZ122" s="526"/>
      <c r="DA122" s="526"/>
      <c r="DB122" s="526"/>
      <c r="DC122" s="526"/>
      <c r="DD122" s="526"/>
      <c r="DE122" s="526"/>
      <c r="DF122" s="526"/>
      <c r="DG122" s="526"/>
      <c r="DH122" s="526"/>
      <c r="DI122" s="526"/>
      <c r="DJ122" s="526"/>
      <c r="DK122" s="526"/>
      <c r="DL122" s="526"/>
      <c r="DM122" s="526"/>
      <c r="DN122" s="526"/>
      <c r="DO122" s="526"/>
      <c r="DP122" s="526"/>
      <c r="DQ122" s="526"/>
      <c r="DR122" s="526"/>
      <c r="DS122" s="526"/>
      <c r="DT122" s="526"/>
      <c r="DU122" s="526"/>
      <c r="DV122" s="526"/>
      <c r="DW122" s="526"/>
      <c r="DX122" s="526"/>
      <c r="DY122" s="526"/>
      <c r="DZ122" s="526"/>
      <c r="EA122" s="526"/>
      <c r="EB122" s="526"/>
      <c r="EC122" s="526"/>
      <c r="ED122" s="526"/>
      <c r="EE122" s="526"/>
      <c r="EF122" s="526"/>
      <c r="EG122" s="526"/>
      <c r="EH122" s="526"/>
      <c r="EI122" s="526"/>
      <c r="EJ122" s="526"/>
      <c r="EK122" s="526"/>
      <c r="EL122" s="526"/>
      <c r="EM122" s="526"/>
      <c r="EN122" s="526"/>
      <c r="EO122" s="526"/>
      <c r="EP122" s="526"/>
      <c r="EQ122" s="526"/>
      <c r="ER122" s="526"/>
      <c r="ES122" s="526"/>
      <c r="ET122" s="526"/>
      <c r="EU122" s="526"/>
      <c r="EV122" s="526"/>
      <c r="EW122" s="526"/>
      <c r="EX122" s="526"/>
      <c r="EY122" s="526"/>
      <c r="EZ122" s="526"/>
      <c r="FA122" s="526"/>
      <c r="FB122" s="526"/>
      <c r="FC122" s="526"/>
      <c r="FD122" s="526"/>
      <c r="FE122" s="526"/>
      <c r="FF122" s="526"/>
      <c r="FG122" s="526"/>
      <c r="FH122" s="526"/>
      <c r="FI122" s="526"/>
      <c r="FJ122" s="526"/>
      <c r="FK122" s="526"/>
      <c r="FL122" s="526"/>
      <c r="FM122" s="526"/>
      <c r="FN122" s="526"/>
      <c r="FO122" s="526"/>
      <c r="FP122" s="526"/>
      <c r="FQ122" s="526"/>
      <c r="FR122" s="526"/>
      <c r="FS122" s="526"/>
      <c r="FT122" s="526"/>
      <c r="FU122" s="526"/>
      <c r="FV122" s="526"/>
      <c r="FW122" s="526"/>
      <c r="FX122" s="526"/>
      <c r="FY122" s="526"/>
      <c r="FZ122" s="526"/>
      <c r="GA122" s="526"/>
      <c r="GB122" s="526"/>
      <c r="GC122" s="526"/>
      <c r="GD122" s="526"/>
      <c r="GE122" s="526"/>
      <c r="GF122" s="526"/>
      <c r="GG122" s="526"/>
      <c r="GH122" s="526"/>
      <c r="GI122" s="526"/>
      <c r="GJ122" s="526"/>
      <c r="GK122" s="526"/>
      <c r="GL122" s="526"/>
      <c r="GM122" s="526"/>
      <c r="GN122" s="526"/>
      <c r="GO122" s="526"/>
      <c r="GP122" s="526"/>
      <c r="GQ122" s="526"/>
      <c r="GR122" s="526"/>
      <c r="GS122" s="526"/>
      <c r="GT122" s="526"/>
      <c r="GU122" s="526"/>
      <c r="GV122" s="526"/>
      <c r="GW122" s="526"/>
      <c r="GX122" s="526"/>
      <c r="GY122" s="526"/>
      <c r="GZ122" s="526"/>
      <c r="HA122" s="526"/>
      <c r="HB122" s="526"/>
      <c r="HC122" s="526"/>
      <c r="HD122" s="526"/>
      <c r="HE122" s="526"/>
      <c r="HF122" s="526"/>
      <c r="HG122" s="526"/>
      <c r="HH122" s="526"/>
      <c r="HI122" s="526"/>
      <c r="HJ122" s="526"/>
      <c r="HK122" s="526"/>
      <c r="HL122" s="526"/>
      <c r="HM122" s="526"/>
      <c r="HN122" s="526"/>
      <c r="HO122" s="526"/>
      <c r="HP122" s="526"/>
      <c r="HQ122" s="526"/>
      <c r="HR122" s="526"/>
      <c r="HS122" s="526"/>
      <c r="HT122" s="526"/>
      <c r="HU122" s="526"/>
      <c r="HV122" s="526"/>
      <c r="HW122" s="526"/>
      <c r="HX122" s="526"/>
      <c r="HY122" s="526"/>
      <c r="HZ122" s="526"/>
      <c r="IA122" s="526"/>
      <c r="IB122" s="526"/>
      <c r="IC122" s="526"/>
      <c r="ID122" s="526"/>
      <c r="IE122" s="526"/>
      <c r="IF122" s="526"/>
      <c r="IG122" s="526"/>
      <c r="IH122" s="526"/>
      <c r="II122" s="526"/>
      <c r="IJ122" s="526"/>
      <c r="IK122" s="526"/>
      <c r="IL122" s="526"/>
      <c r="IM122" s="526"/>
      <c r="IN122" s="526"/>
      <c r="IO122" s="526"/>
      <c r="IP122" s="526"/>
      <c r="IQ122" s="526"/>
      <c r="IR122" s="526"/>
      <c r="IS122" s="526"/>
      <c r="IT122" s="526"/>
      <c r="IU122" s="526"/>
      <c r="IV122" s="526"/>
      <c r="IW122" s="526"/>
      <c r="IX122" s="526"/>
      <c r="IY122" s="526"/>
      <c r="IZ122" s="526"/>
      <c r="JA122" s="526"/>
      <c r="JB122" s="526"/>
      <c r="JC122" s="526"/>
      <c r="JD122" s="526"/>
      <c r="JE122" s="526"/>
      <c r="JF122" s="526"/>
      <c r="JG122" s="526"/>
      <c r="JH122" s="526"/>
      <c r="JI122" s="526"/>
      <c r="JJ122" s="526"/>
      <c r="JK122" s="526"/>
      <c r="JL122" s="526"/>
      <c r="JM122" s="526"/>
      <c r="JN122" s="526"/>
      <c r="JO122" s="526"/>
      <c r="JP122" s="526"/>
      <c r="JQ122" s="526"/>
      <c r="JR122" s="526"/>
      <c r="JS122" s="526"/>
      <c r="JT122" s="526"/>
      <c r="JU122" s="526"/>
      <c r="JV122" s="526"/>
      <c r="JW122" s="526"/>
      <c r="JX122" s="526"/>
      <c r="JY122" s="526"/>
      <c r="JZ122" s="526"/>
      <c r="KA122" s="526"/>
      <c r="KB122" s="526"/>
      <c r="KC122" s="526"/>
      <c r="KD122" s="526"/>
      <c r="KE122" s="526"/>
      <c r="KF122" s="526"/>
      <c r="KG122" s="526"/>
      <c r="KH122" s="526"/>
      <c r="KI122" s="526"/>
      <c r="KJ122" s="526"/>
      <c r="KK122" s="526"/>
      <c r="KL122" s="526"/>
      <c r="KM122" s="526"/>
      <c r="KN122" s="526"/>
      <c r="KO122" s="526"/>
      <c r="KP122" s="526"/>
      <c r="KQ122" s="527"/>
    </row>
    <row r="123" spans="1:303" ht="37.25" customHeight="1">
      <c r="A123" s="518"/>
      <c r="B123" s="660" t="s">
        <v>738</v>
      </c>
      <c r="C123" s="660" t="s">
        <v>739</v>
      </c>
      <c r="D123" s="661">
        <v>1</v>
      </c>
      <c r="E123" s="1189">
        <v>231</v>
      </c>
      <c r="F123" s="1171"/>
      <c r="G123" s="621"/>
      <c r="H123" s="622"/>
      <c r="I123" s="620"/>
      <c r="J123" s="619"/>
      <c r="K123" s="27"/>
      <c r="L123" s="25"/>
      <c r="M123" s="1172"/>
      <c r="N123" s="1173"/>
      <c r="O123" s="1174"/>
      <c r="P123" s="1175"/>
      <c r="Q123" s="623" t="s">
        <v>680</v>
      </c>
      <c r="R123" s="611">
        <f t="shared" si="29"/>
        <v>0</v>
      </c>
      <c r="S123" s="662">
        <f t="shared" si="32"/>
        <v>0</v>
      </c>
      <c r="T123" s="663" t="str">
        <f t="shared" si="33"/>
        <v>-</v>
      </c>
      <c r="U123" s="664">
        <v>3.77</v>
      </c>
      <c r="V123" s="174">
        <f t="shared" si="34"/>
        <v>0</v>
      </c>
      <c r="W123" s="533"/>
      <c r="X123" s="665" t="s">
        <v>1512</v>
      </c>
      <c r="Y123" s="665" t="s">
        <v>1520</v>
      </c>
      <c r="Z123" s="658"/>
      <c r="AA123" s="658"/>
      <c r="AB123" s="658"/>
      <c r="AC123" s="658"/>
      <c r="AD123" s="658"/>
      <c r="AE123" s="658"/>
      <c r="AF123" s="658"/>
      <c r="AG123" s="658"/>
      <c r="AH123" s="658"/>
      <c r="AI123" s="658"/>
      <c r="AJ123" s="658"/>
      <c r="AK123" s="658"/>
      <c r="AL123" s="658"/>
      <c r="AM123" s="658"/>
      <c r="AN123" s="658"/>
      <c r="AO123" s="658"/>
      <c r="AP123" s="658"/>
      <c r="AQ123" s="658"/>
      <c r="AR123" s="658"/>
      <c r="AS123" s="658"/>
      <c r="AT123" s="658"/>
      <c r="AU123" s="658"/>
      <c r="AV123" s="658"/>
      <c r="AW123" s="658"/>
      <c r="AX123" s="658"/>
      <c r="AY123" s="658"/>
      <c r="AZ123" s="658"/>
      <c r="BA123" s="658"/>
      <c r="BB123" s="658"/>
      <c r="BC123" s="658"/>
      <c r="BD123" s="658"/>
      <c r="BE123" s="658"/>
      <c r="BF123" s="658"/>
      <c r="BG123" s="658"/>
      <c r="BH123" s="658"/>
      <c r="BI123" s="658"/>
      <c r="BJ123" s="658"/>
      <c r="BK123" s="658"/>
      <c r="BL123" s="658"/>
      <c r="BM123" s="658"/>
      <c r="BN123" s="658"/>
      <c r="BO123" s="659"/>
      <c r="BP123" s="558"/>
      <c r="BQ123" s="310"/>
      <c r="BR123" s="310"/>
      <c r="BS123" s="310">
        <v>1</v>
      </c>
      <c r="BT123" s="310"/>
      <c r="BU123" s="310"/>
      <c r="BV123" s="512"/>
      <c r="BW123" s="310"/>
      <c r="BX123" s="310">
        <v>1</v>
      </c>
      <c r="BY123" s="310"/>
      <c r="BZ123" s="512"/>
      <c r="CA123" s="525"/>
      <c r="CB123" s="526"/>
      <c r="CC123" s="526"/>
      <c r="CD123" s="526"/>
      <c r="CE123" s="526"/>
      <c r="CF123" s="526"/>
      <c r="CG123" s="526"/>
      <c r="CH123" s="526"/>
      <c r="CI123" s="526"/>
      <c r="CJ123" s="526"/>
      <c r="CK123" s="526"/>
      <c r="CL123" s="526"/>
      <c r="CM123" s="526"/>
      <c r="CN123" s="526"/>
      <c r="CO123" s="526"/>
      <c r="CP123" s="526"/>
      <c r="CQ123" s="526"/>
      <c r="CR123" s="526"/>
      <c r="CS123" s="526"/>
      <c r="CT123" s="526"/>
      <c r="CU123" s="526"/>
      <c r="CV123" s="526"/>
      <c r="CW123" s="526"/>
      <c r="CX123" s="526"/>
      <c r="CY123" s="526"/>
      <c r="CZ123" s="526"/>
      <c r="DA123" s="526"/>
      <c r="DB123" s="526"/>
      <c r="DC123" s="526"/>
      <c r="DD123" s="526"/>
      <c r="DE123" s="526"/>
      <c r="DF123" s="526"/>
      <c r="DG123" s="526"/>
      <c r="DH123" s="526"/>
      <c r="DI123" s="526"/>
      <c r="DJ123" s="526"/>
      <c r="DK123" s="526"/>
      <c r="DL123" s="526"/>
      <c r="DM123" s="526"/>
      <c r="DN123" s="526"/>
      <c r="DO123" s="526"/>
      <c r="DP123" s="526"/>
      <c r="DQ123" s="526"/>
      <c r="DR123" s="526"/>
      <c r="DS123" s="526"/>
      <c r="DT123" s="526"/>
      <c r="DU123" s="526"/>
      <c r="DV123" s="526"/>
      <c r="DW123" s="526"/>
      <c r="DX123" s="526"/>
      <c r="DY123" s="526"/>
      <c r="DZ123" s="526"/>
      <c r="EA123" s="526"/>
      <c r="EB123" s="526"/>
      <c r="EC123" s="526"/>
      <c r="ED123" s="526"/>
      <c r="EE123" s="526"/>
      <c r="EF123" s="526"/>
      <c r="EG123" s="526"/>
      <c r="EH123" s="526"/>
      <c r="EI123" s="526"/>
      <c r="EJ123" s="526"/>
      <c r="EK123" s="526"/>
      <c r="EL123" s="526"/>
      <c r="EM123" s="526"/>
      <c r="EN123" s="526"/>
      <c r="EO123" s="526"/>
      <c r="EP123" s="526"/>
      <c r="EQ123" s="526"/>
      <c r="ER123" s="526"/>
      <c r="ES123" s="526"/>
      <c r="ET123" s="526"/>
      <c r="EU123" s="526"/>
      <c r="EV123" s="526"/>
      <c r="EW123" s="526"/>
      <c r="EX123" s="526"/>
      <c r="EY123" s="526"/>
      <c r="EZ123" s="526"/>
      <c r="FA123" s="526"/>
      <c r="FB123" s="526"/>
      <c r="FC123" s="526"/>
      <c r="FD123" s="526"/>
      <c r="FE123" s="526"/>
      <c r="FF123" s="526"/>
      <c r="FG123" s="526"/>
      <c r="FH123" s="526"/>
      <c r="FI123" s="526"/>
      <c r="FJ123" s="526"/>
      <c r="FK123" s="526"/>
      <c r="FL123" s="526"/>
      <c r="FM123" s="526"/>
      <c r="FN123" s="526"/>
      <c r="FO123" s="526"/>
      <c r="FP123" s="526"/>
      <c r="FQ123" s="526"/>
      <c r="FR123" s="526"/>
      <c r="FS123" s="526"/>
      <c r="FT123" s="526"/>
      <c r="FU123" s="526"/>
      <c r="FV123" s="526"/>
      <c r="FW123" s="526"/>
      <c r="FX123" s="526"/>
      <c r="FY123" s="526"/>
      <c r="FZ123" s="526"/>
      <c r="GA123" s="526"/>
      <c r="GB123" s="526"/>
      <c r="GC123" s="526"/>
      <c r="GD123" s="526"/>
      <c r="GE123" s="526"/>
      <c r="GF123" s="526"/>
      <c r="GG123" s="526"/>
      <c r="GH123" s="526"/>
      <c r="GI123" s="526"/>
      <c r="GJ123" s="526"/>
      <c r="GK123" s="526"/>
      <c r="GL123" s="526"/>
      <c r="GM123" s="526"/>
      <c r="GN123" s="526"/>
      <c r="GO123" s="526"/>
      <c r="GP123" s="526"/>
      <c r="GQ123" s="526"/>
      <c r="GR123" s="526"/>
      <c r="GS123" s="526"/>
      <c r="GT123" s="526"/>
      <c r="GU123" s="526"/>
      <c r="GV123" s="526"/>
      <c r="GW123" s="526"/>
      <c r="GX123" s="526"/>
      <c r="GY123" s="526"/>
      <c r="GZ123" s="526"/>
      <c r="HA123" s="526"/>
      <c r="HB123" s="526"/>
      <c r="HC123" s="526"/>
      <c r="HD123" s="526"/>
      <c r="HE123" s="526"/>
      <c r="HF123" s="526"/>
      <c r="HG123" s="526"/>
      <c r="HH123" s="526"/>
      <c r="HI123" s="526"/>
      <c r="HJ123" s="526"/>
      <c r="HK123" s="526"/>
      <c r="HL123" s="526"/>
      <c r="HM123" s="526"/>
      <c r="HN123" s="526"/>
      <c r="HO123" s="526"/>
      <c r="HP123" s="526"/>
      <c r="HQ123" s="526"/>
      <c r="HR123" s="526"/>
      <c r="HS123" s="526"/>
      <c r="HT123" s="526"/>
      <c r="HU123" s="526"/>
      <c r="HV123" s="526"/>
      <c r="HW123" s="526"/>
      <c r="HX123" s="526"/>
      <c r="HY123" s="526"/>
      <c r="HZ123" s="526"/>
      <c r="IA123" s="526"/>
      <c r="IB123" s="526"/>
      <c r="IC123" s="526"/>
      <c r="ID123" s="526"/>
      <c r="IE123" s="526"/>
      <c r="IF123" s="526"/>
      <c r="IG123" s="526"/>
      <c r="IH123" s="526"/>
      <c r="II123" s="526"/>
      <c r="IJ123" s="526"/>
      <c r="IK123" s="526"/>
      <c r="IL123" s="526"/>
      <c r="IM123" s="526"/>
      <c r="IN123" s="526"/>
      <c r="IO123" s="526"/>
      <c r="IP123" s="526"/>
      <c r="IQ123" s="526"/>
      <c r="IR123" s="526"/>
      <c r="IS123" s="526"/>
      <c r="IT123" s="526"/>
      <c r="IU123" s="526"/>
      <c r="IV123" s="526"/>
      <c r="IW123" s="526"/>
      <c r="IX123" s="526"/>
      <c r="IY123" s="526"/>
      <c r="IZ123" s="526"/>
      <c r="JA123" s="526"/>
      <c r="JB123" s="526"/>
      <c r="JC123" s="526"/>
      <c r="JD123" s="526"/>
      <c r="JE123" s="526"/>
      <c r="JF123" s="526"/>
      <c r="JG123" s="526"/>
      <c r="JH123" s="526"/>
      <c r="JI123" s="526"/>
      <c r="JJ123" s="526"/>
      <c r="JK123" s="526"/>
      <c r="JL123" s="526"/>
      <c r="JM123" s="526"/>
      <c r="JN123" s="526"/>
      <c r="JO123" s="526"/>
      <c r="JP123" s="526"/>
      <c r="JQ123" s="526"/>
      <c r="JR123" s="526"/>
      <c r="JS123" s="526"/>
      <c r="JT123" s="526"/>
      <c r="JU123" s="526"/>
      <c r="JV123" s="526"/>
      <c r="JW123" s="526"/>
      <c r="JX123" s="526"/>
      <c r="JY123" s="526"/>
      <c r="JZ123" s="526"/>
      <c r="KA123" s="526"/>
      <c r="KB123" s="526"/>
      <c r="KC123" s="526"/>
      <c r="KD123" s="526"/>
      <c r="KE123" s="526"/>
      <c r="KF123" s="526"/>
      <c r="KG123" s="526"/>
      <c r="KH123" s="526"/>
      <c r="KI123" s="526"/>
      <c r="KJ123" s="526"/>
      <c r="KK123" s="526"/>
      <c r="KL123" s="526"/>
      <c r="KM123" s="526"/>
      <c r="KN123" s="526"/>
      <c r="KO123" s="526"/>
      <c r="KP123" s="526"/>
      <c r="KQ123" s="527"/>
    </row>
    <row r="124" spans="1:303" ht="37.25" customHeight="1">
      <c r="A124" s="518"/>
      <c r="B124" s="660" t="s">
        <v>740</v>
      </c>
      <c r="C124" s="660" t="s">
        <v>741</v>
      </c>
      <c r="D124" s="661">
        <v>1</v>
      </c>
      <c r="E124" s="1189">
        <v>231</v>
      </c>
      <c r="F124" s="1171"/>
      <c r="G124" s="621"/>
      <c r="H124" s="622"/>
      <c r="I124" s="620"/>
      <c r="J124" s="619"/>
      <c r="K124" s="27"/>
      <c r="L124" s="25"/>
      <c r="M124" s="1172"/>
      <c r="N124" s="1173"/>
      <c r="O124" s="1174"/>
      <c r="P124" s="1175"/>
      <c r="Q124" s="623" t="s">
        <v>680</v>
      </c>
      <c r="R124" s="611">
        <f t="shared" si="29"/>
        <v>0</v>
      </c>
      <c r="S124" s="662">
        <f t="shared" si="32"/>
        <v>0</v>
      </c>
      <c r="T124" s="663" t="str">
        <f t="shared" si="33"/>
        <v>-</v>
      </c>
      <c r="U124" s="664">
        <v>2.86</v>
      </c>
      <c r="V124" s="174">
        <f t="shared" si="34"/>
        <v>0</v>
      </c>
      <c r="W124" s="533"/>
      <c r="X124" s="665" t="s">
        <v>1512</v>
      </c>
      <c r="Y124" s="665" t="s">
        <v>1520</v>
      </c>
      <c r="Z124" s="658"/>
      <c r="AA124" s="658"/>
      <c r="AB124" s="658"/>
      <c r="AC124" s="658"/>
      <c r="AD124" s="658"/>
      <c r="AE124" s="658"/>
      <c r="AF124" s="658"/>
      <c r="AG124" s="658"/>
      <c r="AH124" s="658"/>
      <c r="AI124" s="658"/>
      <c r="AJ124" s="658"/>
      <c r="AK124" s="658"/>
      <c r="AL124" s="658"/>
      <c r="AM124" s="658"/>
      <c r="AN124" s="658"/>
      <c r="AO124" s="658"/>
      <c r="AP124" s="658"/>
      <c r="AQ124" s="658"/>
      <c r="AR124" s="658"/>
      <c r="AS124" s="658"/>
      <c r="AT124" s="658"/>
      <c r="AU124" s="658"/>
      <c r="AV124" s="658"/>
      <c r="AW124" s="658"/>
      <c r="AX124" s="658"/>
      <c r="AY124" s="658"/>
      <c r="AZ124" s="658"/>
      <c r="BA124" s="658"/>
      <c r="BB124" s="658"/>
      <c r="BC124" s="658"/>
      <c r="BD124" s="658"/>
      <c r="BE124" s="658"/>
      <c r="BF124" s="658"/>
      <c r="BG124" s="658"/>
      <c r="BH124" s="658"/>
      <c r="BI124" s="658"/>
      <c r="BJ124" s="658"/>
      <c r="BK124" s="658"/>
      <c r="BL124" s="658"/>
      <c r="BM124" s="658"/>
      <c r="BN124" s="658"/>
      <c r="BO124" s="659"/>
      <c r="BP124" s="558"/>
      <c r="BQ124" s="310"/>
      <c r="BR124" s="310"/>
      <c r="BS124" s="310">
        <v>1</v>
      </c>
      <c r="BT124" s="310"/>
      <c r="BU124" s="310"/>
      <c r="BV124" s="512"/>
      <c r="BW124" s="310"/>
      <c r="BX124" s="310">
        <v>1</v>
      </c>
      <c r="BY124" s="310"/>
      <c r="BZ124" s="512"/>
      <c r="CA124" s="525"/>
      <c r="CB124" s="526"/>
      <c r="CC124" s="526"/>
      <c r="CD124" s="526"/>
      <c r="CE124" s="526"/>
      <c r="CF124" s="526"/>
      <c r="CG124" s="526"/>
      <c r="CH124" s="526"/>
      <c r="CI124" s="526"/>
      <c r="CJ124" s="526"/>
      <c r="CK124" s="526"/>
      <c r="CL124" s="526"/>
      <c r="CM124" s="526"/>
      <c r="CN124" s="526"/>
      <c r="CO124" s="526"/>
      <c r="CP124" s="526"/>
      <c r="CQ124" s="526"/>
      <c r="CR124" s="526"/>
      <c r="CS124" s="526"/>
      <c r="CT124" s="526"/>
      <c r="CU124" s="526"/>
      <c r="CV124" s="526"/>
      <c r="CW124" s="526"/>
      <c r="CX124" s="526"/>
      <c r="CY124" s="526"/>
      <c r="CZ124" s="526"/>
      <c r="DA124" s="526"/>
      <c r="DB124" s="526"/>
      <c r="DC124" s="526"/>
      <c r="DD124" s="526"/>
      <c r="DE124" s="526"/>
      <c r="DF124" s="526"/>
      <c r="DG124" s="526"/>
      <c r="DH124" s="526"/>
      <c r="DI124" s="526"/>
      <c r="DJ124" s="526"/>
      <c r="DK124" s="526"/>
      <c r="DL124" s="526"/>
      <c r="DM124" s="526"/>
      <c r="DN124" s="526"/>
      <c r="DO124" s="526"/>
      <c r="DP124" s="526"/>
      <c r="DQ124" s="526"/>
      <c r="DR124" s="526"/>
      <c r="DS124" s="526"/>
      <c r="DT124" s="526"/>
      <c r="DU124" s="526"/>
      <c r="DV124" s="526"/>
      <c r="DW124" s="526"/>
      <c r="DX124" s="526"/>
      <c r="DY124" s="526"/>
      <c r="DZ124" s="526"/>
      <c r="EA124" s="526"/>
      <c r="EB124" s="526"/>
      <c r="EC124" s="526"/>
      <c r="ED124" s="526"/>
      <c r="EE124" s="526"/>
      <c r="EF124" s="526"/>
      <c r="EG124" s="526"/>
      <c r="EH124" s="526"/>
      <c r="EI124" s="526"/>
      <c r="EJ124" s="526"/>
      <c r="EK124" s="526"/>
      <c r="EL124" s="526"/>
      <c r="EM124" s="526"/>
      <c r="EN124" s="526"/>
      <c r="EO124" s="526"/>
      <c r="EP124" s="526"/>
      <c r="EQ124" s="526"/>
      <c r="ER124" s="526"/>
      <c r="ES124" s="526"/>
      <c r="ET124" s="526"/>
      <c r="EU124" s="526"/>
      <c r="EV124" s="526"/>
      <c r="EW124" s="526"/>
      <c r="EX124" s="526"/>
      <c r="EY124" s="526"/>
      <c r="EZ124" s="526"/>
      <c r="FA124" s="526"/>
      <c r="FB124" s="526"/>
      <c r="FC124" s="526"/>
      <c r="FD124" s="526"/>
      <c r="FE124" s="526"/>
      <c r="FF124" s="526"/>
      <c r="FG124" s="526"/>
      <c r="FH124" s="526"/>
      <c r="FI124" s="526"/>
      <c r="FJ124" s="526"/>
      <c r="FK124" s="526"/>
      <c r="FL124" s="526"/>
      <c r="FM124" s="526"/>
      <c r="FN124" s="526"/>
      <c r="FO124" s="526"/>
      <c r="FP124" s="526"/>
      <c r="FQ124" s="526"/>
      <c r="FR124" s="526"/>
      <c r="FS124" s="526"/>
      <c r="FT124" s="526"/>
      <c r="FU124" s="526"/>
      <c r="FV124" s="526"/>
      <c r="FW124" s="526"/>
      <c r="FX124" s="526"/>
      <c r="FY124" s="526"/>
      <c r="FZ124" s="526"/>
      <c r="GA124" s="526"/>
      <c r="GB124" s="526"/>
      <c r="GC124" s="526"/>
      <c r="GD124" s="526"/>
      <c r="GE124" s="526"/>
      <c r="GF124" s="526"/>
      <c r="GG124" s="526"/>
      <c r="GH124" s="526"/>
      <c r="GI124" s="526"/>
      <c r="GJ124" s="526"/>
      <c r="GK124" s="526"/>
      <c r="GL124" s="526"/>
      <c r="GM124" s="526"/>
      <c r="GN124" s="526"/>
      <c r="GO124" s="526"/>
      <c r="GP124" s="526"/>
      <c r="GQ124" s="526"/>
      <c r="GR124" s="526"/>
      <c r="GS124" s="526"/>
      <c r="GT124" s="526"/>
      <c r="GU124" s="526"/>
      <c r="GV124" s="526"/>
      <c r="GW124" s="526"/>
      <c r="GX124" s="526"/>
      <c r="GY124" s="526"/>
      <c r="GZ124" s="526"/>
      <c r="HA124" s="526"/>
      <c r="HB124" s="526"/>
      <c r="HC124" s="526"/>
      <c r="HD124" s="526"/>
      <c r="HE124" s="526"/>
      <c r="HF124" s="526"/>
      <c r="HG124" s="526"/>
      <c r="HH124" s="526"/>
      <c r="HI124" s="526"/>
      <c r="HJ124" s="526"/>
      <c r="HK124" s="526"/>
      <c r="HL124" s="526"/>
      <c r="HM124" s="526"/>
      <c r="HN124" s="526"/>
      <c r="HO124" s="526"/>
      <c r="HP124" s="526"/>
      <c r="HQ124" s="526"/>
      <c r="HR124" s="526"/>
      <c r="HS124" s="526"/>
      <c r="HT124" s="526"/>
      <c r="HU124" s="526"/>
      <c r="HV124" s="526"/>
      <c r="HW124" s="526"/>
      <c r="HX124" s="526"/>
      <c r="HY124" s="526"/>
      <c r="HZ124" s="526"/>
      <c r="IA124" s="526"/>
      <c r="IB124" s="526"/>
      <c r="IC124" s="526"/>
      <c r="ID124" s="526"/>
      <c r="IE124" s="526"/>
      <c r="IF124" s="526"/>
      <c r="IG124" s="526"/>
      <c r="IH124" s="526"/>
      <c r="II124" s="526"/>
      <c r="IJ124" s="526"/>
      <c r="IK124" s="526"/>
      <c r="IL124" s="526"/>
      <c r="IM124" s="526"/>
      <c r="IN124" s="526"/>
      <c r="IO124" s="526"/>
      <c r="IP124" s="526"/>
      <c r="IQ124" s="526"/>
      <c r="IR124" s="526"/>
      <c r="IS124" s="526"/>
      <c r="IT124" s="526"/>
      <c r="IU124" s="526"/>
      <c r="IV124" s="526"/>
      <c r="IW124" s="526"/>
      <c r="IX124" s="526"/>
      <c r="IY124" s="526"/>
      <c r="IZ124" s="526"/>
      <c r="JA124" s="526"/>
      <c r="JB124" s="526"/>
      <c r="JC124" s="526"/>
      <c r="JD124" s="526"/>
      <c r="JE124" s="526"/>
      <c r="JF124" s="526"/>
      <c r="JG124" s="526"/>
      <c r="JH124" s="526"/>
      <c r="JI124" s="526"/>
      <c r="JJ124" s="526"/>
      <c r="JK124" s="526"/>
      <c r="JL124" s="526"/>
      <c r="JM124" s="526"/>
      <c r="JN124" s="526"/>
      <c r="JO124" s="526"/>
      <c r="JP124" s="526"/>
      <c r="JQ124" s="526"/>
      <c r="JR124" s="526"/>
      <c r="JS124" s="526"/>
      <c r="JT124" s="526"/>
      <c r="JU124" s="526"/>
      <c r="JV124" s="526"/>
      <c r="JW124" s="526"/>
      <c r="JX124" s="526"/>
      <c r="JY124" s="526"/>
      <c r="JZ124" s="526"/>
      <c r="KA124" s="526"/>
      <c r="KB124" s="526"/>
      <c r="KC124" s="526"/>
      <c r="KD124" s="526"/>
      <c r="KE124" s="526"/>
      <c r="KF124" s="526"/>
      <c r="KG124" s="526"/>
      <c r="KH124" s="526"/>
      <c r="KI124" s="526"/>
      <c r="KJ124" s="526"/>
      <c r="KK124" s="526"/>
      <c r="KL124" s="526"/>
      <c r="KM124" s="526"/>
      <c r="KN124" s="526"/>
      <c r="KO124" s="526"/>
      <c r="KP124" s="526"/>
      <c r="KQ124" s="527"/>
    </row>
    <row r="125" spans="1:303" ht="37.25" customHeight="1">
      <c r="A125" s="518"/>
      <c r="B125" s="660" t="s">
        <v>742</v>
      </c>
      <c r="C125" s="660" t="s">
        <v>743</v>
      </c>
      <c r="D125" s="661">
        <v>1</v>
      </c>
      <c r="E125" s="1189">
        <v>225</v>
      </c>
      <c r="F125" s="1171"/>
      <c r="G125" s="621"/>
      <c r="H125" s="622"/>
      <c r="I125" s="620"/>
      <c r="J125" s="619"/>
      <c r="K125" s="27"/>
      <c r="L125" s="25"/>
      <c r="M125" s="1172"/>
      <c r="N125" s="1173"/>
      <c r="O125" s="1174"/>
      <c r="P125" s="1175"/>
      <c r="Q125" s="623" t="s">
        <v>680</v>
      </c>
      <c r="R125" s="611">
        <f t="shared" si="29"/>
        <v>0</v>
      </c>
      <c r="S125" s="662">
        <f t="shared" si="32"/>
        <v>0</v>
      </c>
      <c r="T125" s="663" t="str">
        <f t="shared" si="33"/>
        <v>-</v>
      </c>
      <c r="U125" s="664">
        <v>2.98</v>
      </c>
      <c r="V125" s="174">
        <f t="shared" si="34"/>
        <v>0</v>
      </c>
      <c r="W125" s="533"/>
      <c r="X125" s="665" t="s">
        <v>1513</v>
      </c>
      <c r="Y125" s="665" t="s">
        <v>1520</v>
      </c>
      <c r="Z125" s="658"/>
      <c r="AA125" s="658"/>
      <c r="AB125" s="658"/>
      <c r="AC125" s="658"/>
      <c r="AD125" s="658"/>
      <c r="AE125" s="658"/>
      <c r="AF125" s="658"/>
      <c r="AG125" s="658"/>
      <c r="AH125" s="658"/>
      <c r="AI125" s="658"/>
      <c r="AJ125" s="658"/>
      <c r="AK125" s="658"/>
      <c r="AL125" s="658"/>
      <c r="AM125" s="658"/>
      <c r="AN125" s="658"/>
      <c r="AO125" s="658"/>
      <c r="AP125" s="658"/>
      <c r="AQ125" s="658"/>
      <c r="AR125" s="658"/>
      <c r="AS125" s="658"/>
      <c r="AT125" s="658"/>
      <c r="AU125" s="658"/>
      <c r="AV125" s="658"/>
      <c r="AW125" s="658"/>
      <c r="AX125" s="658"/>
      <c r="AY125" s="658"/>
      <c r="AZ125" s="658"/>
      <c r="BA125" s="658"/>
      <c r="BB125" s="658"/>
      <c r="BC125" s="658"/>
      <c r="BD125" s="658"/>
      <c r="BE125" s="658"/>
      <c r="BF125" s="658"/>
      <c r="BG125" s="658"/>
      <c r="BH125" s="658"/>
      <c r="BI125" s="658"/>
      <c r="BJ125" s="658"/>
      <c r="BK125" s="658"/>
      <c r="BL125" s="658"/>
      <c r="BM125" s="658"/>
      <c r="BN125" s="658"/>
      <c r="BO125" s="659"/>
      <c r="BP125" s="558"/>
      <c r="BQ125" s="310"/>
      <c r="BR125" s="310"/>
      <c r="BS125" s="310">
        <v>1</v>
      </c>
      <c r="BT125" s="310"/>
      <c r="BU125" s="310"/>
      <c r="BV125" s="512"/>
      <c r="BW125" s="310">
        <v>1</v>
      </c>
      <c r="BX125" s="310"/>
      <c r="BY125" s="310"/>
      <c r="BZ125" s="512"/>
      <c r="CA125" s="525"/>
      <c r="CB125" s="526"/>
      <c r="CC125" s="526"/>
      <c r="CD125" s="526"/>
      <c r="CE125" s="526"/>
      <c r="CF125" s="526"/>
      <c r="CG125" s="526"/>
      <c r="CH125" s="526"/>
      <c r="CI125" s="526"/>
      <c r="CJ125" s="526"/>
      <c r="CK125" s="526"/>
      <c r="CL125" s="526"/>
      <c r="CM125" s="526"/>
      <c r="CN125" s="526"/>
      <c r="CO125" s="526"/>
      <c r="CP125" s="526"/>
      <c r="CQ125" s="526"/>
      <c r="CR125" s="526"/>
      <c r="CS125" s="526"/>
      <c r="CT125" s="526"/>
      <c r="CU125" s="526"/>
      <c r="CV125" s="526"/>
      <c r="CW125" s="526"/>
      <c r="CX125" s="526"/>
      <c r="CY125" s="526"/>
      <c r="CZ125" s="526"/>
      <c r="DA125" s="526"/>
      <c r="DB125" s="526"/>
      <c r="DC125" s="526"/>
      <c r="DD125" s="526"/>
      <c r="DE125" s="526"/>
      <c r="DF125" s="526"/>
      <c r="DG125" s="526"/>
      <c r="DH125" s="526"/>
      <c r="DI125" s="526"/>
      <c r="DJ125" s="526"/>
      <c r="DK125" s="526"/>
      <c r="DL125" s="526"/>
      <c r="DM125" s="526"/>
      <c r="DN125" s="526"/>
      <c r="DO125" s="526"/>
      <c r="DP125" s="526"/>
      <c r="DQ125" s="526"/>
      <c r="DR125" s="526"/>
      <c r="DS125" s="526"/>
      <c r="DT125" s="526"/>
      <c r="DU125" s="526"/>
      <c r="DV125" s="526"/>
      <c r="DW125" s="526"/>
      <c r="DX125" s="526"/>
      <c r="DY125" s="526"/>
      <c r="DZ125" s="526"/>
      <c r="EA125" s="526"/>
      <c r="EB125" s="526"/>
      <c r="EC125" s="526"/>
      <c r="ED125" s="526"/>
      <c r="EE125" s="526"/>
      <c r="EF125" s="526"/>
      <c r="EG125" s="526"/>
      <c r="EH125" s="526"/>
      <c r="EI125" s="526"/>
      <c r="EJ125" s="526"/>
      <c r="EK125" s="526"/>
      <c r="EL125" s="526"/>
      <c r="EM125" s="526"/>
      <c r="EN125" s="526"/>
      <c r="EO125" s="526"/>
      <c r="EP125" s="526"/>
      <c r="EQ125" s="526"/>
      <c r="ER125" s="526"/>
      <c r="ES125" s="526"/>
      <c r="ET125" s="526"/>
      <c r="EU125" s="526"/>
      <c r="EV125" s="526"/>
      <c r="EW125" s="526"/>
      <c r="EX125" s="526"/>
      <c r="EY125" s="526"/>
      <c r="EZ125" s="526"/>
      <c r="FA125" s="526"/>
      <c r="FB125" s="526"/>
      <c r="FC125" s="526"/>
      <c r="FD125" s="526"/>
      <c r="FE125" s="526"/>
      <c r="FF125" s="526"/>
      <c r="FG125" s="526"/>
      <c r="FH125" s="526"/>
      <c r="FI125" s="526"/>
      <c r="FJ125" s="526"/>
      <c r="FK125" s="526"/>
      <c r="FL125" s="526"/>
      <c r="FM125" s="526"/>
      <c r="FN125" s="526"/>
      <c r="FO125" s="526"/>
      <c r="FP125" s="526"/>
      <c r="FQ125" s="526"/>
      <c r="FR125" s="526"/>
      <c r="FS125" s="526"/>
      <c r="FT125" s="526"/>
      <c r="FU125" s="526"/>
      <c r="FV125" s="526"/>
      <c r="FW125" s="526"/>
      <c r="FX125" s="526"/>
      <c r="FY125" s="526"/>
      <c r="FZ125" s="526"/>
      <c r="GA125" s="526"/>
      <c r="GB125" s="526"/>
      <c r="GC125" s="526"/>
      <c r="GD125" s="526"/>
      <c r="GE125" s="526"/>
      <c r="GF125" s="526"/>
      <c r="GG125" s="526"/>
      <c r="GH125" s="526"/>
      <c r="GI125" s="526"/>
      <c r="GJ125" s="526"/>
      <c r="GK125" s="526"/>
      <c r="GL125" s="526"/>
      <c r="GM125" s="526"/>
      <c r="GN125" s="526"/>
      <c r="GO125" s="526"/>
      <c r="GP125" s="526"/>
      <c r="GQ125" s="526"/>
      <c r="GR125" s="526"/>
      <c r="GS125" s="526"/>
      <c r="GT125" s="526"/>
      <c r="GU125" s="526"/>
      <c r="GV125" s="526"/>
      <c r="GW125" s="526"/>
      <c r="GX125" s="526"/>
      <c r="GY125" s="526"/>
      <c r="GZ125" s="526"/>
      <c r="HA125" s="526"/>
      <c r="HB125" s="526"/>
      <c r="HC125" s="526"/>
      <c r="HD125" s="526"/>
      <c r="HE125" s="526"/>
      <c r="HF125" s="526"/>
      <c r="HG125" s="526"/>
      <c r="HH125" s="526"/>
      <c r="HI125" s="526"/>
      <c r="HJ125" s="526"/>
      <c r="HK125" s="526"/>
      <c r="HL125" s="526"/>
      <c r="HM125" s="526"/>
      <c r="HN125" s="526"/>
      <c r="HO125" s="526"/>
      <c r="HP125" s="526"/>
      <c r="HQ125" s="526"/>
      <c r="HR125" s="526"/>
      <c r="HS125" s="526"/>
      <c r="HT125" s="526"/>
      <c r="HU125" s="526"/>
      <c r="HV125" s="526"/>
      <c r="HW125" s="526"/>
      <c r="HX125" s="526"/>
      <c r="HY125" s="526"/>
      <c r="HZ125" s="526"/>
      <c r="IA125" s="526"/>
      <c r="IB125" s="526"/>
      <c r="IC125" s="526"/>
      <c r="ID125" s="526"/>
      <c r="IE125" s="526"/>
      <c r="IF125" s="526"/>
      <c r="IG125" s="526"/>
      <c r="IH125" s="526"/>
      <c r="II125" s="526"/>
      <c r="IJ125" s="526"/>
      <c r="IK125" s="526"/>
      <c r="IL125" s="526"/>
      <c r="IM125" s="526"/>
      <c r="IN125" s="526"/>
      <c r="IO125" s="526"/>
      <c r="IP125" s="526"/>
      <c r="IQ125" s="526"/>
      <c r="IR125" s="526"/>
      <c r="IS125" s="526"/>
      <c r="IT125" s="526"/>
      <c r="IU125" s="526"/>
      <c r="IV125" s="526"/>
      <c r="IW125" s="526"/>
      <c r="IX125" s="526"/>
      <c r="IY125" s="526"/>
      <c r="IZ125" s="526"/>
      <c r="JA125" s="526"/>
      <c r="JB125" s="526"/>
      <c r="JC125" s="526"/>
      <c r="JD125" s="526"/>
      <c r="JE125" s="526"/>
      <c r="JF125" s="526"/>
      <c r="JG125" s="526"/>
      <c r="JH125" s="526"/>
      <c r="JI125" s="526"/>
      <c r="JJ125" s="526"/>
      <c r="JK125" s="526"/>
      <c r="JL125" s="526"/>
      <c r="JM125" s="526"/>
      <c r="JN125" s="526"/>
      <c r="JO125" s="526"/>
      <c r="JP125" s="526"/>
      <c r="JQ125" s="526"/>
      <c r="JR125" s="526"/>
      <c r="JS125" s="526"/>
      <c r="JT125" s="526"/>
      <c r="JU125" s="526"/>
      <c r="JV125" s="526"/>
      <c r="JW125" s="526"/>
      <c r="JX125" s="526"/>
      <c r="JY125" s="526"/>
      <c r="JZ125" s="526"/>
      <c r="KA125" s="526"/>
      <c r="KB125" s="526"/>
      <c r="KC125" s="526"/>
      <c r="KD125" s="526"/>
      <c r="KE125" s="526"/>
      <c r="KF125" s="526"/>
      <c r="KG125" s="526"/>
      <c r="KH125" s="526"/>
      <c r="KI125" s="526"/>
      <c r="KJ125" s="526"/>
      <c r="KK125" s="526"/>
      <c r="KL125" s="526"/>
      <c r="KM125" s="526"/>
      <c r="KN125" s="526"/>
      <c r="KO125" s="526"/>
      <c r="KP125" s="526"/>
      <c r="KQ125" s="527"/>
    </row>
    <row r="126" spans="1:303" ht="37.25" customHeight="1">
      <c r="A126" s="518"/>
      <c r="B126" s="660" t="s">
        <v>744</v>
      </c>
      <c r="C126" s="660" t="s">
        <v>745</v>
      </c>
      <c r="D126" s="661">
        <v>1</v>
      </c>
      <c r="E126" s="1189">
        <v>198</v>
      </c>
      <c r="F126" s="1171"/>
      <c r="G126" s="621"/>
      <c r="H126" s="622"/>
      <c r="I126" s="620"/>
      <c r="J126" s="619"/>
      <c r="K126" s="27"/>
      <c r="L126" s="25"/>
      <c r="M126" s="1172"/>
      <c r="N126" s="1173"/>
      <c r="O126" s="1174"/>
      <c r="P126" s="1175"/>
      <c r="Q126" s="623" t="s">
        <v>680</v>
      </c>
      <c r="R126" s="611">
        <f t="shared" si="29"/>
        <v>0</v>
      </c>
      <c r="S126" s="662">
        <f t="shared" si="32"/>
        <v>0</v>
      </c>
      <c r="T126" s="663" t="str">
        <f t="shared" si="33"/>
        <v>-</v>
      </c>
      <c r="U126" s="664">
        <v>3.1</v>
      </c>
      <c r="V126" s="174">
        <f t="shared" si="34"/>
        <v>0</v>
      </c>
      <c r="W126" s="533"/>
      <c r="X126" s="665" t="s">
        <v>1511</v>
      </c>
      <c r="Y126" s="665" t="s">
        <v>1520</v>
      </c>
      <c r="Z126" s="658"/>
      <c r="AA126" s="658"/>
      <c r="AB126" s="658"/>
      <c r="AC126" s="658"/>
      <c r="AD126" s="658"/>
      <c r="AE126" s="658"/>
      <c r="AF126" s="658"/>
      <c r="AG126" s="658"/>
      <c r="AH126" s="658"/>
      <c r="AI126" s="658"/>
      <c r="AJ126" s="658"/>
      <c r="AK126" s="658"/>
      <c r="AL126" s="658"/>
      <c r="AM126" s="658"/>
      <c r="AN126" s="658"/>
      <c r="AO126" s="658"/>
      <c r="AP126" s="658"/>
      <c r="AQ126" s="658"/>
      <c r="AR126" s="658"/>
      <c r="AS126" s="658"/>
      <c r="AT126" s="658"/>
      <c r="AU126" s="658"/>
      <c r="AV126" s="658"/>
      <c r="AW126" s="658"/>
      <c r="AX126" s="658"/>
      <c r="AY126" s="658"/>
      <c r="AZ126" s="658"/>
      <c r="BA126" s="658"/>
      <c r="BB126" s="658"/>
      <c r="BC126" s="658"/>
      <c r="BD126" s="658"/>
      <c r="BE126" s="658"/>
      <c r="BF126" s="658"/>
      <c r="BG126" s="658"/>
      <c r="BH126" s="658"/>
      <c r="BI126" s="658"/>
      <c r="BJ126" s="658"/>
      <c r="BK126" s="658"/>
      <c r="BL126" s="658"/>
      <c r="BM126" s="658"/>
      <c r="BN126" s="658"/>
      <c r="BO126" s="659"/>
      <c r="BP126" s="558"/>
      <c r="BQ126" s="310"/>
      <c r="BR126" s="310"/>
      <c r="BS126" s="310">
        <v>1</v>
      </c>
      <c r="BT126" s="310"/>
      <c r="BU126" s="310"/>
      <c r="BV126" s="512"/>
      <c r="BW126" s="310"/>
      <c r="BX126" s="310"/>
      <c r="BY126" s="310">
        <v>1</v>
      </c>
      <c r="BZ126" s="512"/>
      <c r="CA126" s="525"/>
      <c r="CB126" s="526"/>
      <c r="CC126" s="526"/>
      <c r="CD126" s="526"/>
      <c r="CE126" s="526"/>
      <c r="CF126" s="526"/>
      <c r="CG126" s="526"/>
      <c r="CH126" s="526"/>
      <c r="CI126" s="526"/>
      <c r="CJ126" s="526"/>
      <c r="CK126" s="526"/>
      <c r="CL126" s="526"/>
      <c r="CM126" s="526"/>
      <c r="CN126" s="526"/>
      <c r="CO126" s="526"/>
      <c r="CP126" s="526"/>
      <c r="CQ126" s="526"/>
      <c r="CR126" s="526"/>
      <c r="CS126" s="526"/>
      <c r="CT126" s="526"/>
      <c r="CU126" s="526"/>
      <c r="CV126" s="526"/>
      <c r="CW126" s="526"/>
      <c r="CX126" s="526"/>
      <c r="CY126" s="526"/>
      <c r="CZ126" s="526"/>
      <c r="DA126" s="526"/>
      <c r="DB126" s="526"/>
      <c r="DC126" s="526"/>
      <c r="DD126" s="526"/>
      <c r="DE126" s="526"/>
      <c r="DF126" s="526"/>
      <c r="DG126" s="526"/>
      <c r="DH126" s="526"/>
      <c r="DI126" s="526"/>
      <c r="DJ126" s="526"/>
      <c r="DK126" s="526"/>
      <c r="DL126" s="526"/>
      <c r="DM126" s="526"/>
      <c r="DN126" s="526"/>
      <c r="DO126" s="526"/>
      <c r="DP126" s="526"/>
      <c r="DQ126" s="526"/>
      <c r="DR126" s="526"/>
      <c r="DS126" s="526"/>
      <c r="DT126" s="526"/>
      <c r="DU126" s="526"/>
      <c r="DV126" s="526"/>
      <c r="DW126" s="526"/>
      <c r="DX126" s="526"/>
      <c r="DY126" s="526"/>
      <c r="DZ126" s="526"/>
      <c r="EA126" s="526"/>
      <c r="EB126" s="526"/>
      <c r="EC126" s="526"/>
      <c r="ED126" s="526"/>
      <c r="EE126" s="526"/>
      <c r="EF126" s="526"/>
      <c r="EG126" s="526"/>
      <c r="EH126" s="526"/>
      <c r="EI126" s="526"/>
      <c r="EJ126" s="526"/>
      <c r="EK126" s="526"/>
      <c r="EL126" s="526"/>
      <c r="EM126" s="526"/>
      <c r="EN126" s="526"/>
      <c r="EO126" s="526"/>
      <c r="EP126" s="526"/>
      <c r="EQ126" s="526"/>
      <c r="ER126" s="526"/>
      <c r="ES126" s="526"/>
      <c r="ET126" s="526"/>
      <c r="EU126" s="526"/>
      <c r="EV126" s="526"/>
      <c r="EW126" s="526"/>
      <c r="EX126" s="526"/>
      <c r="EY126" s="526"/>
      <c r="EZ126" s="526"/>
      <c r="FA126" s="526"/>
      <c r="FB126" s="526"/>
      <c r="FC126" s="526"/>
      <c r="FD126" s="526"/>
      <c r="FE126" s="526"/>
      <c r="FF126" s="526"/>
      <c r="FG126" s="526"/>
      <c r="FH126" s="526"/>
      <c r="FI126" s="526"/>
      <c r="FJ126" s="526"/>
      <c r="FK126" s="526"/>
      <c r="FL126" s="526"/>
      <c r="FM126" s="526"/>
      <c r="FN126" s="526"/>
      <c r="FO126" s="526"/>
      <c r="FP126" s="526"/>
      <c r="FQ126" s="526"/>
      <c r="FR126" s="526"/>
      <c r="FS126" s="526"/>
      <c r="FT126" s="526"/>
      <c r="FU126" s="526"/>
      <c r="FV126" s="526"/>
      <c r="FW126" s="526"/>
      <c r="FX126" s="526"/>
      <c r="FY126" s="526"/>
      <c r="FZ126" s="526"/>
      <c r="GA126" s="526"/>
      <c r="GB126" s="526"/>
      <c r="GC126" s="526"/>
      <c r="GD126" s="526"/>
      <c r="GE126" s="526"/>
      <c r="GF126" s="526"/>
      <c r="GG126" s="526"/>
      <c r="GH126" s="526"/>
      <c r="GI126" s="526"/>
      <c r="GJ126" s="526"/>
      <c r="GK126" s="526"/>
      <c r="GL126" s="526"/>
      <c r="GM126" s="526"/>
      <c r="GN126" s="526"/>
      <c r="GO126" s="526"/>
      <c r="GP126" s="526"/>
      <c r="GQ126" s="526"/>
      <c r="GR126" s="526"/>
      <c r="GS126" s="526"/>
      <c r="GT126" s="526"/>
      <c r="GU126" s="526"/>
      <c r="GV126" s="526"/>
      <c r="GW126" s="526"/>
      <c r="GX126" s="526"/>
      <c r="GY126" s="526"/>
      <c r="GZ126" s="526"/>
      <c r="HA126" s="526"/>
      <c r="HB126" s="526"/>
      <c r="HC126" s="526"/>
      <c r="HD126" s="526"/>
      <c r="HE126" s="526"/>
      <c r="HF126" s="526"/>
      <c r="HG126" s="526"/>
      <c r="HH126" s="526"/>
      <c r="HI126" s="526"/>
      <c r="HJ126" s="526"/>
      <c r="HK126" s="526"/>
      <c r="HL126" s="526"/>
      <c r="HM126" s="526"/>
      <c r="HN126" s="526"/>
      <c r="HO126" s="526"/>
      <c r="HP126" s="526"/>
      <c r="HQ126" s="526"/>
      <c r="HR126" s="526"/>
      <c r="HS126" s="526"/>
      <c r="HT126" s="526"/>
      <c r="HU126" s="526"/>
      <c r="HV126" s="526"/>
      <c r="HW126" s="526"/>
      <c r="HX126" s="526"/>
      <c r="HY126" s="526"/>
      <c r="HZ126" s="526"/>
      <c r="IA126" s="526"/>
      <c r="IB126" s="526"/>
      <c r="IC126" s="526"/>
      <c r="ID126" s="526"/>
      <c r="IE126" s="526"/>
      <c r="IF126" s="526"/>
      <c r="IG126" s="526"/>
      <c r="IH126" s="526"/>
      <c r="II126" s="526"/>
      <c r="IJ126" s="526"/>
      <c r="IK126" s="526"/>
      <c r="IL126" s="526"/>
      <c r="IM126" s="526"/>
      <c r="IN126" s="526"/>
      <c r="IO126" s="526"/>
      <c r="IP126" s="526"/>
      <c r="IQ126" s="526"/>
      <c r="IR126" s="526"/>
      <c r="IS126" s="526"/>
      <c r="IT126" s="526"/>
      <c r="IU126" s="526"/>
      <c r="IV126" s="526"/>
      <c r="IW126" s="526"/>
      <c r="IX126" s="526"/>
      <c r="IY126" s="526"/>
      <c r="IZ126" s="526"/>
      <c r="JA126" s="526"/>
      <c r="JB126" s="526"/>
      <c r="JC126" s="526"/>
      <c r="JD126" s="526"/>
      <c r="JE126" s="526"/>
      <c r="JF126" s="526"/>
      <c r="JG126" s="526"/>
      <c r="JH126" s="526"/>
      <c r="JI126" s="526"/>
      <c r="JJ126" s="526"/>
      <c r="JK126" s="526"/>
      <c r="JL126" s="526"/>
      <c r="JM126" s="526"/>
      <c r="JN126" s="526"/>
      <c r="JO126" s="526"/>
      <c r="JP126" s="526"/>
      <c r="JQ126" s="526"/>
      <c r="JR126" s="526"/>
      <c r="JS126" s="526"/>
      <c r="JT126" s="526"/>
      <c r="JU126" s="526"/>
      <c r="JV126" s="526"/>
      <c r="JW126" s="526"/>
      <c r="JX126" s="526"/>
      <c r="JY126" s="526"/>
      <c r="JZ126" s="526"/>
      <c r="KA126" s="526"/>
      <c r="KB126" s="526"/>
      <c r="KC126" s="526"/>
      <c r="KD126" s="526"/>
      <c r="KE126" s="526"/>
      <c r="KF126" s="526"/>
      <c r="KG126" s="526"/>
      <c r="KH126" s="526"/>
      <c r="KI126" s="526"/>
      <c r="KJ126" s="526"/>
      <c r="KK126" s="526"/>
      <c r="KL126" s="526"/>
      <c r="KM126" s="526"/>
      <c r="KN126" s="526"/>
      <c r="KO126" s="526"/>
      <c r="KP126" s="526"/>
      <c r="KQ126" s="527"/>
    </row>
    <row r="127" spans="1:303" ht="37.25" customHeight="1">
      <c r="A127" s="518"/>
      <c r="B127" s="660" t="s">
        <v>746</v>
      </c>
      <c r="C127" s="660" t="s">
        <v>747</v>
      </c>
      <c r="D127" s="661">
        <v>1</v>
      </c>
      <c r="E127" s="1189">
        <v>184</v>
      </c>
      <c r="F127" s="1171"/>
      <c r="G127" s="621"/>
      <c r="H127" s="622"/>
      <c r="I127" s="620"/>
      <c r="J127" s="619"/>
      <c r="K127" s="27"/>
      <c r="L127" s="25"/>
      <c r="M127" s="1172"/>
      <c r="N127" s="1173"/>
      <c r="O127" s="1174"/>
      <c r="P127" s="1175"/>
      <c r="Q127" s="623" t="s">
        <v>680</v>
      </c>
      <c r="R127" s="611">
        <f t="shared" si="29"/>
        <v>0</v>
      </c>
      <c r="S127" s="662">
        <f t="shared" si="32"/>
        <v>0</v>
      </c>
      <c r="T127" s="663" t="str">
        <f t="shared" si="33"/>
        <v>-</v>
      </c>
      <c r="U127" s="664">
        <v>2.395</v>
      </c>
      <c r="V127" s="174">
        <f t="shared" si="34"/>
        <v>0</v>
      </c>
      <c r="W127" s="533"/>
      <c r="X127" s="665" t="s">
        <v>1512</v>
      </c>
      <c r="Y127" s="665" t="s">
        <v>1520</v>
      </c>
      <c r="Z127" s="658"/>
      <c r="AA127" s="658"/>
      <c r="AB127" s="658"/>
      <c r="AC127" s="658"/>
      <c r="AD127" s="658"/>
      <c r="AE127" s="658"/>
      <c r="AF127" s="658"/>
      <c r="AG127" s="658"/>
      <c r="AH127" s="658"/>
      <c r="AI127" s="658"/>
      <c r="AJ127" s="658"/>
      <c r="AK127" s="658"/>
      <c r="AL127" s="658"/>
      <c r="AM127" s="658"/>
      <c r="AN127" s="658"/>
      <c r="AO127" s="658"/>
      <c r="AP127" s="658"/>
      <c r="AQ127" s="658"/>
      <c r="AR127" s="658"/>
      <c r="AS127" s="658"/>
      <c r="AT127" s="658"/>
      <c r="AU127" s="658"/>
      <c r="AV127" s="658"/>
      <c r="AW127" s="658"/>
      <c r="AX127" s="658"/>
      <c r="AY127" s="658"/>
      <c r="AZ127" s="658"/>
      <c r="BA127" s="658"/>
      <c r="BB127" s="658"/>
      <c r="BC127" s="658"/>
      <c r="BD127" s="658"/>
      <c r="BE127" s="658"/>
      <c r="BF127" s="658"/>
      <c r="BG127" s="658"/>
      <c r="BH127" s="658"/>
      <c r="BI127" s="658"/>
      <c r="BJ127" s="658"/>
      <c r="BK127" s="658"/>
      <c r="BL127" s="658"/>
      <c r="BM127" s="658"/>
      <c r="BN127" s="658"/>
      <c r="BO127" s="659"/>
      <c r="BP127" s="558"/>
      <c r="BQ127" s="310"/>
      <c r="BR127" s="310"/>
      <c r="BS127" s="310">
        <v>1</v>
      </c>
      <c r="BT127" s="310"/>
      <c r="BU127" s="310"/>
      <c r="BV127" s="512"/>
      <c r="BW127" s="310"/>
      <c r="BX127" s="310">
        <v>1</v>
      </c>
      <c r="BY127" s="310"/>
      <c r="BZ127" s="512"/>
      <c r="CA127" s="525"/>
      <c r="CB127" s="526"/>
      <c r="CC127" s="526"/>
      <c r="CD127" s="526"/>
      <c r="CE127" s="526"/>
      <c r="CF127" s="526"/>
      <c r="CG127" s="526"/>
      <c r="CH127" s="526"/>
      <c r="CI127" s="526"/>
      <c r="CJ127" s="526"/>
      <c r="CK127" s="526"/>
      <c r="CL127" s="526"/>
      <c r="CM127" s="526"/>
      <c r="CN127" s="526"/>
      <c r="CO127" s="526"/>
      <c r="CP127" s="526"/>
      <c r="CQ127" s="526"/>
      <c r="CR127" s="526"/>
      <c r="CS127" s="526"/>
      <c r="CT127" s="526"/>
      <c r="CU127" s="526"/>
      <c r="CV127" s="526"/>
      <c r="CW127" s="526"/>
      <c r="CX127" s="526"/>
      <c r="CY127" s="526"/>
      <c r="CZ127" s="526"/>
      <c r="DA127" s="526"/>
      <c r="DB127" s="526"/>
      <c r="DC127" s="526"/>
      <c r="DD127" s="526"/>
      <c r="DE127" s="526"/>
      <c r="DF127" s="526"/>
      <c r="DG127" s="526"/>
      <c r="DH127" s="526"/>
      <c r="DI127" s="526"/>
      <c r="DJ127" s="526"/>
      <c r="DK127" s="526"/>
      <c r="DL127" s="526"/>
      <c r="DM127" s="526"/>
      <c r="DN127" s="526"/>
      <c r="DO127" s="526"/>
      <c r="DP127" s="526"/>
      <c r="DQ127" s="526"/>
      <c r="DR127" s="526"/>
      <c r="DS127" s="526"/>
      <c r="DT127" s="526"/>
      <c r="DU127" s="526"/>
      <c r="DV127" s="526"/>
      <c r="DW127" s="526"/>
      <c r="DX127" s="526"/>
      <c r="DY127" s="526"/>
      <c r="DZ127" s="526"/>
      <c r="EA127" s="526"/>
      <c r="EB127" s="526"/>
      <c r="EC127" s="526"/>
      <c r="ED127" s="526"/>
      <c r="EE127" s="526"/>
      <c r="EF127" s="526"/>
      <c r="EG127" s="526"/>
      <c r="EH127" s="526"/>
      <c r="EI127" s="526"/>
      <c r="EJ127" s="526"/>
      <c r="EK127" s="526"/>
      <c r="EL127" s="526"/>
      <c r="EM127" s="526"/>
      <c r="EN127" s="526"/>
      <c r="EO127" s="526"/>
      <c r="EP127" s="526"/>
      <c r="EQ127" s="526"/>
      <c r="ER127" s="526"/>
      <c r="ES127" s="526"/>
      <c r="ET127" s="526"/>
      <c r="EU127" s="526"/>
      <c r="EV127" s="526"/>
      <c r="EW127" s="526"/>
      <c r="EX127" s="526"/>
      <c r="EY127" s="526"/>
      <c r="EZ127" s="526"/>
      <c r="FA127" s="526"/>
      <c r="FB127" s="526"/>
      <c r="FC127" s="526"/>
      <c r="FD127" s="526"/>
      <c r="FE127" s="526"/>
      <c r="FF127" s="526"/>
      <c r="FG127" s="526"/>
      <c r="FH127" s="526"/>
      <c r="FI127" s="526"/>
      <c r="FJ127" s="526"/>
      <c r="FK127" s="526"/>
      <c r="FL127" s="526"/>
      <c r="FM127" s="526"/>
      <c r="FN127" s="526"/>
      <c r="FO127" s="526"/>
      <c r="FP127" s="526"/>
      <c r="FQ127" s="526"/>
      <c r="FR127" s="526"/>
      <c r="FS127" s="526"/>
      <c r="FT127" s="526"/>
      <c r="FU127" s="526"/>
      <c r="FV127" s="526"/>
      <c r="FW127" s="526"/>
      <c r="FX127" s="526"/>
      <c r="FY127" s="526"/>
      <c r="FZ127" s="526"/>
      <c r="GA127" s="526"/>
      <c r="GB127" s="526"/>
      <c r="GC127" s="526"/>
      <c r="GD127" s="526"/>
      <c r="GE127" s="526"/>
      <c r="GF127" s="526"/>
      <c r="GG127" s="526"/>
      <c r="GH127" s="526"/>
      <c r="GI127" s="526"/>
      <c r="GJ127" s="526"/>
      <c r="GK127" s="526"/>
      <c r="GL127" s="526"/>
      <c r="GM127" s="526"/>
      <c r="GN127" s="526"/>
      <c r="GO127" s="526"/>
      <c r="GP127" s="526"/>
      <c r="GQ127" s="526"/>
      <c r="GR127" s="526"/>
      <c r="GS127" s="526"/>
      <c r="GT127" s="526"/>
      <c r="GU127" s="526"/>
      <c r="GV127" s="526"/>
      <c r="GW127" s="526"/>
      <c r="GX127" s="526"/>
      <c r="GY127" s="526"/>
      <c r="GZ127" s="526"/>
      <c r="HA127" s="526"/>
      <c r="HB127" s="526"/>
      <c r="HC127" s="526"/>
      <c r="HD127" s="526"/>
      <c r="HE127" s="526"/>
      <c r="HF127" s="526"/>
      <c r="HG127" s="526"/>
      <c r="HH127" s="526"/>
      <c r="HI127" s="526"/>
      <c r="HJ127" s="526"/>
      <c r="HK127" s="526"/>
      <c r="HL127" s="526"/>
      <c r="HM127" s="526"/>
      <c r="HN127" s="526"/>
      <c r="HO127" s="526"/>
      <c r="HP127" s="526"/>
      <c r="HQ127" s="526"/>
      <c r="HR127" s="526"/>
      <c r="HS127" s="526"/>
      <c r="HT127" s="526"/>
      <c r="HU127" s="526"/>
      <c r="HV127" s="526"/>
      <c r="HW127" s="526"/>
      <c r="HX127" s="526"/>
      <c r="HY127" s="526"/>
      <c r="HZ127" s="526"/>
      <c r="IA127" s="526"/>
      <c r="IB127" s="526"/>
      <c r="IC127" s="526"/>
      <c r="ID127" s="526"/>
      <c r="IE127" s="526"/>
      <c r="IF127" s="526"/>
      <c r="IG127" s="526"/>
      <c r="IH127" s="526"/>
      <c r="II127" s="526"/>
      <c r="IJ127" s="526"/>
      <c r="IK127" s="526"/>
      <c r="IL127" s="526"/>
      <c r="IM127" s="526"/>
      <c r="IN127" s="526"/>
      <c r="IO127" s="526"/>
      <c r="IP127" s="526"/>
      <c r="IQ127" s="526"/>
      <c r="IR127" s="526"/>
      <c r="IS127" s="526"/>
      <c r="IT127" s="526"/>
      <c r="IU127" s="526"/>
      <c r="IV127" s="526"/>
      <c r="IW127" s="526"/>
      <c r="IX127" s="526"/>
      <c r="IY127" s="526"/>
      <c r="IZ127" s="526"/>
      <c r="JA127" s="526"/>
      <c r="JB127" s="526"/>
      <c r="JC127" s="526"/>
      <c r="JD127" s="526"/>
      <c r="JE127" s="526"/>
      <c r="JF127" s="526"/>
      <c r="JG127" s="526"/>
      <c r="JH127" s="526"/>
      <c r="JI127" s="526"/>
      <c r="JJ127" s="526"/>
      <c r="JK127" s="526"/>
      <c r="JL127" s="526"/>
      <c r="JM127" s="526"/>
      <c r="JN127" s="526"/>
      <c r="JO127" s="526"/>
      <c r="JP127" s="526"/>
      <c r="JQ127" s="526"/>
      <c r="JR127" s="526"/>
      <c r="JS127" s="526"/>
      <c r="JT127" s="526"/>
      <c r="JU127" s="526"/>
      <c r="JV127" s="526"/>
      <c r="JW127" s="526"/>
      <c r="JX127" s="526"/>
      <c r="JY127" s="526"/>
      <c r="JZ127" s="526"/>
      <c r="KA127" s="526"/>
      <c r="KB127" s="526"/>
      <c r="KC127" s="526"/>
      <c r="KD127" s="526"/>
      <c r="KE127" s="526"/>
      <c r="KF127" s="526"/>
      <c r="KG127" s="526"/>
      <c r="KH127" s="526"/>
      <c r="KI127" s="526"/>
      <c r="KJ127" s="526"/>
      <c r="KK127" s="526"/>
      <c r="KL127" s="526"/>
      <c r="KM127" s="526"/>
      <c r="KN127" s="526"/>
      <c r="KO127" s="526"/>
      <c r="KP127" s="526"/>
      <c r="KQ127" s="527"/>
    </row>
    <row r="128" spans="1:303" ht="37.25" customHeight="1">
      <c r="A128" s="518"/>
      <c r="B128" s="660" t="s">
        <v>748</v>
      </c>
      <c r="C128" s="660" t="s">
        <v>749</v>
      </c>
      <c r="D128" s="661">
        <v>1</v>
      </c>
      <c r="E128" s="1189">
        <v>198</v>
      </c>
      <c r="F128" s="1171"/>
      <c r="G128" s="621"/>
      <c r="H128" s="622"/>
      <c r="I128" s="620"/>
      <c r="J128" s="619"/>
      <c r="K128" s="27"/>
      <c r="L128" s="25"/>
      <c r="M128" s="1172"/>
      <c r="N128" s="1173"/>
      <c r="O128" s="1174"/>
      <c r="P128" s="1175"/>
      <c r="Q128" s="623" t="s">
        <v>680</v>
      </c>
      <c r="R128" s="611">
        <f t="shared" si="29"/>
        <v>0</v>
      </c>
      <c r="S128" s="662">
        <f t="shared" si="32"/>
        <v>0</v>
      </c>
      <c r="T128" s="663" t="str">
        <f t="shared" si="33"/>
        <v>-</v>
      </c>
      <c r="U128" s="664">
        <v>3.07</v>
      </c>
      <c r="V128" s="174">
        <f t="shared" si="34"/>
        <v>0</v>
      </c>
      <c r="W128" s="533"/>
      <c r="X128" s="665" t="s">
        <v>1511</v>
      </c>
      <c r="Y128" s="665" t="s">
        <v>1520</v>
      </c>
      <c r="Z128" s="658"/>
      <c r="AA128" s="658"/>
      <c r="AB128" s="658"/>
      <c r="AC128" s="658"/>
      <c r="AD128" s="658"/>
      <c r="AE128" s="658"/>
      <c r="AF128" s="658"/>
      <c r="AG128" s="658"/>
      <c r="AH128" s="658"/>
      <c r="AI128" s="658"/>
      <c r="AJ128" s="658"/>
      <c r="AK128" s="658"/>
      <c r="AL128" s="658"/>
      <c r="AM128" s="658"/>
      <c r="AN128" s="658"/>
      <c r="AO128" s="658"/>
      <c r="AP128" s="658"/>
      <c r="AQ128" s="658"/>
      <c r="AR128" s="658"/>
      <c r="AS128" s="658"/>
      <c r="AT128" s="658"/>
      <c r="AU128" s="658"/>
      <c r="AV128" s="658"/>
      <c r="AW128" s="658"/>
      <c r="AX128" s="658"/>
      <c r="AY128" s="658"/>
      <c r="AZ128" s="658"/>
      <c r="BA128" s="658"/>
      <c r="BB128" s="658"/>
      <c r="BC128" s="658"/>
      <c r="BD128" s="658"/>
      <c r="BE128" s="658"/>
      <c r="BF128" s="658"/>
      <c r="BG128" s="658"/>
      <c r="BH128" s="658"/>
      <c r="BI128" s="658"/>
      <c r="BJ128" s="658"/>
      <c r="BK128" s="658"/>
      <c r="BL128" s="658"/>
      <c r="BM128" s="658"/>
      <c r="BN128" s="658"/>
      <c r="BO128" s="659"/>
      <c r="BP128" s="558"/>
      <c r="BQ128" s="310"/>
      <c r="BR128" s="310"/>
      <c r="BS128" s="310">
        <v>1</v>
      </c>
      <c r="BT128" s="310"/>
      <c r="BU128" s="310"/>
      <c r="BV128" s="512"/>
      <c r="BW128" s="310"/>
      <c r="BX128" s="310"/>
      <c r="BY128" s="310">
        <v>1</v>
      </c>
      <c r="BZ128" s="512"/>
      <c r="CA128" s="525"/>
      <c r="CB128" s="526"/>
      <c r="CC128" s="526"/>
      <c r="CD128" s="526"/>
      <c r="CE128" s="526"/>
      <c r="CF128" s="526"/>
      <c r="CG128" s="526"/>
      <c r="CH128" s="526"/>
      <c r="CI128" s="526"/>
      <c r="CJ128" s="526"/>
      <c r="CK128" s="526"/>
      <c r="CL128" s="526"/>
      <c r="CM128" s="526"/>
      <c r="CN128" s="526"/>
      <c r="CO128" s="526"/>
      <c r="CP128" s="526"/>
      <c r="CQ128" s="526"/>
      <c r="CR128" s="526"/>
      <c r="CS128" s="526"/>
      <c r="CT128" s="526"/>
      <c r="CU128" s="526"/>
      <c r="CV128" s="526"/>
      <c r="CW128" s="526"/>
      <c r="CX128" s="526"/>
      <c r="CY128" s="526"/>
      <c r="CZ128" s="526"/>
      <c r="DA128" s="526"/>
      <c r="DB128" s="526"/>
      <c r="DC128" s="526"/>
      <c r="DD128" s="526"/>
      <c r="DE128" s="526"/>
      <c r="DF128" s="526"/>
      <c r="DG128" s="526"/>
      <c r="DH128" s="526"/>
      <c r="DI128" s="526"/>
      <c r="DJ128" s="526"/>
      <c r="DK128" s="526"/>
      <c r="DL128" s="526"/>
      <c r="DM128" s="526"/>
      <c r="DN128" s="526"/>
      <c r="DO128" s="526"/>
      <c r="DP128" s="526"/>
      <c r="DQ128" s="526"/>
      <c r="DR128" s="526"/>
      <c r="DS128" s="526"/>
      <c r="DT128" s="526"/>
      <c r="DU128" s="526"/>
      <c r="DV128" s="526"/>
      <c r="DW128" s="526"/>
      <c r="DX128" s="526"/>
      <c r="DY128" s="526"/>
      <c r="DZ128" s="526"/>
      <c r="EA128" s="526"/>
      <c r="EB128" s="526"/>
      <c r="EC128" s="526"/>
      <c r="ED128" s="526"/>
      <c r="EE128" s="526"/>
      <c r="EF128" s="526"/>
      <c r="EG128" s="526"/>
      <c r="EH128" s="526"/>
      <c r="EI128" s="526"/>
      <c r="EJ128" s="526"/>
      <c r="EK128" s="526"/>
      <c r="EL128" s="526"/>
      <c r="EM128" s="526"/>
      <c r="EN128" s="526"/>
      <c r="EO128" s="526"/>
      <c r="EP128" s="526"/>
      <c r="EQ128" s="526"/>
      <c r="ER128" s="526"/>
      <c r="ES128" s="526"/>
      <c r="ET128" s="526"/>
      <c r="EU128" s="526"/>
      <c r="EV128" s="526"/>
      <c r="EW128" s="526"/>
      <c r="EX128" s="526"/>
      <c r="EY128" s="526"/>
      <c r="EZ128" s="526"/>
      <c r="FA128" s="526"/>
      <c r="FB128" s="526"/>
      <c r="FC128" s="526"/>
      <c r="FD128" s="526"/>
      <c r="FE128" s="526"/>
      <c r="FF128" s="526"/>
      <c r="FG128" s="526"/>
      <c r="FH128" s="526"/>
      <c r="FI128" s="526"/>
      <c r="FJ128" s="526"/>
      <c r="FK128" s="526"/>
      <c r="FL128" s="526"/>
      <c r="FM128" s="526"/>
      <c r="FN128" s="526"/>
      <c r="FO128" s="526"/>
      <c r="FP128" s="526"/>
      <c r="FQ128" s="526"/>
      <c r="FR128" s="526"/>
      <c r="FS128" s="526"/>
      <c r="FT128" s="526"/>
      <c r="FU128" s="526"/>
      <c r="FV128" s="526"/>
      <c r="FW128" s="526"/>
      <c r="FX128" s="526"/>
      <c r="FY128" s="526"/>
      <c r="FZ128" s="526"/>
      <c r="GA128" s="526"/>
      <c r="GB128" s="526"/>
      <c r="GC128" s="526"/>
      <c r="GD128" s="526"/>
      <c r="GE128" s="526"/>
      <c r="GF128" s="526"/>
      <c r="GG128" s="526"/>
      <c r="GH128" s="526"/>
      <c r="GI128" s="526"/>
      <c r="GJ128" s="526"/>
      <c r="GK128" s="526"/>
      <c r="GL128" s="526"/>
      <c r="GM128" s="526"/>
      <c r="GN128" s="526"/>
      <c r="GO128" s="526"/>
      <c r="GP128" s="526"/>
      <c r="GQ128" s="526"/>
      <c r="GR128" s="526"/>
      <c r="GS128" s="526"/>
      <c r="GT128" s="526"/>
      <c r="GU128" s="526"/>
      <c r="GV128" s="526"/>
      <c r="GW128" s="526"/>
      <c r="GX128" s="526"/>
      <c r="GY128" s="526"/>
      <c r="GZ128" s="526"/>
      <c r="HA128" s="526"/>
      <c r="HB128" s="526"/>
      <c r="HC128" s="526"/>
      <c r="HD128" s="526"/>
      <c r="HE128" s="526"/>
      <c r="HF128" s="526"/>
      <c r="HG128" s="526"/>
      <c r="HH128" s="526"/>
      <c r="HI128" s="526"/>
      <c r="HJ128" s="526"/>
      <c r="HK128" s="526"/>
      <c r="HL128" s="526"/>
      <c r="HM128" s="526"/>
      <c r="HN128" s="526"/>
      <c r="HO128" s="526"/>
      <c r="HP128" s="526"/>
      <c r="HQ128" s="526"/>
      <c r="HR128" s="526"/>
      <c r="HS128" s="526"/>
      <c r="HT128" s="526"/>
      <c r="HU128" s="526"/>
      <c r="HV128" s="526"/>
      <c r="HW128" s="526"/>
      <c r="HX128" s="526"/>
      <c r="HY128" s="526"/>
      <c r="HZ128" s="526"/>
      <c r="IA128" s="526"/>
      <c r="IB128" s="526"/>
      <c r="IC128" s="526"/>
      <c r="ID128" s="526"/>
      <c r="IE128" s="526"/>
      <c r="IF128" s="526"/>
      <c r="IG128" s="526"/>
      <c r="IH128" s="526"/>
      <c r="II128" s="526"/>
      <c r="IJ128" s="526"/>
      <c r="IK128" s="526"/>
      <c r="IL128" s="526"/>
      <c r="IM128" s="526"/>
      <c r="IN128" s="526"/>
      <c r="IO128" s="526"/>
      <c r="IP128" s="526"/>
      <c r="IQ128" s="526"/>
      <c r="IR128" s="526"/>
      <c r="IS128" s="526"/>
      <c r="IT128" s="526"/>
      <c r="IU128" s="526"/>
      <c r="IV128" s="526"/>
      <c r="IW128" s="526"/>
      <c r="IX128" s="526"/>
      <c r="IY128" s="526"/>
      <c r="IZ128" s="526"/>
      <c r="JA128" s="526"/>
      <c r="JB128" s="526"/>
      <c r="JC128" s="526"/>
      <c r="JD128" s="526"/>
      <c r="JE128" s="526"/>
      <c r="JF128" s="526"/>
      <c r="JG128" s="526"/>
      <c r="JH128" s="526"/>
      <c r="JI128" s="526"/>
      <c r="JJ128" s="526"/>
      <c r="JK128" s="526"/>
      <c r="JL128" s="526"/>
      <c r="JM128" s="526"/>
      <c r="JN128" s="526"/>
      <c r="JO128" s="526"/>
      <c r="JP128" s="526"/>
      <c r="JQ128" s="526"/>
      <c r="JR128" s="526"/>
      <c r="JS128" s="526"/>
      <c r="JT128" s="526"/>
      <c r="JU128" s="526"/>
      <c r="JV128" s="526"/>
      <c r="JW128" s="526"/>
      <c r="JX128" s="526"/>
      <c r="JY128" s="526"/>
      <c r="JZ128" s="526"/>
      <c r="KA128" s="526"/>
      <c r="KB128" s="526"/>
      <c r="KC128" s="526"/>
      <c r="KD128" s="526"/>
      <c r="KE128" s="526"/>
      <c r="KF128" s="526"/>
      <c r="KG128" s="526"/>
      <c r="KH128" s="526"/>
      <c r="KI128" s="526"/>
      <c r="KJ128" s="526"/>
      <c r="KK128" s="526"/>
      <c r="KL128" s="526"/>
      <c r="KM128" s="526"/>
      <c r="KN128" s="526"/>
      <c r="KO128" s="526"/>
      <c r="KP128" s="526"/>
      <c r="KQ128" s="527"/>
    </row>
    <row r="129" spans="1:303" ht="37.25" customHeight="1">
      <c r="A129" s="518"/>
      <c r="B129" s="660" t="s">
        <v>750</v>
      </c>
      <c r="C129" s="660" t="s">
        <v>751</v>
      </c>
      <c r="D129" s="661">
        <v>1</v>
      </c>
      <c r="E129" s="1189">
        <v>184</v>
      </c>
      <c r="F129" s="1171"/>
      <c r="G129" s="621"/>
      <c r="H129" s="622"/>
      <c r="I129" s="620"/>
      <c r="J129" s="619"/>
      <c r="K129" s="27"/>
      <c r="L129" s="25"/>
      <c r="M129" s="1172"/>
      <c r="N129" s="1173"/>
      <c r="O129" s="1174"/>
      <c r="P129" s="1175"/>
      <c r="Q129" s="623" t="s">
        <v>680</v>
      </c>
      <c r="R129" s="611">
        <f t="shared" si="29"/>
        <v>0</v>
      </c>
      <c r="S129" s="662">
        <f t="shared" si="32"/>
        <v>0</v>
      </c>
      <c r="T129" s="663" t="str">
        <f t="shared" si="33"/>
        <v>-</v>
      </c>
      <c r="U129" s="664">
        <v>2.2999999999999998</v>
      </c>
      <c r="V129" s="174">
        <f t="shared" si="34"/>
        <v>0</v>
      </c>
      <c r="W129" s="533"/>
      <c r="X129" s="665" t="s">
        <v>1513</v>
      </c>
      <c r="Y129" s="665" t="s">
        <v>1520</v>
      </c>
      <c r="Z129" s="658"/>
      <c r="AA129" s="658"/>
      <c r="AB129" s="658"/>
      <c r="AC129" s="658"/>
      <c r="AD129" s="658"/>
      <c r="AE129" s="658"/>
      <c r="AF129" s="658"/>
      <c r="AG129" s="658"/>
      <c r="AH129" s="658"/>
      <c r="AI129" s="658"/>
      <c r="AJ129" s="658"/>
      <c r="AK129" s="658"/>
      <c r="AL129" s="658"/>
      <c r="AM129" s="658"/>
      <c r="AN129" s="658"/>
      <c r="AO129" s="658"/>
      <c r="AP129" s="658"/>
      <c r="AQ129" s="658"/>
      <c r="AR129" s="658"/>
      <c r="AS129" s="658"/>
      <c r="AT129" s="658"/>
      <c r="AU129" s="658"/>
      <c r="AV129" s="658"/>
      <c r="AW129" s="658"/>
      <c r="AX129" s="658"/>
      <c r="AY129" s="658"/>
      <c r="AZ129" s="658"/>
      <c r="BA129" s="658"/>
      <c r="BB129" s="658"/>
      <c r="BC129" s="658"/>
      <c r="BD129" s="658"/>
      <c r="BE129" s="658"/>
      <c r="BF129" s="658"/>
      <c r="BG129" s="658"/>
      <c r="BH129" s="658"/>
      <c r="BI129" s="658"/>
      <c r="BJ129" s="658"/>
      <c r="BK129" s="658"/>
      <c r="BL129" s="658"/>
      <c r="BM129" s="658"/>
      <c r="BN129" s="658"/>
      <c r="BO129" s="659"/>
      <c r="BP129" s="558"/>
      <c r="BQ129" s="310"/>
      <c r="BR129" s="310"/>
      <c r="BS129" s="310">
        <v>1</v>
      </c>
      <c r="BT129" s="310"/>
      <c r="BU129" s="310"/>
      <c r="BV129" s="512"/>
      <c r="BW129" s="310">
        <v>1</v>
      </c>
      <c r="BX129" s="310"/>
      <c r="BY129" s="310"/>
      <c r="BZ129" s="512"/>
      <c r="CA129" s="525"/>
      <c r="CB129" s="526"/>
      <c r="CC129" s="526"/>
      <c r="CD129" s="526"/>
      <c r="CE129" s="526"/>
      <c r="CF129" s="526"/>
      <c r="CG129" s="526"/>
      <c r="CH129" s="526"/>
      <c r="CI129" s="526"/>
      <c r="CJ129" s="526"/>
      <c r="CK129" s="526"/>
      <c r="CL129" s="526"/>
      <c r="CM129" s="526"/>
      <c r="CN129" s="526"/>
      <c r="CO129" s="526"/>
      <c r="CP129" s="526"/>
      <c r="CQ129" s="526"/>
      <c r="CR129" s="526"/>
      <c r="CS129" s="526"/>
      <c r="CT129" s="526"/>
      <c r="CU129" s="526"/>
      <c r="CV129" s="526"/>
      <c r="CW129" s="526"/>
      <c r="CX129" s="526"/>
      <c r="CY129" s="526"/>
      <c r="CZ129" s="526"/>
      <c r="DA129" s="526"/>
      <c r="DB129" s="526"/>
      <c r="DC129" s="526"/>
      <c r="DD129" s="526"/>
      <c r="DE129" s="526"/>
      <c r="DF129" s="526"/>
      <c r="DG129" s="526"/>
      <c r="DH129" s="526"/>
      <c r="DI129" s="526"/>
      <c r="DJ129" s="526"/>
      <c r="DK129" s="526"/>
      <c r="DL129" s="526"/>
      <c r="DM129" s="526"/>
      <c r="DN129" s="526"/>
      <c r="DO129" s="526"/>
      <c r="DP129" s="526"/>
      <c r="DQ129" s="526"/>
      <c r="DR129" s="526"/>
      <c r="DS129" s="526"/>
      <c r="DT129" s="526"/>
      <c r="DU129" s="526"/>
      <c r="DV129" s="526"/>
      <c r="DW129" s="526"/>
      <c r="DX129" s="526"/>
      <c r="DY129" s="526"/>
      <c r="DZ129" s="526"/>
      <c r="EA129" s="526"/>
      <c r="EB129" s="526"/>
      <c r="EC129" s="526"/>
      <c r="ED129" s="526"/>
      <c r="EE129" s="526"/>
      <c r="EF129" s="526"/>
      <c r="EG129" s="526"/>
      <c r="EH129" s="526"/>
      <c r="EI129" s="526"/>
      <c r="EJ129" s="526"/>
      <c r="EK129" s="526"/>
      <c r="EL129" s="526"/>
      <c r="EM129" s="526"/>
      <c r="EN129" s="526"/>
      <c r="EO129" s="526"/>
      <c r="EP129" s="526"/>
      <c r="EQ129" s="526"/>
      <c r="ER129" s="526"/>
      <c r="ES129" s="526"/>
      <c r="ET129" s="526"/>
      <c r="EU129" s="526"/>
      <c r="EV129" s="526"/>
      <c r="EW129" s="526"/>
      <c r="EX129" s="526"/>
      <c r="EY129" s="526"/>
      <c r="EZ129" s="526"/>
      <c r="FA129" s="526"/>
      <c r="FB129" s="526"/>
      <c r="FC129" s="526"/>
      <c r="FD129" s="526"/>
      <c r="FE129" s="526"/>
      <c r="FF129" s="526"/>
      <c r="FG129" s="526"/>
      <c r="FH129" s="526"/>
      <c r="FI129" s="526"/>
      <c r="FJ129" s="526"/>
      <c r="FK129" s="526"/>
      <c r="FL129" s="526"/>
      <c r="FM129" s="526"/>
      <c r="FN129" s="526"/>
      <c r="FO129" s="526"/>
      <c r="FP129" s="526"/>
      <c r="FQ129" s="526"/>
      <c r="FR129" s="526"/>
      <c r="FS129" s="526"/>
      <c r="FT129" s="526"/>
      <c r="FU129" s="526"/>
      <c r="FV129" s="526"/>
      <c r="FW129" s="526"/>
      <c r="FX129" s="526"/>
      <c r="FY129" s="526"/>
      <c r="FZ129" s="526"/>
      <c r="GA129" s="526"/>
      <c r="GB129" s="526"/>
      <c r="GC129" s="526"/>
      <c r="GD129" s="526"/>
      <c r="GE129" s="526"/>
      <c r="GF129" s="526"/>
      <c r="GG129" s="526"/>
      <c r="GH129" s="526"/>
      <c r="GI129" s="526"/>
      <c r="GJ129" s="526"/>
      <c r="GK129" s="526"/>
      <c r="GL129" s="526"/>
      <c r="GM129" s="526"/>
      <c r="GN129" s="526"/>
      <c r="GO129" s="526"/>
      <c r="GP129" s="526"/>
      <c r="GQ129" s="526"/>
      <c r="GR129" s="526"/>
      <c r="GS129" s="526"/>
      <c r="GT129" s="526"/>
      <c r="GU129" s="526"/>
      <c r="GV129" s="526"/>
      <c r="GW129" s="526"/>
      <c r="GX129" s="526"/>
      <c r="GY129" s="526"/>
      <c r="GZ129" s="526"/>
      <c r="HA129" s="526"/>
      <c r="HB129" s="526"/>
      <c r="HC129" s="526"/>
      <c r="HD129" s="526"/>
      <c r="HE129" s="526"/>
      <c r="HF129" s="526"/>
      <c r="HG129" s="526"/>
      <c r="HH129" s="526"/>
      <c r="HI129" s="526"/>
      <c r="HJ129" s="526"/>
      <c r="HK129" s="526"/>
      <c r="HL129" s="526"/>
      <c r="HM129" s="526"/>
      <c r="HN129" s="526"/>
      <c r="HO129" s="526"/>
      <c r="HP129" s="526"/>
      <c r="HQ129" s="526"/>
      <c r="HR129" s="526"/>
      <c r="HS129" s="526"/>
      <c r="HT129" s="526"/>
      <c r="HU129" s="526"/>
      <c r="HV129" s="526"/>
      <c r="HW129" s="526"/>
      <c r="HX129" s="526"/>
      <c r="HY129" s="526"/>
      <c r="HZ129" s="526"/>
      <c r="IA129" s="526"/>
      <c r="IB129" s="526"/>
      <c r="IC129" s="526"/>
      <c r="ID129" s="526"/>
      <c r="IE129" s="526"/>
      <c r="IF129" s="526"/>
      <c r="IG129" s="526"/>
      <c r="IH129" s="526"/>
      <c r="II129" s="526"/>
      <c r="IJ129" s="526"/>
      <c r="IK129" s="526"/>
      <c r="IL129" s="526"/>
      <c r="IM129" s="526"/>
      <c r="IN129" s="526"/>
      <c r="IO129" s="526"/>
      <c r="IP129" s="526"/>
      <c r="IQ129" s="526"/>
      <c r="IR129" s="526"/>
      <c r="IS129" s="526"/>
      <c r="IT129" s="526"/>
      <c r="IU129" s="526"/>
      <c r="IV129" s="526"/>
      <c r="IW129" s="526"/>
      <c r="IX129" s="526"/>
      <c r="IY129" s="526"/>
      <c r="IZ129" s="526"/>
      <c r="JA129" s="526"/>
      <c r="JB129" s="526"/>
      <c r="JC129" s="526"/>
      <c r="JD129" s="526"/>
      <c r="JE129" s="526"/>
      <c r="JF129" s="526"/>
      <c r="JG129" s="526"/>
      <c r="JH129" s="526"/>
      <c r="JI129" s="526"/>
      <c r="JJ129" s="526"/>
      <c r="JK129" s="526"/>
      <c r="JL129" s="526"/>
      <c r="JM129" s="526"/>
      <c r="JN129" s="526"/>
      <c r="JO129" s="526"/>
      <c r="JP129" s="526"/>
      <c r="JQ129" s="526"/>
      <c r="JR129" s="526"/>
      <c r="JS129" s="526"/>
      <c r="JT129" s="526"/>
      <c r="JU129" s="526"/>
      <c r="JV129" s="526"/>
      <c r="JW129" s="526"/>
      <c r="JX129" s="526"/>
      <c r="JY129" s="526"/>
      <c r="JZ129" s="526"/>
      <c r="KA129" s="526"/>
      <c r="KB129" s="526"/>
      <c r="KC129" s="526"/>
      <c r="KD129" s="526"/>
      <c r="KE129" s="526"/>
      <c r="KF129" s="526"/>
      <c r="KG129" s="526"/>
      <c r="KH129" s="526"/>
      <c r="KI129" s="526"/>
      <c r="KJ129" s="526"/>
      <c r="KK129" s="526"/>
      <c r="KL129" s="526"/>
      <c r="KM129" s="526"/>
      <c r="KN129" s="526"/>
      <c r="KO129" s="526"/>
      <c r="KP129" s="526"/>
      <c r="KQ129" s="527"/>
    </row>
    <row r="130" spans="1:303" ht="37.25" customHeight="1">
      <c r="A130" s="518"/>
      <c r="B130" s="660" t="s">
        <v>752</v>
      </c>
      <c r="C130" s="660" t="s">
        <v>753</v>
      </c>
      <c r="D130" s="661">
        <v>1</v>
      </c>
      <c r="E130" s="1189">
        <v>180</v>
      </c>
      <c r="F130" s="1171"/>
      <c r="G130" s="621"/>
      <c r="H130" s="622"/>
      <c r="I130" s="620"/>
      <c r="J130" s="619"/>
      <c r="K130" s="27"/>
      <c r="L130" s="25"/>
      <c r="M130" s="1172"/>
      <c r="N130" s="1173"/>
      <c r="O130" s="1174"/>
      <c r="P130" s="1175"/>
      <c r="Q130" s="623" t="s">
        <v>680</v>
      </c>
      <c r="R130" s="611">
        <f t="shared" si="29"/>
        <v>0</v>
      </c>
      <c r="S130" s="662">
        <f t="shared" si="32"/>
        <v>0</v>
      </c>
      <c r="T130" s="663" t="str">
        <f t="shared" si="33"/>
        <v>-</v>
      </c>
      <c r="U130" s="664">
        <v>2.4</v>
      </c>
      <c r="V130" s="174">
        <f t="shared" si="34"/>
        <v>0</v>
      </c>
      <c r="W130" s="533"/>
      <c r="X130" s="665" t="s">
        <v>1511</v>
      </c>
      <c r="Y130" s="665" t="s">
        <v>1520</v>
      </c>
      <c r="Z130" s="658"/>
      <c r="AA130" s="658"/>
      <c r="AB130" s="658"/>
      <c r="AC130" s="658"/>
      <c r="AD130" s="658"/>
      <c r="AE130" s="658"/>
      <c r="AF130" s="658"/>
      <c r="AG130" s="658"/>
      <c r="AH130" s="658"/>
      <c r="AI130" s="658"/>
      <c r="AJ130" s="658"/>
      <c r="AK130" s="658"/>
      <c r="AL130" s="658"/>
      <c r="AM130" s="658"/>
      <c r="AN130" s="658"/>
      <c r="AO130" s="658"/>
      <c r="AP130" s="658"/>
      <c r="AQ130" s="658"/>
      <c r="AR130" s="658"/>
      <c r="AS130" s="658"/>
      <c r="AT130" s="658"/>
      <c r="AU130" s="658"/>
      <c r="AV130" s="658"/>
      <c r="AW130" s="658"/>
      <c r="AX130" s="658"/>
      <c r="AY130" s="658"/>
      <c r="AZ130" s="658"/>
      <c r="BA130" s="658"/>
      <c r="BB130" s="658"/>
      <c r="BC130" s="658"/>
      <c r="BD130" s="658"/>
      <c r="BE130" s="658"/>
      <c r="BF130" s="658"/>
      <c r="BG130" s="658"/>
      <c r="BH130" s="658"/>
      <c r="BI130" s="658"/>
      <c r="BJ130" s="658"/>
      <c r="BK130" s="658"/>
      <c r="BL130" s="658"/>
      <c r="BM130" s="658"/>
      <c r="BN130" s="658"/>
      <c r="BO130" s="659"/>
      <c r="BP130" s="558"/>
      <c r="BQ130" s="310"/>
      <c r="BR130" s="310"/>
      <c r="BS130" s="310">
        <v>1</v>
      </c>
      <c r="BT130" s="310"/>
      <c r="BU130" s="310"/>
      <c r="BV130" s="512"/>
      <c r="BW130" s="310"/>
      <c r="BX130" s="310"/>
      <c r="BY130" s="310">
        <v>1</v>
      </c>
      <c r="BZ130" s="512"/>
      <c r="CA130" s="525"/>
      <c r="CB130" s="526"/>
      <c r="CC130" s="526"/>
      <c r="CD130" s="526"/>
      <c r="CE130" s="526"/>
      <c r="CF130" s="526"/>
      <c r="CG130" s="526"/>
      <c r="CH130" s="526"/>
      <c r="CI130" s="526"/>
      <c r="CJ130" s="526"/>
      <c r="CK130" s="526"/>
      <c r="CL130" s="526"/>
      <c r="CM130" s="526"/>
      <c r="CN130" s="526"/>
      <c r="CO130" s="526"/>
      <c r="CP130" s="526"/>
      <c r="CQ130" s="526"/>
      <c r="CR130" s="526"/>
      <c r="CS130" s="526"/>
      <c r="CT130" s="526"/>
      <c r="CU130" s="526"/>
      <c r="CV130" s="526"/>
      <c r="CW130" s="526"/>
      <c r="CX130" s="526"/>
      <c r="CY130" s="526"/>
      <c r="CZ130" s="526"/>
      <c r="DA130" s="526"/>
      <c r="DB130" s="526"/>
      <c r="DC130" s="526"/>
      <c r="DD130" s="526"/>
      <c r="DE130" s="526"/>
      <c r="DF130" s="526"/>
      <c r="DG130" s="526"/>
      <c r="DH130" s="526"/>
      <c r="DI130" s="526"/>
      <c r="DJ130" s="526"/>
      <c r="DK130" s="526"/>
      <c r="DL130" s="526"/>
      <c r="DM130" s="526"/>
      <c r="DN130" s="526"/>
      <c r="DO130" s="526"/>
      <c r="DP130" s="526"/>
      <c r="DQ130" s="526"/>
      <c r="DR130" s="526"/>
      <c r="DS130" s="526"/>
      <c r="DT130" s="526"/>
      <c r="DU130" s="526"/>
      <c r="DV130" s="526"/>
      <c r="DW130" s="526"/>
      <c r="DX130" s="526"/>
      <c r="DY130" s="526"/>
      <c r="DZ130" s="526"/>
      <c r="EA130" s="526"/>
      <c r="EB130" s="526"/>
      <c r="EC130" s="526"/>
      <c r="ED130" s="526"/>
      <c r="EE130" s="526"/>
      <c r="EF130" s="526"/>
      <c r="EG130" s="526"/>
      <c r="EH130" s="526"/>
      <c r="EI130" s="526"/>
      <c r="EJ130" s="526"/>
      <c r="EK130" s="526"/>
      <c r="EL130" s="526"/>
      <c r="EM130" s="526"/>
      <c r="EN130" s="526"/>
      <c r="EO130" s="526"/>
      <c r="EP130" s="526"/>
      <c r="EQ130" s="526"/>
      <c r="ER130" s="526"/>
      <c r="ES130" s="526"/>
      <c r="ET130" s="526"/>
      <c r="EU130" s="526"/>
      <c r="EV130" s="526"/>
      <c r="EW130" s="526"/>
      <c r="EX130" s="526"/>
      <c r="EY130" s="526"/>
      <c r="EZ130" s="526"/>
      <c r="FA130" s="526"/>
      <c r="FB130" s="526"/>
      <c r="FC130" s="526"/>
      <c r="FD130" s="526"/>
      <c r="FE130" s="526"/>
      <c r="FF130" s="526"/>
      <c r="FG130" s="526"/>
      <c r="FH130" s="526"/>
      <c r="FI130" s="526"/>
      <c r="FJ130" s="526"/>
      <c r="FK130" s="526"/>
      <c r="FL130" s="526"/>
      <c r="FM130" s="526"/>
      <c r="FN130" s="526"/>
      <c r="FO130" s="526"/>
      <c r="FP130" s="526"/>
      <c r="FQ130" s="526"/>
      <c r="FR130" s="526"/>
      <c r="FS130" s="526"/>
      <c r="FT130" s="526"/>
      <c r="FU130" s="526"/>
      <c r="FV130" s="526"/>
      <c r="FW130" s="526"/>
      <c r="FX130" s="526"/>
      <c r="FY130" s="526"/>
      <c r="FZ130" s="526"/>
      <c r="GA130" s="526"/>
      <c r="GB130" s="526"/>
      <c r="GC130" s="526"/>
      <c r="GD130" s="526"/>
      <c r="GE130" s="526"/>
      <c r="GF130" s="526"/>
      <c r="GG130" s="526"/>
      <c r="GH130" s="526"/>
      <c r="GI130" s="526"/>
      <c r="GJ130" s="526"/>
      <c r="GK130" s="526"/>
      <c r="GL130" s="526"/>
      <c r="GM130" s="526"/>
      <c r="GN130" s="526"/>
      <c r="GO130" s="526"/>
      <c r="GP130" s="526"/>
      <c r="GQ130" s="526"/>
      <c r="GR130" s="526"/>
      <c r="GS130" s="526"/>
      <c r="GT130" s="526"/>
      <c r="GU130" s="526"/>
      <c r="GV130" s="526"/>
      <c r="GW130" s="526"/>
      <c r="GX130" s="526"/>
      <c r="GY130" s="526"/>
      <c r="GZ130" s="526"/>
      <c r="HA130" s="526"/>
      <c r="HB130" s="526"/>
      <c r="HC130" s="526"/>
      <c r="HD130" s="526"/>
      <c r="HE130" s="526"/>
      <c r="HF130" s="526"/>
      <c r="HG130" s="526"/>
      <c r="HH130" s="526"/>
      <c r="HI130" s="526"/>
      <c r="HJ130" s="526"/>
      <c r="HK130" s="526"/>
      <c r="HL130" s="526"/>
      <c r="HM130" s="526"/>
      <c r="HN130" s="526"/>
      <c r="HO130" s="526"/>
      <c r="HP130" s="526"/>
      <c r="HQ130" s="526"/>
      <c r="HR130" s="526"/>
      <c r="HS130" s="526"/>
      <c r="HT130" s="526"/>
      <c r="HU130" s="526"/>
      <c r="HV130" s="526"/>
      <c r="HW130" s="526"/>
      <c r="HX130" s="526"/>
      <c r="HY130" s="526"/>
      <c r="HZ130" s="526"/>
      <c r="IA130" s="526"/>
      <c r="IB130" s="526"/>
      <c r="IC130" s="526"/>
      <c r="ID130" s="526"/>
      <c r="IE130" s="526"/>
      <c r="IF130" s="526"/>
      <c r="IG130" s="526"/>
      <c r="IH130" s="526"/>
      <c r="II130" s="526"/>
      <c r="IJ130" s="526"/>
      <c r="IK130" s="526"/>
      <c r="IL130" s="526"/>
      <c r="IM130" s="526"/>
      <c r="IN130" s="526"/>
      <c r="IO130" s="526"/>
      <c r="IP130" s="526"/>
      <c r="IQ130" s="526"/>
      <c r="IR130" s="526"/>
      <c r="IS130" s="526"/>
      <c r="IT130" s="526"/>
      <c r="IU130" s="526"/>
      <c r="IV130" s="526"/>
      <c r="IW130" s="526"/>
      <c r="IX130" s="526"/>
      <c r="IY130" s="526"/>
      <c r="IZ130" s="526"/>
      <c r="JA130" s="526"/>
      <c r="JB130" s="526"/>
      <c r="JC130" s="526"/>
      <c r="JD130" s="526"/>
      <c r="JE130" s="526"/>
      <c r="JF130" s="526"/>
      <c r="JG130" s="526"/>
      <c r="JH130" s="526"/>
      <c r="JI130" s="526"/>
      <c r="JJ130" s="526"/>
      <c r="JK130" s="526"/>
      <c r="JL130" s="526"/>
      <c r="JM130" s="526"/>
      <c r="JN130" s="526"/>
      <c r="JO130" s="526"/>
      <c r="JP130" s="526"/>
      <c r="JQ130" s="526"/>
      <c r="JR130" s="526"/>
      <c r="JS130" s="526"/>
      <c r="JT130" s="526"/>
      <c r="JU130" s="526"/>
      <c r="JV130" s="526"/>
      <c r="JW130" s="526"/>
      <c r="JX130" s="526"/>
      <c r="JY130" s="526"/>
      <c r="JZ130" s="526"/>
      <c r="KA130" s="526"/>
      <c r="KB130" s="526"/>
      <c r="KC130" s="526"/>
      <c r="KD130" s="526"/>
      <c r="KE130" s="526"/>
      <c r="KF130" s="526"/>
      <c r="KG130" s="526"/>
      <c r="KH130" s="526"/>
      <c r="KI130" s="526"/>
      <c r="KJ130" s="526"/>
      <c r="KK130" s="526"/>
      <c r="KL130" s="526"/>
      <c r="KM130" s="526"/>
      <c r="KN130" s="526"/>
      <c r="KO130" s="526"/>
      <c r="KP130" s="526"/>
      <c r="KQ130" s="527"/>
    </row>
    <row r="131" spans="1:303" ht="37.25" customHeight="1">
      <c r="A131" s="784" t="s">
        <v>735</v>
      </c>
      <c r="B131" s="723" t="s">
        <v>754</v>
      </c>
      <c r="C131" s="723" t="s">
        <v>755</v>
      </c>
      <c r="D131" s="724">
        <v>1</v>
      </c>
      <c r="E131" s="1191">
        <v>180</v>
      </c>
      <c r="F131" s="792"/>
      <c r="G131" s="787"/>
      <c r="H131" s="788"/>
      <c r="I131" s="786"/>
      <c r="J131" s="785"/>
      <c r="K131" s="45"/>
      <c r="L131" s="43"/>
      <c r="M131" s="118"/>
      <c r="N131" s="790"/>
      <c r="O131" s="791"/>
      <c r="P131" s="1178"/>
      <c r="Q131" s="789" t="s">
        <v>680</v>
      </c>
      <c r="R131" s="647">
        <f t="shared" si="29"/>
        <v>0</v>
      </c>
      <c r="S131" s="725">
        <f t="shared" si="32"/>
        <v>0</v>
      </c>
      <c r="T131" s="726" t="str">
        <f t="shared" si="33"/>
        <v>-</v>
      </c>
      <c r="U131" s="664">
        <v>1.73</v>
      </c>
      <c r="V131" s="174">
        <f t="shared" si="34"/>
        <v>0</v>
      </c>
      <c r="W131" s="533"/>
      <c r="X131" s="544" t="s">
        <v>1513</v>
      </c>
      <c r="Y131" s="544" t="s">
        <v>1520</v>
      </c>
      <c r="Z131" s="658"/>
      <c r="AA131" s="658"/>
      <c r="AB131" s="658"/>
      <c r="AC131" s="658"/>
      <c r="AD131" s="658"/>
      <c r="AE131" s="658"/>
      <c r="AF131" s="658"/>
      <c r="AG131" s="658"/>
      <c r="AH131" s="658"/>
      <c r="AI131" s="658"/>
      <c r="AJ131" s="658"/>
      <c r="AK131" s="658"/>
      <c r="AL131" s="658"/>
      <c r="AM131" s="658"/>
      <c r="AN131" s="658"/>
      <c r="AO131" s="658"/>
      <c r="AP131" s="658"/>
      <c r="AQ131" s="658"/>
      <c r="AR131" s="658"/>
      <c r="AS131" s="658"/>
      <c r="AT131" s="658"/>
      <c r="AU131" s="658"/>
      <c r="AV131" s="658"/>
      <c r="AW131" s="658"/>
      <c r="AX131" s="658"/>
      <c r="AY131" s="658"/>
      <c r="AZ131" s="658"/>
      <c r="BA131" s="658"/>
      <c r="BB131" s="658"/>
      <c r="BC131" s="658"/>
      <c r="BD131" s="658"/>
      <c r="BE131" s="658"/>
      <c r="BF131" s="658"/>
      <c r="BG131" s="658"/>
      <c r="BH131" s="658"/>
      <c r="BI131" s="658"/>
      <c r="BJ131" s="658"/>
      <c r="BK131" s="658"/>
      <c r="BL131" s="658"/>
      <c r="BM131" s="658"/>
      <c r="BN131" s="658"/>
      <c r="BO131" s="659"/>
      <c r="BP131" s="558"/>
      <c r="BQ131" s="310"/>
      <c r="BR131" s="310"/>
      <c r="BS131" s="310">
        <v>1</v>
      </c>
      <c r="BT131" s="310"/>
      <c r="BU131" s="310"/>
      <c r="BV131" s="512"/>
      <c r="BW131" s="310">
        <v>1</v>
      </c>
      <c r="BX131" s="310"/>
      <c r="BY131" s="310"/>
      <c r="BZ131" s="512"/>
      <c r="CA131" s="525"/>
      <c r="CB131" s="526"/>
      <c r="CC131" s="526"/>
      <c r="CD131" s="526"/>
      <c r="CE131" s="526"/>
      <c r="CF131" s="526"/>
      <c r="CG131" s="526"/>
      <c r="CH131" s="526"/>
      <c r="CI131" s="526"/>
      <c r="CJ131" s="526"/>
      <c r="CK131" s="526"/>
      <c r="CL131" s="526"/>
      <c r="CM131" s="526"/>
      <c r="CN131" s="526"/>
      <c r="CO131" s="526"/>
      <c r="CP131" s="526"/>
      <c r="CQ131" s="526"/>
      <c r="CR131" s="526"/>
      <c r="CS131" s="526"/>
      <c r="CT131" s="526"/>
      <c r="CU131" s="526"/>
      <c r="CV131" s="526"/>
      <c r="CW131" s="526"/>
      <c r="CX131" s="526"/>
      <c r="CY131" s="526"/>
      <c r="CZ131" s="526"/>
      <c r="DA131" s="526"/>
      <c r="DB131" s="526"/>
      <c r="DC131" s="526"/>
      <c r="DD131" s="526"/>
      <c r="DE131" s="526"/>
      <c r="DF131" s="526"/>
      <c r="DG131" s="526"/>
      <c r="DH131" s="526"/>
      <c r="DI131" s="526"/>
      <c r="DJ131" s="526"/>
      <c r="DK131" s="526"/>
      <c r="DL131" s="526"/>
      <c r="DM131" s="526"/>
      <c r="DN131" s="526"/>
      <c r="DO131" s="526"/>
      <c r="DP131" s="526"/>
      <c r="DQ131" s="526"/>
      <c r="DR131" s="526"/>
      <c r="DS131" s="526"/>
      <c r="DT131" s="526"/>
      <c r="DU131" s="526"/>
      <c r="DV131" s="526"/>
      <c r="DW131" s="526"/>
      <c r="DX131" s="526"/>
      <c r="DY131" s="526"/>
      <c r="DZ131" s="526"/>
      <c r="EA131" s="526"/>
      <c r="EB131" s="526"/>
      <c r="EC131" s="526"/>
      <c r="ED131" s="526"/>
      <c r="EE131" s="526"/>
      <c r="EF131" s="526"/>
      <c r="EG131" s="526"/>
      <c r="EH131" s="526"/>
      <c r="EI131" s="526"/>
      <c r="EJ131" s="526"/>
      <c r="EK131" s="526"/>
      <c r="EL131" s="526"/>
      <c r="EM131" s="526"/>
      <c r="EN131" s="526"/>
      <c r="EO131" s="526"/>
      <c r="EP131" s="526"/>
      <c r="EQ131" s="526"/>
      <c r="ER131" s="526"/>
      <c r="ES131" s="526"/>
      <c r="ET131" s="526"/>
      <c r="EU131" s="526"/>
      <c r="EV131" s="526"/>
      <c r="EW131" s="526"/>
      <c r="EX131" s="526"/>
      <c r="EY131" s="526"/>
      <c r="EZ131" s="526"/>
      <c r="FA131" s="526"/>
      <c r="FB131" s="526"/>
      <c r="FC131" s="526"/>
      <c r="FD131" s="526"/>
      <c r="FE131" s="526"/>
      <c r="FF131" s="526"/>
      <c r="FG131" s="526"/>
      <c r="FH131" s="526"/>
      <c r="FI131" s="526"/>
      <c r="FJ131" s="526"/>
      <c r="FK131" s="526"/>
      <c r="FL131" s="526"/>
      <c r="FM131" s="526"/>
      <c r="FN131" s="526"/>
      <c r="FO131" s="526"/>
      <c r="FP131" s="526"/>
      <c r="FQ131" s="526"/>
      <c r="FR131" s="526"/>
      <c r="FS131" s="526"/>
      <c r="FT131" s="526"/>
      <c r="FU131" s="526"/>
      <c r="FV131" s="526"/>
      <c r="FW131" s="526"/>
      <c r="FX131" s="526"/>
      <c r="FY131" s="526"/>
      <c r="FZ131" s="526"/>
      <c r="GA131" s="526"/>
      <c r="GB131" s="526"/>
      <c r="GC131" s="526"/>
      <c r="GD131" s="526"/>
      <c r="GE131" s="526"/>
      <c r="GF131" s="526"/>
      <c r="GG131" s="526"/>
      <c r="GH131" s="526"/>
      <c r="GI131" s="526"/>
      <c r="GJ131" s="526"/>
      <c r="GK131" s="526"/>
      <c r="GL131" s="526"/>
      <c r="GM131" s="526"/>
      <c r="GN131" s="526"/>
      <c r="GO131" s="526"/>
      <c r="GP131" s="526"/>
      <c r="GQ131" s="526"/>
      <c r="GR131" s="526"/>
      <c r="GS131" s="526"/>
      <c r="GT131" s="526"/>
      <c r="GU131" s="526"/>
      <c r="GV131" s="526"/>
      <c r="GW131" s="526"/>
      <c r="GX131" s="526"/>
      <c r="GY131" s="526"/>
      <c r="GZ131" s="526"/>
      <c r="HA131" s="526"/>
      <c r="HB131" s="526"/>
      <c r="HC131" s="526"/>
      <c r="HD131" s="526"/>
      <c r="HE131" s="526"/>
      <c r="HF131" s="526"/>
      <c r="HG131" s="526"/>
      <c r="HH131" s="526"/>
      <c r="HI131" s="526"/>
      <c r="HJ131" s="526"/>
      <c r="HK131" s="526"/>
      <c r="HL131" s="526"/>
      <c r="HM131" s="526"/>
      <c r="HN131" s="526"/>
      <c r="HO131" s="526"/>
      <c r="HP131" s="526"/>
      <c r="HQ131" s="526"/>
      <c r="HR131" s="526"/>
      <c r="HS131" s="526"/>
      <c r="HT131" s="526"/>
      <c r="HU131" s="526"/>
      <c r="HV131" s="526"/>
      <c r="HW131" s="526"/>
      <c r="HX131" s="526"/>
      <c r="HY131" s="526"/>
      <c r="HZ131" s="526"/>
      <c r="IA131" s="526"/>
      <c r="IB131" s="526"/>
      <c r="IC131" s="526"/>
      <c r="ID131" s="526"/>
      <c r="IE131" s="526"/>
      <c r="IF131" s="526"/>
      <c r="IG131" s="526"/>
      <c r="IH131" s="526"/>
      <c r="II131" s="526"/>
      <c r="IJ131" s="526"/>
      <c r="IK131" s="526"/>
      <c r="IL131" s="526"/>
      <c r="IM131" s="526"/>
      <c r="IN131" s="526"/>
      <c r="IO131" s="526"/>
      <c r="IP131" s="526"/>
      <c r="IQ131" s="526"/>
      <c r="IR131" s="526"/>
      <c r="IS131" s="526"/>
      <c r="IT131" s="526"/>
      <c r="IU131" s="526"/>
      <c r="IV131" s="526"/>
      <c r="IW131" s="526"/>
      <c r="IX131" s="526"/>
      <c r="IY131" s="526"/>
      <c r="IZ131" s="526"/>
      <c r="JA131" s="526"/>
      <c r="JB131" s="526"/>
      <c r="JC131" s="526"/>
      <c r="JD131" s="526"/>
      <c r="JE131" s="526"/>
      <c r="JF131" s="526"/>
      <c r="JG131" s="526"/>
      <c r="JH131" s="526"/>
      <c r="JI131" s="526"/>
      <c r="JJ131" s="526"/>
      <c r="JK131" s="526"/>
      <c r="JL131" s="526"/>
      <c r="JM131" s="526"/>
      <c r="JN131" s="526"/>
      <c r="JO131" s="526"/>
      <c r="JP131" s="526"/>
      <c r="JQ131" s="526"/>
      <c r="JR131" s="526"/>
      <c r="JS131" s="526"/>
      <c r="JT131" s="526"/>
      <c r="JU131" s="526"/>
      <c r="JV131" s="526"/>
      <c r="JW131" s="526"/>
      <c r="JX131" s="526"/>
      <c r="JY131" s="526"/>
      <c r="JZ131" s="526"/>
      <c r="KA131" s="526"/>
      <c r="KB131" s="526"/>
      <c r="KC131" s="526"/>
      <c r="KD131" s="526"/>
      <c r="KE131" s="526"/>
      <c r="KF131" s="526"/>
      <c r="KG131" s="526"/>
      <c r="KH131" s="526"/>
      <c r="KI131" s="526"/>
      <c r="KJ131" s="526"/>
      <c r="KK131" s="526"/>
      <c r="KL131" s="526"/>
      <c r="KM131" s="526"/>
      <c r="KN131" s="526"/>
      <c r="KO131" s="526"/>
      <c r="KP131" s="526"/>
      <c r="KQ131" s="527"/>
    </row>
    <row r="132" spans="1:303" ht="37.25" customHeight="1">
      <c r="A132" s="518"/>
      <c r="B132" s="528" t="s">
        <v>756</v>
      </c>
      <c r="C132" s="528" t="s">
        <v>757</v>
      </c>
      <c r="D132" s="684">
        <v>1</v>
      </c>
      <c r="E132" s="1190">
        <v>298</v>
      </c>
      <c r="F132" s="801"/>
      <c r="G132" s="608"/>
      <c r="H132" s="609"/>
      <c r="I132" s="607"/>
      <c r="J132" s="606"/>
      <c r="K132" s="108"/>
      <c r="L132" s="1182"/>
      <c r="M132" s="26"/>
      <c r="N132" s="800"/>
      <c r="O132" s="1183"/>
      <c r="P132" s="1184"/>
      <c r="Q132" s="610" t="s">
        <v>680</v>
      </c>
      <c r="R132" s="611">
        <f t="shared" si="29"/>
        <v>0</v>
      </c>
      <c r="S132" s="685">
        <f t="shared" si="32"/>
        <v>0</v>
      </c>
      <c r="T132" s="686" t="str">
        <f t="shared" si="33"/>
        <v>-</v>
      </c>
      <c r="U132" s="664">
        <v>4.33</v>
      </c>
      <c r="V132" s="174">
        <f t="shared" si="34"/>
        <v>0</v>
      </c>
      <c r="W132" s="533"/>
      <c r="X132" s="657" t="s">
        <v>1512</v>
      </c>
      <c r="Y132" s="657" t="s">
        <v>1520</v>
      </c>
      <c r="Z132" s="658"/>
      <c r="AA132" s="658"/>
      <c r="AB132" s="658"/>
      <c r="AC132" s="658"/>
      <c r="AD132" s="658"/>
      <c r="AE132" s="658"/>
      <c r="AF132" s="658"/>
      <c r="AG132" s="658"/>
      <c r="AH132" s="658"/>
      <c r="AI132" s="658"/>
      <c r="AJ132" s="658"/>
      <c r="AK132" s="658"/>
      <c r="AL132" s="658"/>
      <c r="AM132" s="658"/>
      <c r="AN132" s="658"/>
      <c r="AO132" s="658"/>
      <c r="AP132" s="658"/>
      <c r="AQ132" s="658"/>
      <c r="AR132" s="658"/>
      <c r="AS132" s="658"/>
      <c r="AT132" s="658"/>
      <c r="AU132" s="658"/>
      <c r="AV132" s="658"/>
      <c r="AW132" s="658"/>
      <c r="AX132" s="658"/>
      <c r="AY132" s="658"/>
      <c r="AZ132" s="658"/>
      <c r="BA132" s="658"/>
      <c r="BB132" s="658"/>
      <c r="BC132" s="658"/>
      <c r="BD132" s="658"/>
      <c r="BE132" s="658"/>
      <c r="BF132" s="658"/>
      <c r="BG132" s="658"/>
      <c r="BH132" s="658"/>
      <c r="BI132" s="658"/>
      <c r="BJ132" s="658"/>
      <c r="BK132" s="658"/>
      <c r="BL132" s="658"/>
      <c r="BM132" s="658"/>
      <c r="BN132" s="658"/>
      <c r="BO132" s="659"/>
      <c r="BP132" s="558"/>
      <c r="BQ132" s="310"/>
      <c r="BR132" s="310"/>
      <c r="BS132" s="310">
        <v>1</v>
      </c>
      <c r="BT132" s="310"/>
      <c r="BU132" s="310"/>
      <c r="BV132" s="512"/>
      <c r="BW132" s="310"/>
      <c r="BX132" s="310">
        <v>1</v>
      </c>
      <c r="BY132" s="310"/>
      <c r="BZ132" s="512"/>
      <c r="CA132" s="525"/>
      <c r="CB132" s="526"/>
      <c r="CC132" s="526"/>
      <c r="CD132" s="526"/>
      <c r="CE132" s="526"/>
      <c r="CF132" s="526"/>
      <c r="CG132" s="526"/>
      <c r="CH132" s="526"/>
      <c r="CI132" s="526"/>
      <c r="CJ132" s="526"/>
      <c r="CK132" s="526"/>
      <c r="CL132" s="526"/>
      <c r="CM132" s="526"/>
      <c r="CN132" s="526"/>
      <c r="CO132" s="526"/>
      <c r="CP132" s="526"/>
      <c r="CQ132" s="526"/>
      <c r="CR132" s="526"/>
      <c r="CS132" s="526"/>
      <c r="CT132" s="526"/>
      <c r="CU132" s="526"/>
      <c r="CV132" s="526"/>
      <c r="CW132" s="526"/>
      <c r="CX132" s="526"/>
      <c r="CY132" s="526"/>
      <c r="CZ132" s="526"/>
      <c r="DA132" s="526"/>
      <c r="DB132" s="526"/>
      <c r="DC132" s="526"/>
      <c r="DD132" s="526"/>
      <c r="DE132" s="526"/>
      <c r="DF132" s="526"/>
      <c r="DG132" s="526"/>
      <c r="DH132" s="526"/>
      <c r="DI132" s="526"/>
      <c r="DJ132" s="526"/>
      <c r="DK132" s="526"/>
      <c r="DL132" s="526"/>
      <c r="DM132" s="526"/>
      <c r="DN132" s="526"/>
      <c r="DO132" s="526"/>
      <c r="DP132" s="526"/>
      <c r="DQ132" s="526"/>
      <c r="DR132" s="526"/>
      <c r="DS132" s="526"/>
      <c r="DT132" s="526"/>
      <c r="DU132" s="526"/>
      <c r="DV132" s="526"/>
      <c r="DW132" s="526"/>
      <c r="DX132" s="526"/>
      <c r="DY132" s="526"/>
      <c r="DZ132" s="526"/>
      <c r="EA132" s="526"/>
      <c r="EB132" s="526"/>
      <c r="EC132" s="526"/>
      <c r="ED132" s="526"/>
      <c r="EE132" s="526"/>
      <c r="EF132" s="526"/>
      <c r="EG132" s="526"/>
      <c r="EH132" s="526"/>
      <c r="EI132" s="526"/>
      <c r="EJ132" s="526"/>
      <c r="EK132" s="526"/>
      <c r="EL132" s="526"/>
      <c r="EM132" s="526"/>
      <c r="EN132" s="526"/>
      <c r="EO132" s="526"/>
      <c r="EP132" s="526"/>
      <c r="EQ132" s="526"/>
      <c r="ER132" s="526"/>
      <c r="ES132" s="526"/>
      <c r="ET132" s="526"/>
      <c r="EU132" s="526"/>
      <c r="EV132" s="526"/>
      <c r="EW132" s="526"/>
      <c r="EX132" s="526"/>
      <c r="EY132" s="526"/>
      <c r="EZ132" s="526"/>
      <c r="FA132" s="526"/>
      <c r="FB132" s="526"/>
      <c r="FC132" s="526"/>
      <c r="FD132" s="526"/>
      <c r="FE132" s="526"/>
      <c r="FF132" s="526"/>
      <c r="FG132" s="526"/>
      <c r="FH132" s="526"/>
      <c r="FI132" s="526"/>
      <c r="FJ132" s="526"/>
      <c r="FK132" s="526"/>
      <c r="FL132" s="526"/>
      <c r="FM132" s="526"/>
      <c r="FN132" s="526"/>
      <c r="FO132" s="526"/>
      <c r="FP132" s="526"/>
      <c r="FQ132" s="526"/>
      <c r="FR132" s="526"/>
      <c r="FS132" s="526"/>
      <c r="FT132" s="526"/>
      <c r="FU132" s="526"/>
      <c r="FV132" s="526"/>
      <c r="FW132" s="526"/>
      <c r="FX132" s="526"/>
      <c r="FY132" s="526"/>
      <c r="FZ132" s="526"/>
      <c r="GA132" s="526"/>
      <c r="GB132" s="526"/>
      <c r="GC132" s="526"/>
      <c r="GD132" s="526"/>
      <c r="GE132" s="526"/>
      <c r="GF132" s="526"/>
      <c r="GG132" s="526"/>
      <c r="GH132" s="526"/>
      <c r="GI132" s="526"/>
      <c r="GJ132" s="526"/>
      <c r="GK132" s="526"/>
      <c r="GL132" s="526"/>
      <c r="GM132" s="526"/>
      <c r="GN132" s="526"/>
      <c r="GO132" s="526"/>
      <c r="GP132" s="526"/>
      <c r="GQ132" s="526"/>
      <c r="GR132" s="526"/>
      <c r="GS132" s="526"/>
      <c r="GT132" s="526"/>
      <c r="GU132" s="526"/>
      <c r="GV132" s="526"/>
      <c r="GW132" s="526"/>
      <c r="GX132" s="526"/>
      <c r="GY132" s="526"/>
      <c r="GZ132" s="526"/>
      <c r="HA132" s="526"/>
      <c r="HB132" s="526"/>
      <c r="HC132" s="526"/>
      <c r="HD132" s="526"/>
      <c r="HE132" s="526"/>
      <c r="HF132" s="526"/>
      <c r="HG132" s="526"/>
      <c r="HH132" s="526"/>
      <c r="HI132" s="526"/>
      <c r="HJ132" s="526"/>
      <c r="HK132" s="526"/>
      <c r="HL132" s="526"/>
      <c r="HM132" s="526"/>
      <c r="HN132" s="526"/>
      <c r="HO132" s="526"/>
      <c r="HP132" s="526"/>
      <c r="HQ132" s="526"/>
      <c r="HR132" s="526"/>
      <c r="HS132" s="526"/>
      <c r="HT132" s="526"/>
      <c r="HU132" s="526"/>
      <c r="HV132" s="526"/>
      <c r="HW132" s="526"/>
      <c r="HX132" s="526"/>
      <c r="HY132" s="526"/>
      <c r="HZ132" s="526"/>
      <c r="IA132" s="526"/>
      <c r="IB132" s="526"/>
      <c r="IC132" s="526"/>
      <c r="ID132" s="526"/>
      <c r="IE132" s="526"/>
      <c r="IF132" s="526"/>
      <c r="IG132" s="526"/>
      <c r="IH132" s="526"/>
      <c r="II132" s="526"/>
      <c r="IJ132" s="526"/>
      <c r="IK132" s="526"/>
      <c r="IL132" s="526"/>
      <c r="IM132" s="526"/>
      <c r="IN132" s="526"/>
      <c r="IO132" s="526"/>
      <c r="IP132" s="526"/>
      <c r="IQ132" s="526"/>
      <c r="IR132" s="526"/>
      <c r="IS132" s="526"/>
      <c r="IT132" s="526"/>
      <c r="IU132" s="526"/>
      <c r="IV132" s="526"/>
      <c r="IW132" s="526"/>
      <c r="IX132" s="526"/>
      <c r="IY132" s="526"/>
      <c r="IZ132" s="526"/>
      <c r="JA132" s="526"/>
      <c r="JB132" s="526"/>
      <c r="JC132" s="526"/>
      <c r="JD132" s="526"/>
      <c r="JE132" s="526"/>
      <c r="JF132" s="526"/>
      <c r="JG132" s="526"/>
      <c r="JH132" s="526"/>
      <c r="JI132" s="526"/>
      <c r="JJ132" s="526"/>
      <c r="JK132" s="526"/>
      <c r="JL132" s="526"/>
      <c r="JM132" s="526"/>
      <c r="JN132" s="526"/>
      <c r="JO132" s="526"/>
      <c r="JP132" s="526"/>
      <c r="JQ132" s="526"/>
      <c r="JR132" s="526"/>
      <c r="JS132" s="526"/>
      <c r="JT132" s="526"/>
      <c r="JU132" s="526"/>
      <c r="JV132" s="526"/>
      <c r="JW132" s="526"/>
      <c r="JX132" s="526"/>
      <c r="JY132" s="526"/>
      <c r="JZ132" s="526"/>
      <c r="KA132" s="526"/>
      <c r="KB132" s="526"/>
      <c r="KC132" s="526"/>
      <c r="KD132" s="526"/>
      <c r="KE132" s="526"/>
      <c r="KF132" s="526"/>
      <c r="KG132" s="526"/>
      <c r="KH132" s="526"/>
      <c r="KI132" s="526"/>
      <c r="KJ132" s="526"/>
      <c r="KK132" s="526"/>
      <c r="KL132" s="526"/>
      <c r="KM132" s="526"/>
      <c r="KN132" s="526"/>
      <c r="KO132" s="526"/>
      <c r="KP132" s="526"/>
      <c r="KQ132" s="527"/>
    </row>
    <row r="133" spans="1:303" ht="37.25" customHeight="1">
      <c r="A133" s="518"/>
      <c r="B133" s="660" t="s">
        <v>758</v>
      </c>
      <c r="C133" s="660" t="s">
        <v>759</v>
      </c>
      <c r="D133" s="661">
        <v>1</v>
      </c>
      <c r="E133" s="1189">
        <v>271</v>
      </c>
      <c r="F133" s="1171"/>
      <c r="G133" s="621"/>
      <c r="H133" s="622"/>
      <c r="I133" s="620"/>
      <c r="J133" s="619"/>
      <c r="K133" s="27"/>
      <c r="L133" s="25"/>
      <c r="M133" s="1172"/>
      <c r="N133" s="1173"/>
      <c r="O133" s="1174"/>
      <c r="P133" s="1175"/>
      <c r="Q133" s="623" t="s">
        <v>680</v>
      </c>
      <c r="R133" s="611">
        <f t="shared" si="29"/>
        <v>0</v>
      </c>
      <c r="S133" s="662">
        <f t="shared" si="32"/>
        <v>0</v>
      </c>
      <c r="T133" s="663" t="str">
        <f t="shared" si="33"/>
        <v>-</v>
      </c>
      <c r="U133" s="664">
        <v>3.77</v>
      </c>
      <c r="V133" s="174">
        <f t="shared" si="34"/>
        <v>0</v>
      </c>
      <c r="W133" s="533"/>
      <c r="X133" s="665" t="s">
        <v>1512</v>
      </c>
      <c r="Y133" s="665" t="s">
        <v>1520</v>
      </c>
      <c r="Z133" s="658"/>
      <c r="AA133" s="658"/>
      <c r="AB133" s="658"/>
      <c r="AC133" s="658"/>
      <c r="AD133" s="658"/>
      <c r="AE133" s="658"/>
      <c r="AF133" s="658"/>
      <c r="AG133" s="658"/>
      <c r="AH133" s="658"/>
      <c r="AI133" s="658"/>
      <c r="AJ133" s="658"/>
      <c r="AK133" s="658"/>
      <c r="AL133" s="658"/>
      <c r="AM133" s="658"/>
      <c r="AN133" s="658"/>
      <c r="AO133" s="658"/>
      <c r="AP133" s="658"/>
      <c r="AQ133" s="658"/>
      <c r="AR133" s="658"/>
      <c r="AS133" s="658"/>
      <c r="AT133" s="658"/>
      <c r="AU133" s="658"/>
      <c r="AV133" s="658"/>
      <c r="AW133" s="658"/>
      <c r="AX133" s="658"/>
      <c r="AY133" s="658"/>
      <c r="AZ133" s="658"/>
      <c r="BA133" s="658"/>
      <c r="BB133" s="658"/>
      <c r="BC133" s="658"/>
      <c r="BD133" s="658"/>
      <c r="BE133" s="658"/>
      <c r="BF133" s="658"/>
      <c r="BG133" s="658"/>
      <c r="BH133" s="658"/>
      <c r="BI133" s="658"/>
      <c r="BJ133" s="658"/>
      <c r="BK133" s="658"/>
      <c r="BL133" s="658"/>
      <c r="BM133" s="658"/>
      <c r="BN133" s="658"/>
      <c r="BO133" s="659"/>
      <c r="BP133" s="558"/>
      <c r="BQ133" s="310"/>
      <c r="BR133" s="310"/>
      <c r="BS133" s="310">
        <v>1</v>
      </c>
      <c r="BT133" s="310"/>
      <c r="BU133" s="310"/>
      <c r="BV133" s="512"/>
      <c r="BW133" s="310"/>
      <c r="BX133" s="310">
        <v>1</v>
      </c>
      <c r="BY133" s="310"/>
      <c r="BZ133" s="512"/>
      <c r="CA133" s="525"/>
      <c r="CB133" s="526"/>
      <c r="CC133" s="526"/>
      <c r="CD133" s="526"/>
      <c r="CE133" s="526"/>
      <c r="CF133" s="526"/>
      <c r="CG133" s="526"/>
      <c r="CH133" s="526"/>
      <c r="CI133" s="526"/>
      <c r="CJ133" s="526"/>
      <c r="CK133" s="526"/>
      <c r="CL133" s="526"/>
      <c r="CM133" s="526"/>
      <c r="CN133" s="526"/>
      <c r="CO133" s="526"/>
      <c r="CP133" s="526"/>
      <c r="CQ133" s="526"/>
      <c r="CR133" s="526"/>
      <c r="CS133" s="526"/>
      <c r="CT133" s="526"/>
      <c r="CU133" s="526"/>
      <c r="CV133" s="526"/>
      <c r="CW133" s="526"/>
      <c r="CX133" s="526"/>
      <c r="CY133" s="526"/>
      <c r="CZ133" s="526"/>
      <c r="DA133" s="526"/>
      <c r="DB133" s="526"/>
      <c r="DC133" s="526"/>
      <c r="DD133" s="526"/>
      <c r="DE133" s="526"/>
      <c r="DF133" s="526"/>
      <c r="DG133" s="526"/>
      <c r="DH133" s="526"/>
      <c r="DI133" s="526"/>
      <c r="DJ133" s="526"/>
      <c r="DK133" s="526"/>
      <c r="DL133" s="526"/>
      <c r="DM133" s="526"/>
      <c r="DN133" s="526"/>
      <c r="DO133" s="526"/>
      <c r="DP133" s="526"/>
      <c r="DQ133" s="526"/>
      <c r="DR133" s="526"/>
      <c r="DS133" s="526"/>
      <c r="DT133" s="526"/>
      <c r="DU133" s="526"/>
      <c r="DV133" s="526"/>
      <c r="DW133" s="526"/>
      <c r="DX133" s="526"/>
      <c r="DY133" s="526"/>
      <c r="DZ133" s="526"/>
      <c r="EA133" s="526"/>
      <c r="EB133" s="526"/>
      <c r="EC133" s="526"/>
      <c r="ED133" s="526"/>
      <c r="EE133" s="526"/>
      <c r="EF133" s="526"/>
      <c r="EG133" s="526"/>
      <c r="EH133" s="526"/>
      <c r="EI133" s="526"/>
      <c r="EJ133" s="526"/>
      <c r="EK133" s="526"/>
      <c r="EL133" s="526"/>
      <c r="EM133" s="526"/>
      <c r="EN133" s="526"/>
      <c r="EO133" s="526"/>
      <c r="EP133" s="526"/>
      <c r="EQ133" s="526"/>
      <c r="ER133" s="526"/>
      <c r="ES133" s="526"/>
      <c r="ET133" s="526"/>
      <c r="EU133" s="526"/>
      <c r="EV133" s="526"/>
      <c r="EW133" s="526"/>
      <c r="EX133" s="526"/>
      <c r="EY133" s="526"/>
      <c r="EZ133" s="526"/>
      <c r="FA133" s="526"/>
      <c r="FB133" s="526"/>
      <c r="FC133" s="526"/>
      <c r="FD133" s="526"/>
      <c r="FE133" s="526"/>
      <c r="FF133" s="526"/>
      <c r="FG133" s="526"/>
      <c r="FH133" s="526"/>
      <c r="FI133" s="526"/>
      <c r="FJ133" s="526"/>
      <c r="FK133" s="526"/>
      <c r="FL133" s="526"/>
      <c r="FM133" s="526"/>
      <c r="FN133" s="526"/>
      <c r="FO133" s="526"/>
      <c r="FP133" s="526"/>
      <c r="FQ133" s="526"/>
      <c r="FR133" s="526"/>
      <c r="FS133" s="526"/>
      <c r="FT133" s="526"/>
      <c r="FU133" s="526"/>
      <c r="FV133" s="526"/>
      <c r="FW133" s="526"/>
      <c r="FX133" s="526"/>
      <c r="FY133" s="526"/>
      <c r="FZ133" s="526"/>
      <c r="GA133" s="526"/>
      <c r="GB133" s="526"/>
      <c r="GC133" s="526"/>
      <c r="GD133" s="526"/>
      <c r="GE133" s="526"/>
      <c r="GF133" s="526"/>
      <c r="GG133" s="526"/>
      <c r="GH133" s="526"/>
      <c r="GI133" s="526"/>
      <c r="GJ133" s="526"/>
      <c r="GK133" s="526"/>
      <c r="GL133" s="526"/>
      <c r="GM133" s="526"/>
      <c r="GN133" s="526"/>
      <c r="GO133" s="526"/>
      <c r="GP133" s="526"/>
      <c r="GQ133" s="526"/>
      <c r="GR133" s="526"/>
      <c r="GS133" s="526"/>
      <c r="GT133" s="526"/>
      <c r="GU133" s="526"/>
      <c r="GV133" s="526"/>
      <c r="GW133" s="526"/>
      <c r="GX133" s="526"/>
      <c r="GY133" s="526"/>
      <c r="GZ133" s="526"/>
      <c r="HA133" s="526"/>
      <c r="HB133" s="526"/>
      <c r="HC133" s="526"/>
      <c r="HD133" s="526"/>
      <c r="HE133" s="526"/>
      <c r="HF133" s="526"/>
      <c r="HG133" s="526"/>
      <c r="HH133" s="526"/>
      <c r="HI133" s="526"/>
      <c r="HJ133" s="526"/>
      <c r="HK133" s="526"/>
      <c r="HL133" s="526"/>
      <c r="HM133" s="526"/>
      <c r="HN133" s="526"/>
      <c r="HO133" s="526"/>
      <c r="HP133" s="526"/>
      <c r="HQ133" s="526"/>
      <c r="HR133" s="526"/>
      <c r="HS133" s="526"/>
      <c r="HT133" s="526"/>
      <c r="HU133" s="526"/>
      <c r="HV133" s="526"/>
      <c r="HW133" s="526"/>
      <c r="HX133" s="526"/>
      <c r="HY133" s="526"/>
      <c r="HZ133" s="526"/>
      <c r="IA133" s="526"/>
      <c r="IB133" s="526"/>
      <c r="IC133" s="526"/>
      <c r="ID133" s="526"/>
      <c r="IE133" s="526"/>
      <c r="IF133" s="526"/>
      <c r="IG133" s="526"/>
      <c r="IH133" s="526"/>
      <c r="II133" s="526"/>
      <c r="IJ133" s="526"/>
      <c r="IK133" s="526"/>
      <c r="IL133" s="526"/>
      <c r="IM133" s="526"/>
      <c r="IN133" s="526"/>
      <c r="IO133" s="526"/>
      <c r="IP133" s="526"/>
      <c r="IQ133" s="526"/>
      <c r="IR133" s="526"/>
      <c r="IS133" s="526"/>
      <c r="IT133" s="526"/>
      <c r="IU133" s="526"/>
      <c r="IV133" s="526"/>
      <c r="IW133" s="526"/>
      <c r="IX133" s="526"/>
      <c r="IY133" s="526"/>
      <c r="IZ133" s="526"/>
      <c r="JA133" s="526"/>
      <c r="JB133" s="526"/>
      <c r="JC133" s="526"/>
      <c r="JD133" s="526"/>
      <c r="JE133" s="526"/>
      <c r="JF133" s="526"/>
      <c r="JG133" s="526"/>
      <c r="JH133" s="526"/>
      <c r="JI133" s="526"/>
      <c r="JJ133" s="526"/>
      <c r="JK133" s="526"/>
      <c r="JL133" s="526"/>
      <c r="JM133" s="526"/>
      <c r="JN133" s="526"/>
      <c r="JO133" s="526"/>
      <c r="JP133" s="526"/>
      <c r="JQ133" s="526"/>
      <c r="JR133" s="526"/>
      <c r="JS133" s="526"/>
      <c r="JT133" s="526"/>
      <c r="JU133" s="526"/>
      <c r="JV133" s="526"/>
      <c r="JW133" s="526"/>
      <c r="JX133" s="526"/>
      <c r="JY133" s="526"/>
      <c r="JZ133" s="526"/>
      <c r="KA133" s="526"/>
      <c r="KB133" s="526"/>
      <c r="KC133" s="526"/>
      <c r="KD133" s="526"/>
      <c r="KE133" s="526"/>
      <c r="KF133" s="526"/>
      <c r="KG133" s="526"/>
      <c r="KH133" s="526"/>
      <c r="KI133" s="526"/>
      <c r="KJ133" s="526"/>
      <c r="KK133" s="526"/>
      <c r="KL133" s="526"/>
      <c r="KM133" s="526"/>
      <c r="KN133" s="526"/>
      <c r="KO133" s="526"/>
      <c r="KP133" s="526"/>
      <c r="KQ133" s="527"/>
    </row>
    <row r="134" spans="1:303" ht="37.25" customHeight="1">
      <c r="A134" s="518"/>
      <c r="B134" s="660" t="s">
        <v>760</v>
      </c>
      <c r="C134" s="660" t="s">
        <v>761</v>
      </c>
      <c r="D134" s="661">
        <v>1</v>
      </c>
      <c r="E134" s="1189">
        <v>271</v>
      </c>
      <c r="F134" s="1171"/>
      <c r="G134" s="621"/>
      <c r="H134" s="622"/>
      <c r="I134" s="620"/>
      <c r="J134" s="619"/>
      <c r="K134" s="27"/>
      <c r="L134" s="25"/>
      <c r="M134" s="1172"/>
      <c r="N134" s="1173"/>
      <c r="O134" s="1174"/>
      <c r="P134" s="1175"/>
      <c r="Q134" s="623" t="s">
        <v>680</v>
      </c>
      <c r="R134" s="611">
        <f t="shared" si="29"/>
        <v>0</v>
      </c>
      <c r="S134" s="662">
        <f t="shared" si="32"/>
        <v>0</v>
      </c>
      <c r="T134" s="663" t="str">
        <f t="shared" si="33"/>
        <v>-</v>
      </c>
      <c r="U134" s="664">
        <v>2.86</v>
      </c>
      <c r="V134" s="174">
        <f t="shared" si="34"/>
        <v>0</v>
      </c>
      <c r="W134" s="533"/>
      <c r="X134" s="665" t="s">
        <v>1512</v>
      </c>
      <c r="Y134" s="665" t="s">
        <v>1520</v>
      </c>
      <c r="Z134" s="658"/>
      <c r="AA134" s="658"/>
      <c r="AB134" s="658"/>
      <c r="AC134" s="658"/>
      <c r="AD134" s="658"/>
      <c r="AE134" s="658"/>
      <c r="AF134" s="658"/>
      <c r="AG134" s="658"/>
      <c r="AH134" s="658"/>
      <c r="AI134" s="658"/>
      <c r="AJ134" s="658"/>
      <c r="AK134" s="658"/>
      <c r="AL134" s="658"/>
      <c r="AM134" s="658"/>
      <c r="AN134" s="658"/>
      <c r="AO134" s="658"/>
      <c r="AP134" s="658"/>
      <c r="AQ134" s="658"/>
      <c r="AR134" s="658"/>
      <c r="AS134" s="658"/>
      <c r="AT134" s="658"/>
      <c r="AU134" s="658"/>
      <c r="AV134" s="658"/>
      <c r="AW134" s="658"/>
      <c r="AX134" s="658"/>
      <c r="AY134" s="658"/>
      <c r="AZ134" s="658"/>
      <c r="BA134" s="658"/>
      <c r="BB134" s="658"/>
      <c r="BC134" s="658"/>
      <c r="BD134" s="658"/>
      <c r="BE134" s="658"/>
      <c r="BF134" s="658"/>
      <c r="BG134" s="658"/>
      <c r="BH134" s="658"/>
      <c r="BI134" s="658"/>
      <c r="BJ134" s="658"/>
      <c r="BK134" s="658"/>
      <c r="BL134" s="658"/>
      <c r="BM134" s="658"/>
      <c r="BN134" s="658"/>
      <c r="BO134" s="659"/>
      <c r="BP134" s="558"/>
      <c r="BQ134" s="310"/>
      <c r="BR134" s="310"/>
      <c r="BS134" s="310">
        <v>1</v>
      </c>
      <c r="BT134" s="310"/>
      <c r="BU134" s="310"/>
      <c r="BV134" s="512"/>
      <c r="BW134" s="310"/>
      <c r="BX134" s="310">
        <v>1</v>
      </c>
      <c r="BY134" s="310"/>
      <c r="BZ134" s="512"/>
      <c r="CA134" s="525"/>
      <c r="CB134" s="526"/>
      <c r="CC134" s="526"/>
      <c r="CD134" s="526"/>
      <c r="CE134" s="526"/>
      <c r="CF134" s="526"/>
      <c r="CG134" s="526"/>
      <c r="CH134" s="526"/>
      <c r="CI134" s="526"/>
      <c r="CJ134" s="526"/>
      <c r="CK134" s="526"/>
      <c r="CL134" s="526"/>
      <c r="CM134" s="526"/>
      <c r="CN134" s="526"/>
      <c r="CO134" s="526"/>
      <c r="CP134" s="526"/>
      <c r="CQ134" s="526"/>
      <c r="CR134" s="526"/>
      <c r="CS134" s="526"/>
      <c r="CT134" s="526"/>
      <c r="CU134" s="526"/>
      <c r="CV134" s="526"/>
      <c r="CW134" s="526"/>
      <c r="CX134" s="526"/>
      <c r="CY134" s="526"/>
      <c r="CZ134" s="526"/>
      <c r="DA134" s="526"/>
      <c r="DB134" s="526"/>
      <c r="DC134" s="526"/>
      <c r="DD134" s="526"/>
      <c r="DE134" s="526"/>
      <c r="DF134" s="526"/>
      <c r="DG134" s="526"/>
      <c r="DH134" s="526"/>
      <c r="DI134" s="526"/>
      <c r="DJ134" s="526"/>
      <c r="DK134" s="526"/>
      <c r="DL134" s="526"/>
      <c r="DM134" s="526"/>
      <c r="DN134" s="526"/>
      <c r="DO134" s="526"/>
      <c r="DP134" s="526"/>
      <c r="DQ134" s="526"/>
      <c r="DR134" s="526"/>
      <c r="DS134" s="526"/>
      <c r="DT134" s="526"/>
      <c r="DU134" s="526"/>
      <c r="DV134" s="526"/>
      <c r="DW134" s="526"/>
      <c r="DX134" s="526"/>
      <c r="DY134" s="526"/>
      <c r="DZ134" s="526"/>
      <c r="EA134" s="526"/>
      <c r="EB134" s="526"/>
      <c r="EC134" s="526"/>
      <c r="ED134" s="526"/>
      <c r="EE134" s="526"/>
      <c r="EF134" s="526"/>
      <c r="EG134" s="526"/>
      <c r="EH134" s="526"/>
      <c r="EI134" s="526"/>
      <c r="EJ134" s="526"/>
      <c r="EK134" s="526"/>
      <c r="EL134" s="526"/>
      <c r="EM134" s="526"/>
      <c r="EN134" s="526"/>
      <c r="EO134" s="526"/>
      <c r="EP134" s="526"/>
      <c r="EQ134" s="526"/>
      <c r="ER134" s="526"/>
      <c r="ES134" s="526"/>
      <c r="ET134" s="526"/>
      <c r="EU134" s="526"/>
      <c r="EV134" s="526"/>
      <c r="EW134" s="526"/>
      <c r="EX134" s="526"/>
      <c r="EY134" s="526"/>
      <c r="EZ134" s="526"/>
      <c r="FA134" s="526"/>
      <c r="FB134" s="526"/>
      <c r="FC134" s="526"/>
      <c r="FD134" s="526"/>
      <c r="FE134" s="526"/>
      <c r="FF134" s="526"/>
      <c r="FG134" s="526"/>
      <c r="FH134" s="526"/>
      <c r="FI134" s="526"/>
      <c r="FJ134" s="526"/>
      <c r="FK134" s="526"/>
      <c r="FL134" s="526"/>
      <c r="FM134" s="526"/>
      <c r="FN134" s="526"/>
      <c r="FO134" s="526"/>
      <c r="FP134" s="526"/>
      <c r="FQ134" s="526"/>
      <c r="FR134" s="526"/>
      <c r="FS134" s="526"/>
      <c r="FT134" s="526"/>
      <c r="FU134" s="526"/>
      <c r="FV134" s="526"/>
      <c r="FW134" s="526"/>
      <c r="FX134" s="526"/>
      <c r="FY134" s="526"/>
      <c r="FZ134" s="526"/>
      <c r="GA134" s="526"/>
      <c r="GB134" s="526"/>
      <c r="GC134" s="526"/>
      <c r="GD134" s="526"/>
      <c r="GE134" s="526"/>
      <c r="GF134" s="526"/>
      <c r="GG134" s="526"/>
      <c r="GH134" s="526"/>
      <c r="GI134" s="526"/>
      <c r="GJ134" s="526"/>
      <c r="GK134" s="526"/>
      <c r="GL134" s="526"/>
      <c r="GM134" s="526"/>
      <c r="GN134" s="526"/>
      <c r="GO134" s="526"/>
      <c r="GP134" s="526"/>
      <c r="GQ134" s="526"/>
      <c r="GR134" s="526"/>
      <c r="GS134" s="526"/>
      <c r="GT134" s="526"/>
      <c r="GU134" s="526"/>
      <c r="GV134" s="526"/>
      <c r="GW134" s="526"/>
      <c r="GX134" s="526"/>
      <c r="GY134" s="526"/>
      <c r="GZ134" s="526"/>
      <c r="HA134" s="526"/>
      <c r="HB134" s="526"/>
      <c r="HC134" s="526"/>
      <c r="HD134" s="526"/>
      <c r="HE134" s="526"/>
      <c r="HF134" s="526"/>
      <c r="HG134" s="526"/>
      <c r="HH134" s="526"/>
      <c r="HI134" s="526"/>
      <c r="HJ134" s="526"/>
      <c r="HK134" s="526"/>
      <c r="HL134" s="526"/>
      <c r="HM134" s="526"/>
      <c r="HN134" s="526"/>
      <c r="HO134" s="526"/>
      <c r="HP134" s="526"/>
      <c r="HQ134" s="526"/>
      <c r="HR134" s="526"/>
      <c r="HS134" s="526"/>
      <c r="HT134" s="526"/>
      <c r="HU134" s="526"/>
      <c r="HV134" s="526"/>
      <c r="HW134" s="526"/>
      <c r="HX134" s="526"/>
      <c r="HY134" s="526"/>
      <c r="HZ134" s="526"/>
      <c r="IA134" s="526"/>
      <c r="IB134" s="526"/>
      <c r="IC134" s="526"/>
      <c r="ID134" s="526"/>
      <c r="IE134" s="526"/>
      <c r="IF134" s="526"/>
      <c r="IG134" s="526"/>
      <c r="IH134" s="526"/>
      <c r="II134" s="526"/>
      <c r="IJ134" s="526"/>
      <c r="IK134" s="526"/>
      <c r="IL134" s="526"/>
      <c r="IM134" s="526"/>
      <c r="IN134" s="526"/>
      <c r="IO134" s="526"/>
      <c r="IP134" s="526"/>
      <c r="IQ134" s="526"/>
      <c r="IR134" s="526"/>
      <c r="IS134" s="526"/>
      <c r="IT134" s="526"/>
      <c r="IU134" s="526"/>
      <c r="IV134" s="526"/>
      <c r="IW134" s="526"/>
      <c r="IX134" s="526"/>
      <c r="IY134" s="526"/>
      <c r="IZ134" s="526"/>
      <c r="JA134" s="526"/>
      <c r="JB134" s="526"/>
      <c r="JC134" s="526"/>
      <c r="JD134" s="526"/>
      <c r="JE134" s="526"/>
      <c r="JF134" s="526"/>
      <c r="JG134" s="526"/>
      <c r="JH134" s="526"/>
      <c r="JI134" s="526"/>
      <c r="JJ134" s="526"/>
      <c r="JK134" s="526"/>
      <c r="JL134" s="526"/>
      <c r="JM134" s="526"/>
      <c r="JN134" s="526"/>
      <c r="JO134" s="526"/>
      <c r="JP134" s="526"/>
      <c r="JQ134" s="526"/>
      <c r="JR134" s="526"/>
      <c r="JS134" s="526"/>
      <c r="JT134" s="526"/>
      <c r="JU134" s="526"/>
      <c r="JV134" s="526"/>
      <c r="JW134" s="526"/>
      <c r="JX134" s="526"/>
      <c r="JY134" s="526"/>
      <c r="JZ134" s="526"/>
      <c r="KA134" s="526"/>
      <c r="KB134" s="526"/>
      <c r="KC134" s="526"/>
      <c r="KD134" s="526"/>
      <c r="KE134" s="526"/>
      <c r="KF134" s="526"/>
      <c r="KG134" s="526"/>
      <c r="KH134" s="526"/>
      <c r="KI134" s="526"/>
      <c r="KJ134" s="526"/>
      <c r="KK134" s="526"/>
      <c r="KL134" s="526"/>
      <c r="KM134" s="526"/>
      <c r="KN134" s="526"/>
      <c r="KO134" s="526"/>
      <c r="KP134" s="526"/>
      <c r="KQ134" s="527"/>
    </row>
    <row r="135" spans="1:303" ht="37.25" customHeight="1">
      <c r="A135" s="518"/>
      <c r="B135" s="660" t="s">
        <v>762</v>
      </c>
      <c r="C135" s="660" t="s">
        <v>763</v>
      </c>
      <c r="D135" s="661">
        <v>1</v>
      </c>
      <c r="E135" s="1189">
        <v>264</v>
      </c>
      <c r="F135" s="1171"/>
      <c r="G135" s="621"/>
      <c r="H135" s="622"/>
      <c r="I135" s="620"/>
      <c r="J135" s="619"/>
      <c r="K135" s="27"/>
      <c r="L135" s="25"/>
      <c r="M135" s="1172"/>
      <c r="N135" s="1173"/>
      <c r="O135" s="1174"/>
      <c r="P135" s="1175"/>
      <c r="Q135" s="623" t="s">
        <v>680</v>
      </c>
      <c r="R135" s="611">
        <f t="shared" si="29"/>
        <v>0</v>
      </c>
      <c r="S135" s="662">
        <f t="shared" si="32"/>
        <v>0</v>
      </c>
      <c r="T135" s="663" t="str">
        <f t="shared" si="33"/>
        <v>-</v>
      </c>
      <c r="U135" s="664">
        <v>2.98</v>
      </c>
      <c r="V135" s="174">
        <f t="shared" si="34"/>
        <v>0</v>
      </c>
      <c r="W135" s="533"/>
      <c r="X135" s="665" t="s">
        <v>1513</v>
      </c>
      <c r="Y135" s="665" t="s">
        <v>1520</v>
      </c>
      <c r="Z135" s="658"/>
      <c r="AA135" s="658"/>
      <c r="AB135" s="658"/>
      <c r="AC135" s="658"/>
      <c r="AD135" s="658"/>
      <c r="AE135" s="658"/>
      <c r="AF135" s="658"/>
      <c r="AG135" s="658"/>
      <c r="AH135" s="658"/>
      <c r="AI135" s="658"/>
      <c r="AJ135" s="658"/>
      <c r="AK135" s="658"/>
      <c r="AL135" s="658"/>
      <c r="AM135" s="658"/>
      <c r="AN135" s="658"/>
      <c r="AO135" s="658"/>
      <c r="AP135" s="658"/>
      <c r="AQ135" s="658"/>
      <c r="AR135" s="658"/>
      <c r="AS135" s="658"/>
      <c r="AT135" s="658"/>
      <c r="AU135" s="658"/>
      <c r="AV135" s="658"/>
      <c r="AW135" s="658"/>
      <c r="AX135" s="658"/>
      <c r="AY135" s="658"/>
      <c r="AZ135" s="658"/>
      <c r="BA135" s="658"/>
      <c r="BB135" s="658"/>
      <c r="BC135" s="658"/>
      <c r="BD135" s="658"/>
      <c r="BE135" s="658"/>
      <c r="BF135" s="658"/>
      <c r="BG135" s="658"/>
      <c r="BH135" s="658"/>
      <c r="BI135" s="658"/>
      <c r="BJ135" s="658"/>
      <c r="BK135" s="658"/>
      <c r="BL135" s="658"/>
      <c r="BM135" s="658"/>
      <c r="BN135" s="658"/>
      <c r="BO135" s="659"/>
      <c r="BP135" s="558"/>
      <c r="BQ135" s="310"/>
      <c r="BR135" s="310"/>
      <c r="BS135" s="310">
        <v>1</v>
      </c>
      <c r="BT135" s="310"/>
      <c r="BU135" s="310"/>
      <c r="BV135" s="512"/>
      <c r="BW135" s="310">
        <v>1</v>
      </c>
      <c r="BX135" s="310"/>
      <c r="BY135" s="310"/>
      <c r="BZ135" s="512"/>
      <c r="CA135" s="525"/>
      <c r="CB135" s="526"/>
      <c r="CC135" s="526"/>
      <c r="CD135" s="526"/>
      <c r="CE135" s="526"/>
      <c r="CF135" s="526"/>
      <c r="CG135" s="526"/>
      <c r="CH135" s="526"/>
      <c r="CI135" s="526"/>
      <c r="CJ135" s="526"/>
      <c r="CK135" s="526"/>
      <c r="CL135" s="526"/>
      <c r="CM135" s="526"/>
      <c r="CN135" s="526"/>
      <c r="CO135" s="526"/>
      <c r="CP135" s="526"/>
      <c r="CQ135" s="526"/>
      <c r="CR135" s="526"/>
      <c r="CS135" s="526"/>
      <c r="CT135" s="526"/>
      <c r="CU135" s="526"/>
      <c r="CV135" s="526"/>
      <c r="CW135" s="526"/>
      <c r="CX135" s="526"/>
      <c r="CY135" s="526"/>
      <c r="CZ135" s="526"/>
      <c r="DA135" s="526"/>
      <c r="DB135" s="526"/>
      <c r="DC135" s="526"/>
      <c r="DD135" s="526"/>
      <c r="DE135" s="526"/>
      <c r="DF135" s="526"/>
      <c r="DG135" s="526"/>
      <c r="DH135" s="526"/>
      <c r="DI135" s="526"/>
      <c r="DJ135" s="526"/>
      <c r="DK135" s="526"/>
      <c r="DL135" s="526"/>
      <c r="DM135" s="526"/>
      <c r="DN135" s="526"/>
      <c r="DO135" s="526"/>
      <c r="DP135" s="526"/>
      <c r="DQ135" s="526"/>
      <c r="DR135" s="526"/>
      <c r="DS135" s="526"/>
      <c r="DT135" s="526"/>
      <c r="DU135" s="526"/>
      <c r="DV135" s="526"/>
      <c r="DW135" s="526"/>
      <c r="DX135" s="526"/>
      <c r="DY135" s="526"/>
      <c r="DZ135" s="526"/>
      <c r="EA135" s="526"/>
      <c r="EB135" s="526"/>
      <c r="EC135" s="526"/>
      <c r="ED135" s="526"/>
      <c r="EE135" s="526"/>
      <c r="EF135" s="526"/>
      <c r="EG135" s="526"/>
      <c r="EH135" s="526"/>
      <c r="EI135" s="526"/>
      <c r="EJ135" s="526"/>
      <c r="EK135" s="526"/>
      <c r="EL135" s="526"/>
      <c r="EM135" s="526"/>
      <c r="EN135" s="526"/>
      <c r="EO135" s="526"/>
      <c r="EP135" s="526"/>
      <c r="EQ135" s="526"/>
      <c r="ER135" s="526"/>
      <c r="ES135" s="526"/>
      <c r="ET135" s="526"/>
      <c r="EU135" s="526"/>
      <c r="EV135" s="526"/>
      <c r="EW135" s="526"/>
      <c r="EX135" s="526"/>
      <c r="EY135" s="526"/>
      <c r="EZ135" s="526"/>
      <c r="FA135" s="526"/>
      <c r="FB135" s="526"/>
      <c r="FC135" s="526"/>
      <c r="FD135" s="526"/>
      <c r="FE135" s="526"/>
      <c r="FF135" s="526"/>
      <c r="FG135" s="526"/>
      <c r="FH135" s="526"/>
      <c r="FI135" s="526"/>
      <c r="FJ135" s="526"/>
      <c r="FK135" s="526"/>
      <c r="FL135" s="526"/>
      <c r="FM135" s="526"/>
      <c r="FN135" s="526"/>
      <c r="FO135" s="526"/>
      <c r="FP135" s="526"/>
      <c r="FQ135" s="526"/>
      <c r="FR135" s="526"/>
      <c r="FS135" s="526"/>
      <c r="FT135" s="526"/>
      <c r="FU135" s="526"/>
      <c r="FV135" s="526"/>
      <c r="FW135" s="526"/>
      <c r="FX135" s="526"/>
      <c r="FY135" s="526"/>
      <c r="FZ135" s="526"/>
      <c r="GA135" s="526"/>
      <c r="GB135" s="526"/>
      <c r="GC135" s="526"/>
      <c r="GD135" s="526"/>
      <c r="GE135" s="526"/>
      <c r="GF135" s="526"/>
      <c r="GG135" s="526"/>
      <c r="GH135" s="526"/>
      <c r="GI135" s="526"/>
      <c r="GJ135" s="526"/>
      <c r="GK135" s="526"/>
      <c r="GL135" s="526"/>
      <c r="GM135" s="526"/>
      <c r="GN135" s="526"/>
      <c r="GO135" s="526"/>
      <c r="GP135" s="526"/>
      <c r="GQ135" s="526"/>
      <c r="GR135" s="526"/>
      <c r="GS135" s="526"/>
      <c r="GT135" s="526"/>
      <c r="GU135" s="526"/>
      <c r="GV135" s="526"/>
      <c r="GW135" s="526"/>
      <c r="GX135" s="526"/>
      <c r="GY135" s="526"/>
      <c r="GZ135" s="526"/>
      <c r="HA135" s="526"/>
      <c r="HB135" s="526"/>
      <c r="HC135" s="526"/>
      <c r="HD135" s="526"/>
      <c r="HE135" s="526"/>
      <c r="HF135" s="526"/>
      <c r="HG135" s="526"/>
      <c r="HH135" s="526"/>
      <c r="HI135" s="526"/>
      <c r="HJ135" s="526"/>
      <c r="HK135" s="526"/>
      <c r="HL135" s="526"/>
      <c r="HM135" s="526"/>
      <c r="HN135" s="526"/>
      <c r="HO135" s="526"/>
      <c r="HP135" s="526"/>
      <c r="HQ135" s="526"/>
      <c r="HR135" s="526"/>
      <c r="HS135" s="526"/>
      <c r="HT135" s="526"/>
      <c r="HU135" s="526"/>
      <c r="HV135" s="526"/>
      <c r="HW135" s="526"/>
      <c r="HX135" s="526"/>
      <c r="HY135" s="526"/>
      <c r="HZ135" s="526"/>
      <c r="IA135" s="526"/>
      <c r="IB135" s="526"/>
      <c r="IC135" s="526"/>
      <c r="ID135" s="526"/>
      <c r="IE135" s="526"/>
      <c r="IF135" s="526"/>
      <c r="IG135" s="526"/>
      <c r="IH135" s="526"/>
      <c r="II135" s="526"/>
      <c r="IJ135" s="526"/>
      <c r="IK135" s="526"/>
      <c r="IL135" s="526"/>
      <c r="IM135" s="526"/>
      <c r="IN135" s="526"/>
      <c r="IO135" s="526"/>
      <c r="IP135" s="526"/>
      <c r="IQ135" s="526"/>
      <c r="IR135" s="526"/>
      <c r="IS135" s="526"/>
      <c r="IT135" s="526"/>
      <c r="IU135" s="526"/>
      <c r="IV135" s="526"/>
      <c r="IW135" s="526"/>
      <c r="IX135" s="526"/>
      <c r="IY135" s="526"/>
      <c r="IZ135" s="526"/>
      <c r="JA135" s="526"/>
      <c r="JB135" s="526"/>
      <c r="JC135" s="526"/>
      <c r="JD135" s="526"/>
      <c r="JE135" s="526"/>
      <c r="JF135" s="526"/>
      <c r="JG135" s="526"/>
      <c r="JH135" s="526"/>
      <c r="JI135" s="526"/>
      <c r="JJ135" s="526"/>
      <c r="JK135" s="526"/>
      <c r="JL135" s="526"/>
      <c r="JM135" s="526"/>
      <c r="JN135" s="526"/>
      <c r="JO135" s="526"/>
      <c r="JP135" s="526"/>
      <c r="JQ135" s="526"/>
      <c r="JR135" s="526"/>
      <c r="JS135" s="526"/>
      <c r="JT135" s="526"/>
      <c r="JU135" s="526"/>
      <c r="JV135" s="526"/>
      <c r="JW135" s="526"/>
      <c r="JX135" s="526"/>
      <c r="JY135" s="526"/>
      <c r="JZ135" s="526"/>
      <c r="KA135" s="526"/>
      <c r="KB135" s="526"/>
      <c r="KC135" s="526"/>
      <c r="KD135" s="526"/>
      <c r="KE135" s="526"/>
      <c r="KF135" s="526"/>
      <c r="KG135" s="526"/>
      <c r="KH135" s="526"/>
      <c r="KI135" s="526"/>
      <c r="KJ135" s="526"/>
      <c r="KK135" s="526"/>
      <c r="KL135" s="526"/>
      <c r="KM135" s="526"/>
      <c r="KN135" s="526"/>
      <c r="KO135" s="526"/>
      <c r="KP135" s="526"/>
      <c r="KQ135" s="527"/>
    </row>
    <row r="136" spans="1:303" ht="37.25" customHeight="1">
      <c r="A136" s="518"/>
      <c r="B136" s="660" t="s">
        <v>764</v>
      </c>
      <c r="C136" s="660" t="s">
        <v>765</v>
      </c>
      <c r="D136" s="661">
        <v>1</v>
      </c>
      <c r="E136" s="1189">
        <v>240</v>
      </c>
      <c r="F136" s="1171"/>
      <c r="G136" s="621"/>
      <c r="H136" s="622"/>
      <c r="I136" s="620"/>
      <c r="J136" s="619"/>
      <c r="K136" s="27"/>
      <c r="L136" s="25"/>
      <c r="M136" s="1172"/>
      <c r="N136" s="1173"/>
      <c r="O136" s="1174"/>
      <c r="P136" s="1175"/>
      <c r="Q136" s="623" t="s">
        <v>680</v>
      </c>
      <c r="R136" s="611">
        <f t="shared" si="29"/>
        <v>0</v>
      </c>
      <c r="S136" s="662">
        <f t="shared" si="32"/>
        <v>0</v>
      </c>
      <c r="T136" s="663" t="str">
        <f t="shared" si="33"/>
        <v>-</v>
      </c>
      <c r="U136" s="664">
        <v>3.1</v>
      </c>
      <c r="V136" s="174">
        <f t="shared" si="34"/>
        <v>0</v>
      </c>
      <c r="W136" s="533"/>
      <c r="X136" s="665" t="s">
        <v>1511</v>
      </c>
      <c r="Y136" s="665" t="s">
        <v>1520</v>
      </c>
      <c r="Z136" s="658"/>
      <c r="AA136" s="658"/>
      <c r="AB136" s="658"/>
      <c r="AC136" s="658"/>
      <c r="AD136" s="658"/>
      <c r="AE136" s="658"/>
      <c r="AF136" s="658"/>
      <c r="AG136" s="658"/>
      <c r="AH136" s="658"/>
      <c r="AI136" s="658"/>
      <c r="AJ136" s="658"/>
      <c r="AK136" s="658"/>
      <c r="AL136" s="658"/>
      <c r="AM136" s="658"/>
      <c r="AN136" s="658"/>
      <c r="AO136" s="658"/>
      <c r="AP136" s="658"/>
      <c r="AQ136" s="658"/>
      <c r="AR136" s="658"/>
      <c r="AS136" s="658"/>
      <c r="AT136" s="658"/>
      <c r="AU136" s="658"/>
      <c r="AV136" s="658"/>
      <c r="AW136" s="658"/>
      <c r="AX136" s="658"/>
      <c r="AY136" s="658"/>
      <c r="AZ136" s="658"/>
      <c r="BA136" s="658"/>
      <c r="BB136" s="658"/>
      <c r="BC136" s="658"/>
      <c r="BD136" s="658"/>
      <c r="BE136" s="658"/>
      <c r="BF136" s="658"/>
      <c r="BG136" s="658"/>
      <c r="BH136" s="658"/>
      <c r="BI136" s="658"/>
      <c r="BJ136" s="658"/>
      <c r="BK136" s="658"/>
      <c r="BL136" s="658"/>
      <c r="BM136" s="658"/>
      <c r="BN136" s="658"/>
      <c r="BO136" s="659"/>
      <c r="BP136" s="558"/>
      <c r="BQ136" s="310"/>
      <c r="BR136" s="310"/>
      <c r="BS136" s="310">
        <v>1</v>
      </c>
      <c r="BT136" s="310"/>
      <c r="BU136" s="310"/>
      <c r="BV136" s="512"/>
      <c r="BW136" s="310"/>
      <c r="BX136" s="310"/>
      <c r="BY136" s="310">
        <v>1</v>
      </c>
      <c r="BZ136" s="512"/>
      <c r="CA136" s="525"/>
      <c r="CB136" s="526"/>
      <c r="CC136" s="526"/>
      <c r="CD136" s="526"/>
      <c r="CE136" s="526"/>
      <c r="CF136" s="526"/>
      <c r="CG136" s="526"/>
      <c r="CH136" s="526"/>
      <c r="CI136" s="526"/>
      <c r="CJ136" s="526"/>
      <c r="CK136" s="526"/>
      <c r="CL136" s="526"/>
      <c r="CM136" s="526"/>
      <c r="CN136" s="526"/>
      <c r="CO136" s="526"/>
      <c r="CP136" s="526"/>
      <c r="CQ136" s="526"/>
      <c r="CR136" s="526"/>
      <c r="CS136" s="526"/>
      <c r="CT136" s="526"/>
      <c r="CU136" s="526"/>
      <c r="CV136" s="526"/>
      <c r="CW136" s="526"/>
      <c r="CX136" s="526"/>
      <c r="CY136" s="526"/>
      <c r="CZ136" s="526"/>
      <c r="DA136" s="526"/>
      <c r="DB136" s="526"/>
      <c r="DC136" s="526"/>
      <c r="DD136" s="526"/>
      <c r="DE136" s="526"/>
      <c r="DF136" s="526"/>
      <c r="DG136" s="526"/>
      <c r="DH136" s="526"/>
      <c r="DI136" s="526"/>
      <c r="DJ136" s="526"/>
      <c r="DK136" s="526"/>
      <c r="DL136" s="526"/>
      <c r="DM136" s="526"/>
      <c r="DN136" s="526"/>
      <c r="DO136" s="526"/>
      <c r="DP136" s="526"/>
      <c r="DQ136" s="526"/>
      <c r="DR136" s="526"/>
      <c r="DS136" s="526"/>
      <c r="DT136" s="526"/>
      <c r="DU136" s="526"/>
      <c r="DV136" s="526"/>
      <c r="DW136" s="526"/>
      <c r="DX136" s="526"/>
      <c r="DY136" s="526"/>
      <c r="DZ136" s="526"/>
      <c r="EA136" s="526"/>
      <c r="EB136" s="526"/>
      <c r="EC136" s="526"/>
      <c r="ED136" s="526"/>
      <c r="EE136" s="526"/>
      <c r="EF136" s="526"/>
      <c r="EG136" s="526"/>
      <c r="EH136" s="526"/>
      <c r="EI136" s="526"/>
      <c r="EJ136" s="526"/>
      <c r="EK136" s="526"/>
      <c r="EL136" s="526"/>
      <c r="EM136" s="526"/>
      <c r="EN136" s="526"/>
      <c r="EO136" s="526"/>
      <c r="EP136" s="526"/>
      <c r="EQ136" s="526"/>
      <c r="ER136" s="526"/>
      <c r="ES136" s="526"/>
      <c r="ET136" s="526"/>
      <c r="EU136" s="526"/>
      <c r="EV136" s="526"/>
      <c r="EW136" s="526"/>
      <c r="EX136" s="526"/>
      <c r="EY136" s="526"/>
      <c r="EZ136" s="526"/>
      <c r="FA136" s="526"/>
      <c r="FB136" s="526"/>
      <c r="FC136" s="526"/>
      <c r="FD136" s="526"/>
      <c r="FE136" s="526"/>
      <c r="FF136" s="526"/>
      <c r="FG136" s="526"/>
      <c r="FH136" s="526"/>
      <c r="FI136" s="526"/>
      <c r="FJ136" s="526"/>
      <c r="FK136" s="526"/>
      <c r="FL136" s="526"/>
      <c r="FM136" s="526"/>
      <c r="FN136" s="526"/>
      <c r="FO136" s="526"/>
      <c r="FP136" s="526"/>
      <c r="FQ136" s="526"/>
      <c r="FR136" s="526"/>
      <c r="FS136" s="526"/>
      <c r="FT136" s="526"/>
      <c r="FU136" s="526"/>
      <c r="FV136" s="526"/>
      <c r="FW136" s="526"/>
      <c r="FX136" s="526"/>
      <c r="FY136" s="526"/>
      <c r="FZ136" s="526"/>
      <c r="GA136" s="526"/>
      <c r="GB136" s="526"/>
      <c r="GC136" s="526"/>
      <c r="GD136" s="526"/>
      <c r="GE136" s="526"/>
      <c r="GF136" s="526"/>
      <c r="GG136" s="526"/>
      <c r="GH136" s="526"/>
      <c r="GI136" s="526"/>
      <c r="GJ136" s="526"/>
      <c r="GK136" s="526"/>
      <c r="GL136" s="526"/>
      <c r="GM136" s="526"/>
      <c r="GN136" s="526"/>
      <c r="GO136" s="526"/>
      <c r="GP136" s="526"/>
      <c r="GQ136" s="526"/>
      <c r="GR136" s="526"/>
      <c r="GS136" s="526"/>
      <c r="GT136" s="526"/>
      <c r="GU136" s="526"/>
      <c r="GV136" s="526"/>
      <c r="GW136" s="526"/>
      <c r="GX136" s="526"/>
      <c r="GY136" s="526"/>
      <c r="GZ136" s="526"/>
      <c r="HA136" s="526"/>
      <c r="HB136" s="526"/>
      <c r="HC136" s="526"/>
      <c r="HD136" s="526"/>
      <c r="HE136" s="526"/>
      <c r="HF136" s="526"/>
      <c r="HG136" s="526"/>
      <c r="HH136" s="526"/>
      <c r="HI136" s="526"/>
      <c r="HJ136" s="526"/>
      <c r="HK136" s="526"/>
      <c r="HL136" s="526"/>
      <c r="HM136" s="526"/>
      <c r="HN136" s="526"/>
      <c r="HO136" s="526"/>
      <c r="HP136" s="526"/>
      <c r="HQ136" s="526"/>
      <c r="HR136" s="526"/>
      <c r="HS136" s="526"/>
      <c r="HT136" s="526"/>
      <c r="HU136" s="526"/>
      <c r="HV136" s="526"/>
      <c r="HW136" s="526"/>
      <c r="HX136" s="526"/>
      <c r="HY136" s="526"/>
      <c r="HZ136" s="526"/>
      <c r="IA136" s="526"/>
      <c r="IB136" s="526"/>
      <c r="IC136" s="526"/>
      <c r="ID136" s="526"/>
      <c r="IE136" s="526"/>
      <c r="IF136" s="526"/>
      <c r="IG136" s="526"/>
      <c r="IH136" s="526"/>
      <c r="II136" s="526"/>
      <c r="IJ136" s="526"/>
      <c r="IK136" s="526"/>
      <c r="IL136" s="526"/>
      <c r="IM136" s="526"/>
      <c r="IN136" s="526"/>
      <c r="IO136" s="526"/>
      <c r="IP136" s="526"/>
      <c r="IQ136" s="526"/>
      <c r="IR136" s="526"/>
      <c r="IS136" s="526"/>
      <c r="IT136" s="526"/>
      <c r="IU136" s="526"/>
      <c r="IV136" s="526"/>
      <c r="IW136" s="526"/>
      <c r="IX136" s="526"/>
      <c r="IY136" s="526"/>
      <c r="IZ136" s="526"/>
      <c r="JA136" s="526"/>
      <c r="JB136" s="526"/>
      <c r="JC136" s="526"/>
      <c r="JD136" s="526"/>
      <c r="JE136" s="526"/>
      <c r="JF136" s="526"/>
      <c r="JG136" s="526"/>
      <c r="JH136" s="526"/>
      <c r="JI136" s="526"/>
      <c r="JJ136" s="526"/>
      <c r="JK136" s="526"/>
      <c r="JL136" s="526"/>
      <c r="JM136" s="526"/>
      <c r="JN136" s="526"/>
      <c r="JO136" s="526"/>
      <c r="JP136" s="526"/>
      <c r="JQ136" s="526"/>
      <c r="JR136" s="526"/>
      <c r="JS136" s="526"/>
      <c r="JT136" s="526"/>
      <c r="JU136" s="526"/>
      <c r="JV136" s="526"/>
      <c r="JW136" s="526"/>
      <c r="JX136" s="526"/>
      <c r="JY136" s="526"/>
      <c r="JZ136" s="526"/>
      <c r="KA136" s="526"/>
      <c r="KB136" s="526"/>
      <c r="KC136" s="526"/>
      <c r="KD136" s="526"/>
      <c r="KE136" s="526"/>
      <c r="KF136" s="526"/>
      <c r="KG136" s="526"/>
      <c r="KH136" s="526"/>
      <c r="KI136" s="526"/>
      <c r="KJ136" s="526"/>
      <c r="KK136" s="526"/>
      <c r="KL136" s="526"/>
      <c r="KM136" s="526"/>
      <c r="KN136" s="526"/>
      <c r="KO136" s="526"/>
      <c r="KP136" s="526"/>
      <c r="KQ136" s="527"/>
    </row>
    <row r="137" spans="1:303" ht="37.25" customHeight="1">
      <c r="A137" s="518"/>
      <c r="B137" s="660" t="s">
        <v>766</v>
      </c>
      <c r="C137" s="660" t="s">
        <v>767</v>
      </c>
      <c r="D137" s="661">
        <v>1</v>
      </c>
      <c r="E137" s="1189">
        <v>225</v>
      </c>
      <c r="F137" s="1171"/>
      <c r="G137" s="621"/>
      <c r="H137" s="622"/>
      <c r="I137" s="620"/>
      <c r="J137" s="619"/>
      <c r="K137" s="27"/>
      <c r="L137" s="25"/>
      <c r="M137" s="1172"/>
      <c r="N137" s="1173"/>
      <c r="O137" s="1174"/>
      <c r="P137" s="1175"/>
      <c r="Q137" s="623" t="s">
        <v>680</v>
      </c>
      <c r="R137" s="611">
        <f t="shared" si="29"/>
        <v>0</v>
      </c>
      <c r="S137" s="662">
        <f t="shared" ref="S137:S165" si="35">R137*D137</f>
        <v>0</v>
      </c>
      <c r="T137" s="663" t="str">
        <f t="shared" ref="T137:T165" si="36">IF(R137&gt;0,R137*E137,"-")</f>
        <v>-</v>
      </c>
      <c r="U137" s="664">
        <v>2.4</v>
      </c>
      <c r="V137" s="174">
        <f t="shared" si="34"/>
        <v>0</v>
      </c>
      <c r="W137" s="533"/>
      <c r="X137" s="665" t="s">
        <v>1512</v>
      </c>
      <c r="Y137" s="665" t="s">
        <v>1520</v>
      </c>
      <c r="Z137" s="658"/>
      <c r="AA137" s="658"/>
      <c r="AB137" s="658"/>
      <c r="AC137" s="658"/>
      <c r="AD137" s="658"/>
      <c r="AE137" s="658"/>
      <c r="AF137" s="658"/>
      <c r="AG137" s="658"/>
      <c r="AH137" s="658"/>
      <c r="AI137" s="658"/>
      <c r="AJ137" s="658"/>
      <c r="AK137" s="658"/>
      <c r="AL137" s="658"/>
      <c r="AM137" s="658"/>
      <c r="AN137" s="658"/>
      <c r="AO137" s="658"/>
      <c r="AP137" s="658"/>
      <c r="AQ137" s="658"/>
      <c r="AR137" s="658"/>
      <c r="AS137" s="658"/>
      <c r="AT137" s="658"/>
      <c r="AU137" s="658"/>
      <c r="AV137" s="658"/>
      <c r="AW137" s="658"/>
      <c r="AX137" s="658"/>
      <c r="AY137" s="658"/>
      <c r="AZ137" s="658"/>
      <c r="BA137" s="658"/>
      <c r="BB137" s="658"/>
      <c r="BC137" s="658"/>
      <c r="BD137" s="658"/>
      <c r="BE137" s="658"/>
      <c r="BF137" s="658"/>
      <c r="BG137" s="658"/>
      <c r="BH137" s="658"/>
      <c r="BI137" s="658"/>
      <c r="BJ137" s="658"/>
      <c r="BK137" s="658"/>
      <c r="BL137" s="658"/>
      <c r="BM137" s="658"/>
      <c r="BN137" s="658"/>
      <c r="BO137" s="659"/>
      <c r="BP137" s="558"/>
      <c r="BQ137" s="310"/>
      <c r="BR137" s="310"/>
      <c r="BS137" s="310">
        <v>1</v>
      </c>
      <c r="BT137" s="310"/>
      <c r="BU137" s="310"/>
      <c r="BV137" s="512"/>
      <c r="BW137" s="310"/>
      <c r="BX137" s="310">
        <v>1</v>
      </c>
      <c r="BY137" s="310"/>
      <c r="BZ137" s="512"/>
      <c r="CA137" s="525"/>
      <c r="CB137" s="526"/>
      <c r="CC137" s="526"/>
      <c r="CD137" s="526"/>
      <c r="CE137" s="526"/>
      <c r="CF137" s="526"/>
      <c r="CG137" s="526"/>
      <c r="CH137" s="526"/>
      <c r="CI137" s="526"/>
      <c r="CJ137" s="526"/>
      <c r="CK137" s="526"/>
      <c r="CL137" s="526"/>
      <c r="CM137" s="526"/>
      <c r="CN137" s="526"/>
      <c r="CO137" s="526"/>
      <c r="CP137" s="526"/>
      <c r="CQ137" s="526"/>
      <c r="CR137" s="526"/>
      <c r="CS137" s="526"/>
      <c r="CT137" s="526"/>
      <c r="CU137" s="526"/>
      <c r="CV137" s="526"/>
      <c r="CW137" s="526"/>
      <c r="CX137" s="526"/>
      <c r="CY137" s="526"/>
      <c r="CZ137" s="526"/>
      <c r="DA137" s="526"/>
      <c r="DB137" s="526"/>
      <c r="DC137" s="526"/>
      <c r="DD137" s="526"/>
      <c r="DE137" s="526"/>
      <c r="DF137" s="526"/>
      <c r="DG137" s="526"/>
      <c r="DH137" s="526"/>
      <c r="DI137" s="526"/>
      <c r="DJ137" s="526"/>
      <c r="DK137" s="526"/>
      <c r="DL137" s="526"/>
      <c r="DM137" s="526"/>
      <c r="DN137" s="526"/>
      <c r="DO137" s="526"/>
      <c r="DP137" s="526"/>
      <c r="DQ137" s="526"/>
      <c r="DR137" s="526"/>
      <c r="DS137" s="526"/>
      <c r="DT137" s="526"/>
      <c r="DU137" s="526"/>
      <c r="DV137" s="526"/>
      <c r="DW137" s="526"/>
      <c r="DX137" s="526"/>
      <c r="DY137" s="526"/>
      <c r="DZ137" s="526"/>
      <c r="EA137" s="526"/>
      <c r="EB137" s="526"/>
      <c r="EC137" s="526"/>
      <c r="ED137" s="526"/>
      <c r="EE137" s="526"/>
      <c r="EF137" s="526"/>
      <c r="EG137" s="526"/>
      <c r="EH137" s="526"/>
      <c r="EI137" s="526"/>
      <c r="EJ137" s="526"/>
      <c r="EK137" s="526"/>
      <c r="EL137" s="526"/>
      <c r="EM137" s="526"/>
      <c r="EN137" s="526"/>
      <c r="EO137" s="526"/>
      <c r="EP137" s="526"/>
      <c r="EQ137" s="526"/>
      <c r="ER137" s="526"/>
      <c r="ES137" s="526"/>
      <c r="ET137" s="526"/>
      <c r="EU137" s="526"/>
      <c r="EV137" s="526"/>
      <c r="EW137" s="526"/>
      <c r="EX137" s="526"/>
      <c r="EY137" s="526"/>
      <c r="EZ137" s="526"/>
      <c r="FA137" s="526"/>
      <c r="FB137" s="526"/>
      <c r="FC137" s="526"/>
      <c r="FD137" s="526"/>
      <c r="FE137" s="526"/>
      <c r="FF137" s="526"/>
      <c r="FG137" s="526"/>
      <c r="FH137" s="526"/>
      <c r="FI137" s="526"/>
      <c r="FJ137" s="526"/>
      <c r="FK137" s="526"/>
      <c r="FL137" s="526"/>
      <c r="FM137" s="526"/>
      <c r="FN137" s="526"/>
      <c r="FO137" s="526"/>
      <c r="FP137" s="526"/>
      <c r="FQ137" s="526"/>
      <c r="FR137" s="526"/>
      <c r="FS137" s="526"/>
      <c r="FT137" s="526"/>
      <c r="FU137" s="526"/>
      <c r="FV137" s="526"/>
      <c r="FW137" s="526"/>
      <c r="FX137" s="526"/>
      <c r="FY137" s="526"/>
      <c r="FZ137" s="526"/>
      <c r="GA137" s="526"/>
      <c r="GB137" s="526"/>
      <c r="GC137" s="526"/>
      <c r="GD137" s="526"/>
      <c r="GE137" s="526"/>
      <c r="GF137" s="526"/>
      <c r="GG137" s="526"/>
      <c r="GH137" s="526"/>
      <c r="GI137" s="526"/>
      <c r="GJ137" s="526"/>
      <c r="GK137" s="526"/>
      <c r="GL137" s="526"/>
      <c r="GM137" s="526"/>
      <c r="GN137" s="526"/>
      <c r="GO137" s="526"/>
      <c r="GP137" s="526"/>
      <c r="GQ137" s="526"/>
      <c r="GR137" s="526"/>
      <c r="GS137" s="526"/>
      <c r="GT137" s="526"/>
      <c r="GU137" s="526"/>
      <c r="GV137" s="526"/>
      <c r="GW137" s="526"/>
      <c r="GX137" s="526"/>
      <c r="GY137" s="526"/>
      <c r="GZ137" s="526"/>
      <c r="HA137" s="526"/>
      <c r="HB137" s="526"/>
      <c r="HC137" s="526"/>
      <c r="HD137" s="526"/>
      <c r="HE137" s="526"/>
      <c r="HF137" s="526"/>
      <c r="HG137" s="526"/>
      <c r="HH137" s="526"/>
      <c r="HI137" s="526"/>
      <c r="HJ137" s="526"/>
      <c r="HK137" s="526"/>
      <c r="HL137" s="526"/>
      <c r="HM137" s="526"/>
      <c r="HN137" s="526"/>
      <c r="HO137" s="526"/>
      <c r="HP137" s="526"/>
      <c r="HQ137" s="526"/>
      <c r="HR137" s="526"/>
      <c r="HS137" s="526"/>
      <c r="HT137" s="526"/>
      <c r="HU137" s="526"/>
      <c r="HV137" s="526"/>
      <c r="HW137" s="526"/>
      <c r="HX137" s="526"/>
      <c r="HY137" s="526"/>
      <c r="HZ137" s="526"/>
      <c r="IA137" s="526"/>
      <c r="IB137" s="526"/>
      <c r="IC137" s="526"/>
      <c r="ID137" s="526"/>
      <c r="IE137" s="526"/>
      <c r="IF137" s="526"/>
      <c r="IG137" s="526"/>
      <c r="IH137" s="526"/>
      <c r="II137" s="526"/>
      <c r="IJ137" s="526"/>
      <c r="IK137" s="526"/>
      <c r="IL137" s="526"/>
      <c r="IM137" s="526"/>
      <c r="IN137" s="526"/>
      <c r="IO137" s="526"/>
      <c r="IP137" s="526"/>
      <c r="IQ137" s="526"/>
      <c r="IR137" s="526"/>
      <c r="IS137" s="526"/>
      <c r="IT137" s="526"/>
      <c r="IU137" s="526"/>
      <c r="IV137" s="526"/>
      <c r="IW137" s="526"/>
      <c r="IX137" s="526"/>
      <c r="IY137" s="526"/>
      <c r="IZ137" s="526"/>
      <c r="JA137" s="526"/>
      <c r="JB137" s="526"/>
      <c r="JC137" s="526"/>
      <c r="JD137" s="526"/>
      <c r="JE137" s="526"/>
      <c r="JF137" s="526"/>
      <c r="JG137" s="526"/>
      <c r="JH137" s="526"/>
      <c r="JI137" s="526"/>
      <c r="JJ137" s="526"/>
      <c r="JK137" s="526"/>
      <c r="JL137" s="526"/>
      <c r="JM137" s="526"/>
      <c r="JN137" s="526"/>
      <c r="JO137" s="526"/>
      <c r="JP137" s="526"/>
      <c r="JQ137" s="526"/>
      <c r="JR137" s="526"/>
      <c r="JS137" s="526"/>
      <c r="JT137" s="526"/>
      <c r="JU137" s="526"/>
      <c r="JV137" s="526"/>
      <c r="JW137" s="526"/>
      <c r="JX137" s="526"/>
      <c r="JY137" s="526"/>
      <c r="JZ137" s="526"/>
      <c r="KA137" s="526"/>
      <c r="KB137" s="526"/>
      <c r="KC137" s="526"/>
      <c r="KD137" s="526"/>
      <c r="KE137" s="526"/>
      <c r="KF137" s="526"/>
      <c r="KG137" s="526"/>
      <c r="KH137" s="526"/>
      <c r="KI137" s="526"/>
      <c r="KJ137" s="526"/>
      <c r="KK137" s="526"/>
      <c r="KL137" s="526"/>
      <c r="KM137" s="526"/>
      <c r="KN137" s="526"/>
      <c r="KO137" s="526"/>
      <c r="KP137" s="526"/>
      <c r="KQ137" s="527"/>
    </row>
    <row r="138" spans="1:303" ht="37.25" customHeight="1">
      <c r="A138" s="518"/>
      <c r="B138" s="660" t="s">
        <v>768</v>
      </c>
      <c r="C138" s="660" t="s">
        <v>769</v>
      </c>
      <c r="D138" s="661">
        <v>1</v>
      </c>
      <c r="E138" s="1189">
        <v>228</v>
      </c>
      <c r="F138" s="1171"/>
      <c r="G138" s="621"/>
      <c r="H138" s="622"/>
      <c r="I138" s="620"/>
      <c r="J138" s="619"/>
      <c r="K138" s="27"/>
      <c r="L138" s="25"/>
      <c r="M138" s="1172"/>
      <c r="N138" s="1173"/>
      <c r="O138" s="1174"/>
      <c r="P138" s="1175"/>
      <c r="Q138" s="623" t="s">
        <v>680</v>
      </c>
      <c r="R138" s="611">
        <f t="shared" si="29"/>
        <v>0</v>
      </c>
      <c r="S138" s="662">
        <f t="shared" si="35"/>
        <v>0</v>
      </c>
      <c r="T138" s="663" t="str">
        <f t="shared" si="36"/>
        <v>-</v>
      </c>
      <c r="U138" s="664">
        <v>3.07</v>
      </c>
      <c r="V138" s="174">
        <f t="shared" si="34"/>
        <v>0</v>
      </c>
      <c r="W138" s="533"/>
      <c r="X138" s="665" t="s">
        <v>1511</v>
      </c>
      <c r="Y138" s="665" t="s">
        <v>1520</v>
      </c>
      <c r="Z138" s="658"/>
      <c r="AA138" s="658"/>
      <c r="AB138" s="658"/>
      <c r="AC138" s="658"/>
      <c r="AD138" s="658"/>
      <c r="AE138" s="658"/>
      <c r="AF138" s="658"/>
      <c r="AG138" s="658"/>
      <c r="AH138" s="658"/>
      <c r="AI138" s="658"/>
      <c r="AJ138" s="658"/>
      <c r="AK138" s="658"/>
      <c r="AL138" s="658"/>
      <c r="AM138" s="658"/>
      <c r="AN138" s="658"/>
      <c r="AO138" s="658"/>
      <c r="AP138" s="658"/>
      <c r="AQ138" s="658"/>
      <c r="AR138" s="658"/>
      <c r="AS138" s="658"/>
      <c r="AT138" s="658"/>
      <c r="AU138" s="658"/>
      <c r="AV138" s="658"/>
      <c r="AW138" s="658"/>
      <c r="AX138" s="658"/>
      <c r="AY138" s="658"/>
      <c r="AZ138" s="658"/>
      <c r="BA138" s="658"/>
      <c r="BB138" s="658"/>
      <c r="BC138" s="658"/>
      <c r="BD138" s="658"/>
      <c r="BE138" s="658"/>
      <c r="BF138" s="658"/>
      <c r="BG138" s="658"/>
      <c r="BH138" s="658"/>
      <c r="BI138" s="658"/>
      <c r="BJ138" s="658"/>
      <c r="BK138" s="658"/>
      <c r="BL138" s="658"/>
      <c r="BM138" s="658"/>
      <c r="BN138" s="658"/>
      <c r="BO138" s="659"/>
      <c r="BP138" s="558"/>
      <c r="BQ138" s="310"/>
      <c r="BR138" s="310"/>
      <c r="BS138" s="310">
        <v>1</v>
      </c>
      <c r="BT138" s="310"/>
      <c r="BU138" s="310"/>
      <c r="BV138" s="512"/>
      <c r="BW138" s="310"/>
      <c r="BX138" s="310"/>
      <c r="BY138" s="310">
        <v>1</v>
      </c>
      <c r="BZ138" s="512"/>
      <c r="CA138" s="525"/>
      <c r="CB138" s="526"/>
      <c r="CC138" s="526"/>
      <c r="CD138" s="526"/>
      <c r="CE138" s="526"/>
      <c r="CF138" s="526"/>
      <c r="CG138" s="526"/>
      <c r="CH138" s="526"/>
      <c r="CI138" s="526"/>
      <c r="CJ138" s="526"/>
      <c r="CK138" s="526"/>
      <c r="CL138" s="526"/>
      <c r="CM138" s="526"/>
      <c r="CN138" s="526"/>
      <c r="CO138" s="526"/>
      <c r="CP138" s="526"/>
      <c r="CQ138" s="526"/>
      <c r="CR138" s="526"/>
      <c r="CS138" s="526"/>
      <c r="CT138" s="526"/>
      <c r="CU138" s="526"/>
      <c r="CV138" s="526"/>
      <c r="CW138" s="526"/>
      <c r="CX138" s="526"/>
      <c r="CY138" s="526"/>
      <c r="CZ138" s="526"/>
      <c r="DA138" s="526"/>
      <c r="DB138" s="526"/>
      <c r="DC138" s="526"/>
      <c r="DD138" s="526"/>
      <c r="DE138" s="526"/>
      <c r="DF138" s="526"/>
      <c r="DG138" s="526"/>
      <c r="DH138" s="526"/>
      <c r="DI138" s="526"/>
      <c r="DJ138" s="526"/>
      <c r="DK138" s="526"/>
      <c r="DL138" s="526"/>
      <c r="DM138" s="526"/>
      <c r="DN138" s="526"/>
      <c r="DO138" s="526"/>
      <c r="DP138" s="526"/>
      <c r="DQ138" s="526"/>
      <c r="DR138" s="526"/>
      <c r="DS138" s="526"/>
      <c r="DT138" s="526"/>
      <c r="DU138" s="526"/>
      <c r="DV138" s="526"/>
      <c r="DW138" s="526"/>
      <c r="DX138" s="526"/>
      <c r="DY138" s="526"/>
      <c r="DZ138" s="526"/>
      <c r="EA138" s="526"/>
      <c r="EB138" s="526"/>
      <c r="EC138" s="526"/>
      <c r="ED138" s="526"/>
      <c r="EE138" s="526"/>
      <c r="EF138" s="526"/>
      <c r="EG138" s="526"/>
      <c r="EH138" s="526"/>
      <c r="EI138" s="526"/>
      <c r="EJ138" s="526"/>
      <c r="EK138" s="526"/>
      <c r="EL138" s="526"/>
      <c r="EM138" s="526"/>
      <c r="EN138" s="526"/>
      <c r="EO138" s="526"/>
      <c r="EP138" s="526"/>
      <c r="EQ138" s="526"/>
      <c r="ER138" s="526"/>
      <c r="ES138" s="526"/>
      <c r="ET138" s="526"/>
      <c r="EU138" s="526"/>
      <c r="EV138" s="526"/>
      <c r="EW138" s="526"/>
      <c r="EX138" s="526"/>
      <c r="EY138" s="526"/>
      <c r="EZ138" s="526"/>
      <c r="FA138" s="526"/>
      <c r="FB138" s="526"/>
      <c r="FC138" s="526"/>
      <c r="FD138" s="526"/>
      <c r="FE138" s="526"/>
      <c r="FF138" s="526"/>
      <c r="FG138" s="526"/>
      <c r="FH138" s="526"/>
      <c r="FI138" s="526"/>
      <c r="FJ138" s="526"/>
      <c r="FK138" s="526"/>
      <c r="FL138" s="526"/>
      <c r="FM138" s="526"/>
      <c r="FN138" s="526"/>
      <c r="FO138" s="526"/>
      <c r="FP138" s="526"/>
      <c r="FQ138" s="526"/>
      <c r="FR138" s="526"/>
      <c r="FS138" s="526"/>
      <c r="FT138" s="526"/>
      <c r="FU138" s="526"/>
      <c r="FV138" s="526"/>
      <c r="FW138" s="526"/>
      <c r="FX138" s="526"/>
      <c r="FY138" s="526"/>
      <c r="FZ138" s="526"/>
      <c r="GA138" s="526"/>
      <c r="GB138" s="526"/>
      <c r="GC138" s="526"/>
      <c r="GD138" s="526"/>
      <c r="GE138" s="526"/>
      <c r="GF138" s="526"/>
      <c r="GG138" s="526"/>
      <c r="GH138" s="526"/>
      <c r="GI138" s="526"/>
      <c r="GJ138" s="526"/>
      <c r="GK138" s="526"/>
      <c r="GL138" s="526"/>
      <c r="GM138" s="526"/>
      <c r="GN138" s="526"/>
      <c r="GO138" s="526"/>
      <c r="GP138" s="526"/>
      <c r="GQ138" s="526"/>
      <c r="GR138" s="526"/>
      <c r="GS138" s="526"/>
      <c r="GT138" s="526"/>
      <c r="GU138" s="526"/>
      <c r="GV138" s="526"/>
      <c r="GW138" s="526"/>
      <c r="GX138" s="526"/>
      <c r="GY138" s="526"/>
      <c r="GZ138" s="526"/>
      <c r="HA138" s="526"/>
      <c r="HB138" s="526"/>
      <c r="HC138" s="526"/>
      <c r="HD138" s="526"/>
      <c r="HE138" s="526"/>
      <c r="HF138" s="526"/>
      <c r="HG138" s="526"/>
      <c r="HH138" s="526"/>
      <c r="HI138" s="526"/>
      <c r="HJ138" s="526"/>
      <c r="HK138" s="526"/>
      <c r="HL138" s="526"/>
      <c r="HM138" s="526"/>
      <c r="HN138" s="526"/>
      <c r="HO138" s="526"/>
      <c r="HP138" s="526"/>
      <c r="HQ138" s="526"/>
      <c r="HR138" s="526"/>
      <c r="HS138" s="526"/>
      <c r="HT138" s="526"/>
      <c r="HU138" s="526"/>
      <c r="HV138" s="526"/>
      <c r="HW138" s="526"/>
      <c r="HX138" s="526"/>
      <c r="HY138" s="526"/>
      <c r="HZ138" s="526"/>
      <c r="IA138" s="526"/>
      <c r="IB138" s="526"/>
      <c r="IC138" s="526"/>
      <c r="ID138" s="526"/>
      <c r="IE138" s="526"/>
      <c r="IF138" s="526"/>
      <c r="IG138" s="526"/>
      <c r="IH138" s="526"/>
      <c r="II138" s="526"/>
      <c r="IJ138" s="526"/>
      <c r="IK138" s="526"/>
      <c r="IL138" s="526"/>
      <c r="IM138" s="526"/>
      <c r="IN138" s="526"/>
      <c r="IO138" s="526"/>
      <c r="IP138" s="526"/>
      <c r="IQ138" s="526"/>
      <c r="IR138" s="526"/>
      <c r="IS138" s="526"/>
      <c r="IT138" s="526"/>
      <c r="IU138" s="526"/>
      <c r="IV138" s="526"/>
      <c r="IW138" s="526"/>
      <c r="IX138" s="526"/>
      <c r="IY138" s="526"/>
      <c r="IZ138" s="526"/>
      <c r="JA138" s="526"/>
      <c r="JB138" s="526"/>
      <c r="JC138" s="526"/>
      <c r="JD138" s="526"/>
      <c r="JE138" s="526"/>
      <c r="JF138" s="526"/>
      <c r="JG138" s="526"/>
      <c r="JH138" s="526"/>
      <c r="JI138" s="526"/>
      <c r="JJ138" s="526"/>
      <c r="JK138" s="526"/>
      <c r="JL138" s="526"/>
      <c r="JM138" s="526"/>
      <c r="JN138" s="526"/>
      <c r="JO138" s="526"/>
      <c r="JP138" s="526"/>
      <c r="JQ138" s="526"/>
      <c r="JR138" s="526"/>
      <c r="JS138" s="526"/>
      <c r="JT138" s="526"/>
      <c r="JU138" s="526"/>
      <c r="JV138" s="526"/>
      <c r="JW138" s="526"/>
      <c r="JX138" s="526"/>
      <c r="JY138" s="526"/>
      <c r="JZ138" s="526"/>
      <c r="KA138" s="526"/>
      <c r="KB138" s="526"/>
      <c r="KC138" s="526"/>
      <c r="KD138" s="526"/>
      <c r="KE138" s="526"/>
      <c r="KF138" s="526"/>
      <c r="KG138" s="526"/>
      <c r="KH138" s="526"/>
      <c r="KI138" s="526"/>
      <c r="KJ138" s="526"/>
      <c r="KK138" s="526"/>
      <c r="KL138" s="526"/>
      <c r="KM138" s="526"/>
      <c r="KN138" s="526"/>
      <c r="KO138" s="526"/>
      <c r="KP138" s="526"/>
      <c r="KQ138" s="527"/>
    </row>
    <row r="139" spans="1:303" ht="37.25" customHeight="1">
      <c r="A139" s="518"/>
      <c r="B139" s="660" t="s">
        <v>770</v>
      </c>
      <c r="C139" s="660" t="s">
        <v>771</v>
      </c>
      <c r="D139" s="661">
        <v>1</v>
      </c>
      <c r="E139" s="1189">
        <v>217</v>
      </c>
      <c r="F139" s="1171"/>
      <c r="G139" s="621"/>
      <c r="H139" s="622"/>
      <c r="I139" s="620"/>
      <c r="J139" s="619"/>
      <c r="K139" s="27"/>
      <c r="L139" s="25"/>
      <c r="M139" s="1172"/>
      <c r="N139" s="1173"/>
      <c r="O139" s="1174"/>
      <c r="P139" s="1175"/>
      <c r="Q139" s="623" t="s">
        <v>680</v>
      </c>
      <c r="R139" s="611">
        <f t="shared" si="29"/>
        <v>0</v>
      </c>
      <c r="S139" s="662">
        <f t="shared" si="35"/>
        <v>0</v>
      </c>
      <c r="T139" s="663" t="str">
        <f t="shared" si="36"/>
        <v>-</v>
      </c>
      <c r="U139" s="664">
        <v>2.2999999999999998</v>
      </c>
      <c r="V139" s="174">
        <f t="shared" si="34"/>
        <v>0</v>
      </c>
      <c r="W139" s="533"/>
      <c r="X139" s="665" t="s">
        <v>1513</v>
      </c>
      <c r="Y139" s="665" t="s">
        <v>1520</v>
      </c>
      <c r="Z139" s="658"/>
      <c r="AA139" s="658"/>
      <c r="AB139" s="658"/>
      <c r="AC139" s="658"/>
      <c r="AD139" s="658"/>
      <c r="AE139" s="658"/>
      <c r="AF139" s="658"/>
      <c r="AG139" s="658"/>
      <c r="AH139" s="658"/>
      <c r="AI139" s="658"/>
      <c r="AJ139" s="658"/>
      <c r="AK139" s="658"/>
      <c r="AL139" s="658"/>
      <c r="AM139" s="658"/>
      <c r="AN139" s="658"/>
      <c r="AO139" s="658"/>
      <c r="AP139" s="658"/>
      <c r="AQ139" s="658"/>
      <c r="AR139" s="658"/>
      <c r="AS139" s="658"/>
      <c r="AT139" s="658"/>
      <c r="AU139" s="658"/>
      <c r="AV139" s="658"/>
      <c r="AW139" s="658"/>
      <c r="AX139" s="658"/>
      <c r="AY139" s="658"/>
      <c r="AZ139" s="658"/>
      <c r="BA139" s="658"/>
      <c r="BB139" s="658"/>
      <c r="BC139" s="658"/>
      <c r="BD139" s="658"/>
      <c r="BE139" s="658"/>
      <c r="BF139" s="658"/>
      <c r="BG139" s="658"/>
      <c r="BH139" s="658"/>
      <c r="BI139" s="658"/>
      <c r="BJ139" s="658"/>
      <c r="BK139" s="658"/>
      <c r="BL139" s="658"/>
      <c r="BM139" s="658"/>
      <c r="BN139" s="658"/>
      <c r="BO139" s="659"/>
      <c r="BP139" s="558"/>
      <c r="BQ139" s="310"/>
      <c r="BR139" s="310"/>
      <c r="BS139" s="310">
        <v>1</v>
      </c>
      <c r="BT139" s="310"/>
      <c r="BU139" s="310"/>
      <c r="BV139" s="512"/>
      <c r="BW139" s="310">
        <v>1</v>
      </c>
      <c r="BX139" s="310"/>
      <c r="BY139" s="310"/>
      <c r="BZ139" s="512"/>
      <c r="CA139" s="525"/>
      <c r="CB139" s="526"/>
      <c r="CC139" s="526"/>
      <c r="CD139" s="526"/>
      <c r="CE139" s="526"/>
      <c r="CF139" s="526"/>
      <c r="CG139" s="526"/>
      <c r="CH139" s="526"/>
      <c r="CI139" s="526"/>
      <c r="CJ139" s="526"/>
      <c r="CK139" s="526"/>
      <c r="CL139" s="526"/>
      <c r="CM139" s="526"/>
      <c r="CN139" s="526"/>
      <c r="CO139" s="526"/>
      <c r="CP139" s="526"/>
      <c r="CQ139" s="526"/>
      <c r="CR139" s="526"/>
      <c r="CS139" s="526"/>
      <c r="CT139" s="526"/>
      <c r="CU139" s="526"/>
      <c r="CV139" s="526"/>
      <c r="CW139" s="526"/>
      <c r="CX139" s="526"/>
      <c r="CY139" s="526"/>
      <c r="CZ139" s="526"/>
      <c r="DA139" s="526"/>
      <c r="DB139" s="526"/>
      <c r="DC139" s="526"/>
      <c r="DD139" s="526"/>
      <c r="DE139" s="526"/>
      <c r="DF139" s="526"/>
      <c r="DG139" s="526"/>
      <c r="DH139" s="526"/>
      <c r="DI139" s="526"/>
      <c r="DJ139" s="526"/>
      <c r="DK139" s="526"/>
      <c r="DL139" s="526"/>
      <c r="DM139" s="526"/>
      <c r="DN139" s="526"/>
      <c r="DO139" s="526"/>
      <c r="DP139" s="526"/>
      <c r="DQ139" s="526"/>
      <c r="DR139" s="526"/>
      <c r="DS139" s="526"/>
      <c r="DT139" s="526"/>
      <c r="DU139" s="526"/>
      <c r="DV139" s="526"/>
      <c r="DW139" s="526"/>
      <c r="DX139" s="526"/>
      <c r="DY139" s="526"/>
      <c r="DZ139" s="526"/>
      <c r="EA139" s="526"/>
      <c r="EB139" s="526"/>
      <c r="EC139" s="526"/>
      <c r="ED139" s="526"/>
      <c r="EE139" s="526"/>
      <c r="EF139" s="526"/>
      <c r="EG139" s="526"/>
      <c r="EH139" s="526"/>
      <c r="EI139" s="526"/>
      <c r="EJ139" s="526"/>
      <c r="EK139" s="526"/>
      <c r="EL139" s="526"/>
      <c r="EM139" s="526"/>
      <c r="EN139" s="526"/>
      <c r="EO139" s="526"/>
      <c r="EP139" s="526"/>
      <c r="EQ139" s="526"/>
      <c r="ER139" s="526"/>
      <c r="ES139" s="526"/>
      <c r="ET139" s="526"/>
      <c r="EU139" s="526"/>
      <c r="EV139" s="526"/>
      <c r="EW139" s="526"/>
      <c r="EX139" s="526"/>
      <c r="EY139" s="526"/>
      <c r="EZ139" s="526"/>
      <c r="FA139" s="526"/>
      <c r="FB139" s="526"/>
      <c r="FC139" s="526"/>
      <c r="FD139" s="526"/>
      <c r="FE139" s="526"/>
      <c r="FF139" s="526"/>
      <c r="FG139" s="526"/>
      <c r="FH139" s="526"/>
      <c r="FI139" s="526"/>
      <c r="FJ139" s="526"/>
      <c r="FK139" s="526"/>
      <c r="FL139" s="526"/>
      <c r="FM139" s="526"/>
      <c r="FN139" s="526"/>
      <c r="FO139" s="526"/>
      <c r="FP139" s="526"/>
      <c r="FQ139" s="526"/>
      <c r="FR139" s="526"/>
      <c r="FS139" s="526"/>
      <c r="FT139" s="526"/>
      <c r="FU139" s="526"/>
      <c r="FV139" s="526"/>
      <c r="FW139" s="526"/>
      <c r="FX139" s="526"/>
      <c r="FY139" s="526"/>
      <c r="FZ139" s="526"/>
      <c r="GA139" s="526"/>
      <c r="GB139" s="526"/>
      <c r="GC139" s="526"/>
      <c r="GD139" s="526"/>
      <c r="GE139" s="526"/>
      <c r="GF139" s="526"/>
      <c r="GG139" s="526"/>
      <c r="GH139" s="526"/>
      <c r="GI139" s="526"/>
      <c r="GJ139" s="526"/>
      <c r="GK139" s="526"/>
      <c r="GL139" s="526"/>
      <c r="GM139" s="526"/>
      <c r="GN139" s="526"/>
      <c r="GO139" s="526"/>
      <c r="GP139" s="526"/>
      <c r="GQ139" s="526"/>
      <c r="GR139" s="526"/>
      <c r="GS139" s="526"/>
      <c r="GT139" s="526"/>
      <c r="GU139" s="526"/>
      <c r="GV139" s="526"/>
      <c r="GW139" s="526"/>
      <c r="GX139" s="526"/>
      <c r="GY139" s="526"/>
      <c r="GZ139" s="526"/>
      <c r="HA139" s="526"/>
      <c r="HB139" s="526"/>
      <c r="HC139" s="526"/>
      <c r="HD139" s="526"/>
      <c r="HE139" s="526"/>
      <c r="HF139" s="526"/>
      <c r="HG139" s="526"/>
      <c r="HH139" s="526"/>
      <c r="HI139" s="526"/>
      <c r="HJ139" s="526"/>
      <c r="HK139" s="526"/>
      <c r="HL139" s="526"/>
      <c r="HM139" s="526"/>
      <c r="HN139" s="526"/>
      <c r="HO139" s="526"/>
      <c r="HP139" s="526"/>
      <c r="HQ139" s="526"/>
      <c r="HR139" s="526"/>
      <c r="HS139" s="526"/>
      <c r="HT139" s="526"/>
      <c r="HU139" s="526"/>
      <c r="HV139" s="526"/>
      <c r="HW139" s="526"/>
      <c r="HX139" s="526"/>
      <c r="HY139" s="526"/>
      <c r="HZ139" s="526"/>
      <c r="IA139" s="526"/>
      <c r="IB139" s="526"/>
      <c r="IC139" s="526"/>
      <c r="ID139" s="526"/>
      <c r="IE139" s="526"/>
      <c r="IF139" s="526"/>
      <c r="IG139" s="526"/>
      <c r="IH139" s="526"/>
      <c r="II139" s="526"/>
      <c r="IJ139" s="526"/>
      <c r="IK139" s="526"/>
      <c r="IL139" s="526"/>
      <c r="IM139" s="526"/>
      <c r="IN139" s="526"/>
      <c r="IO139" s="526"/>
      <c r="IP139" s="526"/>
      <c r="IQ139" s="526"/>
      <c r="IR139" s="526"/>
      <c r="IS139" s="526"/>
      <c r="IT139" s="526"/>
      <c r="IU139" s="526"/>
      <c r="IV139" s="526"/>
      <c r="IW139" s="526"/>
      <c r="IX139" s="526"/>
      <c r="IY139" s="526"/>
      <c r="IZ139" s="526"/>
      <c r="JA139" s="526"/>
      <c r="JB139" s="526"/>
      <c r="JC139" s="526"/>
      <c r="JD139" s="526"/>
      <c r="JE139" s="526"/>
      <c r="JF139" s="526"/>
      <c r="JG139" s="526"/>
      <c r="JH139" s="526"/>
      <c r="JI139" s="526"/>
      <c r="JJ139" s="526"/>
      <c r="JK139" s="526"/>
      <c r="JL139" s="526"/>
      <c r="JM139" s="526"/>
      <c r="JN139" s="526"/>
      <c r="JO139" s="526"/>
      <c r="JP139" s="526"/>
      <c r="JQ139" s="526"/>
      <c r="JR139" s="526"/>
      <c r="JS139" s="526"/>
      <c r="JT139" s="526"/>
      <c r="JU139" s="526"/>
      <c r="JV139" s="526"/>
      <c r="JW139" s="526"/>
      <c r="JX139" s="526"/>
      <c r="JY139" s="526"/>
      <c r="JZ139" s="526"/>
      <c r="KA139" s="526"/>
      <c r="KB139" s="526"/>
      <c r="KC139" s="526"/>
      <c r="KD139" s="526"/>
      <c r="KE139" s="526"/>
      <c r="KF139" s="526"/>
      <c r="KG139" s="526"/>
      <c r="KH139" s="526"/>
      <c r="KI139" s="526"/>
      <c r="KJ139" s="526"/>
      <c r="KK139" s="526"/>
      <c r="KL139" s="526"/>
      <c r="KM139" s="526"/>
      <c r="KN139" s="526"/>
      <c r="KO139" s="526"/>
      <c r="KP139" s="526"/>
      <c r="KQ139" s="527"/>
    </row>
    <row r="140" spans="1:303" ht="37.25" customHeight="1">
      <c r="A140" s="518"/>
      <c r="B140" s="660" t="s">
        <v>772</v>
      </c>
      <c r="C140" s="660" t="s">
        <v>773</v>
      </c>
      <c r="D140" s="661">
        <v>1</v>
      </c>
      <c r="E140" s="1189">
        <v>217</v>
      </c>
      <c r="F140" s="1171"/>
      <c r="G140" s="621"/>
      <c r="H140" s="622"/>
      <c r="I140" s="620"/>
      <c r="J140" s="619"/>
      <c r="K140" s="27"/>
      <c r="L140" s="25"/>
      <c r="M140" s="1172"/>
      <c r="N140" s="1173"/>
      <c r="O140" s="1174"/>
      <c r="P140" s="1175"/>
      <c r="Q140" s="623" t="s">
        <v>680</v>
      </c>
      <c r="R140" s="611">
        <f t="shared" si="29"/>
        <v>0</v>
      </c>
      <c r="S140" s="662">
        <f t="shared" si="35"/>
        <v>0</v>
      </c>
      <c r="T140" s="663" t="str">
        <f t="shared" si="36"/>
        <v>-</v>
      </c>
      <c r="U140" s="664">
        <v>2.4</v>
      </c>
      <c r="V140" s="174">
        <f t="shared" si="34"/>
        <v>0</v>
      </c>
      <c r="W140" s="533"/>
      <c r="X140" s="665" t="s">
        <v>1511</v>
      </c>
      <c r="Y140" s="665" t="s">
        <v>1520</v>
      </c>
      <c r="Z140" s="658"/>
      <c r="AA140" s="658"/>
      <c r="AB140" s="658"/>
      <c r="AC140" s="658"/>
      <c r="AD140" s="658"/>
      <c r="AE140" s="658"/>
      <c r="AF140" s="658"/>
      <c r="AG140" s="658"/>
      <c r="AH140" s="658"/>
      <c r="AI140" s="658"/>
      <c r="AJ140" s="658"/>
      <c r="AK140" s="658"/>
      <c r="AL140" s="658"/>
      <c r="AM140" s="658"/>
      <c r="AN140" s="658"/>
      <c r="AO140" s="658"/>
      <c r="AP140" s="658"/>
      <c r="AQ140" s="658"/>
      <c r="AR140" s="658"/>
      <c r="AS140" s="658"/>
      <c r="AT140" s="658"/>
      <c r="AU140" s="658"/>
      <c r="AV140" s="658"/>
      <c r="AW140" s="658"/>
      <c r="AX140" s="658"/>
      <c r="AY140" s="658"/>
      <c r="AZ140" s="658"/>
      <c r="BA140" s="658"/>
      <c r="BB140" s="658"/>
      <c r="BC140" s="658"/>
      <c r="BD140" s="658"/>
      <c r="BE140" s="658"/>
      <c r="BF140" s="658"/>
      <c r="BG140" s="658"/>
      <c r="BH140" s="658"/>
      <c r="BI140" s="658"/>
      <c r="BJ140" s="658"/>
      <c r="BK140" s="658"/>
      <c r="BL140" s="658"/>
      <c r="BM140" s="658"/>
      <c r="BN140" s="658"/>
      <c r="BO140" s="659"/>
      <c r="BP140" s="558"/>
      <c r="BQ140" s="310"/>
      <c r="BR140" s="310"/>
      <c r="BS140" s="310">
        <v>1</v>
      </c>
      <c r="BT140" s="310"/>
      <c r="BU140" s="310"/>
      <c r="BV140" s="512"/>
      <c r="BW140" s="310"/>
      <c r="BX140" s="310"/>
      <c r="BY140" s="310">
        <v>1</v>
      </c>
      <c r="BZ140" s="512"/>
      <c r="CA140" s="525"/>
      <c r="CB140" s="526"/>
      <c r="CC140" s="526"/>
      <c r="CD140" s="526"/>
      <c r="CE140" s="526"/>
      <c r="CF140" s="526"/>
      <c r="CG140" s="526"/>
      <c r="CH140" s="526"/>
      <c r="CI140" s="526"/>
      <c r="CJ140" s="526"/>
      <c r="CK140" s="526"/>
      <c r="CL140" s="526"/>
      <c r="CM140" s="526"/>
      <c r="CN140" s="526"/>
      <c r="CO140" s="526"/>
      <c r="CP140" s="526"/>
      <c r="CQ140" s="526"/>
      <c r="CR140" s="526"/>
      <c r="CS140" s="526"/>
      <c r="CT140" s="526"/>
      <c r="CU140" s="526"/>
      <c r="CV140" s="526"/>
      <c r="CW140" s="526"/>
      <c r="CX140" s="526"/>
      <c r="CY140" s="526"/>
      <c r="CZ140" s="526"/>
      <c r="DA140" s="526"/>
      <c r="DB140" s="526"/>
      <c r="DC140" s="526"/>
      <c r="DD140" s="526"/>
      <c r="DE140" s="526"/>
      <c r="DF140" s="526"/>
      <c r="DG140" s="526"/>
      <c r="DH140" s="526"/>
      <c r="DI140" s="526"/>
      <c r="DJ140" s="526"/>
      <c r="DK140" s="526"/>
      <c r="DL140" s="526"/>
      <c r="DM140" s="526"/>
      <c r="DN140" s="526"/>
      <c r="DO140" s="526"/>
      <c r="DP140" s="526"/>
      <c r="DQ140" s="526"/>
      <c r="DR140" s="526"/>
      <c r="DS140" s="526"/>
      <c r="DT140" s="526"/>
      <c r="DU140" s="526"/>
      <c r="DV140" s="526"/>
      <c r="DW140" s="526"/>
      <c r="DX140" s="526"/>
      <c r="DY140" s="526"/>
      <c r="DZ140" s="526"/>
      <c r="EA140" s="526"/>
      <c r="EB140" s="526"/>
      <c r="EC140" s="526"/>
      <c r="ED140" s="526"/>
      <c r="EE140" s="526"/>
      <c r="EF140" s="526"/>
      <c r="EG140" s="526"/>
      <c r="EH140" s="526"/>
      <c r="EI140" s="526"/>
      <c r="EJ140" s="526"/>
      <c r="EK140" s="526"/>
      <c r="EL140" s="526"/>
      <c r="EM140" s="526"/>
      <c r="EN140" s="526"/>
      <c r="EO140" s="526"/>
      <c r="EP140" s="526"/>
      <c r="EQ140" s="526"/>
      <c r="ER140" s="526"/>
      <c r="ES140" s="526"/>
      <c r="ET140" s="526"/>
      <c r="EU140" s="526"/>
      <c r="EV140" s="526"/>
      <c r="EW140" s="526"/>
      <c r="EX140" s="526"/>
      <c r="EY140" s="526"/>
      <c r="EZ140" s="526"/>
      <c r="FA140" s="526"/>
      <c r="FB140" s="526"/>
      <c r="FC140" s="526"/>
      <c r="FD140" s="526"/>
      <c r="FE140" s="526"/>
      <c r="FF140" s="526"/>
      <c r="FG140" s="526"/>
      <c r="FH140" s="526"/>
      <c r="FI140" s="526"/>
      <c r="FJ140" s="526"/>
      <c r="FK140" s="526"/>
      <c r="FL140" s="526"/>
      <c r="FM140" s="526"/>
      <c r="FN140" s="526"/>
      <c r="FO140" s="526"/>
      <c r="FP140" s="526"/>
      <c r="FQ140" s="526"/>
      <c r="FR140" s="526"/>
      <c r="FS140" s="526"/>
      <c r="FT140" s="526"/>
      <c r="FU140" s="526"/>
      <c r="FV140" s="526"/>
      <c r="FW140" s="526"/>
      <c r="FX140" s="526"/>
      <c r="FY140" s="526"/>
      <c r="FZ140" s="526"/>
      <c r="GA140" s="526"/>
      <c r="GB140" s="526"/>
      <c r="GC140" s="526"/>
      <c r="GD140" s="526"/>
      <c r="GE140" s="526"/>
      <c r="GF140" s="526"/>
      <c r="GG140" s="526"/>
      <c r="GH140" s="526"/>
      <c r="GI140" s="526"/>
      <c r="GJ140" s="526"/>
      <c r="GK140" s="526"/>
      <c r="GL140" s="526"/>
      <c r="GM140" s="526"/>
      <c r="GN140" s="526"/>
      <c r="GO140" s="526"/>
      <c r="GP140" s="526"/>
      <c r="GQ140" s="526"/>
      <c r="GR140" s="526"/>
      <c r="GS140" s="526"/>
      <c r="GT140" s="526"/>
      <c r="GU140" s="526"/>
      <c r="GV140" s="526"/>
      <c r="GW140" s="526"/>
      <c r="GX140" s="526"/>
      <c r="GY140" s="526"/>
      <c r="GZ140" s="526"/>
      <c r="HA140" s="526"/>
      <c r="HB140" s="526"/>
      <c r="HC140" s="526"/>
      <c r="HD140" s="526"/>
      <c r="HE140" s="526"/>
      <c r="HF140" s="526"/>
      <c r="HG140" s="526"/>
      <c r="HH140" s="526"/>
      <c r="HI140" s="526"/>
      <c r="HJ140" s="526"/>
      <c r="HK140" s="526"/>
      <c r="HL140" s="526"/>
      <c r="HM140" s="526"/>
      <c r="HN140" s="526"/>
      <c r="HO140" s="526"/>
      <c r="HP140" s="526"/>
      <c r="HQ140" s="526"/>
      <c r="HR140" s="526"/>
      <c r="HS140" s="526"/>
      <c r="HT140" s="526"/>
      <c r="HU140" s="526"/>
      <c r="HV140" s="526"/>
      <c r="HW140" s="526"/>
      <c r="HX140" s="526"/>
      <c r="HY140" s="526"/>
      <c r="HZ140" s="526"/>
      <c r="IA140" s="526"/>
      <c r="IB140" s="526"/>
      <c r="IC140" s="526"/>
      <c r="ID140" s="526"/>
      <c r="IE140" s="526"/>
      <c r="IF140" s="526"/>
      <c r="IG140" s="526"/>
      <c r="IH140" s="526"/>
      <c r="II140" s="526"/>
      <c r="IJ140" s="526"/>
      <c r="IK140" s="526"/>
      <c r="IL140" s="526"/>
      <c r="IM140" s="526"/>
      <c r="IN140" s="526"/>
      <c r="IO140" s="526"/>
      <c r="IP140" s="526"/>
      <c r="IQ140" s="526"/>
      <c r="IR140" s="526"/>
      <c r="IS140" s="526"/>
      <c r="IT140" s="526"/>
      <c r="IU140" s="526"/>
      <c r="IV140" s="526"/>
      <c r="IW140" s="526"/>
      <c r="IX140" s="526"/>
      <c r="IY140" s="526"/>
      <c r="IZ140" s="526"/>
      <c r="JA140" s="526"/>
      <c r="JB140" s="526"/>
      <c r="JC140" s="526"/>
      <c r="JD140" s="526"/>
      <c r="JE140" s="526"/>
      <c r="JF140" s="526"/>
      <c r="JG140" s="526"/>
      <c r="JH140" s="526"/>
      <c r="JI140" s="526"/>
      <c r="JJ140" s="526"/>
      <c r="JK140" s="526"/>
      <c r="JL140" s="526"/>
      <c r="JM140" s="526"/>
      <c r="JN140" s="526"/>
      <c r="JO140" s="526"/>
      <c r="JP140" s="526"/>
      <c r="JQ140" s="526"/>
      <c r="JR140" s="526"/>
      <c r="JS140" s="526"/>
      <c r="JT140" s="526"/>
      <c r="JU140" s="526"/>
      <c r="JV140" s="526"/>
      <c r="JW140" s="526"/>
      <c r="JX140" s="526"/>
      <c r="JY140" s="526"/>
      <c r="JZ140" s="526"/>
      <c r="KA140" s="526"/>
      <c r="KB140" s="526"/>
      <c r="KC140" s="526"/>
      <c r="KD140" s="526"/>
      <c r="KE140" s="526"/>
      <c r="KF140" s="526"/>
      <c r="KG140" s="526"/>
      <c r="KH140" s="526"/>
      <c r="KI140" s="526"/>
      <c r="KJ140" s="526"/>
      <c r="KK140" s="526"/>
      <c r="KL140" s="526"/>
      <c r="KM140" s="526"/>
      <c r="KN140" s="526"/>
      <c r="KO140" s="526"/>
      <c r="KP140" s="526"/>
      <c r="KQ140" s="527"/>
    </row>
    <row r="141" spans="1:303" ht="37.25" customHeight="1">
      <c r="A141" s="796"/>
      <c r="B141" s="723" t="s">
        <v>774</v>
      </c>
      <c r="C141" s="723" t="s">
        <v>775</v>
      </c>
      <c r="D141" s="724">
        <v>1</v>
      </c>
      <c r="E141" s="1191">
        <v>217</v>
      </c>
      <c r="F141" s="792"/>
      <c r="G141" s="787"/>
      <c r="H141" s="788"/>
      <c r="I141" s="786"/>
      <c r="J141" s="785"/>
      <c r="K141" s="45"/>
      <c r="L141" s="43"/>
      <c r="M141" s="118"/>
      <c r="N141" s="790"/>
      <c r="O141" s="791"/>
      <c r="P141" s="1178"/>
      <c r="Q141" s="789" t="s">
        <v>680</v>
      </c>
      <c r="R141" s="647">
        <f t="shared" si="29"/>
        <v>0</v>
      </c>
      <c r="S141" s="725">
        <f t="shared" si="35"/>
        <v>0</v>
      </c>
      <c r="T141" s="726" t="str">
        <f t="shared" si="36"/>
        <v>-</v>
      </c>
      <c r="U141" s="664">
        <v>1.73</v>
      </c>
      <c r="V141" s="174">
        <f t="shared" si="34"/>
        <v>0</v>
      </c>
      <c r="W141" s="533"/>
      <c r="X141" s="793" t="s">
        <v>1513</v>
      </c>
      <c r="Y141" s="793" t="s">
        <v>1520</v>
      </c>
      <c r="Z141" s="658"/>
      <c r="AA141" s="658"/>
      <c r="AB141" s="658"/>
      <c r="AC141" s="658"/>
      <c r="AD141" s="658"/>
      <c r="AE141" s="658"/>
      <c r="AF141" s="658"/>
      <c r="AG141" s="658"/>
      <c r="AH141" s="658"/>
      <c r="AI141" s="658"/>
      <c r="AJ141" s="658"/>
      <c r="AK141" s="658"/>
      <c r="AL141" s="658"/>
      <c r="AM141" s="658"/>
      <c r="AN141" s="658"/>
      <c r="AO141" s="658"/>
      <c r="AP141" s="658"/>
      <c r="AQ141" s="658"/>
      <c r="AR141" s="658"/>
      <c r="AS141" s="658"/>
      <c r="AT141" s="658"/>
      <c r="AU141" s="658"/>
      <c r="AV141" s="658"/>
      <c r="AW141" s="658"/>
      <c r="AX141" s="658"/>
      <c r="AY141" s="658"/>
      <c r="AZ141" s="658"/>
      <c r="BA141" s="658"/>
      <c r="BB141" s="658"/>
      <c r="BC141" s="658"/>
      <c r="BD141" s="658"/>
      <c r="BE141" s="658"/>
      <c r="BF141" s="658"/>
      <c r="BG141" s="658"/>
      <c r="BH141" s="658"/>
      <c r="BI141" s="658"/>
      <c r="BJ141" s="658"/>
      <c r="BK141" s="658"/>
      <c r="BL141" s="658"/>
      <c r="BM141" s="658"/>
      <c r="BN141" s="658"/>
      <c r="BO141" s="659"/>
      <c r="BP141" s="558"/>
      <c r="BQ141" s="310"/>
      <c r="BR141" s="310"/>
      <c r="BS141" s="310">
        <v>1</v>
      </c>
      <c r="BT141" s="310"/>
      <c r="BU141" s="310"/>
      <c r="BV141" s="512"/>
      <c r="BW141" s="310">
        <v>1</v>
      </c>
      <c r="BX141" s="310"/>
      <c r="BY141" s="310"/>
      <c r="BZ141" s="512"/>
      <c r="CA141" s="525"/>
      <c r="CB141" s="526"/>
      <c r="CC141" s="526"/>
      <c r="CD141" s="526"/>
      <c r="CE141" s="526"/>
      <c r="CF141" s="526"/>
      <c r="CG141" s="526"/>
      <c r="CH141" s="526"/>
      <c r="CI141" s="526"/>
      <c r="CJ141" s="526"/>
      <c r="CK141" s="526"/>
      <c r="CL141" s="526"/>
      <c r="CM141" s="526"/>
      <c r="CN141" s="526"/>
      <c r="CO141" s="526"/>
      <c r="CP141" s="526"/>
      <c r="CQ141" s="526"/>
      <c r="CR141" s="526"/>
      <c r="CS141" s="526"/>
      <c r="CT141" s="526"/>
      <c r="CU141" s="526"/>
      <c r="CV141" s="526"/>
      <c r="CW141" s="526"/>
      <c r="CX141" s="526"/>
      <c r="CY141" s="526"/>
      <c r="CZ141" s="526"/>
      <c r="DA141" s="526"/>
      <c r="DB141" s="526"/>
      <c r="DC141" s="526"/>
      <c r="DD141" s="526"/>
      <c r="DE141" s="526"/>
      <c r="DF141" s="526"/>
      <c r="DG141" s="526"/>
      <c r="DH141" s="526"/>
      <c r="DI141" s="526"/>
      <c r="DJ141" s="526"/>
      <c r="DK141" s="526"/>
      <c r="DL141" s="526"/>
      <c r="DM141" s="526"/>
      <c r="DN141" s="526"/>
      <c r="DO141" s="526"/>
      <c r="DP141" s="526"/>
      <c r="DQ141" s="526"/>
      <c r="DR141" s="526"/>
      <c r="DS141" s="526"/>
      <c r="DT141" s="526"/>
      <c r="DU141" s="526"/>
      <c r="DV141" s="526"/>
      <c r="DW141" s="526"/>
      <c r="DX141" s="526"/>
      <c r="DY141" s="526"/>
      <c r="DZ141" s="526"/>
      <c r="EA141" s="526"/>
      <c r="EB141" s="526"/>
      <c r="EC141" s="526"/>
      <c r="ED141" s="526"/>
      <c r="EE141" s="526"/>
      <c r="EF141" s="526"/>
      <c r="EG141" s="526"/>
      <c r="EH141" s="526"/>
      <c r="EI141" s="526"/>
      <c r="EJ141" s="526"/>
      <c r="EK141" s="526"/>
      <c r="EL141" s="526"/>
      <c r="EM141" s="526"/>
      <c r="EN141" s="526"/>
      <c r="EO141" s="526"/>
      <c r="EP141" s="526"/>
      <c r="EQ141" s="526"/>
      <c r="ER141" s="526"/>
      <c r="ES141" s="526"/>
      <c r="ET141" s="526"/>
      <c r="EU141" s="526"/>
      <c r="EV141" s="526"/>
      <c r="EW141" s="526"/>
      <c r="EX141" s="526"/>
      <c r="EY141" s="526"/>
      <c r="EZ141" s="526"/>
      <c r="FA141" s="526"/>
      <c r="FB141" s="526"/>
      <c r="FC141" s="526"/>
      <c r="FD141" s="526"/>
      <c r="FE141" s="526"/>
      <c r="FF141" s="526"/>
      <c r="FG141" s="526"/>
      <c r="FH141" s="526"/>
      <c r="FI141" s="526"/>
      <c r="FJ141" s="526"/>
      <c r="FK141" s="526"/>
      <c r="FL141" s="526"/>
      <c r="FM141" s="526"/>
      <c r="FN141" s="526"/>
      <c r="FO141" s="526"/>
      <c r="FP141" s="526"/>
      <c r="FQ141" s="526"/>
      <c r="FR141" s="526"/>
      <c r="FS141" s="526"/>
      <c r="FT141" s="526"/>
      <c r="FU141" s="526"/>
      <c r="FV141" s="526"/>
      <c r="FW141" s="526"/>
      <c r="FX141" s="526"/>
      <c r="FY141" s="526"/>
      <c r="FZ141" s="526"/>
      <c r="GA141" s="526"/>
      <c r="GB141" s="526"/>
      <c r="GC141" s="526"/>
      <c r="GD141" s="526"/>
      <c r="GE141" s="526"/>
      <c r="GF141" s="526"/>
      <c r="GG141" s="526"/>
      <c r="GH141" s="526"/>
      <c r="GI141" s="526"/>
      <c r="GJ141" s="526"/>
      <c r="GK141" s="526"/>
      <c r="GL141" s="526"/>
      <c r="GM141" s="526"/>
      <c r="GN141" s="526"/>
      <c r="GO141" s="526"/>
      <c r="GP141" s="526"/>
      <c r="GQ141" s="526"/>
      <c r="GR141" s="526"/>
      <c r="GS141" s="526"/>
      <c r="GT141" s="526"/>
      <c r="GU141" s="526"/>
      <c r="GV141" s="526"/>
      <c r="GW141" s="526"/>
      <c r="GX141" s="526"/>
      <c r="GY141" s="526"/>
      <c r="GZ141" s="526"/>
      <c r="HA141" s="526"/>
      <c r="HB141" s="526"/>
      <c r="HC141" s="526"/>
      <c r="HD141" s="526"/>
      <c r="HE141" s="526"/>
      <c r="HF141" s="526"/>
      <c r="HG141" s="526"/>
      <c r="HH141" s="526"/>
      <c r="HI141" s="526"/>
      <c r="HJ141" s="526"/>
      <c r="HK141" s="526"/>
      <c r="HL141" s="526"/>
      <c r="HM141" s="526"/>
      <c r="HN141" s="526"/>
      <c r="HO141" s="526"/>
      <c r="HP141" s="526"/>
      <c r="HQ141" s="526"/>
      <c r="HR141" s="526"/>
      <c r="HS141" s="526"/>
      <c r="HT141" s="526"/>
      <c r="HU141" s="526"/>
      <c r="HV141" s="526"/>
      <c r="HW141" s="526"/>
      <c r="HX141" s="526"/>
      <c r="HY141" s="526"/>
      <c r="HZ141" s="526"/>
      <c r="IA141" s="526"/>
      <c r="IB141" s="526"/>
      <c r="IC141" s="526"/>
      <c r="ID141" s="526"/>
      <c r="IE141" s="526"/>
      <c r="IF141" s="526"/>
      <c r="IG141" s="526"/>
      <c r="IH141" s="526"/>
      <c r="II141" s="526"/>
      <c r="IJ141" s="526"/>
      <c r="IK141" s="526"/>
      <c r="IL141" s="526"/>
      <c r="IM141" s="526"/>
      <c r="IN141" s="526"/>
      <c r="IO141" s="526"/>
      <c r="IP141" s="526"/>
      <c r="IQ141" s="526"/>
      <c r="IR141" s="526"/>
      <c r="IS141" s="526"/>
      <c r="IT141" s="526"/>
      <c r="IU141" s="526"/>
      <c r="IV141" s="526"/>
      <c r="IW141" s="526"/>
      <c r="IX141" s="526"/>
      <c r="IY141" s="526"/>
      <c r="IZ141" s="526"/>
      <c r="JA141" s="526"/>
      <c r="JB141" s="526"/>
      <c r="JC141" s="526"/>
      <c r="JD141" s="526"/>
      <c r="JE141" s="526"/>
      <c r="JF141" s="526"/>
      <c r="JG141" s="526"/>
      <c r="JH141" s="526"/>
      <c r="JI141" s="526"/>
      <c r="JJ141" s="526"/>
      <c r="JK141" s="526"/>
      <c r="JL141" s="526"/>
      <c r="JM141" s="526"/>
      <c r="JN141" s="526"/>
      <c r="JO141" s="526"/>
      <c r="JP141" s="526"/>
      <c r="JQ141" s="526"/>
      <c r="JR141" s="526"/>
      <c r="JS141" s="526"/>
      <c r="JT141" s="526"/>
      <c r="JU141" s="526"/>
      <c r="JV141" s="526"/>
      <c r="JW141" s="526"/>
      <c r="JX141" s="526"/>
      <c r="JY141" s="526"/>
      <c r="JZ141" s="526"/>
      <c r="KA141" s="526"/>
      <c r="KB141" s="526"/>
      <c r="KC141" s="526"/>
      <c r="KD141" s="526"/>
      <c r="KE141" s="526"/>
      <c r="KF141" s="526"/>
      <c r="KG141" s="526"/>
      <c r="KH141" s="526"/>
      <c r="KI141" s="526"/>
      <c r="KJ141" s="526"/>
      <c r="KK141" s="526"/>
      <c r="KL141" s="526"/>
      <c r="KM141" s="526"/>
      <c r="KN141" s="526"/>
      <c r="KO141" s="526"/>
      <c r="KP141" s="526"/>
      <c r="KQ141" s="527"/>
    </row>
    <row r="142" spans="1:303" ht="37.25" customHeight="1">
      <c r="A142" s="794"/>
      <c r="B142" s="528" t="s">
        <v>917</v>
      </c>
      <c r="C142" s="528" t="s">
        <v>776</v>
      </c>
      <c r="D142" s="684">
        <v>1</v>
      </c>
      <c r="E142" s="1190">
        <v>268</v>
      </c>
      <c r="F142" s="801"/>
      <c r="G142" s="608"/>
      <c r="H142" s="609"/>
      <c r="I142" s="607"/>
      <c r="J142" s="606"/>
      <c r="K142" s="208" t="s">
        <v>680</v>
      </c>
      <c r="L142" s="209" t="s">
        <v>680</v>
      </c>
      <c r="M142" s="1180" t="s">
        <v>680</v>
      </c>
      <c r="N142" s="800"/>
      <c r="O142" s="109"/>
      <c r="P142" s="798" t="s">
        <v>680</v>
      </c>
      <c r="Q142" s="610" t="s">
        <v>680</v>
      </c>
      <c r="R142" s="611">
        <f t="shared" si="29"/>
        <v>0</v>
      </c>
      <c r="S142" s="685">
        <f t="shared" si="35"/>
        <v>0</v>
      </c>
      <c r="T142" s="686" t="str">
        <f t="shared" si="36"/>
        <v>-</v>
      </c>
      <c r="U142" s="664">
        <v>1.52</v>
      </c>
      <c r="V142" s="174">
        <f t="shared" si="34"/>
        <v>0</v>
      </c>
      <c r="W142" s="533"/>
      <c r="X142" s="738" t="s">
        <v>1513</v>
      </c>
      <c r="Y142" s="738" t="s">
        <v>1519</v>
      </c>
      <c r="Z142" s="658"/>
      <c r="AA142" s="658"/>
      <c r="AB142" s="658"/>
      <c r="AC142" s="658"/>
      <c r="AD142" s="658"/>
      <c r="AE142" s="658"/>
      <c r="AF142" s="658"/>
      <c r="AG142" s="658"/>
      <c r="AH142" s="658"/>
      <c r="AI142" s="658"/>
      <c r="AJ142" s="658"/>
      <c r="AK142" s="658"/>
      <c r="AL142" s="658"/>
      <c r="AM142" s="658"/>
      <c r="AN142" s="658"/>
      <c r="AO142" s="658"/>
      <c r="AP142" s="658"/>
      <c r="AQ142" s="658"/>
      <c r="AR142" s="658"/>
      <c r="AS142" s="658"/>
      <c r="AT142" s="658"/>
      <c r="AU142" s="658"/>
      <c r="AV142" s="658"/>
      <c r="AW142" s="658"/>
      <c r="AX142" s="658"/>
      <c r="AY142" s="658"/>
      <c r="AZ142" s="658"/>
      <c r="BA142" s="658"/>
      <c r="BB142" s="658"/>
      <c r="BC142" s="658"/>
      <c r="BD142" s="658"/>
      <c r="BE142" s="658"/>
      <c r="BF142" s="658"/>
      <c r="BG142" s="658"/>
      <c r="BH142" s="658"/>
      <c r="BI142" s="658"/>
      <c r="BJ142" s="658"/>
      <c r="BK142" s="658"/>
      <c r="BL142" s="658"/>
      <c r="BM142" s="658"/>
      <c r="BN142" s="658"/>
      <c r="BO142" s="659"/>
      <c r="BP142" s="558"/>
      <c r="BQ142" s="310"/>
      <c r="BR142" s="310">
        <v>1</v>
      </c>
      <c r="BS142" s="310"/>
      <c r="BT142" s="310"/>
      <c r="BU142" s="310"/>
      <c r="BV142" s="512"/>
      <c r="BW142" s="310">
        <v>1</v>
      </c>
      <c r="BX142" s="310"/>
      <c r="BY142" s="310"/>
      <c r="BZ142" s="512"/>
      <c r="CA142" s="525"/>
      <c r="CB142" s="526"/>
      <c r="CC142" s="526"/>
      <c r="CD142" s="526"/>
      <c r="CE142" s="526"/>
      <c r="CF142" s="526"/>
      <c r="CG142" s="526"/>
      <c r="CH142" s="526"/>
      <c r="CI142" s="526"/>
      <c r="CJ142" s="526"/>
      <c r="CK142" s="526"/>
      <c r="CL142" s="526"/>
      <c r="CM142" s="526"/>
      <c r="CN142" s="526"/>
      <c r="CO142" s="526"/>
      <c r="CP142" s="526"/>
      <c r="CQ142" s="526"/>
      <c r="CR142" s="526"/>
      <c r="CS142" s="526"/>
      <c r="CT142" s="526"/>
      <c r="CU142" s="526"/>
      <c r="CV142" s="526"/>
      <c r="CW142" s="526"/>
      <c r="CX142" s="526"/>
      <c r="CY142" s="526"/>
      <c r="CZ142" s="526"/>
      <c r="DA142" s="526"/>
      <c r="DB142" s="526"/>
      <c r="DC142" s="526"/>
      <c r="DD142" s="526"/>
      <c r="DE142" s="526"/>
      <c r="DF142" s="526"/>
      <c r="DG142" s="526"/>
      <c r="DH142" s="526"/>
      <c r="DI142" s="526"/>
      <c r="DJ142" s="526"/>
      <c r="DK142" s="526"/>
      <c r="DL142" s="526"/>
      <c r="DM142" s="526"/>
      <c r="DN142" s="526"/>
      <c r="DO142" s="526"/>
      <c r="DP142" s="526"/>
      <c r="DQ142" s="526"/>
      <c r="DR142" s="526"/>
      <c r="DS142" s="526"/>
      <c r="DT142" s="526"/>
      <c r="DU142" s="526"/>
      <c r="DV142" s="526"/>
      <c r="DW142" s="526"/>
      <c r="DX142" s="526"/>
      <c r="DY142" s="526"/>
      <c r="DZ142" s="526"/>
      <c r="EA142" s="526"/>
      <c r="EB142" s="526"/>
      <c r="EC142" s="526"/>
      <c r="ED142" s="526"/>
      <c r="EE142" s="526"/>
      <c r="EF142" s="526"/>
      <c r="EG142" s="526"/>
      <c r="EH142" s="526"/>
      <c r="EI142" s="526"/>
      <c r="EJ142" s="526"/>
      <c r="EK142" s="526"/>
      <c r="EL142" s="526"/>
      <c r="EM142" s="526"/>
      <c r="EN142" s="526"/>
      <c r="EO142" s="526"/>
      <c r="EP142" s="526"/>
      <c r="EQ142" s="526"/>
      <c r="ER142" s="526"/>
      <c r="ES142" s="526"/>
      <c r="ET142" s="526"/>
      <c r="EU142" s="526"/>
      <c r="EV142" s="526"/>
      <c r="EW142" s="526"/>
      <c r="EX142" s="526"/>
      <c r="EY142" s="526"/>
      <c r="EZ142" s="526"/>
      <c r="FA142" s="526"/>
      <c r="FB142" s="526"/>
      <c r="FC142" s="526"/>
      <c r="FD142" s="526"/>
      <c r="FE142" s="526"/>
      <c r="FF142" s="526"/>
      <c r="FG142" s="526"/>
      <c r="FH142" s="526"/>
      <c r="FI142" s="526"/>
      <c r="FJ142" s="526"/>
      <c r="FK142" s="526"/>
      <c r="FL142" s="526"/>
      <c r="FM142" s="526"/>
      <c r="FN142" s="526"/>
      <c r="FO142" s="526"/>
      <c r="FP142" s="526"/>
      <c r="FQ142" s="526"/>
      <c r="FR142" s="526"/>
      <c r="FS142" s="526"/>
      <c r="FT142" s="526"/>
      <c r="FU142" s="526"/>
      <c r="FV142" s="526"/>
      <c r="FW142" s="526"/>
      <c r="FX142" s="526"/>
      <c r="FY142" s="526"/>
      <c r="FZ142" s="526"/>
      <c r="GA142" s="526"/>
      <c r="GB142" s="526"/>
      <c r="GC142" s="526"/>
      <c r="GD142" s="526"/>
      <c r="GE142" s="526"/>
      <c r="GF142" s="526"/>
      <c r="GG142" s="526"/>
      <c r="GH142" s="526"/>
      <c r="GI142" s="526"/>
      <c r="GJ142" s="526"/>
      <c r="GK142" s="526"/>
      <c r="GL142" s="526"/>
      <c r="GM142" s="526"/>
      <c r="GN142" s="526"/>
      <c r="GO142" s="526"/>
      <c r="GP142" s="526"/>
      <c r="GQ142" s="526"/>
      <c r="GR142" s="526"/>
      <c r="GS142" s="526"/>
      <c r="GT142" s="526"/>
      <c r="GU142" s="526"/>
      <c r="GV142" s="526"/>
      <c r="GW142" s="526"/>
      <c r="GX142" s="526"/>
      <c r="GY142" s="526"/>
      <c r="GZ142" s="526"/>
      <c r="HA142" s="526"/>
      <c r="HB142" s="526"/>
      <c r="HC142" s="526"/>
      <c r="HD142" s="526"/>
      <c r="HE142" s="526"/>
      <c r="HF142" s="526"/>
      <c r="HG142" s="526"/>
      <c r="HH142" s="526"/>
      <c r="HI142" s="526"/>
      <c r="HJ142" s="526"/>
      <c r="HK142" s="526"/>
      <c r="HL142" s="526"/>
      <c r="HM142" s="526"/>
      <c r="HN142" s="526"/>
      <c r="HO142" s="526"/>
      <c r="HP142" s="526"/>
      <c r="HQ142" s="526"/>
      <c r="HR142" s="526"/>
      <c r="HS142" s="526"/>
      <c r="HT142" s="526"/>
      <c r="HU142" s="526"/>
      <c r="HV142" s="526"/>
      <c r="HW142" s="526"/>
      <c r="HX142" s="526"/>
      <c r="HY142" s="526"/>
      <c r="HZ142" s="526"/>
      <c r="IA142" s="526"/>
      <c r="IB142" s="526"/>
      <c r="IC142" s="526"/>
      <c r="ID142" s="526"/>
      <c r="IE142" s="526"/>
      <c r="IF142" s="526"/>
      <c r="IG142" s="526"/>
      <c r="IH142" s="526"/>
      <c r="II142" s="526"/>
      <c r="IJ142" s="526"/>
      <c r="IK142" s="526"/>
      <c r="IL142" s="526"/>
      <c r="IM142" s="526"/>
      <c r="IN142" s="526"/>
      <c r="IO142" s="526"/>
      <c r="IP142" s="526"/>
      <c r="IQ142" s="526"/>
      <c r="IR142" s="526"/>
      <c r="IS142" s="526"/>
      <c r="IT142" s="526"/>
      <c r="IU142" s="526"/>
      <c r="IV142" s="526"/>
      <c r="IW142" s="526"/>
      <c r="IX142" s="526"/>
      <c r="IY142" s="526"/>
      <c r="IZ142" s="526"/>
      <c r="JA142" s="526"/>
      <c r="JB142" s="526"/>
      <c r="JC142" s="526"/>
      <c r="JD142" s="526"/>
      <c r="JE142" s="526"/>
      <c r="JF142" s="526"/>
      <c r="JG142" s="526"/>
      <c r="JH142" s="526"/>
      <c r="JI142" s="526"/>
      <c r="JJ142" s="526"/>
      <c r="JK142" s="526"/>
      <c r="JL142" s="526"/>
      <c r="JM142" s="526"/>
      <c r="JN142" s="526"/>
      <c r="JO142" s="526"/>
      <c r="JP142" s="526"/>
      <c r="JQ142" s="526"/>
      <c r="JR142" s="526"/>
      <c r="JS142" s="526"/>
      <c r="JT142" s="526"/>
      <c r="JU142" s="526"/>
      <c r="JV142" s="526"/>
      <c r="JW142" s="526"/>
      <c r="JX142" s="526"/>
      <c r="JY142" s="526"/>
      <c r="JZ142" s="526"/>
      <c r="KA142" s="526"/>
      <c r="KB142" s="526"/>
      <c r="KC142" s="526"/>
      <c r="KD142" s="526"/>
      <c r="KE142" s="526"/>
      <c r="KF142" s="526"/>
      <c r="KG142" s="526"/>
      <c r="KH142" s="526"/>
      <c r="KI142" s="526"/>
      <c r="KJ142" s="526"/>
      <c r="KK142" s="526"/>
      <c r="KL142" s="526"/>
      <c r="KM142" s="526"/>
      <c r="KN142" s="526"/>
      <c r="KO142" s="526"/>
      <c r="KP142" s="526"/>
      <c r="KQ142" s="527"/>
    </row>
    <row r="143" spans="1:303" ht="37.25" customHeight="1">
      <c r="A143" s="518"/>
      <c r="B143" s="660" t="s">
        <v>915</v>
      </c>
      <c r="C143" s="660" t="s">
        <v>777</v>
      </c>
      <c r="D143" s="661">
        <v>1</v>
      </c>
      <c r="E143" s="1189">
        <v>268</v>
      </c>
      <c r="F143" s="1171"/>
      <c r="G143" s="621"/>
      <c r="H143" s="622"/>
      <c r="I143" s="620"/>
      <c r="J143" s="619"/>
      <c r="K143" s="625" t="s">
        <v>680</v>
      </c>
      <c r="L143" s="624" t="s">
        <v>680</v>
      </c>
      <c r="M143" s="1176" t="s">
        <v>680</v>
      </c>
      <c r="N143" s="1173"/>
      <c r="O143" s="85"/>
      <c r="P143" s="1177" t="s">
        <v>680</v>
      </c>
      <c r="Q143" s="623" t="s">
        <v>680</v>
      </c>
      <c r="R143" s="611">
        <f t="shared" si="29"/>
        <v>0</v>
      </c>
      <c r="S143" s="662">
        <f t="shared" si="35"/>
        <v>0</v>
      </c>
      <c r="T143" s="663" t="str">
        <f t="shared" si="36"/>
        <v>-</v>
      </c>
      <c r="U143" s="664">
        <v>1.47</v>
      </c>
      <c r="V143" s="174">
        <f t="shared" si="34"/>
        <v>0</v>
      </c>
      <c r="W143" s="533"/>
      <c r="X143" s="665" t="s">
        <v>1513</v>
      </c>
      <c r="Y143" s="665" t="s">
        <v>1519</v>
      </c>
      <c r="Z143" s="658"/>
      <c r="AA143" s="658"/>
      <c r="AB143" s="658"/>
      <c r="AC143" s="658"/>
      <c r="AD143" s="658"/>
      <c r="AE143" s="658"/>
      <c r="AF143" s="658"/>
      <c r="AG143" s="658"/>
      <c r="AH143" s="658"/>
      <c r="AI143" s="658"/>
      <c r="AJ143" s="658"/>
      <c r="AK143" s="658"/>
      <c r="AL143" s="658"/>
      <c r="AM143" s="658"/>
      <c r="AN143" s="658"/>
      <c r="AO143" s="658"/>
      <c r="AP143" s="658"/>
      <c r="AQ143" s="658"/>
      <c r="AR143" s="658"/>
      <c r="AS143" s="658"/>
      <c r="AT143" s="658"/>
      <c r="AU143" s="658"/>
      <c r="AV143" s="658"/>
      <c r="AW143" s="658"/>
      <c r="AX143" s="658"/>
      <c r="AY143" s="658"/>
      <c r="AZ143" s="658"/>
      <c r="BA143" s="658"/>
      <c r="BB143" s="658"/>
      <c r="BC143" s="658"/>
      <c r="BD143" s="658"/>
      <c r="BE143" s="658"/>
      <c r="BF143" s="658"/>
      <c r="BG143" s="658"/>
      <c r="BH143" s="658"/>
      <c r="BI143" s="658"/>
      <c r="BJ143" s="658"/>
      <c r="BK143" s="658"/>
      <c r="BL143" s="658"/>
      <c r="BM143" s="658"/>
      <c r="BN143" s="658"/>
      <c r="BO143" s="659"/>
      <c r="BP143" s="558"/>
      <c r="BQ143" s="310"/>
      <c r="BR143" s="310">
        <v>1</v>
      </c>
      <c r="BS143" s="310"/>
      <c r="BT143" s="310"/>
      <c r="BU143" s="310"/>
      <c r="BV143" s="512"/>
      <c r="BW143" s="310">
        <v>1</v>
      </c>
      <c r="BX143" s="310"/>
      <c r="BY143" s="310"/>
      <c r="BZ143" s="512"/>
      <c r="CA143" s="525"/>
      <c r="CB143" s="526"/>
      <c r="CC143" s="526"/>
      <c r="CD143" s="526"/>
      <c r="CE143" s="526"/>
      <c r="CF143" s="526"/>
      <c r="CG143" s="526"/>
      <c r="CH143" s="526"/>
      <c r="CI143" s="526"/>
      <c r="CJ143" s="526"/>
      <c r="CK143" s="526"/>
      <c r="CL143" s="526"/>
      <c r="CM143" s="526"/>
      <c r="CN143" s="526"/>
      <c r="CO143" s="526"/>
      <c r="CP143" s="526"/>
      <c r="CQ143" s="526"/>
      <c r="CR143" s="526"/>
      <c r="CS143" s="526"/>
      <c r="CT143" s="526"/>
      <c r="CU143" s="526"/>
      <c r="CV143" s="526"/>
      <c r="CW143" s="526"/>
      <c r="CX143" s="526"/>
      <c r="CY143" s="526"/>
      <c r="CZ143" s="526"/>
      <c r="DA143" s="526"/>
      <c r="DB143" s="526"/>
      <c r="DC143" s="526"/>
      <c r="DD143" s="526"/>
      <c r="DE143" s="526"/>
      <c r="DF143" s="526"/>
      <c r="DG143" s="526"/>
      <c r="DH143" s="526"/>
      <c r="DI143" s="526"/>
      <c r="DJ143" s="526"/>
      <c r="DK143" s="526"/>
      <c r="DL143" s="526"/>
      <c r="DM143" s="526"/>
      <c r="DN143" s="526"/>
      <c r="DO143" s="526"/>
      <c r="DP143" s="526"/>
      <c r="DQ143" s="526"/>
      <c r="DR143" s="526"/>
      <c r="DS143" s="526"/>
      <c r="DT143" s="526"/>
      <c r="DU143" s="526"/>
      <c r="DV143" s="526"/>
      <c r="DW143" s="526"/>
      <c r="DX143" s="526"/>
      <c r="DY143" s="526"/>
      <c r="DZ143" s="526"/>
      <c r="EA143" s="526"/>
      <c r="EB143" s="526"/>
      <c r="EC143" s="526"/>
      <c r="ED143" s="526"/>
      <c r="EE143" s="526"/>
      <c r="EF143" s="526"/>
      <c r="EG143" s="526"/>
      <c r="EH143" s="526"/>
      <c r="EI143" s="526"/>
      <c r="EJ143" s="526"/>
      <c r="EK143" s="526"/>
      <c r="EL143" s="526"/>
      <c r="EM143" s="526"/>
      <c r="EN143" s="526"/>
      <c r="EO143" s="526"/>
      <c r="EP143" s="526"/>
      <c r="EQ143" s="526"/>
      <c r="ER143" s="526"/>
      <c r="ES143" s="526"/>
      <c r="ET143" s="526"/>
      <c r="EU143" s="526"/>
      <c r="EV143" s="526"/>
      <c r="EW143" s="526"/>
      <c r="EX143" s="526"/>
      <c r="EY143" s="526"/>
      <c r="EZ143" s="526"/>
      <c r="FA143" s="526"/>
      <c r="FB143" s="526"/>
      <c r="FC143" s="526"/>
      <c r="FD143" s="526"/>
      <c r="FE143" s="526"/>
      <c r="FF143" s="526"/>
      <c r="FG143" s="526"/>
      <c r="FH143" s="526"/>
      <c r="FI143" s="526"/>
      <c r="FJ143" s="526"/>
      <c r="FK143" s="526"/>
      <c r="FL143" s="526"/>
      <c r="FM143" s="526"/>
      <c r="FN143" s="526"/>
      <c r="FO143" s="526"/>
      <c r="FP143" s="526"/>
      <c r="FQ143" s="526"/>
      <c r="FR143" s="526"/>
      <c r="FS143" s="526"/>
      <c r="FT143" s="526"/>
      <c r="FU143" s="526"/>
      <c r="FV143" s="526"/>
      <c r="FW143" s="526"/>
      <c r="FX143" s="526"/>
      <c r="FY143" s="526"/>
      <c r="FZ143" s="526"/>
      <c r="GA143" s="526"/>
      <c r="GB143" s="526"/>
      <c r="GC143" s="526"/>
      <c r="GD143" s="526"/>
      <c r="GE143" s="526"/>
      <c r="GF143" s="526"/>
      <c r="GG143" s="526"/>
      <c r="GH143" s="526"/>
      <c r="GI143" s="526"/>
      <c r="GJ143" s="526"/>
      <c r="GK143" s="526"/>
      <c r="GL143" s="526"/>
      <c r="GM143" s="526"/>
      <c r="GN143" s="526"/>
      <c r="GO143" s="526"/>
      <c r="GP143" s="526"/>
      <c r="GQ143" s="526"/>
      <c r="GR143" s="526"/>
      <c r="GS143" s="526"/>
      <c r="GT143" s="526"/>
      <c r="GU143" s="526"/>
      <c r="GV143" s="526"/>
      <c r="GW143" s="526"/>
      <c r="GX143" s="526"/>
      <c r="GY143" s="526"/>
      <c r="GZ143" s="526"/>
      <c r="HA143" s="526"/>
      <c r="HB143" s="526"/>
      <c r="HC143" s="526"/>
      <c r="HD143" s="526"/>
      <c r="HE143" s="526"/>
      <c r="HF143" s="526"/>
      <c r="HG143" s="526"/>
      <c r="HH143" s="526"/>
      <c r="HI143" s="526"/>
      <c r="HJ143" s="526"/>
      <c r="HK143" s="526"/>
      <c r="HL143" s="526"/>
      <c r="HM143" s="526"/>
      <c r="HN143" s="526"/>
      <c r="HO143" s="526"/>
      <c r="HP143" s="526"/>
      <c r="HQ143" s="526"/>
      <c r="HR143" s="526"/>
      <c r="HS143" s="526"/>
      <c r="HT143" s="526"/>
      <c r="HU143" s="526"/>
      <c r="HV143" s="526"/>
      <c r="HW143" s="526"/>
      <c r="HX143" s="526"/>
      <c r="HY143" s="526"/>
      <c r="HZ143" s="526"/>
      <c r="IA143" s="526"/>
      <c r="IB143" s="526"/>
      <c r="IC143" s="526"/>
      <c r="ID143" s="526"/>
      <c r="IE143" s="526"/>
      <c r="IF143" s="526"/>
      <c r="IG143" s="526"/>
      <c r="IH143" s="526"/>
      <c r="II143" s="526"/>
      <c r="IJ143" s="526"/>
      <c r="IK143" s="526"/>
      <c r="IL143" s="526"/>
      <c r="IM143" s="526"/>
      <c r="IN143" s="526"/>
      <c r="IO143" s="526"/>
      <c r="IP143" s="526"/>
      <c r="IQ143" s="526"/>
      <c r="IR143" s="526"/>
      <c r="IS143" s="526"/>
      <c r="IT143" s="526"/>
      <c r="IU143" s="526"/>
      <c r="IV143" s="526"/>
      <c r="IW143" s="526"/>
      <c r="IX143" s="526"/>
      <c r="IY143" s="526"/>
      <c r="IZ143" s="526"/>
      <c r="JA143" s="526"/>
      <c r="JB143" s="526"/>
      <c r="JC143" s="526"/>
      <c r="JD143" s="526"/>
      <c r="JE143" s="526"/>
      <c r="JF143" s="526"/>
      <c r="JG143" s="526"/>
      <c r="JH143" s="526"/>
      <c r="JI143" s="526"/>
      <c r="JJ143" s="526"/>
      <c r="JK143" s="526"/>
      <c r="JL143" s="526"/>
      <c r="JM143" s="526"/>
      <c r="JN143" s="526"/>
      <c r="JO143" s="526"/>
      <c r="JP143" s="526"/>
      <c r="JQ143" s="526"/>
      <c r="JR143" s="526"/>
      <c r="JS143" s="526"/>
      <c r="JT143" s="526"/>
      <c r="JU143" s="526"/>
      <c r="JV143" s="526"/>
      <c r="JW143" s="526"/>
      <c r="JX143" s="526"/>
      <c r="JY143" s="526"/>
      <c r="JZ143" s="526"/>
      <c r="KA143" s="526"/>
      <c r="KB143" s="526"/>
      <c r="KC143" s="526"/>
      <c r="KD143" s="526"/>
      <c r="KE143" s="526"/>
      <c r="KF143" s="526"/>
      <c r="KG143" s="526"/>
      <c r="KH143" s="526"/>
      <c r="KI143" s="526"/>
      <c r="KJ143" s="526"/>
      <c r="KK143" s="526"/>
      <c r="KL143" s="526"/>
      <c r="KM143" s="526"/>
      <c r="KN143" s="526"/>
      <c r="KO143" s="526"/>
      <c r="KP143" s="526"/>
      <c r="KQ143" s="527"/>
    </row>
    <row r="144" spans="1:303" ht="37.25" customHeight="1">
      <c r="A144" s="518"/>
      <c r="B144" s="660" t="s">
        <v>916</v>
      </c>
      <c r="C144" s="660" t="s">
        <v>778</v>
      </c>
      <c r="D144" s="661">
        <v>1</v>
      </c>
      <c r="E144" s="1189">
        <v>268</v>
      </c>
      <c r="F144" s="1171"/>
      <c r="G144" s="621"/>
      <c r="H144" s="622"/>
      <c r="I144" s="620"/>
      <c r="J144" s="619"/>
      <c r="K144" s="625" t="s">
        <v>680</v>
      </c>
      <c r="L144" s="624" t="s">
        <v>680</v>
      </c>
      <c r="M144" s="1176" t="s">
        <v>680</v>
      </c>
      <c r="N144" s="1173"/>
      <c r="O144" s="85"/>
      <c r="P144" s="1177" t="s">
        <v>680</v>
      </c>
      <c r="Q144" s="623" t="s">
        <v>680</v>
      </c>
      <c r="R144" s="611">
        <f t="shared" si="29"/>
        <v>0</v>
      </c>
      <c r="S144" s="662">
        <f t="shared" si="35"/>
        <v>0</v>
      </c>
      <c r="T144" s="663" t="str">
        <f t="shared" si="36"/>
        <v>-</v>
      </c>
      <c r="U144" s="664">
        <v>1.49</v>
      </c>
      <c r="V144" s="174">
        <f t="shared" si="34"/>
        <v>0</v>
      </c>
      <c r="W144" s="533"/>
      <c r="X144" s="665" t="s">
        <v>1513</v>
      </c>
      <c r="Y144" s="665" t="s">
        <v>1519</v>
      </c>
      <c r="Z144" s="658"/>
      <c r="AA144" s="658"/>
      <c r="AB144" s="658"/>
      <c r="AC144" s="658"/>
      <c r="AD144" s="658"/>
      <c r="AE144" s="658"/>
      <c r="AF144" s="658"/>
      <c r="AG144" s="658"/>
      <c r="AH144" s="658"/>
      <c r="AI144" s="658"/>
      <c r="AJ144" s="658"/>
      <c r="AK144" s="658"/>
      <c r="AL144" s="658"/>
      <c r="AM144" s="658"/>
      <c r="AN144" s="658"/>
      <c r="AO144" s="658"/>
      <c r="AP144" s="658"/>
      <c r="AQ144" s="658"/>
      <c r="AR144" s="658"/>
      <c r="AS144" s="658"/>
      <c r="AT144" s="658"/>
      <c r="AU144" s="658"/>
      <c r="AV144" s="658"/>
      <c r="AW144" s="658"/>
      <c r="AX144" s="658"/>
      <c r="AY144" s="658"/>
      <c r="AZ144" s="658"/>
      <c r="BA144" s="658"/>
      <c r="BB144" s="658"/>
      <c r="BC144" s="658"/>
      <c r="BD144" s="658"/>
      <c r="BE144" s="658"/>
      <c r="BF144" s="658"/>
      <c r="BG144" s="658"/>
      <c r="BH144" s="658"/>
      <c r="BI144" s="658"/>
      <c r="BJ144" s="658"/>
      <c r="BK144" s="658"/>
      <c r="BL144" s="658"/>
      <c r="BM144" s="658"/>
      <c r="BN144" s="658"/>
      <c r="BO144" s="659"/>
      <c r="BP144" s="558"/>
      <c r="BQ144" s="310"/>
      <c r="BR144" s="310">
        <v>1</v>
      </c>
      <c r="BS144" s="310"/>
      <c r="BT144" s="310"/>
      <c r="BU144" s="310"/>
      <c r="BV144" s="512"/>
      <c r="BW144" s="310">
        <v>1</v>
      </c>
      <c r="BX144" s="310"/>
      <c r="BY144" s="310"/>
      <c r="BZ144" s="512"/>
      <c r="CA144" s="525"/>
      <c r="CB144" s="526"/>
      <c r="CC144" s="526"/>
      <c r="CD144" s="526"/>
      <c r="CE144" s="526"/>
      <c r="CF144" s="526"/>
      <c r="CG144" s="526"/>
      <c r="CH144" s="526"/>
      <c r="CI144" s="526"/>
      <c r="CJ144" s="526"/>
      <c r="CK144" s="526"/>
      <c r="CL144" s="526"/>
      <c r="CM144" s="526"/>
      <c r="CN144" s="526"/>
      <c r="CO144" s="526"/>
      <c r="CP144" s="526"/>
      <c r="CQ144" s="526"/>
      <c r="CR144" s="526"/>
      <c r="CS144" s="526"/>
      <c r="CT144" s="526"/>
      <c r="CU144" s="526"/>
      <c r="CV144" s="526"/>
      <c r="CW144" s="526"/>
      <c r="CX144" s="526"/>
      <c r="CY144" s="526"/>
      <c r="CZ144" s="526"/>
      <c r="DA144" s="526"/>
      <c r="DB144" s="526"/>
      <c r="DC144" s="526"/>
      <c r="DD144" s="526"/>
      <c r="DE144" s="526"/>
      <c r="DF144" s="526"/>
      <c r="DG144" s="526"/>
      <c r="DH144" s="526"/>
      <c r="DI144" s="526"/>
      <c r="DJ144" s="526"/>
      <c r="DK144" s="526"/>
      <c r="DL144" s="526"/>
      <c r="DM144" s="526"/>
      <c r="DN144" s="526"/>
      <c r="DO144" s="526"/>
      <c r="DP144" s="526"/>
      <c r="DQ144" s="526"/>
      <c r="DR144" s="526"/>
      <c r="DS144" s="526"/>
      <c r="DT144" s="526"/>
      <c r="DU144" s="526"/>
      <c r="DV144" s="526"/>
      <c r="DW144" s="526"/>
      <c r="DX144" s="526"/>
      <c r="DY144" s="526"/>
      <c r="DZ144" s="526"/>
      <c r="EA144" s="526"/>
      <c r="EB144" s="526"/>
      <c r="EC144" s="526"/>
      <c r="ED144" s="526"/>
      <c r="EE144" s="526"/>
      <c r="EF144" s="526"/>
      <c r="EG144" s="526"/>
      <c r="EH144" s="526"/>
      <c r="EI144" s="526"/>
      <c r="EJ144" s="526"/>
      <c r="EK144" s="526"/>
      <c r="EL144" s="526"/>
      <c r="EM144" s="526"/>
      <c r="EN144" s="526"/>
      <c r="EO144" s="526"/>
      <c r="EP144" s="526"/>
      <c r="EQ144" s="526"/>
      <c r="ER144" s="526"/>
      <c r="ES144" s="526"/>
      <c r="ET144" s="526"/>
      <c r="EU144" s="526"/>
      <c r="EV144" s="526"/>
      <c r="EW144" s="526"/>
      <c r="EX144" s="526"/>
      <c r="EY144" s="526"/>
      <c r="EZ144" s="526"/>
      <c r="FA144" s="526"/>
      <c r="FB144" s="526"/>
      <c r="FC144" s="526"/>
      <c r="FD144" s="526"/>
      <c r="FE144" s="526"/>
      <c r="FF144" s="526"/>
      <c r="FG144" s="526"/>
      <c r="FH144" s="526"/>
      <c r="FI144" s="526"/>
      <c r="FJ144" s="526"/>
      <c r="FK144" s="526"/>
      <c r="FL144" s="526"/>
      <c r="FM144" s="526"/>
      <c r="FN144" s="526"/>
      <c r="FO144" s="526"/>
      <c r="FP144" s="526"/>
      <c r="FQ144" s="526"/>
      <c r="FR144" s="526"/>
      <c r="FS144" s="526"/>
      <c r="FT144" s="526"/>
      <c r="FU144" s="526"/>
      <c r="FV144" s="526"/>
      <c r="FW144" s="526"/>
      <c r="FX144" s="526"/>
      <c r="FY144" s="526"/>
      <c r="FZ144" s="526"/>
      <c r="GA144" s="526"/>
      <c r="GB144" s="526"/>
      <c r="GC144" s="526"/>
      <c r="GD144" s="526"/>
      <c r="GE144" s="526"/>
      <c r="GF144" s="526"/>
      <c r="GG144" s="526"/>
      <c r="GH144" s="526"/>
      <c r="GI144" s="526"/>
      <c r="GJ144" s="526"/>
      <c r="GK144" s="526"/>
      <c r="GL144" s="526"/>
      <c r="GM144" s="526"/>
      <c r="GN144" s="526"/>
      <c r="GO144" s="526"/>
      <c r="GP144" s="526"/>
      <c r="GQ144" s="526"/>
      <c r="GR144" s="526"/>
      <c r="GS144" s="526"/>
      <c r="GT144" s="526"/>
      <c r="GU144" s="526"/>
      <c r="GV144" s="526"/>
      <c r="GW144" s="526"/>
      <c r="GX144" s="526"/>
      <c r="GY144" s="526"/>
      <c r="GZ144" s="526"/>
      <c r="HA144" s="526"/>
      <c r="HB144" s="526"/>
      <c r="HC144" s="526"/>
      <c r="HD144" s="526"/>
      <c r="HE144" s="526"/>
      <c r="HF144" s="526"/>
      <c r="HG144" s="526"/>
      <c r="HH144" s="526"/>
      <c r="HI144" s="526"/>
      <c r="HJ144" s="526"/>
      <c r="HK144" s="526"/>
      <c r="HL144" s="526"/>
      <c r="HM144" s="526"/>
      <c r="HN144" s="526"/>
      <c r="HO144" s="526"/>
      <c r="HP144" s="526"/>
      <c r="HQ144" s="526"/>
      <c r="HR144" s="526"/>
      <c r="HS144" s="526"/>
      <c r="HT144" s="526"/>
      <c r="HU144" s="526"/>
      <c r="HV144" s="526"/>
      <c r="HW144" s="526"/>
      <c r="HX144" s="526"/>
      <c r="HY144" s="526"/>
      <c r="HZ144" s="526"/>
      <c r="IA144" s="526"/>
      <c r="IB144" s="526"/>
      <c r="IC144" s="526"/>
      <c r="ID144" s="526"/>
      <c r="IE144" s="526"/>
      <c r="IF144" s="526"/>
      <c r="IG144" s="526"/>
      <c r="IH144" s="526"/>
      <c r="II144" s="526"/>
      <c r="IJ144" s="526"/>
      <c r="IK144" s="526"/>
      <c r="IL144" s="526"/>
      <c r="IM144" s="526"/>
      <c r="IN144" s="526"/>
      <c r="IO144" s="526"/>
      <c r="IP144" s="526"/>
      <c r="IQ144" s="526"/>
      <c r="IR144" s="526"/>
      <c r="IS144" s="526"/>
      <c r="IT144" s="526"/>
      <c r="IU144" s="526"/>
      <c r="IV144" s="526"/>
      <c r="IW144" s="526"/>
      <c r="IX144" s="526"/>
      <c r="IY144" s="526"/>
      <c r="IZ144" s="526"/>
      <c r="JA144" s="526"/>
      <c r="JB144" s="526"/>
      <c r="JC144" s="526"/>
      <c r="JD144" s="526"/>
      <c r="JE144" s="526"/>
      <c r="JF144" s="526"/>
      <c r="JG144" s="526"/>
      <c r="JH144" s="526"/>
      <c r="JI144" s="526"/>
      <c r="JJ144" s="526"/>
      <c r="JK144" s="526"/>
      <c r="JL144" s="526"/>
      <c r="JM144" s="526"/>
      <c r="JN144" s="526"/>
      <c r="JO144" s="526"/>
      <c r="JP144" s="526"/>
      <c r="JQ144" s="526"/>
      <c r="JR144" s="526"/>
      <c r="JS144" s="526"/>
      <c r="JT144" s="526"/>
      <c r="JU144" s="526"/>
      <c r="JV144" s="526"/>
      <c r="JW144" s="526"/>
      <c r="JX144" s="526"/>
      <c r="JY144" s="526"/>
      <c r="JZ144" s="526"/>
      <c r="KA144" s="526"/>
      <c r="KB144" s="526"/>
      <c r="KC144" s="526"/>
      <c r="KD144" s="526"/>
      <c r="KE144" s="526"/>
      <c r="KF144" s="526"/>
      <c r="KG144" s="526"/>
      <c r="KH144" s="526"/>
      <c r="KI144" s="526"/>
      <c r="KJ144" s="526"/>
      <c r="KK144" s="526"/>
      <c r="KL144" s="526"/>
      <c r="KM144" s="526"/>
      <c r="KN144" s="526"/>
      <c r="KO144" s="526"/>
      <c r="KP144" s="526"/>
      <c r="KQ144" s="527"/>
    </row>
    <row r="145" spans="1:303" ht="37.25" customHeight="1">
      <c r="A145" s="784" t="s">
        <v>40</v>
      </c>
      <c r="B145" s="660" t="s">
        <v>779</v>
      </c>
      <c r="C145" s="660" t="s">
        <v>780</v>
      </c>
      <c r="D145" s="661">
        <v>1</v>
      </c>
      <c r="E145" s="1189">
        <v>228</v>
      </c>
      <c r="F145" s="1171"/>
      <c r="G145" s="621"/>
      <c r="H145" s="622"/>
      <c r="I145" s="620"/>
      <c r="J145" s="619"/>
      <c r="K145" s="625" t="s">
        <v>680</v>
      </c>
      <c r="L145" s="624" t="s">
        <v>680</v>
      </c>
      <c r="M145" s="1176" t="s">
        <v>680</v>
      </c>
      <c r="N145" s="1173"/>
      <c r="O145" s="85"/>
      <c r="P145" s="1177" t="s">
        <v>680</v>
      </c>
      <c r="Q145" s="623" t="s">
        <v>680</v>
      </c>
      <c r="R145" s="611">
        <f t="shared" si="29"/>
        <v>0</v>
      </c>
      <c r="S145" s="662">
        <f t="shared" si="35"/>
        <v>0</v>
      </c>
      <c r="T145" s="663" t="str">
        <f t="shared" si="36"/>
        <v>-</v>
      </c>
      <c r="U145" s="664">
        <v>2.4700000000000002</v>
      </c>
      <c r="V145" s="174">
        <f t="shared" si="34"/>
        <v>0</v>
      </c>
      <c r="W145" s="533"/>
      <c r="X145" s="665" t="s">
        <v>1513</v>
      </c>
      <c r="Y145" s="665" t="s">
        <v>1520</v>
      </c>
      <c r="Z145" s="658"/>
      <c r="AA145" s="658"/>
      <c r="AB145" s="658"/>
      <c r="AC145" s="658"/>
      <c r="AD145" s="658"/>
      <c r="AE145" s="658"/>
      <c r="AF145" s="658"/>
      <c r="AG145" s="658"/>
      <c r="AH145" s="658"/>
      <c r="AI145" s="658"/>
      <c r="AJ145" s="658"/>
      <c r="AK145" s="658"/>
      <c r="AL145" s="658"/>
      <c r="AM145" s="658"/>
      <c r="AN145" s="658"/>
      <c r="AO145" s="658"/>
      <c r="AP145" s="658"/>
      <c r="AQ145" s="658"/>
      <c r="AR145" s="658"/>
      <c r="AS145" s="658"/>
      <c r="AT145" s="658"/>
      <c r="AU145" s="658"/>
      <c r="AV145" s="658"/>
      <c r="AW145" s="658"/>
      <c r="AX145" s="658"/>
      <c r="AY145" s="658"/>
      <c r="AZ145" s="658"/>
      <c r="BA145" s="658"/>
      <c r="BB145" s="658"/>
      <c r="BC145" s="658"/>
      <c r="BD145" s="658"/>
      <c r="BE145" s="658"/>
      <c r="BF145" s="658"/>
      <c r="BG145" s="658"/>
      <c r="BH145" s="658"/>
      <c r="BI145" s="658"/>
      <c r="BJ145" s="658"/>
      <c r="BK145" s="658"/>
      <c r="BL145" s="658"/>
      <c r="BM145" s="658"/>
      <c r="BN145" s="658"/>
      <c r="BO145" s="659"/>
      <c r="BP145" s="558"/>
      <c r="BQ145" s="310"/>
      <c r="BR145" s="310"/>
      <c r="BS145" s="310">
        <v>1</v>
      </c>
      <c r="BT145" s="310"/>
      <c r="BU145" s="310"/>
      <c r="BV145" s="512"/>
      <c r="BW145" s="310">
        <v>1</v>
      </c>
      <c r="BX145" s="310"/>
      <c r="BY145" s="310"/>
      <c r="BZ145" s="512"/>
      <c r="CA145" s="525"/>
      <c r="CB145" s="526"/>
      <c r="CC145" s="526"/>
      <c r="CD145" s="526"/>
      <c r="CE145" s="526"/>
      <c r="CF145" s="526"/>
      <c r="CG145" s="526"/>
      <c r="CH145" s="526"/>
      <c r="CI145" s="526"/>
      <c r="CJ145" s="526"/>
      <c r="CK145" s="526"/>
      <c r="CL145" s="526"/>
      <c r="CM145" s="526"/>
      <c r="CN145" s="526"/>
      <c r="CO145" s="526"/>
      <c r="CP145" s="526"/>
      <c r="CQ145" s="526"/>
      <c r="CR145" s="526"/>
      <c r="CS145" s="526"/>
      <c r="CT145" s="526"/>
      <c r="CU145" s="526"/>
      <c r="CV145" s="526"/>
      <c r="CW145" s="526"/>
      <c r="CX145" s="526"/>
      <c r="CY145" s="526"/>
      <c r="CZ145" s="526"/>
      <c r="DA145" s="526"/>
      <c r="DB145" s="526"/>
      <c r="DC145" s="526"/>
      <c r="DD145" s="526"/>
      <c r="DE145" s="526"/>
      <c r="DF145" s="526"/>
      <c r="DG145" s="526"/>
      <c r="DH145" s="526"/>
      <c r="DI145" s="526"/>
      <c r="DJ145" s="526"/>
      <c r="DK145" s="526"/>
      <c r="DL145" s="526"/>
      <c r="DM145" s="526"/>
      <c r="DN145" s="526"/>
      <c r="DO145" s="526"/>
      <c r="DP145" s="526"/>
      <c r="DQ145" s="526"/>
      <c r="DR145" s="526"/>
      <c r="DS145" s="526"/>
      <c r="DT145" s="526"/>
      <c r="DU145" s="526"/>
      <c r="DV145" s="526"/>
      <c r="DW145" s="526"/>
      <c r="DX145" s="526"/>
      <c r="DY145" s="526"/>
      <c r="DZ145" s="526"/>
      <c r="EA145" s="526"/>
      <c r="EB145" s="526"/>
      <c r="EC145" s="526"/>
      <c r="ED145" s="526"/>
      <c r="EE145" s="526"/>
      <c r="EF145" s="526"/>
      <c r="EG145" s="526"/>
      <c r="EH145" s="526"/>
      <c r="EI145" s="526"/>
      <c r="EJ145" s="526"/>
      <c r="EK145" s="526"/>
      <c r="EL145" s="526"/>
      <c r="EM145" s="526"/>
      <c r="EN145" s="526"/>
      <c r="EO145" s="526"/>
      <c r="EP145" s="526"/>
      <c r="EQ145" s="526"/>
      <c r="ER145" s="526"/>
      <c r="ES145" s="526"/>
      <c r="ET145" s="526"/>
      <c r="EU145" s="526"/>
      <c r="EV145" s="526"/>
      <c r="EW145" s="526"/>
      <c r="EX145" s="526"/>
      <c r="EY145" s="526"/>
      <c r="EZ145" s="526"/>
      <c r="FA145" s="526"/>
      <c r="FB145" s="526"/>
      <c r="FC145" s="526"/>
      <c r="FD145" s="526"/>
      <c r="FE145" s="526"/>
      <c r="FF145" s="526"/>
      <c r="FG145" s="526"/>
      <c r="FH145" s="526"/>
      <c r="FI145" s="526"/>
      <c r="FJ145" s="526"/>
      <c r="FK145" s="526"/>
      <c r="FL145" s="526"/>
      <c r="FM145" s="526"/>
      <c r="FN145" s="526"/>
      <c r="FO145" s="526"/>
      <c r="FP145" s="526"/>
      <c r="FQ145" s="526"/>
      <c r="FR145" s="526"/>
      <c r="FS145" s="526"/>
      <c r="FT145" s="526"/>
      <c r="FU145" s="526"/>
      <c r="FV145" s="526"/>
      <c r="FW145" s="526"/>
      <c r="FX145" s="526"/>
      <c r="FY145" s="526"/>
      <c r="FZ145" s="526"/>
      <c r="GA145" s="526"/>
      <c r="GB145" s="526"/>
      <c r="GC145" s="526"/>
      <c r="GD145" s="526"/>
      <c r="GE145" s="526"/>
      <c r="GF145" s="526"/>
      <c r="GG145" s="526"/>
      <c r="GH145" s="526"/>
      <c r="GI145" s="526"/>
      <c r="GJ145" s="526"/>
      <c r="GK145" s="526"/>
      <c r="GL145" s="526"/>
      <c r="GM145" s="526"/>
      <c r="GN145" s="526"/>
      <c r="GO145" s="526"/>
      <c r="GP145" s="526"/>
      <c r="GQ145" s="526"/>
      <c r="GR145" s="526"/>
      <c r="GS145" s="526"/>
      <c r="GT145" s="526"/>
      <c r="GU145" s="526"/>
      <c r="GV145" s="526"/>
      <c r="GW145" s="526"/>
      <c r="GX145" s="526"/>
      <c r="GY145" s="526"/>
      <c r="GZ145" s="526"/>
      <c r="HA145" s="526"/>
      <c r="HB145" s="526"/>
      <c r="HC145" s="526"/>
      <c r="HD145" s="526"/>
      <c r="HE145" s="526"/>
      <c r="HF145" s="526"/>
      <c r="HG145" s="526"/>
      <c r="HH145" s="526"/>
      <c r="HI145" s="526"/>
      <c r="HJ145" s="526"/>
      <c r="HK145" s="526"/>
      <c r="HL145" s="526"/>
      <c r="HM145" s="526"/>
      <c r="HN145" s="526"/>
      <c r="HO145" s="526"/>
      <c r="HP145" s="526"/>
      <c r="HQ145" s="526"/>
      <c r="HR145" s="526"/>
      <c r="HS145" s="526"/>
      <c r="HT145" s="526"/>
      <c r="HU145" s="526"/>
      <c r="HV145" s="526"/>
      <c r="HW145" s="526"/>
      <c r="HX145" s="526"/>
      <c r="HY145" s="526"/>
      <c r="HZ145" s="526"/>
      <c r="IA145" s="526"/>
      <c r="IB145" s="526"/>
      <c r="IC145" s="526"/>
      <c r="ID145" s="526"/>
      <c r="IE145" s="526"/>
      <c r="IF145" s="526"/>
      <c r="IG145" s="526"/>
      <c r="IH145" s="526"/>
      <c r="II145" s="526"/>
      <c r="IJ145" s="526"/>
      <c r="IK145" s="526"/>
      <c r="IL145" s="526"/>
      <c r="IM145" s="526"/>
      <c r="IN145" s="526"/>
      <c r="IO145" s="526"/>
      <c r="IP145" s="526"/>
      <c r="IQ145" s="526"/>
      <c r="IR145" s="526"/>
      <c r="IS145" s="526"/>
      <c r="IT145" s="526"/>
      <c r="IU145" s="526"/>
      <c r="IV145" s="526"/>
      <c r="IW145" s="526"/>
      <c r="IX145" s="526"/>
      <c r="IY145" s="526"/>
      <c r="IZ145" s="526"/>
      <c r="JA145" s="526"/>
      <c r="JB145" s="526"/>
      <c r="JC145" s="526"/>
      <c r="JD145" s="526"/>
      <c r="JE145" s="526"/>
      <c r="JF145" s="526"/>
      <c r="JG145" s="526"/>
      <c r="JH145" s="526"/>
      <c r="JI145" s="526"/>
      <c r="JJ145" s="526"/>
      <c r="JK145" s="526"/>
      <c r="JL145" s="526"/>
      <c r="JM145" s="526"/>
      <c r="JN145" s="526"/>
      <c r="JO145" s="526"/>
      <c r="JP145" s="526"/>
      <c r="JQ145" s="526"/>
      <c r="JR145" s="526"/>
      <c r="JS145" s="526"/>
      <c r="JT145" s="526"/>
      <c r="JU145" s="526"/>
      <c r="JV145" s="526"/>
      <c r="JW145" s="526"/>
      <c r="JX145" s="526"/>
      <c r="JY145" s="526"/>
      <c r="JZ145" s="526"/>
      <c r="KA145" s="526"/>
      <c r="KB145" s="526"/>
      <c r="KC145" s="526"/>
      <c r="KD145" s="526"/>
      <c r="KE145" s="526"/>
      <c r="KF145" s="526"/>
      <c r="KG145" s="526"/>
      <c r="KH145" s="526"/>
      <c r="KI145" s="526"/>
      <c r="KJ145" s="526"/>
      <c r="KK145" s="526"/>
      <c r="KL145" s="526"/>
      <c r="KM145" s="526"/>
      <c r="KN145" s="526"/>
      <c r="KO145" s="526"/>
      <c r="KP145" s="526"/>
      <c r="KQ145" s="527"/>
    </row>
    <row r="146" spans="1:303" ht="37.25" customHeight="1">
      <c r="A146" s="518"/>
      <c r="B146" s="660" t="s">
        <v>781</v>
      </c>
      <c r="C146" s="660" t="s">
        <v>782</v>
      </c>
      <c r="D146" s="661">
        <v>1</v>
      </c>
      <c r="E146" s="1189">
        <v>222</v>
      </c>
      <c r="F146" s="1171"/>
      <c r="G146" s="621"/>
      <c r="H146" s="622"/>
      <c r="I146" s="620"/>
      <c r="J146" s="619"/>
      <c r="K146" s="625" t="s">
        <v>680</v>
      </c>
      <c r="L146" s="624" t="s">
        <v>680</v>
      </c>
      <c r="M146" s="1176" t="s">
        <v>680</v>
      </c>
      <c r="N146" s="1173"/>
      <c r="O146" s="85"/>
      <c r="P146" s="1177" t="s">
        <v>680</v>
      </c>
      <c r="Q146" s="623" t="s">
        <v>680</v>
      </c>
      <c r="R146" s="611">
        <f t="shared" si="29"/>
        <v>0</v>
      </c>
      <c r="S146" s="662">
        <f t="shared" si="35"/>
        <v>0</v>
      </c>
      <c r="T146" s="663" t="str">
        <f t="shared" si="36"/>
        <v>-</v>
      </c>
      <c r="U146" s="664">
        <v>2.38</v>
      </c>
      <c r="V146" s="174">
        <f t="shared" si="34"/>
        <v>0</v>
      </c>
      <c r="W146" s="533"/>
      <c r="X146" s="665" t="s">
        <v>1513</v>
      </c>
      <c r="Y146" s="665" t="s">
        <v>1520</v>
      </c>
      <c r="Z146" s="658"/>
      <c r="AA146" s="658"/>
      <c r="AB146" s="658"/>
      <c r="AC146" s="658"/>
      <c r="AD146" s="658"/>
      <c r="AE146" s="658"/>
      <c r="AF146" s="658"/>
      <c r="AG146" s="658"/>
      <c r="AH146" s="658"/>
      <c r="AI146" s="658"/>
      <c r="AJ146" s="658"/>
      <c r="AK146" s="658"/>
      <c r="AL146" s="658"/>
      <c r="AM146" s="658"/>
      <c r="AN146" s="658"/>
      <c r="AO146" s="658"/>
      <c r="AP146" s="658"/>
      <c r="AQ146" s="658"/>
      <c r="AR146" s="658"/>
      <c r="AS146" s="658"/>
      <c r="AT146" s="658"/>
      <c r="AU146" s="658"/>
      <c r="AV146" s="658"/>
      <c r="AW146" s="658"/>
      <c r="AX146" s="658"/>
      <c r="AY146" s="658"/>
      <c r="AZ146" s="658"/>
      <c r="BA146" s="658"/>
      <c r="BB146" s="658"/>
      <c r="BC146" s="658"/>
      <c r="BD146" s="658"/>
      <c r="BE146" s="658"/>
      <c r="BF146" s="658"/>
      <c r="BG146" s="658"/>
      <c r="BH146" s="658"/>
      <c r="BI146" s="658"/>
      <c r="BJ146" s="658"/>
      <c r="BK146" s="658"/>
      <c r="BL146" s="658"/>
      <c r="BM146" s="658"/>
      <c r="BN146" s="658"/>
      <c r="BO146" s="659"/>
      <c r="BP146" s="558"/>
      <c r="BQ146" s="310"/>
      <c r="BR146" s="310"/>
      <c r="BS146" s="310">
        <v>1</v>
      </c>
      <c r="BT146" s="310"/>
      <c r="BU146" s="310"/>
      <c r="BV146" s="512"/>
      <c r="BW146" s="310">
        <v>1</v>
      </c>
      <c r="BX146" s="310"/>
      <c r="BY146" s="310"/>
      <c r="BZ146" s="512"/>
      <c r="CA146" s="525"/>
      <c r="CB146" s="526"/>
      <c r="CC146" s="526"/>
      <c r="CD146" s="526"/>
      <c r="CE146" s="526"/>
      <c r="CF146" s="526"/>
      <c r="CG146" s="526"/>
      <c r="CH146" s="526"/>
      <c r="CI146" s="526"/>
      <c r="CJ146" s="526"/>
      <c r="CK146" s="526"/>
      <c r="CL146" s="526"/>
      <c r="CM146" s="526"/>
      <c r="CN146" s="526"/>
      <c r="CO146" s="526"/>
      <c r="CP146" s="526"/>
      <c r="CQ146" s="526"/>
      <c r="CR146" s="526"/>
      <c r="CS146" s="526"/>
      <c r="CT146" s="526"/>
      <c r="CU146" s="526"/>
      <c r="CV146" s="526"/>
      <c r="CW146" s="526"/>
      <c r="CX146" s="526"/>
      <c r="CY146" s="526"/>
      <c r="CZ146" s="526"/>
      <c r="DA146" s="526"/>
      <c r="DB146" s="526"/>
      <c r="DC146" s="526"/>
      <c r="DD146" s="526"/>
      <c r="DE146" s="526"/>
      <c r="DF146" s="526"/>
      <c r="DG146" s="526"/>
      <c r="DH146" s="526"/>
      <c r="DI146" s="526"/>
      <c r="DJ146" s="526"/>
      <c r="DK146" s="526"/>
      <c r="DL146" s="526"/>
      <c r="DM146" s="526"/>
      <c r="DN146" s="526"/>
      <c r="DO146" s="526"/>
      <c r="DP146" s="526"/>
      <c r="DQ146" s="526"/>
      <c r="DR146" s="526"/>
      <c r="DS146" s="526"/>
      <c r="DT146" s="526"/>
      <c r="DU146" s="526"/>
      <c r="DV146" s="526"/>
      <c r="DW146" s="526"/>
      <c r="DX146" s="526"/>
      <c r="DY146" s="526"/>
      <c r="DZ146" s="526"/>
      <c r="EA146" s="526"/>
      <c r="EB146" s="526"/>
      <c r="EC146" s="526"/>
      <c r="ED146" s="526"/>
      <c r="EE146" s="526"/>
      <c r="EF146" s="526"/>
      <c r="EG146" s="526"/>
      <c r="EH146" s="526"/>
      <c r="EI146" s="526"/>
      <c r="EJ146" s="526"/>
      <c r="EK146" s="526"/>
      <c r="EL146" s="526"/>
      <c r="EM146" s="526"/>
      <c r="EN146" s="526"/>
      <c r="EO146" s="526"/>
      <c r="EP146" s="526"/>
      <c r="EQ146" s="526"/>
      <c r="ER146" s="526"/>
      <c r="ES146" s="526"/>
      <c r="ET146" s="526"/>
      <c r="EU146" s="526"/>
      <c r="EV146" s="526"/>
      <c r="EW146" s="526"/>
      <c r="EX146" s="526"/>
      <c r="EY146" s="526"/>
      <c r="EZ146" s="526"/>
      <c r="FA146" s="526"/>
      <c r="FB146" s="526"/>
      <c r="FC146" s="526"/>
      <c r="FD146" s="526"/>
      <c r="FE146" s="526"/>
      <c r="FF146" s="526"/>
      <c r="FG146" s="526"/>
      <c r="FH146" s="526"/>
      <c r="FI146" s="526"/>
      <c r="FJ146" s="526"/>
      <c r="FK146" s="526"/>
      <c r="FL146" s="526"/>
      <c r="FM146" s="526"/>
      <c r="FN146" s="526"/>
      <c r="FO146" s="526"/>
      <c r="FP146" s="526"/>
      <c r="FQ146" s="526"/>
      <c r="FR146" s="526"/>
      <c r="FS146" s="526"/>
      <c r="FT146" s="526"/>
      <c r="FU146" s="526"/>
      <c r="FV146" s="526"/>
      <c r="FW146" s="526"/>
      <c r="FX146" s="526"/>
      <c r="FY146" s="526"/>
      <c r="FZ146" s="526"/>
      <c r="GA146" s="526"/>
      <c r="GB146" s="526"/>
      <c r="GC146" s="526"/>
      <c r="GD146" s="526"/>
      <c r="GE146" s="526"/>
      <c r="GF146" s="526"/>
      <c r="GG146" s="526"/>
      <c r="GH146" s="526"/>
      <c r="GI146" s="526"/>
      <c r="GJ146" s="526"/>
      <c r="GK146" s="526"/>
      <c r="GL146" s="526"/>
      <c r="GM146" s="526"/>
      <c r="GN146" s="526"/>
      <c r="GO146" s="526"/>
      <c r="GP146" s="526"/>
      <c r="GQ146" s="526"/>
      <c r="GR146" s="526"/>
      <c r="GS146" s="526"/>
      <c r="GT146" s="526"/>
      <c r="GU146" s="526"/>
      <c r="GV146" s="526"/>
      <c r="GW146" s="526"/>
      <c r="GX146" s="526"/>
      <c r="GY146" s="526"/>
      <c r="GZ146" s="526"/>
      <c r="HA146" s="526"/>
      <c r="HB146" s="526"/>
      <c r="HC146" s="526"/>
      <c r="HD146" s="526"/>
      <c r="HE146" s="526"/>
      <c r="HF146" s="526"/>
      <c r="HG146" s="526"/>
      <c r="HH146" s="526"/>
      <c r="HI146" s="526"/>
      <c r="HJ146" s="526"/>
      <c r="HK146" s="526"/>
      <c r="HL146" s="526"/>
      <c r="HM146" s="526"/>
      <c r="HN146" s="526"/>
      <c r="HO146" s="526"/>
      <c r="HP146" s="526"/>
      <c r="HQ146" s="526"/>
      <c r="HR146" s="526"/>
      <c r="HS146" s="526"/>
      <c r="HT146" s="526"/>
      <c r="HU146" s="526"/>
      <c r="HV146" s="526"/>
      <c r="HW146" s="526"/>
      <c r="HX146" s="526"/>
      <c r="HY146" s="526"/>
      <c r="HZ146" s="526"/>
      <c r="IA146" s="526"/>
      <c r="IB146" s="526"/>
      <c r="IC146" s="526"/>
      <c r="ID146" s="526"/>
      <c r="IE146" s="526"/>
      <c r="IF146" s="526"/>
      <c r="IG146" s="526"/>
      <c r="IH146" s="526"/>
      <c r="II146" s="526"/>
      <c r="IJ146" s="526"/>
      <c r="IK146" s="526"/>
      <c r="IL146" s="526"/>
      <c r="IM146" s="526"/>
      <c r="IN146" s="526"/>
      <c r="IO146" s="526"/>
      <c r="IP146" s="526"/>
      <c r="IQ146" s="526"/>
      <c r="IR146" s="526"/>
      <c r="IS146" s="526"/>
      <c r="IT146" s="526"/>
      <c r="IU146" s="526"/>
      <c r="IV146" s="526"/>
      <c r="IW146" s="526"/>
      <c r="IX146" s="526"/>
      <c r="IY146" s="526"/>
      <c r="IZ146" s="526"/>
      <c r="JA146" s="526"/>
      <c r="JB146" s="526"/>
      <c r="JC146" s="526"/>
      <c r="JD146" s="526"/>
      <c r="JE146" s="526"/>
      <c r="JF146" s="526"/>
      <c r="JG146" s="526"/>
      <c r="JH146" s="526"/>
      <c r="JI146" s="526"/>
      <c r="JJ146" s="526"/>
      <c r="JK146" s="526"/>
      <c r="JL146" s="526"/>
      <c r="JM146" s="526"/>
      <c r="JN146" s="526"/>
      <c r="JO146" s="526"/>
      <c r="JP146" s="526"/>
      <c r="JQ146" s="526"/>
      <c r="JR146" s="526"/>
      <c r="JS146" s="526"/>
      <c r="JT146" s="526"/>
      <c r="JU146" s="526"/>
      <c r="JV146" s="526"/>
      <c r="JW146" s="526"/>
      <c r="JX146" s="526"/>
      <c r="JY146" s="526"/>
      <c r="JZ146" s="526"/>
      <c r="KA146" s="526"/>
      <c r="KB146" s="526"/>
      <c r="KC146" s="526"/>
      <c r="KD146" s="526"/>
      <c r="KE146" s="526"/>
      <c r="KF146" s="526"/>
      <c r="KG146" s="526"/>
      <c r="KH146" s="526"/>
      <c r="KI146" s="526"/>
      <c r="KJ146" s="526"/>
      <c r="KK146" s="526"/>
      <c r="KL146" s="526"/>
      <c r="KM146" s="526"/>
      <c r="KN146" s="526"/>
      <c r="KO146" s="526"/>
      <c r="KP146" s="526"/>
      <c r="KQ146" s="527"/>
    </row>
    <row r="147" spans="1:303" ht="37.25" customHeight="1">
      <c r="A147" s="518"/>
      <c r="B147" s="660" t="s">
        <v>783</v>
      </c>
      <c r="C147" s="660" t="s">
        <v>784</v>
      </c>
      <c r="D147" s="661">
        <v>1</v>
      </c>
      <c r="E147" s="1189">
        <v>222</v>
      </c>
      <c r="F147" s="1171"/>
      <c r="G147" s="621"/>
      <c r="H147" s="622"/>
      <c r="I147" s="620"/>
      <c r="J147" s="619"/>
      <c r="K147" s="625" t="s">
        <v>680</v>
      </c>
      <c r="L147" s="624" t="s">
        <v>680</v>
      </c>
      <c r="M147" s="1176" t="s">
        <v>680</v>
      </c>
      <c r="N147" s="1173"/>
      <c r="O147" s="85"/>
      <c r="P147" s="1177" t="s">
        <v>680</v>
      </c>
      <c r="Q147" s="623" t="s">
        <v>680</v>
      </c>
      <c r="R147" s="611">
        <f t="shared" si="29"/>
        <v>0</v>
      </c>
      <c r="S147" s="662">
        <f t="shared" si="35"/>
        <v>0</v>
      </c>
      <c r="T147" s="663" t="str">
        <f t="shared" si="36"/>
        <v>-</v>
      </c>
      <c r="U147" s="664">
        <v>2.29</v>
      </c>
      <c r="V147" s="174">
        <f t="shared" si="34"/>
        <v>0</v>
      </c>
      <c r="W147" s="533"/>
      <c r="X147" s="665" t="s">
        <v>1512</v>
      </c>
      <c r="Y147" s="665" t="s">
        <v>1520</v>
      </c>
      <c r="Z147" s="658"/>
      <c r="AA147" s="658"/>
      <c r="AB147" s="658"/>
      <c r="AC147" s="658"/>
      <c r="AD147" s="658"/>
      <c r="AE147" s="658"/>
      <c r="AF147" s="658"/>
      <c r="AG147" s="658"/>
      <c r="AH147" s="658"/>
      <c r="AI147" s="658"/>
      <c r="AJ147" s="658"/>
      <c r="AK147" s="658"/>
      <c r="AL147" s="658"/>
      <c r="AM147" s="658"/>
      <c r="AN147" s="658"/>
      <c r="AO147" s="658"/>
      <c r="AP147" s="658"/>
      <c r="AQ147" s="658"/>
      <c r="AR147" s="658"/>
      <c r="AS147" s="658"/>
      <c r="AT147" s="658"/>
      <c r="AU147" s="658"/>
      <c r="AV147" s="658"/>
      <c r="AW147" s="658"/>
      <c r="AX147" s="658"/>
      <c r="AY147" s="658"/>
      <c r="AZ147" s="658"/>
      <c r="BA147" s="658"/>
      <c r="BB147" s="658"/>
      <c r="BC147" s="658"/>
      <c r="BD147" s="658"/>
      <c r="BE147" s="658"/>
      <c r="BF147" s="658"/>
      <c r="BG147" s="658"/>
      <c r="BH147" s="658"/>
      <c r="BI147" s="658"/>
      <c r="BJ147" s="658"/>
      <c r="BK147" s="658"/>
      <c r="BL147" s="658"/>
      <c r="BM147" s="658"/>
      <c r="BN147" s="658"/>
      <c r="BO147" s="659"/>
      <c r="BP147" s="558"/>
      <c r="BQ147" s="310"/>
      <c r="BR147" s="310"/>
      <c r="BS147" s="310">
        <v>1</v>
      </c>
      <c r="BT147" s="310"/>
      <c r="BU147" s="310"/>
      <c r="BV147" s="512"/>
      <c r="BW147" s="310"/>
      <c r="BX147" s="310">
        <v>1</v>
      </c>
      <c r="BY147" s="310"/>
      <c r="BZ147" s="512"/>
      <c r="CA147" s="525"/>
      <c r="CB147" s="526"/>
      <c r="CC147" s="526"/>
      <c r="CD147" s="526"/>
      <c r="CE147" s="526"/>
      <c r="CF147" s="526"/>
      <c r="CG147" s="526"/>
      <c r="CH147" s="526"/>
      <c r="CI147" s="526"/>
      <c r="CJ147" s="526"/>
      <c r="CK147" s="526"/>
      <c r="CL147" s="526"/>
      <c r="CM147" s="526"/>
      <c r="CN147" s="526"/>
      <c r="CO147" s="526"/>
      <c r="CP147" s="526"/>
      <c r="CQ147" s="526"/>
      <c r="CR147" s="526"/>
      <c r="CS147" s="526"/>
      <c r="CT147" s="526"/>
      <c r="CU147" s="526"/>
      <c r="CV147" s="526"/>
      <c r="CW147" s="526"/>
      <c r="CX147" s="526"/>
      <c r="CY147" s="526"/>
      <c r="CZ147" s="526"/>
      <c r="DA147" s="526"/>
      <c r="DB147" s="526"/>
      <c r="DC147" s="526"/>
      <c r="DD147" s="526"/>
      <c r="DE147" s="526"/>
      <c r="DF147" s="526"/>
      <c r="DG147" s="526"/>
      <c r="DH147" s="526"/>
      <c r="DI147" s="526"/>
      <c r="DJ147" s="526"/>
      <c r="DK147" s="526"/>
      <c r="DL147" s="526"/>
      <c r="DM147" s="526"/>
      <c r="DN147" s="526"/>
      <c r="DO147" s="526"/>
      <c r="DP147" s="526"/>
      <c r="DQ147" s="526"/>
      <c r="DR147" s="526"/>
      <c r="DS147" s="526"/>
      <c r="DT147" s="526"/>
      <c r="DU147" s="526"/>
      <c r="DV147" s="526"/>
      <c r="DW147" s="526"/>
      <c r="DX147" s="526"/>
      <c r="DY147" s="526"/>
      <c r="DZ147" s="526"/>
      <c r="EA147" s="526"/>
      <c r="EB147" s="526"/>
      <c r="EC147" s="526"/>
      <c r="ED147" s="526"/>
      <c r="EE147" s="526"/>
      <c r="EF147" s="526"/>
      <c r="EG147" s="526"/>
      <c r="EH147" s="526"/>
      <c r="EI147" s="526"/>
      <c r="EJ147" s="526"/>
      <c r="EK147" s="526"/>
      <c r="EL147" s="526"/>
      <c r="EM147" s="526"/>
      <c r="EN147" s="526"/>
      <c r="EO147" s="526"/>
      <c r="EP147" s="526"/>
      <c r="EQ147" s="526"/>
      <c r="ER147" s="526"/>
      <c r="ES147" s="526"/>
      <c r="ET147" s="526"/>
      <c r="EU147" s="526"/>
      <c r="EV147" s="526"/>
      <c r="EW147" s="526"/>
      <c r="EX147" s="526"/>
      <c r="EY147" s="526"/>
      <c r="EZ147" s="526"/>
      <c r="FA147" s="526"/>
      <c r="FB147" s="526"/>
      <c r="FC147" s="526"/>
      <c r="FD147" s="526"/>
      <c r="FE147" s="526"/>
      <c r="FF147" s="526"/>
      <c r="FG147" s="526"/>
      <c r="FH147" s="526"/>
      <c r="FI147" s="526"/>
      <c r="FJ147" s="526"/>
      <c r="FK147" s="526"/>
      <c r="FL147" s="526"/>
      <c r="FM147" s="526"/>
      <c r="FN147" s="526"/>
      <c r="FO147" s="526"/>
      <c r="FP147" s="526"/>
      <c r="FQ147" s="526"/>
      <c r="FR147" s="526"/>
      <c r="FS147" s="526"/>
      <c r="FT147" s="526"/>
      <c r="FU147" s="526"/>
      <c r="FV147" s="526"/>
      <c r="FW147" s="526"/>
      <c r="FX147" s="526"/>
      <c r="FY147" s="526"/>
      <c r="FZ147" s="526"/>
      <c r="GA147" s="526"/>
      <c r="GB147" s="526"/>
      <c r="GC147" s="526"/>
      <c r="GD147" s="526"/>
      <c r="GE147" s="526"/>
      <c r="GF147" s="526"/>
      <c r="GG147" s="526"/>
      <c r="GH147" s="526"/>
      <c r="GI147" s="526"/>
      <c r="GJ147" s="526"/>
      <c r="GK147" s="526"/>
      <c r="GL147" s="526"/>
      <c r="GM147" s="526"/>
      <c r="GN147" s="526"/>
      <c r="GO147" s="526"/>
      <c r="GP147" s="526"/>
      <c r="GQ147" s="526"/>
      <c r="GR147" s="526"/>
      <c r="GS147" s="526"/>
      <c r="GT147" s="526"/>
      <c r="GU147" s="526"/>
      <c r="GV147" s="526"/>
      <c r="GW147" s="526"/>
      <c r="GX147" s="526"/>
      <c r="GY147" s="526"/>
      <c r="GZ147" s="526"/>
      <c r="HA147" s="526"/>
      <c r="HB147" s="526"/>
      <c r="HC147" s="526"/>
      <c r="HD147" s="526"/>
      <c r="HE147" s="526"/>
      <c r="HF147" s="526"/>
      <c r="HG147" s="526"/>
      <c r="HH147" s="526"/>
      <c r="HI147" s="526"/>
      <c r="HJ147" s="526"/>
      <c r="HK147" s="526"/>
      <c r="HL147" s="526"/>
      <c r="HM147" s="526"/>
      <c r="HN147" s="526"/>
      <c r="HO147" s="526"/>
      <c r="HP147" s="526"/>
      <c r="HQ147" s="526"/>
      <c r="HR147" s="526"/>
      <c r="HS147" s="526"/>
      <c r="HT147" s="526"/>
      <c r="HU147" s="526"/>
      <c r="HV147" s="526"/>
      <c r="HW147" s="526"/>
      <c r="HX147" s="526"/>
      <c r="HY147" s="526"/>
      <c r="HZ147" s="526"/>
      <c r="IA147" s="526"/>
      <c r="IB147" s="526"/>
      <c r="IC147" s="526"/>
      <c r="ID147" s="526"/>
      <c r="IE147" s="526"/>
      <c r="IF147" s="526"/>
      <c r="IG147" s="526"/>
      <c r="IH147" s="526"/>
      <c r="II147" s="526"/>
      <c r="IJ147" s="526"/>
      <c r="IK147" s="526"/>
      <c r="IL147" s="526"/>
      <c r="IM147" s="526"/>
      <c r="IN147" s="526"/>
      <c r="IO147" s="526"/>
      <c r="IP147" s="526"/>
      <c r="IQ147" s="526"/>
      <c r="IR147" s="526"/>
      <c r="IS147" s="526"/>
      <c r="IT147" s="526"/>
      <c r="IU147" s="526"/>
      <c r="IV147" s="526"/>
      <c r="IW147" s="526"/>
      <c r="IX147" s="526"/>
      <c r="IY147" s="526"/>
      <c r="IZ147" s="526"/>
      <c r="JA147" s="526"/>
      <c r="JB147" s="526"/>
      <c r="JC147" s="526"/>
      <c r="JD147" s="526"/>
      <c r="JE147" s="526"/>
      <c r="JF147" s="526"/>
      <c r="JG147" s="526"/>
      <c r="JH147" s="526"/>
      <c r="JI147" s="526"/>
      <c r="JJ147" s="526"/>
      <c r="JK147" s="526"/>
      <c r="JL147" s="526"/>
      <c r="JM147" s="526"/>
      <c r="JN147" s="526"/>
      <c r="JO147" s="526"/>
      <c r="JP147" s="526"/>
      <c r="JQ147" s="526"/>
      <c r="JR147" s="526"/>
      <c r="JS147" s="526"/>
      <c r="JT147" s="526"/>
      <c r="JU147" s="526"/>
      <c r="JV147" s="526"/>
      <c r="JW147" s="526"/>
      <c r="JX147" s="526"/>
      <c r="JY147" s="526"/>
      <c r="JZ147" s="526"/>
      <c r="KA147" s="526"/>
      <c r="KB147" s="526"/>
      <c r="KC147" s="526"/>
      <c r="KD147" s="526"/>
      <c r="KE147" s="526"/>
      <c r="KF147" s="526"/>
      <c r="KG147" s="526"/>
      <c r="KH147" s="526"/>
      <c r="KI147" s="526"/>
      <c r="KJ147" s="526"/>
      <c r="KK147" s="526"/>
      <c r="KL147" s="526"/>
      <c r="KM147" s="526"/>
      <c r="KN147" s="526"/>
      <c r="KO147" s="526"/>
      <c r="KP147" s="526"/>
      <c r="KQ147" s="527"/>
    </row>
    <row r="148" spans="1:303" ht="37.25" customHeight="1">
      <c r="A148" s="518"/>
      <c r="B148" s="660" t="s">
        <v>785</v>
      </c>
      <c r="C148" s="660" t="s">
        <v>786</v>
      </c>
      <c r="D148" s="661">
        <v>1</v>
      </c>
      <c r="E148" s="1189">
        <v>262</v>
      </c>
      <c r="F148" s="1171"/>
      <c r="G148" s="621"/>
      <c r="H148" s="622"/>
      <c r="I148" s="620"/>
      <c r="J148" s="619"/>
      <c r="K148" s="625" t="s">
        <v>680</v>
      </c>
      <c r="L148" s="624" t="s">
        <v>680</v>
      </c>
      <c r="M148" s="1176" t="s">
        <v>680</v>
      </c>
      <c r="N148" s="1173"/>
      <c r="O148" s="85"/>
      <c r="P148" s="1177" t="s">
        <v>680</v>
      </c>
      <c r="Q148" s="623" t="s">
        <v>680</v>
      </c>
      <c r="R148" s="611">
        <f t="shared" si="29"/>
        <v>0</v>
      </c>
      <c r="S148" s="662">
        <f t="shared" si="35"/>
        <v>0</v>
      </c>
      <c r="T148" s="663" t="str">
        <f t="shared" si="36"/>
        <v>-</v>
      </c>
      <c r="U148" s="664">
        <v>3.98</v>
      </c>
      <c r="V148" s="174">
        <f t="shared" si="34"/>
        <v>0</v>
      </c>
      <c r="W148" s="533"/>
      <c r="X148" s="665" t="s">
        <v>1513</v>
      </c>
      <c r="Y148" s="665" t="s">
        <v>1520</v>
      </c>
      <c r="Z148" s="658"/>
      <c r="AA148" s="658"/>
      <c r="AB148" s="658"/>
      <c r="AC148" s="658"/>
      <c r="AD148" s="658"/>
      <c r="AE148" s="658"/>
      <c r="AF148" s="658"/>
      <c r="AG148" s="658"/>
      <c r="AH148" s="658"/>
      <c r="AI148" s="658"/>
      <c r="AJ148" s="658"/>
      <c r="AK148" s="658"/>
      <c r="AL148" s="658"/>
      <c r="AM148" s="658"/>
      <c r="AN148" s="658"/>
      <c r="AO148" s="658"/>
      <c r="AP148" s="658"/>
      <c r="AQ148" s="658"/>
      <c r="AR148" s="658"/>
      <c r="AS148" s="658"/>
      <c r="AT148" s="658"/>
      <c r="AU148" s="658"/>
      <c r="AV148" s="658"/>
      <c r="AW148" s="658"/>
      <c r="AX148" s="658"/>
      <c r="AY148" s="658"/>
      <c r="AZ148" s="658"/>
      <c r="BA148" s="658"/>
      <c r="BB148" s="658"/>
      <c r="BC148" s="658"/>
      <c r="BD148" s="658"/>
      <c r="BE148" s="658"/>
      <c r="BF148" s="658"/>
      <c r="BG148" s="658"/>
      <c r="BH148" s="658"/>
      <c r="BI148" s="658"/>
      <c r="BJ148" s="658"/>
      <c r="BK148" s="658"/>
      <c r="BL148" s="658"/>
      <c r="BM148" s="658"/>
      <c r="BN148" s="658"/>
      <c r="BO148" s="659"/>
      <c r="BP148" s="558"/>
      <c r="BQ148" s="310"/>
      <c r="BR148" s="310"/>
      <c r="BS148" s="310">
        <v>1</v>
      </c>
      <c r="BT148" s="310"/>
      <c r="BU148" s="310"/>
      <c r="BV148" s="512"/>
      <c r="BW148" s="310">
        <v>1</v>
      </c>
      <c r="BX148" s="310"/>
      <c r="BY148" s="310"/>
      <c r="BZ148" s="512"/>
      <c r="CA148" s="525"/>
      <c r="CB148" s="526"/>
      <c r="CC148" s="526"/>
      <c r="CD148" s="526"/>
      <c r="CE148" s="526"/>
      <c r="CF148" s="526"/>
      <c r="CG148" s="526"/>
      <c r="CH148" s="526"/>
      <c r="CI148" s="526"/>
      <c r="CJ148" s="526"/>
      <c r="CK148" s="526"/>
      <c r="CL148" s="526"/>
      <c r="CM148" s="526"/>
      <c r="CN148" s="526"/>
      <c r="CO148" s="526"/>
      <c r="CP148" s="526"/>
      <c r="CQ148" s="526"/>
      <c r="CR148" s="526"/>
      <c r="CS148" s="526"/>
      <c r="CT148" s="526"/>
      <c r="CU148" s="526"/>
      <c r="CV148" s="526"/>
      <c r="CW148" s="526"/>
      <c r="CX148" s="526"/>
      <c r="CY148" s="526"/>
      <c r="CZ148" s="526"/>
      <c r="DA148" s="526"/>
      <c r="DB148" s="526"/>
      <c r="DC148" s="526"/>
      <c r="DD148" s="526"/>
      <c r="DE148" s="526"/>
      <c r="DF148" s="526"/>
      <c r="DG148" s="526"/>
      <c r="DH148" s="526"/>
      <c r="DI148" s="526"/>
      <c r="DJ148" s="526"/>
      <c r="DK148" s="526"/>
      <c r="DL148" s="526"/>
      <c r="DM148" s="526"/>
      <c r="DN148" s="526"/>
      <c r="DO148" s="526"/>
      <c r="DP148" s="526"/>
      <c r="DQ148" s="526"/>
      <c r="DR148" s="526"/>
      <c r="DS148" s="526"/>
      <c r="DT148" s="526"/>
      <c r="DU148" s="526"/>
      <c r="DV148" s="526"/>
      <c r="DW148" s="526"/>
      <c r="DX148" s="526"/>
      <c r="DY148" s="526"/>
      <c r="DZ148" s="526"/>
      <c r="EA148" s="526"/>
      <c r="EB148" s="526"/>
      <c r="EC148" s="526"/>
      <c r="ED148" s="526"/>
      <c r="EE148" s="526"/>
      <c r="EF148" s="526"/>
      <c r="EG148" s="526"/>
      <c r="EH148" s="526"/>
      <c r="EI148" s="526"/>
      <c r="EJ148" s="526"/>
      <c r="EK148" s="526"/>
      <c r="EL148" s="526"/>
      <c r="EM148" s="526"/>
      <c r="EN148" s="526"/>
      <c r="EO148" s="526"/>
      <c r="EP148" s="526"/>
      <c r="EQ148" s="526"/>
      <c r="ER148" s="526"/>
      <c r="ES148" s="526"/>
      <c r="ET148" s="526"/>
      <c r="EU148" s="526"/>
      <c r="EV148" s="526"/>
      <c r="EW148" s="526"/>
      <c r="EX148" s="526"/>
      <c r="EY148" s="526"/>
      <c r="EZ148" s="526"/>
      <c r="FA148" s="526"/>
      <c r="FB148" s="526"/>
      <c r="FC148" s="526"/>
      <c r="FD148" s="526"/>
      <c r="FE148" s="526"/>
      <c r="FF148" s="526"/>
      <c r="FG148" s="526"/>
      <c r="FH148" s="526"/>
      <c r="FI148" s="526"/>
      <c r="FJ148" s="526"/>
      <c r="FK148" s="526"/>
      <c r="FL148" s="526"/>
      <c r="FM148" s="526"/>
      <c r="FN148" s="526"/>
      <c r="FO148" s="526"/>
      <c r="FP148" s="526"/>
      <c r="FQ148" s="526"/>
      <c r="FR148" s="526"/>
      <c r="FS148" s="526"/>
      <c r="FT148" s="526"/>
      <c r="FU148" s="526"/>
      <c r="FV148" s="526"/>
      <c r="FW148" s="526"/>
      <c r="FX148" s="526"/>
      <c r="FY148" s="526"/>
      <c r="FZ148" s="526"/>
      <c r="GA148" s="526"/>
      <c r="GB148" s="526"/>
      <c r="GC148" s="526"/>
      <c r="GD148" s="526"/>
      <c r="GE148" s="526"/>
      <c r="GF148" s="526"/>
      <c r="GG148" s="526"/>
      <c r="GH148" s="526"/>
      <c r="GI148" s="526"/>
      <c r="GJ148" s="526"/>
      <c r="GK148" s="526"/>
      <c r="GL148" s="526"/>
      <c r="GM148" s="526"/>
      <c r="GN148" s="526"/>
      <c r="GO148" s="526"/>
      <c r="GP148" s="526"/>
      <c r="GQ148" s="526"/>
      <c r="GR148" s="526"/>
      <c r="GS148" s="526"/>
      <c r="GT148" s="526"/>
      <c r="GU148" s="526"/>
      <c r="GV148" s="526"/>
      <c r="GW148" s="526"/>
      <c r="GX148" s="526"/>
      <c r="GY148" s="526"/>
      <c r="GZ148" s="526"/>
      <c r="HA148" s="526"/>
      <c r="HB148" s="526"/>
      <c r="HC148" s="526"/>
      <c r="HD148" s="526"/>
      <c r="HE148" s="526"/>
      <c r="HF148" s="526"/>
      <c r="HG148" s="526"/>
      <c r="HH148" s="526"/>
      <c r="HI148" s="526"/>
      <c r="HJ148" s="526"/>
      <c r="HK148" s="526"/>
      <c r="HL148" s="526"/>
      <c r="HM148" s="526"/>
      <c r="HN148" s="526"/>
      <c r="HO148" s="526"/>
      <c r="HP148" s="526"/>
      <c r="HQ148" s="526"/>
      <c r="HR148" s="526"/>
      <c r="HS148" s="526"/>
      <c r="HT148" s="526"/>
      <c r="HU148" s="526"/>
      <c r="HV148" s="526"/>
      <c r="HW148" s="526"/>
      <c r="HX148" s="526"/>
      <c r="HY148" s="526"/>
      <c r="HZ148" s="526"/>
      <c r="IA148" s="526"/>
      <c r="IB148" s="526"/>
      <c r="IC148" s="526"/>
      <c r="ID148" s="526"/>
      <c r="IE148" s="526"/>
      <c r="IF148" s="526"/>
      <c r="IG148" s="526"/>
      <c r="IH148" s="526"/>
      <c r="II148" s="526"/>
      <c r="IJ148" s="526"/>
      <c r="IK148" s="526"/>
      <c r="IL148" s="526"/>
      <c r="IM148" s="526"/>
      <c r="IN148" s="526"/>
      <c r="IO148" s="526"/>
      <c r="IP148" s="526"/>
      <c r="IQ148" s="526"/>
      <c r="IR148" s="526"/>
      <c r="IS148" s="526"/>
      <c r="IT148" s="526"/>
      <c r="IU148" s="526"/>
      <c r="IV148" s="526"/>
      <c r="IW148" s="526"/>
      <c r="IX148" s="526"/>
      <c r="IY148" s="526"/>
      <c r="IZ148" s="526"/>
      <c r="JA148" s="526"/>
      <c r="JB148" s="526"/>
      <c r="JC148" s="526"/>
      <c r="JD148" s="526"/>
      <c r="JE148" s="526"/>
      <c r="JF148" s="526"/>
      <c r="JG148" s="526"/>
      <c r="JH148" s="526"/>
      <c r="JI148" s="526"/>
      <c r="JJ148" s="526"/>
      <c r="JK148" s="526"/>
      <c r="JL148" s="526"/>
      <c r="JM148" s="526"/>
      <c r="JN148" s="526"/>
      <c r="JO148" s="526"/>
      <c r="JP148" s="526"/>
      <c r="JQ148" s="526"/>
      <c r="JR148" s="526"/>
      <c r="JS148" s="526"/>
      <c r="JT148" s="526"/>
      <c r="JU148" s="526"/>
      <c r="JV148" s="526"/>
      <c r="JW148" s="526"/>
      <c r="JX148" s="526"/>
      <c r="JY148" s="526"/>
      <c r="JZ148" s="526"/>
      <c r="KA148" s="526"/>
      <c r="KB148" s="526"/>
      <c r="KC148" s="526"/>
      <c r="KD148" s="526"/>
      <c r="KE148" s="526"/>
      <c r="KF148" s="526"/>
      <c r="KG148" s="526"/>
      <c r="KH148" s="526"/>
      <c r="KI148" s="526"/>
      <c r="KJ148" s="526"/>
      <c r="KK148" s="526"/>
      <c r="KL148" s="526"/>
      <c r="KM148" s="526"/>
      <c r="KN148" s="526"/>
      <c r="KO148" s="526"/>
      <c r="KP148" s="526"/>
      <c r="KQ148" s="527"/>
    </row>
    <row r="149" spans="1:303" ht="37.25" customHeight="1">
      <c r="A149" s="796"/>
      <c r="B149" s="723" t="s">
        <v>787</v>
      </c>
      <c r="C149" s="723" t="s">
        <v>788</v>
      </c>
      <c r="D149" s="724">
        <v>1</v>
      </c>
      <c r="E149" s="1191">
        <v>262</v>
      </c>
      <c r="F149" s="792"/>
      <c r="G149" s="787"/>
      <c r="H149" s="788"/>
      <c r="I149" s="786"/>
      <c r="J149" s="785"/>
      <c r="K149" s="213" t="s">
        <v>680</v>
      </c>
      <c r="L149" s="211" t="s">
        <v>680</v>
      </c>
      <c r="M149" s="1185" t="s">
        <v>680</v>
      </c>
      <c r="N149" s="790"/>
      <c r="O149" s="104"/>
      <c r="P149" s="806" t="s">
        <v>680</v>
      </c>
      <c r="Q149" s="789" t="s">
        <v>680</v>
      </c>
      <c r="R149" s="647">
        <f t="shared" si="29"/>
        <v>0</v>
      </c>
      <c r="S149" s="725">
        <f t="shared" si="35"/>
        <v>0</v>
      </c>
      <c r="T149" s="726" t="str">
        <f t="shared" si="36"/>
        <v>-</v>
      </c>
      <c r="U149" s="664">
        <v>4.16</v>
      </c>
      <c r="V149" s="174">
        <f t="shared" si="34"/>
        <v>0</v>
      </c>
      <c r="W149" s="533"/>
      <c r="X149" s="793" t="s">
        <v>1512</v>
      </c>
      <c r="Y149" s="793" t="s">
        <v>1520</v>
      </c>
      <c r="Z149" s="658"/>
      <c r="AA149" s="658"/>
      <c r="AB149" s="658"/>
      <c r="AC149" s="658"/>
      <c r="AD149" s="658"/>
      <c r="AE149" s="658"/>
      <c r="AF149" s="658"/>
      <c r="AG149" s="658"/>
      <c r="AH149" s="658"/>
      <c r="AI149" s="658"/>
      <c r="AJ149" s="658"/>
      <c r="AK149" s="658"/>
      <c r="AL149" s="658"/>
      <c r="AM149" s="658"/>
      <c r="AN149" s="658"/>
      <c r="AO149" s="658"/>
      <c r="AP149" s="658"/>
      <c r="AQ149" s="658"/>
      <c r="AR149" s="658"/>
      <c r="AS149" s="658"/>
      <c r="AT149" s="658"/>
      <c r="AU149" s="658"/>
      <c r="AV149" s="658"/>
      <c r="AW149" s="658"/>
      <c r="AX149" s="658"/>
      <c r="AY149" s="658"/>
      <c r="AZ149" s="658"/>
      <c r="BA149" s="658"/>
      <c r="BB149" s="658"/>
      <c r="BC149" s="658"/>
      <c r="BD149" s="658"/>
      <c r="BE149" s="658"/>
      <c r="BF149" s="658"/>
      <c r="BG149" s="658"/>
      <c r="BH149" s="658"/>
      <c r="BI149" s="658"/>
      <c r="BJ149" s="658"/>
      <c r="BK149" s="658"/>
      <c r="BL149" s="658"/>
      <c r="BM149" s="658"/>
      <c r="BN149" s="658"/>
      <c r="BO149" s="659"/>
      <c r="BP149" s="558"/>
      <c r="BQ149" s="310"/>
      <c r="BR149" s="310"/>
      <c r="BS149" s="310">
        <v>1</v>
      </c>
      <c r="BT149" s="310"/>
      <c r="BU149" s="310"/>
      <c r="BV149" s="512"/>
      <c r="BW149" s="310"/>
      <c r="BX149" s="310">
        <v>1</v>
      </c>
      <c r="BY149" s="310"/>
      <c r="BZ149" s="512"/>
      <c r="CA149" s="525"/>
      <c r="CB149" s="526"/>
      <c r="CC149" s="526"/>
      <c r="CD149" s="526"/>
      <c r="CE149" s="526"/>
      <c r="CF149" s="526"/>
      <c r="CG149" s="526"/>
      <c r="CH149" s="526"/>
      <c r="CI149" s="526"/>
      <c r="CJ149" s="526"/>
      <c r="CK149" s="526"/>
      <c r="CL149" s="526"/>
      <c r="CM149" s="526"/>
      <c r="CN149" s="526"/>
      <c r="CO149" s="526"/>
      <c r="CP149" s="526"/>
      <c r="CQ149" s="526"/>
      <c r="CR149" s="526"/>
      <c r="CS149" s="526"/>
      <c r="CT149" s="526"/>
      <c r="CU149" s="526"/>
      <c r="CV149" s="526"/>
      <c r="CW149" s="526"/>
      <c r="CX149" s="526"/>
      <c r="CY149" s="526"/>
      <c r="CZ149" s="526"/>
      <c r="DA149" s="526"/>
      <c r="DB149" s="526"/>
      <c r="DC149" s="526"/>
      <c r="DD149" s="526"/>
      <c r="DE149" s="526"/>
      <c r="DF149" s="526"/>
      <c r="DG149" s="526"/>
      <c r="DH149" s="526"/>
      <c r="DI149" s="526"/>
      <c r="DJ149" s="526"/>
      <c r="DK149" s="526"/>
      <c r="DL149" s="526"/>
      <c r="DM149" s="526"/>
      <c r="DN149" s="526"/>
      <c r="DO149" s="526"/>
      <c r="DP149" s="526"/>
      <c r="DQ149" s="526"/>
      <c r="DR149" s="526"/>
      <c r="DS149" s="526"/>
      <c r="DT149" s="526"/>
      <c r="DU149" s="526"/>
      <c r="DV149" s="526"/>
      <c r="DW149" s="526"/>
      <c r="DX149" s="526"/>
      <c r="DY149" s="526"/>
      <c r="DZ149" s="526"/>
      <c r="EA149" s="526"/>
      <c r="EB149" s="526"/>
      <c r="EC149" s="526"/>
      <c r="ED149" s="526"/>
      <c r="EE149" s="526"/>
      <c r="EF149" s="526"/>
      <c r="EG149" s="526"/>
      <c r="EH149" s="526"/>
      <c r="EI149" s="526"/>
      <c r="EJ149" s="526"/>
      <c r="EK149" s="526"/>
      <c r="EL149" s="526"/>
      <c r="EM149" s="526"/>
      <c r="EN149" s="526"/>
      <c r="EO149" s="526"/>
      <c r="EP149" s="526"/>
      <c r="EQ149" s="526"/>
      <c r="ER149" s="526"/>
      <c r="ES149" s="526"/>
      <c r="ET149" s="526"/>
      <c r="EU149" s="526"/>
      <c r="EV149" s="526"/>
      <c r="EW149" s="526"/>
      <c r="EX149" s="526"/>
      <c r="EY149" s="526"/>
      <c r="EZ149" s="526"/>
      <c r="FA149" s="526"/>
      <c r="FB149" s="526"/>
      <c r="FC149" s="526"/>
      <c r="FD149" s="526"/>
      <c r="FE149" s="526"/>
      <c r="FF149" s="526"/>
      <c r="FG149" s="526"/>
      <c r="FH149" s="526"/>
      <c r="FI149" s="526"/>
      <c r="FJ149" s="526"/>
      <c r="FK149" s="526"/>
      <c r="FL149" s="526"/>
      <c r="FM149" s="526"/>
      <c r="FN149" s="526"/>
      <c r="FO149" s="526"/>
      <c r="FP149" s="526"/>
      <c r="FQ149" s="526"/>
      <c r="FR149" s="526"/>
      <c r="FS149" s="526"/>
      <c r="FT149" s="526"/>
      <c r="FU149" s="526"/>
      <c r="FV149" s="526"/>
      <c r="FW149" s="526"/>
      <c r="FX149" s="526"/>
      <c r="FY149" s="526"/>
      <c r="FZ149" s="526"/>
      <c r="GA149" s="526"/>
      <c r="GB149" s="526"/>
      <c r="GC149" s="526"/>
      <c r="GD149" s="526"/>
      <c r="GE149" s="526"/>
      <c r="GF149" s="526"/>
      <c r="GG149" s="526"/>
      <c r="GH149" s="526"/>
      <c r="GI149" s="526"/>
      <c r="GJ149" s="526"/>
      <c r="GK149" s="526"/>
      <c r="GL149" s="526"/>
      <c r="GM149" s="526"/>
      <c r="GN149" s="526"/>
      <c r="GO149" s="526"/>
      <c r="GP149" s="526"/>
      <c r="GQ149" s="526"/>
      <c r="GR149" s="526"/>
      <c r="GS149" s="526"/>
      <c r="GT149" s="526"/>
      <c r="GU149" s="526"/>
      <c r="GV149" s="526"/>
      <c r="GW149" s="526"/>
      <c r="GX149" s="526"/>
      <c r="GY149" s="526"/>
      <c r="GZ149" s="526"/>
      <c r="HA149" s="526"/>
      <c r="HB149" s="526"/>
      <c r="HC149" s="526"/>
      <c r="HD149" s="526"/>
      <c r="HE149" s="526"/>
      <c r="HF149" s="526"/>
      <c r="HG149" s="526"/>
      <c r="HH149" s="526"/>
      <c r="HI149" s="526"/>
      <c r="HJ149" s="526"/>
      <c r="HK149" s="526"/>
      <c r="HL149" s="526"/>
      <c r="HM149" s="526"/>
      <c r="HN149" s="526"/>
      <c r="HO149" s="526"/>
      <c r="HP149" s="526"/>
      <c r="HQ149" s="526"/>
      <c r="HR149" s="526"/>
      <c r="HS149" s="526"/>
      <c r="HT149" s="526"/>
      <c r="HU149" s="526"/>
      <c r="HV149" s="526"/>
      <c r="HW149" s="526"/>
      <c r="HX149" s="526"/>
      <c r="HY149" s="526"/>
      <c r="HZ149" s="526"/>
      <c r="IA149" s="526"/>
      <c r="IB149" s="526"/>
      <c r="IC149" s="526"/>
      <c r="ID149" s="526"/>
      <c r="IE149" s="526"/>
      <c r="IF149" s="526"/>
      <c r="IG149" s="526"/>
      <c r="IH149" s="526"/>
      <c r="II149" s="526"/>
      <c r="IJ149" s="526"/>
      <c r="IK149" s="526"/>
      <c r="IL149" s="526"/>
      <c r="IM149" s="526"/>
      <c r="IN149" s="526"/>
      <c r="IO149" s="526"/>
      <c r="IP149" s="526"/>
      <c r="IQ149" s="526"/>
      <c r="IR149" s="526"/>
      <c r="IS149" s="526"/>
      <c r="IT149" s="526"/>
      <c r="IU149" s="526"/>
      <c r="IV149" s="526"/>
      <c r="IW149" s="526"/>
      <c r="IX149" s="526"/>
      <c r="IY149" s="526"/>
      <c r="IZ149" s="526"/>
      <c r="JA149" s="526"/>
      <c r="JB149" s="526"/>
      <c r="JC149" s="526"/>
      <c r="JD149" s="526"/>
      <c r="JE149" s="526"/>
      <c r="JF149" s="526"/>
      <c r="JG149" s="526"/>
      <c r="JH149" s="526"/>
      <c r="JI149" s="526"/>
      <c r="JJ149" s="526"/>
      <c r="JK149" s="526"/>
      <c r="JL149" s="526"/>
      <c r="JM149" s="526"/>
      <c r="JN149" s="526"/>
      <c r="JO149" s="526"/>
      <c r="JP149" s="526"/>
      <c r="JQ149" s="526"/>
      <c r="JR149" s="526"/>
      <c r="JS149" s="526"/>
      <c r="JT149" s="526"/>
      <c r="JU149" s="526"/>
      <c r="JV149" s="526"/>
      <c r="JW149" s="526"/>
      <c r="JX149" s="526"/>
      <c r="JY149" s="526"/>
      <c r="JZ149" s="526"/>
      <c r="KA149" s="526"/>
      <c r="KB149" s="526"/>
      <c r="KC149" s="526"/>
      <c r="KD149" s="526"/>
      <c r="KE149" s="526"/>
      <c r="KF149" s="526"/>
      <c r="KG149" s="526"/>
      <c r="KH149" s="526"/>
      <c r="KI149" s="526"/>
      <c r="KJ149" s="526"/>
      <c r="KK149" s="526"/>
      <c r="KL149" s="526"/>
      <c r="KM149" s="526"/>
      <c r="KN149" s="526"/>
      <c r="KO149" s="526"/>
      <c r="KP149" s="526"/>
      <c r="KQ149" s="527"/>
    </row>
    <row r="150" spans="1:303" ht="37.25" customHeight="1">
      <c r="A150" s="794"/>
      <c r="B150" s="528" t="s">
        <v>790</v>
      </c>
      <c r="C150" s="528" t="s">
        <v>791</v>
      </c>
      <c r="D150" s="684">
        <v>1</v>
      </c>
      <c r="E150" s="1190">
        <v>217</v>
      </c>
      <c r="F150" s="801"/>
      <c r="G150" s="608"/>
      <c r="H150" s="609"/>
      <c r="I150" s="607"/>
      <c r="J150" s="606"/>
      <c r="K150" s="208" t="s">
        <v>680</v>
      </c>
      <c r="L150" s="209" t="s">
        <v>680</v>
      </c>
      <c r="M150" s="1180" t="s">
        <v>680</v>
      </c>
      <c r="N150" s="800"/>
      <c r="O150" s="109"/>
      <c r="P150" s="798" t="s">
        <v>680</v>
      </c>
      <c r="Q150" s="1231"/>
      <c r="R150" s="611">
        <f t="shared" si="29"/>
        <v>0</v>
      </c>
      <c r="S150" s="685">
        <f t="shared" si="35"/>
        <v>0</v>
      </c>
      <c r="T150" s="686" t="str">
        <f t="shared" si="36"/>
        <v>-</v>
      </c>
      <c r="U150" s="664">
        <v>7</v>
      </c>
      <c r="V150" s="174">
        <f t="shared" si="34"/>
        <v>0</v>
      </c>
      <c r="W150" s="533"/>
      <c r="X150" s="738" t="s">
        <v>1511</v>
      </c>
      <c r="Y150" s="738" t="s">
        <v>1521</v>
      </c>
      <c r="Z150" s="658"/>
      <c r="AA150" s="658"/>
      <c r="AB150" s="658"/>
      <c r="AC150" s="658"/>
      <c r="AD150" s="658"/>
      <c r="AE150" s="658"/>
      <c r="AF150" s="658"/>
      <c r="AG150" s="658"/>
      <c r="AH150" s="658"/>
      <c r="AI150" s="658"/>
      <c r="AJ150" s="658"/>
      <c r="AK150" s="658"/>
      <c r="AL150" s="658"/>
      <c r="AM150" s="658"/>
      <c r="AN150" s="658"/>
      <c r="AO150" s="658"/>
      <c r="AP150" s="658"/>
      <c r="AQ150" s="658"/>
      <c r="AR150" s="658"/>
      <c r="AS150" s="658"/>
      <c r="AT150" s="658"/>
      <c r="AU150" s="658"/>
      <c r="AV150" s="658"/>
      <c r="AW150" s="658"/>
      <c r="AX150" s="658"/>
      <c r="AY150" s="658"/>
      <c r="AZ150" s="658"/>
      <c r="BA150" s="658"/>
      <c r="BB150" s="658"/>
      <c r="BC150" s="658"/>
      <c r="BD150" s="658"/>
      <c r="BE150" s="658"/>
      <c r="BF150" s="658"/>
      <c r="BG150" s="658"/>
      <c r="BH150" s="658"/>
      <c r="BI150" s="658"/>
      <c r="BJ150" s="658"/>
      <c r="BK150" s="658"/>
      <c r="BL150" s="658"/>
      <c r="BM150" s="658"/>
      <c r="BN150" s="658"/>
      <c r="BO150" s="659"/>
      <c r="BP150" s="558"/>
      <c r="BQ150" s="576">
        <v>1</v>
      </c>
      <c r="BR150" s="310"/>
      <c r="BS150" s="310"/>
      <c r="BT150" s="310"/>
      <c r="BU150" s="310"/>
      <c r="BV150" s="512"/>
      <c r="BW150" s="310"/>
      <c r="BX150" s="310"/>
      <c r="BY150" s="310">
        <v>1</v>
      </c>
      <c r="BZ150" s="512"/>
      <c r="CA150" s="525"/>
      <c r="CB150" s="526"/>
      <c r="CC150" s="526"/>
      <c r="CD150" s="526"/>
      <c r="CE150" s="526"/>
      <c r="CF150" s="526"/>
      <c r="CG150" s="526"/>
      <c r="CH150" s="526"/>
      <c r="CI150" s="526"/>
      <c r="CJ150" s="526"/>
      <c r="CK150" s="526"/>
      <c r="CL150" s="526"/>
      <c r="CM150" s="526"/>
      <c r="CN150" s="526"/>
      <c r="CO150" s="526"/>
      <c r="CP150" s="526"/>
      <c r="CQ150" s="526"/>
      <c r="CR150" s="526"/>
      <c r="CS150" s="526"/>
      <c r="CT150" s="526"/>
      <c r="CU150" s="526"/>
      <c r="CV150" s="526"/>
      <c r="CW150" s="526"/>
      <c r="CX150" s="526"/>
      <c r="CY150" s="526"/>
      <c r="CZ150" s="526"/>
      <c r="DA150" s="526"/>
      <c r="DB150" s="526"/>
      <c r="DC150" s="526"/>
      <c r="DD150" s="526"/>
      <c r="DE150" s="526"/>
      <c r="DF150" s="526"/>
      <c r="DG150" s="526"/>
      <c r="DH150" s="526"/>
      <c r="DI150" s="526"/>
      <c r="DJ150" s="526"/>
      <c r="DK150" s="526"/>
      <c r="DL150" s="526"/>
      <c r="DM150" s="526"/>
      <c r="DN150" s="526"/>
      <c r="DO150" s="526"/>
      <c r="DP150" s="526"/>
      <c r="DQ150" s="526"/>
      <c r="DR150" s="526"/>
      <c r="DS150" s="526"/>
      <c r="DT150" s="526"/>
      <c r="DU150" s="526"/>
      <c r="DV150" s="526"/>
      <c r="DW150" s="526"/>
      <c r="DX150" s="526"/>
      <c r="DY150" s="526"/>
      <c r="DZ150" s="526"/>
      <c r="EA150" s="526"/>
      <c r="EB150" s="526"/>
      <c r="EC150" s="526"/>
      <c r="ED150" s="526"/>
      <c r="EE150" s="526"/>
      <c r="EF150" s="526"/>
      <c r="EG150" s="526"/>
      <c r="EH150" s="526"/>
      <c r="EI150" s="526"/>
      <c r="EJ150" s="526"/>
      <c r="EK150" s="526"/>
      <c r="EL150" s="526"/>
      <c r="EM150" s="526"/>
      <c r="EN150" s="526"/>
      <c r="EO150" s="526"/>
      <c r="EP150" s="526"/>
      <c r="EQ150" s="526"/>
      <c r="ER150" s="526"/>
      <c r="ES150" s="526"/>
      <c r="ET150" s="526"/>
      <c r="EU150" s="526"/>
      <c r="EV150" s="526"/>
      <c r="EW150" s="526"/>
      <c r="EX150" s="526"/>
      <c r="EY150" s="526"/>
      <c r="EZ150" s="526"/>
      <c r="FA150" s="526"/>
      <c r="FB150" s="526"/>
      <c r="FC150" s="526"/>
      <c r="FD150" s="526"/>
      <c r="FE150" s="526"/>
      <c r="FF150" s="526"/>
      <c r="FG150" s="526"/>
      <c r="FH150" s="526"/>
      <c r="FI150" s="526"/>
      <c r="FJ150" s="526"/>
      <c r="FK150" s="526"/>
      <c r="FL150" s="526"/>
      <c r="FM150" s="526"/>
      <c r="FN150" s="526"/>
      <c r="FO150" s="526"/>
      <c r="FP150" s="526"/>
      <c r="FQ150" s="526"/>
      <c r="FR150" s="526"/>
      <c r="FS150" s="526"/>
      <c r="FT150" s="526"/>
      <c r="FU150" s="526"/>
      <c r="FV150" s="526"/>
      <c r="FW150" s="526"/>
      <c r="FX150" s="526"/>
      <c r="FY150" s="526"/>
      <c r="FZ150" s="526"/>
      <c r="GA150" s="526"/>
      <c r="GB150" s="526"/>
      <c r="GC150" s="526"/>
      <c r="GD150" s="526"/>
      <c r="GE150" s="526"/>
      <c r="GF150" s="526"/>
      <c r="GG150" s="526"/>
      <c r="GH150" s="526"/>
      <c r="GI150" s="526"/>
      <c r="GJ150" s="526"/>
      <c r="GK150" s="526"/>
      <c r="GL150" s="526"/>
      <c r="GM150" s="526"/>
      <c r="GN150" s="526"/>
      <c r="GO150" s="526"/>
      <c r="GP150" s="526"/>
      <c r="GQ150" s="526"/>
      <c r="GR150" s="526"/>
      <c r="GS150" s="526"/>
      <c r="GT150" s="526"/>
      <c r="GU150" s="526"/>
      <c r="GV150" s="526"/>
      <c r="GW150" s="526"/>
      <c r="GX150" s="526"/>
      <c r="GY150" s="526"/>
      <c r="GZ150" s="526"/>
      <c r="HA150" s="526"/>
      <c r="HB150" s="526"/>
      <c r="HC150" s="526"/>
      <c r="HD150" s="526"/>
      <c r="HE150" s="526"/>
      <c r="HF150" s="526"/>
      <c r="HG150" s="526"/>
      <c r="HH150" s="526"/>
      <c r="HI150" s="526"/>
      <c r="HJ150" s="526"/>
      <c r="HK150" s="526"/>
      <c r="HL150" s="526"/>
      <c r="HM150" s="526"/>
      <c r="HN150" s="526"/>
      <c r="HO150" s="526"/>
      <c r="HP150" s="526"/>
      <c r="HQ150" s="526"/>
      <c r="HR150" s="526"/>
      <c r="HS150" s="526"/>
      <c r="HT150" s="526"/>
      <c r="HU150" s="526"/>
      <c r="HV150" s="526"/>
      <c r="HW150" s="526"/>
      <c r="HX150" s="526"/>
      <c r="HY150" s="526"/>
      <c r="HZ150" s="526"/>
      <c r="IA150" s="526"/>
      <c r="IB150" s="526"/>
      <c r="IC150" s="526"/>
      <c r="ID150" s="526"/>
      <c r="IE150" s="526"/>
      <c r="IF150" s="526"/>
      <c r="IG150" s="526"/>
      <c r="IH150" s="526"/>
      <c r="II150" s="526"/>
      <c r="IJ150" s="526"/>
      <c r="IK150" s="526"/>
      <c r="IL150" s="526"/>
      <c r="IM150" s="526"/>
      <c r="IN150" s="526"/>
      <c r="IO150" s="526"/>
      <c r="IP150" s="526"/>
      <c r="IQ150" s="526"/>
      <c r="IR150" s="526"/>
      <c r="IS150" s="526"/>
      <c r="IT150" s="526"/>
      <c r="IU150" s="526"/>
      <c r="IV150" s="526"/>
      <c r="IW150" s="526"/>
      <c r="IX150" s="526"/>
      <c r="IY150" s="526"/>
      <c r="IZ150" s="526"/>
      <c r="JA150" s="526"/>
      <c r="JB150" s="526"/>
      <c r="JC150" s="526"/>
      <c r="JD150" s="526"/>
      <c r="JE150" s="526"/>
      <c r="JF150" s="526"/>
      <c r="JG150" s="526"/>
      <c r="JH150" s="526"/>
      <c r="JI150" s="526"/>
      <c r="JJ150" s="526"/>
      <c r="JK150" s="526"/>
      <c r="JL150" s="526"/>
      <c r="JM150" s="526"/>
      <c r="JN150" s="526"/>
      <c r="JO150" s="526"/>
      <c r="JP150" s="526"/>
      <c r="JQ150" s="526"/>
      <c r="JR150" s="526"/>
      <c r="JS150" s="526"/>
      <c r="JT150" s="526"/>
      <c r="JU150" s="526"/>
      <c r="JV150" s="526"/>
      <c r="JW150" s="526"/>
      <c r="JX150" s="526"/>
      <c r="JY150" s="526"/>
      <c r="JZ150" s="526"/>
      <c r="KA150" s="526"/>
      <c r="KB150" s="526"/>
      <c r="KC150" s="526"/>
      <c r="KD150" s="526"/>
      <c r="KE150" s="526"/>
      <c r="KF150" s="526"/>
      <c r="KG150" s="526"/>
      <c r="KH150" s="526"/>
      <c r="KI150" s="526"/>
      <c r="KJ150" s="526"/>
      <c r="KK150" s="526"/>
      <c r="KL150" s="526"/>
      <c r="KM150" s="526"/>
      <c r="KN150" s="526"/>
      <c r="KO150" s="526"/>
      <c r="KP150" s="526"/>
      <c r="KQ150" s="527"/>
    </row>
    <row r="151" spans="1:303" ht="37.25" customHeight="1">
      <c r="A151" s="518"/>
      <c r="B151" s="660" t="s">
        <v>792</v>
      </c>
      <c r="C151" s="660" t="s">
        <v>793</v>
      </c>
      <c r="D151" s="661">
        <v>1</v>
      </c>
      <c r="E151" s="1189">
        <v>208</v>
      </c>
      <c r="F151" s="1171"/>
      <c r="G151" s="621"/>
      <c r="H151" s="622"/>
      <c r="I151" s="620"/>
      <c r="J151" s="619"/>
      <c r="K151" s="625" t="s">
        <v>680</v>
      </c>
      <c r="L151" s="624" t="s">
        <v>680</v>
      </c>
      <c r="M151" s="1176" t="s">
        <v>680</v>
      </c>
      <c r="N151" s="1173"/>
      <c r="O151" s="85"/>
      <c r="P151" s="1177" t="s">
        <v>680</v>
      </c>
      <c r="Q151" s="1232"/>
      <c r="R151" s="611">
        <f t="shared" si="29"/>
        <v>0</v>
      </c>
      <c r="S151" s="662">
        <f t="shared" si="35"/>
        <v>0</v>
      </c>
      <c r="T151" s="663" t="str">
        <f t="shared" si="36"/>
        <v>-</v>
      </c>
      <c r="U151" s="664">
        <v>5</v>
      </c>
      <c r="V151" s="174">
        <f t="shared" si="34"/>
        <v>0</v>
      </c>
      <c r="W151" s="533"/>
      <c r="X151" s="665" t="s">
        <v>1511</v>
      </c>
      <c r="Y151" s="665" t="s">
        <v>1521</v>
      </c>
      <c r="Z151" s="658"/>
      <c r="AA151" s="658"/>
      <c r="AB151" s="658"/>
      <c r="AC151" s="658"/>
      <c r="AD151" s="658"/>
      <c r="AE151" s="658"/>
      <c r="AF151" s="658"/>
      <c r="AG151" s="658"/>
      <c r="AH151" s="658"/>
      <c r="AI151" s="658"/>
      <c r="AJ151" s="658"/>
      <c r="AK151" s="658"/>
      <c r="AL151" s="658"/>
      <c r="AM151" s="658"/>
      <c r="AN151" s="658"/>
      <c r="AO151" s="658"/>
      <c r="AP151" s="658"/>
      <c r="AQ151" s="658"/>
      <c r="AR151" s="658"/>
      <c r="AS151" s="658"/>
      <c r="AT151" s="658"/>
      <c r="AU151" s="658"/>
      <c r="AV151" s="658"/>
      <c r="AW151" s="658"/>
      <c r="AX151" s="658"/>
      <c r="AY151" s="658"/>
      <c r="AZ151" s="658"/>
      <c r="BA151" s="658"/>
      <c r="BB151" s="658"/>
      <c r="BC151" s="658"/>
      <c r="BD151" s="658"/>
      <c r="BE151" s="658"/>
      <c r="BF151" s="658"/>
      <c r="BG151" s="658"/>
      <c r="BH151" s="658"/>
      <c r="BI151" s="658"/>
      <c r="BJ151" s="658"/>
      <c r="BK151" s="658"/>
      <c r="BL151" s="658"/>
      <c r="BM151" s="658"/>
      <c r="BN151" s="658"/>
      <c r="BO151" s="659"/>
      <c r="BP151" s="558"/>
      <c r="BQ151" s="576">
        <v>1</v>
      </c>
      <c r="BR151" s="310"/>
      <c r="BS151" s="310"/>
      <c r="BT151" s="310"/>
      <c r="BU151" s="310"/>
      <c r="BV151" s="512"/>
      <c r="BW151" s="310"/>
      <c r="BX151" s="310"/>
      <c r="BY151" s="310">
        <v>1</v>
      </c>
      <c r="BZ151" s="512"/>
      <c r="CA151" s="525"/>
      <c r="CB151" s="526"/>
      <c r="CC151" s="526"/>
      <c r="CD151" s="526"/>
      <c r="CE151" s="526"/>
      <c r="CF151" s="526"/>
      <c r="CG151" s="526"/>
      <c r="CH151" s="526"/>
      <c r="CI151" s="526"/>
      <c r="CJ151" s="526"/>
      <c r="CK151" s="526"/>
      <c r="CL151" s="526"/>
      <c r="CM151" s="526"/>
      <c r="CN151" s="526"/>
      <c r="CO151" s="526"/>
      <c r="CP151" s="526"/>
      <c r="CQ151" s="526"/>
      <c r="CR151" s="526"/>
      <c r="CS151" s="526"/>
      <c r="CT151" s="526"/>
      <c r="CU151" s="526"/>
      <c r="CV151" s="526"/>
      <c r="CW151" s="526"/>
      <c r="CX151" s="526"/>
      <c r="CY151" s="526"/>
      <c r="CZ151" s="526"/>
      <c r="DA151" s="526"/>
      <c r="DB151" s="526"/>
      <c r="DC151" s="526"/>
      <c r="DD151" s="526"/>
      <c r="DE151" s="526"/>
      <c r="DF151" s="526"/>
      <c r="DG151" s="526"/>
      <c r="DH151" s="526"/>
      <c r="DI151" s="526"/>
      <c r="DJ151" s="526"/>
      <c r="DK151" s="526"/>
      <c r="DL151" s="526"/>
      <c r="DM151" s="526"/>
      <c r="DN151" s="526"/>
      <c r="DO151" s="526"/>
      <c r="DP151" s="526"/>
      <c r="DQ151" s="526"/>
      <c r="DR151" s="526"/>
      <c r="DS151" s="526"/>
      <c r="DT151" s="526"/>
      <c r="DU151" s="526"/>
      <c r="DV151" s="526"/>
      <c r="DW151" s="526"/>
      <c r="DX151" s="526"/>
      <c r="DY151" s="526"/>
      <c r="DZ151" s="526"/>
      <c r="EA151" s="526"/>
      <c r="EB151" s="526"/>
      <c r="EC151" s="526"/>
      <c r="ED151" s="526"/>
      <c r="EE151" s="526"/>
      <c r="EF151" s="526"/>
      <c r="EG151" s="526"/>
      <c r="EH151" s="526"/>
      <c r="EI151" s="526"/>
      <c r="EJ151" s="526"/>
      <c r="EK151" s="526"/>
      <c r="EL151" s="526"/>
      <c r="EM151" s="526"/>
      <c r="EN151" s="526"/>
      <c r="EO151" s="526"/>
      <c r="EP151" s="526"/>
      <c r="EQ151" s="526"/>
      <c r="ER151" s="526"/>
      <c r="ES151" s="526"/>
      <c r="ET151" s="526"/>
      <c r="EU151" s="526"/>
      <c r="EV151" s="526"/>
      <c r="EW151" s="526"/>
      <c r="EX151" s="526"/>
      <c r="EY151" s="526"/>
      <c r="EZ151" s="526"/>
      <c r="FA151" s="526"/>
      <c r="FB151" s="526"/>
      <c r="FC151" s="526"/>
      <c r="FD151" s="526"/>
      <c r="FE151" s="526"/>
      <c r="FF151" s="526"/>
      <c r="FG151" s="526"/>
      <c r="FH151" s="526"/>
      <c r="FI151" s="526"/>
      <c r="FJ151" s="526"/>
      <c r="FK151" s="526"/>
      <c r="FL151" s="526"/>
      <c r="FM151" s="526"/>
      <c r="FN151" s="526"/>
      <c r="FO151" s="526"/>
      <c r="FP151" s="526"/>
      <c r="FQ151" s="526"/>
      <c r="FR151" s="526"/>
      <c r="FS151" s="526"/>
      <c r="FT151" s="526"/>
      <c r="FU151" s="526"/>
      <c r="FV151" s="526"/>
      <c r="FW151" s="526"/>
      <c r="FX151" s="526"/>
      <c r="FY151" s="526"/>
      <c r="FZ151" s="526"/>
      <c r="GA151" s="526"/>
      <c r="GB151" s="526"/>
      <c r="GC151" s="526"/>
      <c r="GD151" s="526"/>
      <c r="GE151" s="526"/>
      <c r="GF151" s="526"/>
      <c r="GG151" s="526"/>
      <c r="GH151" s="526"/>
      <c r="GI151" s="526"/>
      <c r="GJ151" s="526"/>
      <c r="GK151" s="526"/>
      <c r="GL151" s="526"/>
      <c r="GM151" s="526"/>
      <c r="GN151" s="526"/>
      <c r="GO151" s="526"/>
      <c r="GP151" s="526"/>
      <c r="GQ151" s="526"/>
      <c r="GR151" s="526"/>
      <c r="GS151" s="526"/>
      <c r="GT151" s="526"/>
      <c r="GU151" s="526"/>
      <c r="GV151" s="526"/>
      <c r="GW151" s="526"/>
      <c r="GX151" s="526"/>
      <c r="GY151" s="526"/>
      <c r="GZ151" s="526"/>
      <c r="HA151" s="526"/>
      <c r="HB151" s="526"/>
      <c r="HC151" s="526"/>
      <c r="HD151" s="526"/>
      <c r="HE151" s="526"/>
      <c r="HF151" s="526"/>
      <c r="HG151" s="526"/>
      <c r="HH151" s="526"/>
      <c r="HI151" s="526"/>
      <c r="HJ151" s="526"/>
      <c r="HK151" s="526"/>
      <c r="HL151" s="526"/>
      <c r="HM151" s="526"/>
      <c r="HN151" s="526"/>
      <c r="HO151" s="526"/>
      <c r="HP151" s="526"/>
      <c r="HQ151" s="526"/>
      <c r="HR151" s="526"/>
      <c r="HS151" s="526"/>
      <c r="HT151" s="526"/>
      <c r="HU151" s="526"/>
      <c r="HV151" s="526"/>
      <c r="HW151" s="526"/>
      <c r="HX151" s="526"/>
      <c r="HY151" s="526"/>
      <c r="HZ151" s="526"/>
      <c r="IA151" s="526"/>
      <c r="IB151" s="526"/>
      <c r="IC151" s="526"/>
      <c r="ID151" s="526"/>
      <c r="IE151" s="526"/>
      <c r="IF151" s="526"/>
      <c r="IG151" s="526"/>
      <c r="IH151" s="526"/>
      <c r="II151" s="526"/>
      <c r="IJ151" s="526"/>
      <c r="IK151" s="526"/>
      <c r="IL151" s="526"/>
      <c r="IM151" s="526"/>
      <c r="IN151" s="526"/>
      <c r="IO151" s="526"/>
      <c r="IP151" s="526"/>
      <c r="IQ151" s="526"/>
      <c r="IR151" s="526"/>
      <c r="IS151" s="526"/>
      <c r="IT151" s="526"/>
      <c r="IU151" s="526"/>
      <c r="IV151" s="526"/>
      <c r="IW151" s="526"/>
      <c r="IX151" s="526"/>
      <c r="IY151" s="526"/>
      <c r="IZ151" s="526"/>
      <c r="JA151" s="526"/>
      <c r="JB151" s="526"/>
      <c r="JC151" s="526"/>
      <c r="JD151" s="526"/>
      <c r="JE151" s="526"/>
      <c r="JF151" s="526"/>
      <c r="JG151" s="526"/>
      <c r="JH151" s="526"/>
      <c r="JI151" s="526"/>
      <c r="JJ151" s="526"/>
      <c r="JK151" s="526"/>
      <c r="JL151" s="526"/>
      <c r="JM151" s="526"/>
      <c r="JN151" s="526"/>
      <c r="JO151" s="526"/>
      <c r="JP151" s="526"/>
      <c r="JQ151" s="526"/>
      <c r="JR151" s="526"/>
      <c r="JS151" s="526"/>
      <c r="JT151" s="526"/>
      <c r="JU151" s="526"/>
      <c r="JV151" s="526"/>
      <c r="JW151" s="526"/>
      <c r="JX151" s="526"/>
      <c r="JY151" s="526"/>
      <c r="JZ151" s="526"/>
      <c r="KA151" s="526"/>
      <c r="KB151" s="526"/>
      <c r="KC151" s="526"/>
      <c r="KD151" s="526"/>
      <c r="KE151" s="526"/>
      <c r="KF151" s="526"/>
      <c r="KG151" s="526"/>
      <c r="KH151" s="526"/>
      <c r="KI151" s="526"/>
      <c r="KJ151" s="526"/>
      <c r="KK151" s="526"/>
      <c r="KL151" s="526"/>
      <c r="KM151" s="526"/>
      <c r="KN151" s="526"/>
      <c r="KO151" s="526"/>
      <c r="KP151" s="526"/>
      <c r="KQ151" s="527"/>
    </row>
    <row r="152" spans="1:303" ht="37.25" customHeight="1">
      <c r="A152" s="518"/>
      <c r="B152" s="660" t="s">
        <v>794</v>
      </c>
      <c r="C152" s="660" t="s">
        <v>795</v>
      </c>
      <c r="D152" s="661">
        <v>1</v>
      </c>
      <c r="E152" s="1189">
        <v>360</v>
      </c>
      <c r="F152" s="1171"/>
      <c r="G152" s="621"/>
      <c r="H152" s="622"/>
      <c r="I152" s="620"/>
      <c r="J152" s="619"/>
      <c r="K152" s="625" t="s">
        <v>680</v>
      </c>
      <c r="L152" s="624" t="s">
        <v>680</v>
      </c>
      <c r="M152" s="1176" t="s">
        <v>680</v>
      </c>
      <c r="N152" s="1173"/>
      <c r="O152" s="85"/>
      <c r="P152" s="1177" t="s">
        <v>680</v>
      </c>
      <c r="Q152" s="1232"/>
      <c r="R152" s="611">
        <f t="shared" si="29"/>
        <v>0</v>
      </c>
      <c r="S152" s="662">
        <f t="shared" si="35"/>
        <v>0</v>
      </c>
      <c r="T152" s="663" t="str">
        <f t="shared" si="36"/>
        <v>-</v>
      </c>
      <c r="U152" s="664">
        <v>10</v>
      </c>
      <c r="V152" s="174">
        <f t="shared" si="34"/>
        <v>0</v>
      </c>
      <c r="W152" s="533"/>
      <c r="X152" s="665" t="s">
        <v>1511</v>
      </c>
      <c r="Y152" s="665" t="s">
        <v>1519</v>
      </c>
      <c r="Z152" s="658"/>
      <c r="AA152" s="658"/>
      <c r="AB152" s="658"/>
      <c r="AC152" s="658"/>
      <c r="AD152" s="658"/>
      <c r="AE152" s="658"/>
      <c r="AF152" s="658"/>
      <c r="AG152" s="658"/>
      <c r="AH152" s="658"/>
      <c r="AI152" s="658"/>
      <c r="AJ152" s="658"/>
      <c r="AK152" s="658"/>
      <c r="AL152" s="658"/>
      <c r="AM152" s="658"/>
      <c r="AN152" s="658"/>
      <c r="AO152" s="658"/>
      <c r="AP152" s="658"/>
      <c r="AQ152" s="658"/>
      <c r="AR152" s="658"/>
      <c r="AS152" s="658"/>
      <c r="AT152" s="658"/>
      <c r="AU152" s="658"/>
      <c r="AV152" s="658"/>
      <c r="AW152" s="658"/>
      <c r="AX152" s="658"/>
      <c r="AY152" s="658"/>
      <c r="AZ152" s="658"/>
      <c r="BA152" s="658"/>
      <c r="BB152" s="658"/>
      <c r="BC152" s="658"/>
      <c r="BD152" s="658"/>
      <c r="BE152" s="658"/>
      <c r="BF152" s="658"/>
      <c r="BG152" s="658"/>
      <c r="BH152" s="658"/>
      <c r="BI152" s="658"/>
      <c r="BJ152" s="658"/>
      <c r="BK152" s="658"/>
      <c r="BL152" s="658"/>
      <c r="BM152" s="658"/>
      <c r="BN152" s="658"/>
      <c r="BO152" s="659"/>
      <c r="BP152" s="558"/>
      <c r="BQ152" s="310"/>
      <c r="BR152" s="576">
        <v>1</v>
      </c>
      <c r="BS152" s="310"/>
      <c r="BT152" s="310"/>
      <c r="BU152" s="310"/>
      <c r="BV152" s="512"/>
      <c r="BW152" s="310"/>
      <c r="BX152" s="310"/>
      <c r="BY152" s="310">
        <v>1</v>
      </c>
      <c r="BZ152" s="512"/>
      <c r="CA152" s="525"/>
      <c r="CB152" s="526"/>
      <c r="CC152" s="526"/>
      <c r="CD152" s="526"/>
      <c r="CE152" s="526"/>
      <c r="CF152" s="526"/>
      <c r="CG152" s="526"/>
      <c r="CH152" s="526"/>
      <c r="CI152" s="526"/>
      <c r="CJ152" s="526"/>
      <c r="CK152" s="526"/>
      <c r="CL152" s="526"/>
      <c r="CM152" s="526"/>
      <c r="CN152" s="526"/>
      <c r="CO152" s="526"/>
      <c r="CP152" s="526"/>
      <c r="CQ152" s="526"/>
      <c r="CR152" s="526"/>
      <c r="CS152" s="526"/>
      <c r="CT152" s="526"/>
      <c r="CU152" s="526"/>
      <c r="CV152" s="526"/>
      <c r="CW152" s="526"/>
      <c r="CX152" s="526"/>
      <c r="CY152" s="526"/>
      <c r="CZ152" s="526"/>
      <c r="DA152" s="526"/>
      <c r="DB152" s="526"/>
      <c r="DC152" s="526"/>
      <c r="DD152" s="526"/>
      <c r="DE152" s="526"/>
      <c r="DF152" s="526"/>
      <c r="DG152" s="526"/>
      <c r="DH152" s="526"/>
      <c r="DI152" s="526"/>
      <c r="DJ152" s="526"/>
      <c r="DK152" s="526"/>
      <c r="DL152" s="526"/>
      <c r="DM152" s="526"/>
      <c r="DN152" s="526"/>
      <c r="DO152" s="526"/>
      <c r="DP152" s="526"/>
      <c r="DQ152" s="526"/>
      <c r="DR152" s="526"/>
      <c r="DS152" s="526"/>
      <c r="DT152" s="526"/>
      <c r="DU152" s="526"/>
      <c r="DV152" s="526"/>
      <c r="DW152" s="526"/>
      <c r="DX152" s="526"/>
      <c r="DY152" s="526"/>
      <c r="DZ152" s="526"/>
      <c r="EA152" s="526"/>
      <c r="EB152" s="526"/>
      <c r="EC152" s="526"/>
      <c r="ED152" s="526"/>
      <c r="EE152" s="526"/>
      <c r="EF152" s="526"/>
      <c r="EG152" s="526"/>
      <c r="EH152" s="526"/>
      <c r="EI152" s="526"/>
      <c r="EJ152" s="526"/>
      <c r="EK152" s="526"/>
      <c r="EL152" s="526"/>
      <c r="EM152" s="526"/>
      <c r="EN152" s="526"/>
      <c r="EO152" s="526"/>
      <c r="EP152" s="526"/>
      <c r="EQ152" s="526"/>
      <c r="ER152" s="526"/>
      <c r="ES152" s="526"/>
      <c r="ET152" s="526"/>
      <c r="EU152" s="526"/>
      <c r="EV152" s="526"/>
      <c r="EW152" s="526"/>
      <c r="EX152" s="526"/>
      <c r="EY152" s="526"/>
      <c r="EZ152" s="526"/>
      <c r="FA152" s="526"/>
      <c r="FB152" s="526"/>
      <c r="FC152" s="526"/>
      <c r="FD152" s="526"/>
      <c r="FE152" s="526"/>
      <c r="FF152" s="526"/>
      <c r="FG152" s="526"/>
      <c r="FH152" s="526"/>
      <c r="FI152" s="526"/>
      <c r="FJ152" s="526"/>
      <c r="FK152" s="526"/>
      <c r="FL152" s="526"/>
      <c r="FM152" s="526"/>
      <c r="FN152" s="526"/>
      <c r="FO152" s="526"/>
      <c r="FP152" s="526"/>
      <c r="FQ152" s="526"/>
      <c r="FR152" s="526"/>
      <c r="FS152" s="526"/>
      <c r="FT152" s="526"/>
      <c r="FU152" s="526"/>
      <c r="FV152" s="526"/>
      <c r="FW152" s="526"/>
      <c r="FX152" s="526"/>
      <c r="FY152" s="526"/>
      <c r="FZ152" s="526"/>
      <c r="GA152" s="526"/>
      <c r="GB152" s="526"/>
      <c r="GC152" s="526"/>
      <c r="GD152" s="526"/>
      <c r="GE152" s="526"/>
      <c r="GF152" s="526"/>
      <c r="GG152" s="526"/>
      <c r="GH152" s="526"/>
      <c r="GI152" s="526"/>
      <c r="GJ152" s="526"/>
      <c r="GK152" s="526"/>
      <c r="GL152" s="526"/>
      <c r="GM152" s="526"/>
      <c r="GN152" s="526"/>
      <c r="GO152" s="526"/>
      <c r="GP152" s="526"/>
      <c r="GQ152" s="526"/>
      <c r="GR152" s="526"/>
      <c r="GS152" s="526"/>
      <c r="GT152" s="526"/>
      <c r="GU152" s="526"/>
      <c r="GV152" s="526"/>
      <c r="GW152" s="526"/>
      <c r="GX152" s="526"/>
      <c r="GY152" s="526"/>
      <c r="GZ152" s="526"/>
      <c r="HA152" s="526"/>
      <c r="HB152" s="526"/>
      <c r="HC152" s="526"/>
      <c r="HD152" s="526"/>
      <c r="HE152" s="526"/>
      <c r="HF152" s="526"/>
      <c r="HG152" s="526"/>
      <c r="HH152" s="526"/>
      <c r="HI152" s="526"/>
      <c r="HJ152" s="526"/>
      <c r="HK152" s="526"/>
      <c r="HL152" s="526"/>
      <c r="HM152" s="526"/>
      <c r="HN152" s="526"/>
      <c r="HO152" s="526"/>
      <c r="HP152" s="526"/>
      <c r="HQ152" s="526"/>
      <c r="HR152" s="526"/>
      <c r="HS152" s="526"/>
      <c r="HT152" s="526"/>
      <c r="HU152" s="526"/>
      <c r="HV152" s="526"/>
      <c r="HW152" s="526"/>
      <c r="HX152" s="526"/>
      <c r="HY152" s="526"/>
      <c r="HZ152" s="526"/>
      <c r="IA152" s="526"/>
      <c r="IB152" s="526"/>
      <c r="IC152" s="526"/>
      <c r="ID152" s="526"/>
      <c r="IE152" s="526"/>
      <c r="IF152" s="526"/>
      <c r="IG152" s="526"/>
      <c r="IH152" s="526"/>
      <c r="II152" s="526"/>
      <c r="IJ152" s="526"/>
      <c r="IK152" s="526"/>
      <c r="IL152" s="526"/>
      <c r="IM152" s="526"/>
      <c r="IN152" s="526"/>
      <c r="IO152" s="526"/>
      <c r="IP152" s="526"/>
      <c r="IQ152" s="526"/>
      <c r="IR152" s="526"/>
      <c r="IS152" s="526"/>
      <c r="IT152" s="526"/>
      <c r="IU152" s="526"/>
      <c r="IV152" s="526"/>
      <c r="IW152" s="526"/>
      <c r="IX152" s="526"/>
      <c r="IY152" s="526"/>
      <c r="IZ152" s="526"/>
      <c r="JA152" s="526"/>
      <c r="JB152" s="526"/>
      <c r="JC152" s="526"/>
      <c r="JD152" s="526"/>
      <c r="JE152" s="526"/>
      <c r="JF152" s="526"/>
      <c r="JG152" s="526"/>
      <c r="JH152" s="526"/>
      <c r="JI152" s="526"/>
      <c r="JJ152" s="526"/>
      <c r="JK152" s="526"/>
      <c r="JL152" s="526"/>
      <c r="JM152" s="526"/>
      <c r="JN152" s="526"/>
      <c r="JO152" s="526"/>
      <c r="JP152" s="526"/>
      <c r="JQ152" s="526"/>
      <c r="JR152" s="526"/>
      <c r="JS152" s="526"/>
      <c r="JT152" s="526"/>
      <c r="JU152" s="526"/>
      <c r="JV152" s="526"/>
      <c r="JW152" s="526"/>
      <c r="JX152" s="526"/>
      <c r="JY152" s="526"/>
      <c r="JZ152" s="526"/>
      <c r="KA152" s="526"/>
      <c r="KB152" s="526"/>
      <c r="KC152" s="526"/>
      <c r="KD152" s="526"/>
      <c r="KE152" s="526"/>
      <c r="KF152" s="526"/>
      <c r="KG152" s="526"/>
      <c r="KH152" s="526"/>
      <c r="KI152" s="526"/>
      <c r="KJ152" s="526"/>
      <c r="KK152" s="526"/>
      <c r="KL152" s="526"/>
      <c r="KM152" s="526"/>
      <c r="KN152" s="526"/>
      <c r="KO152" s="526"/>
      <c r="KP152" s="526"/>
      <c r="KQ152" s="527"/>
    </row>
    <row r="153" spans="1:303" ht="37.25" customHeight="1">
      <c r="A153" s="518"/>
      <c r="B153" s="660" t="s">
        <v>796</v>
      </c>
      <c r="C153" s="660" t="s">
        <v>797</v>
      </c>
      <c r="D153" s="661">
        <v>1</v>
      </c>
      <c r="E153" s="1189">
        <v>341</v>
      </c>
      <c r="F153" s="1171"/>
      <c r="G153" s="621"/>
      <c r="H153" s="622"/>
      <c r="I153" s="620"/>
      <c r="J153" s="619"/>
      <c r="K153" s="625" t="s">
        <v>680</v>
      </c>
      <c r="L153" s="624" t="s">
        <v>680</v>
      </c>
      <c r="M153" s="1176" t="s">
        <v>680</v>
      </c>
      <c r="N153" s="1173"/>
      <c r="O153" s="85"/>
      <c r="P153" s="1177" t="s">
        <v>680</v>
      </c>
      <c r="Q153" s="1232"/>
      <c r="R153" s="611">
        <f t="shared" si="29"/>
        <v>0</v>
      </c>
      <c r="S153" s="662">
        <f t="shared" si="35"/>
        <v>0</v>
      </c>
      <c r="T153" s="663" t="str">
        <f t="shared" si="36"/>
        <v>-</v>
      </c>
      <c r="U153" s="664">
        <v>8</v>
      </c>
      <c r="V153" s="174">
        <f t="shared" si="34"/>
        <v>0</v>
      </c>
      <c r="W153" s="533"/>
      <c r="X153" s="665" t="s">
        <v>1511</v>
      </c>
      <c r="Y153" s="665" t="s">
        <v>1519</v>
      </c>
      <c r="Z153" s="658"/>
      <c r="AA153" s="658"/>
      <c r="AB153" s="658"/>
      <c r="AC153" s="658"/>
      <c r="AD153" s="658"/>
      <c r="AE153" s="658"/>
      <c r="AF153" s="658"/>
      <c r="AG153" s="658"/>
      <c r="AH153" s="658"/>
      <c r="AI153" s="658"/>
      <c r="AJ153" s="658"/>
      <c r="AK153" s="658"/>
      <c r="AL153" s="658"/>
      <c r="AM153" s="658"/>
      <c r="AN153" s="658"/>
      <c r="AO153" s="658"/>
      <c r="AP153" s="658"/>
      <c r="AQ153" s="658"/>
      <c r="AR153" s="658"/>
      <c r="AS153" s="658"/>
      <c r="AT153" s="658"/>
      <c r="AU153" s="658"/>
      <c r="AV153" s="658"/>
      <c r="AW153" s="658"/>
      <c r="AX153" s="658"/>
      <c r="AY153" s="658"/>
      <c r="AZ153" s="658"/>
      <c r="BA153" s="658"/>
      <c r="BB153" s="658"/>
      <c r="BC153" s="658"/>
      <c r="BD153" s="658"/>
      <c r="BE153" s="658"/>
      <c r="BF153" s="658"/>
      <c r="BG153" s="658"/>
      <c r="BH153" s="658"/>
      <c r="BI153" s="658"/>
      <c r="BJ153" s="658"/>
      <c r="BK153" s="658"/>
      <c r="BL153" s="658"/>
      <c r="BM153" s="658"/>
      <c r="BN153" s="658"/>
      <c r="BO153" s="659"/>
      <c r="BP153" s="558"/>
      <c r="BQ153" s="310"/>
      <c r="BR153" s="576">
        <v>1</v>
      </c>
      <c r="BS153" s="310"/>
      <c r="BT153" s="310"/>
      <c r="BU153" s="310"/>
      <c r="BV153" s="512"/>
      <c r="BW153" s="310"/>
      <c r="BX153" s="310"/>
      <c r="BY153" s="310">
        <v>1</v>
      </c>
      <c r="BZ153" s="512"/>
      <c r="CA153" s="525"/>
      <c r="CB153" s="526"/>
      <c r="CC153" s="526"/>
      <c r="CD153" s="526"/>
      <c r="CE153" s="526"/>
      <c r="CF153" s="526"/>
      <c r="CG153" s="526"/>
      <c r="CH153" s="526"/>
      <c r="CI153" s="526"/>
      <c r="CJ153" s="526"/>
      <c r="CK153" s="526"/>
      <c r="CL153" s="526"/>
      <c r="CM153" s="526"/>
      <c r="CN153" s="526"/>
      <c r="CO153" s="526"/>
      <c r="CP153" s="526"/>
      <c r="CQ153" s="526"/>
      <c r="CR153" s="526"/>
      <c r="CS153" s="526"/>
      <c r="CT153" s="526"/>
      <c r="CU153" s="526"/>
      <c r="CV153" s="526"/>
      <c r="CW153" s="526"/>
      <c r="CX153" s="526"/>
      <c r="CY153" s="526"/>
      <c r="CZ153" s="526"/>
      <c r="DA153" s="526"/>
      <c r="DB153" s="526"/>
      <c r="DC153" s="526"/>
      <c r="DD153" s="526"/>
      <c r="DE153" s="526"/>
      <c r="DF153" s="526"/>
      <c r="DG153" s="526"/>
      <c r="DH153" s="526"/>
      <c r="DI153" s="526"/>
      <c r="DJ153" s="526"/>
      <c r="DK153" s="526"/>
      <c r="DL153" s="526"/>
      <c r="DM153" s="526"/>
      <c r="DN153" s="526"/>
      <c r="DO153" s="526"/>
      <c r="DP153" s="526"/>
      <c r="DQ153" s="526"/>
      <c r="DR153" s="526"/>
      <c r="DS153" s="526"/>
      <c r="DT153" s="526"/>
      <c r="DU153" s="526"/>
      <c r="DV153" s="526"/>
      <c r="DW153" s="526"/>
      <c r="DX153" s="526"/>
      <c r="DY153" s="526"/>
      <c r="DZ153" s="526"/>
      <c r="EA153" s="526"/>
      <c r="EB153" s="526"/>
      <c r="EC153" s="526"/>
      <c r="ED153" s="526"/>
      <c r="EE153" s="526"/>
      <c r="EF153" s="526"/>
      <c r="EG153" s="526"/>
      <c r="EH153" s="526"/>
      <c r="EI153" s="526"/>
      <c r="EJ153" s="526"/>
      <c r="EK153" s="526"/>
      <c r="EL153" s="526"/>
      <c r="EM153" s="526"/>
      <c r="EN153" s="526"/>
      <c r="EO153" s="526"/>
      <c r="EP153" s="526"/>
      <c r="EQ153" s="526"/>
      <c r="ER153" s="526"/>
      <c r="ES153" s="526"/>
      <c r="ET153" s="526"/>
      <c r="EU153" s="526"/>
      <c r="EV153" s="526"/>
      <c r="EW153" s="526"/>
      <c r="EX153" s="526"/>
      <c r="EY153" s="526"/>
      <c r="EZ153" s="526"/>
      <c r="FA153" s="526"/>
      <c r="FB153" s="526"/>
      <c r="FC153" s="526"/>
      <c r="FD153" s="526"/>
      <c r="FE153" s="526"/>
      <c r="FF153" s="526"/>
      <c r="FG153" s="526"/>
      <c r="FH153" s="526"/>
      <c r="FI153" s="526"/>
      <c r="FJ153" s="526"/>
      <c r="FK153" s="526"/>
      <c r="FL153" s="526"/>
      <c r="FM153" s="526"/>
      <c r="FN153" s="526"/>
      <c r="FO153" s="526"/>
      <c r="FP153" s="526"/>
      <c r="FQ153" s="526"/>
      <c r="FR153" s="526"/>
      <c r="FS153" s="526"/>
      <c r="FT153" s="526"/>
      <c r="FU153" s="526"/>
      <c r="FV153" s="526"/>
      <c r="FW153" s="526"/>
      <c r="FX153" s="526"/>
      <c r="FY153" s="526"/>
      <c r="FZ153" s="526"/>
      <c r="GA153" s="526"/>
      <c r="GB153" s="526"/>
      <c r="GC153" s="526"/>
      <c r="GD153" s="526"/>
      <c r="GE153" s="526"/>
      <c r="GF153" s="526"/>
      <c r="GG153" s="526"/>
      <c r="GH153" s="526"/>
      <c r="GI153" s="526"/>
      <c r="GJ153" s="526"/>
      <c r="GK153" s="526"/>
      <c r="GL153" s="526"/>
      <c r="GM153" s="526"/>
      <c r="GN153" s="526"/>
      <c r="GO153" s="526"/>
      <c r="GP153" s="526"/>
      <c r="GQ153" s="526"/>
      <c r="GR153" s="526"/>
      <c r="GS153" s="526"/>
      <c r="GT153" s="526"/>
      <c r="GU153" s="526"/>
      <c r="GV153" s="526"/>
      <c r="GW153" s="526"/>
      <c r="GX153" s="526"/>
      <c r="GY153" s="526"/>
      <c r="GZ153" s="526"/>
      <c r="HA153" s="526"/>
      <c r="HB153" s="526"/>
      <c r="HC153" s="526"/>
      <c r="HD153" s="526"/>
      <c r="HE153" s="526"/>
      <c r="HF153" s="526"/>
      <c r="HG153" s="526"/>
      <c r="HH153" s="526"/>
      <c r="HI153" s="526"/>
      <c r="HJ153" s="526"/>
      <c r="HK153" s="526"/>
      <c r="HL153" s="526"/>
      <c r="HM153" s="526"/>
      <c r="HN153" s="526"/>
      <c r="HO153" s="526"/>
      <c r="HP153" s="526"/>
      <c r="HQ153" s="526"/>
      <c r="HR153" s="526"/>
      <c r="HS153" s="526"/>
      <c r="HT153" s="526"/>
      <c r="HU153" s="526"/>
      <c r="HV153" s="526"/>
      <c r="HW153" s="526"/>
      <c r="HX153" s="526"/>
      <c r="HY153" s="526"/>
      <c r="HZ153" s="526"/>
      <c r="IA153" s="526"/>
      <c r="IB153" s="526"/>
      <c r="IC153" s="526"/>
      <c r="ID153" s="526"/>
      <c r="IE153" s="526"/>
      <c r="IF153" s="526"/>
      <c r="IG153" s="526"/>
      <c r="IH153" s="526"/>
      <c r="II153" s="526"/>
      <c r="IJ153" s="526"/>
      <c r="IK153" s="526"/>
      <c r="IL153" s="526"/>
      <c r="IM153" s="526"/>
      <c r="IN153" s="526"/>
      <c r="IO153" s="526"/>
      <c r="IP153" s="526"/>
      <c r="IQ153" s="526"/>
      <c r="IR153" s="526"/>
      <c r="IS153" s="526"/>
      <c r="IT153" s="526"/>
      <c r="IU153" s="526"/>
      <c r="IV153" s="526"/>
      <c r="IW153" s="526"/>
      <c r="IX153" s="526"/>
      <c r="IY153" s="526"/>
      <c r="IZ153" s="526"/>
      <c r="JA153" s="526"/>
      <c r="JB153" s="526"/>
      <c r="JC153" s="526"/>
      <c r="JD153" s="526"/>
      <c r="JE153" s="526"/>
      <c r="JF153" s="526"/>
      <c r="JG153" s="526"/>
      <c r="JH153" s="526"/>
      <c r="JI153" s="526"/>
      <c r="JJ153" s="526"/>
      <c r="JK153" s="526"/>
      <c r="JL153" s="526"/>
      <c r="JM153" s="526"/>
      <c r="JN153" s="526"/>
      <c r="JO153" s="526"/>
      <c r="JP153" s="526"/>
      <c r="JQ153" s="526"/>
      <c r="JR153" s="526"/>
      <c r="JS153" s="526"/>
      <c r="JT153" s="526"/>
      <c r="JU153" s="526"/>
      <c r="JV153" s="526"/>
      <c r="JW153" s="526"/>
      <c r="JX153" s="526"/>
      <c r="JY153" s="526"/>
      <c r="JZ153" s="526"/>
      <c r="KA153" s="526"/>
      <c r="KB153" s="526"/>
      <c r="KC153" s="526"/>
      <c r="KD153" s="526"/>
      <c r="KE153" s="526"/>
      <c r="KF153" s="526"/>
      <c r="KG153" s="526"/>
      <c r="KH153" s="526"/>
      <c r="KI153" s="526"/>
      <c r="KJ153" s="526"/>
      <c r="KK153" s="526"/>
      <c r="KL153" s="526"/>
      <c r="KM153" s="526"/>
      <c r="KN153" s="526"/>
      <c r="KO153" s="526"/>
      <c r="KP153" s="526"/>
      <c r="KQ153" s="527"/>
    </row>
    <row r="154" spans="1:303" ht="37.25" customHeight="1">
      <c r="A154" s="784" t="s">
        <v>789</v>
      </c>
      <c r="B154" s="660" t="s">
        <v>798</v>
      </c>
      <c r="C154" s="660" t="s">
        <v>799</v>
      </c>
      <c r="D154" s="661">
        <v>1</v>
      </c>
      <c r="E154" s="1189">
        <v>544</v>
      </c>
      <c r="F154" s="1171"/>
      <c r="G154" s="621"/>
      <c r="H154" s="622"/>
      <c r="I154" s="620"/>
      <c r="J154" s="619"/>
      <c r="K154" s="625" t="s">
        <v>680</v>
      </c>
      <c r="L154" s="624" t="s">
        <v>680</v>
      </c>
      <c r="M154" s="1176" t="s">
        <v>680</v>
      </c>
      <c r="N154" s="1173"/>
      <c r="O154" s="85"/>
      <c r="P154" s="1177" t="s">
        <v>680</v>
      </c>
      <c r="Q154" s="1232"/>
      <c r="R154" s="611">
        <f t="shared" si="29"/>
        <v>0</v>
      </c>
      <c r="S154" s="662">
        <f t="shared" si="35"/>
        <v>0</v>
      </c>
      <c r="T154" s="663" t="str">
        <f t="shared" si="36"/>
        <v>-</v>
      </c>
      <c r="U154" s="664">
        <v>15</v>
      </c>
      <c r="V154" s="174">
        <f t="shared" si="34"/>
        <v>0</v>
      </c>
      <c r="W154" s="533"/>
      <c r="X154" s="665" t="s">
        <v>1511</v>
      </c>
      <c r="Y154" s="665" t="s">
        <v>1520</v>
      </c>
      <c r="Z154" s="658"/>
      <c r="AA154" s="658"/>
      <c r="AB154" s="658"/>
      <c r="AC154" s="658"/>
      <c r="AD154" s="658"/>
      <c r="AE154" s="658"/>
      <c r="AF154" s="658"/>
      <c r="AG154" s="658"/>
      <c r="AH154" s="658"/>
      <c r="AI154" s="658"/>
      <c r="AJ154" s="658"/>
      <c r="AK154" s="658"/>
      <c r="AL154" s="658"/>
      <c r="AM154" s="658"/>
      <c r="AN154" s="658"/>
      <c r="AO154" s="658"/>
      <c r="AP154" s="658"/>
      <c r="AQ154" s="658"/>
      <c r="AR154" s="658"/>
      <c r="AS154" s="658"/>
      <c r="AT154" s="658"/>
      <c r="AU154" s="658"/>
      <c r="AV154" s="658"/>
      <c r="AW154" s="658"/>
      <c r="AX154" s="658"/>
      <c r="AY154" s="658"/>
      <c r="AZ154" s="658"/>
      <c r="BA154" s="658"/>
      <c r="BB154" s="658"/>
      <c r="BC154" s="658"/>
      <c r="BD154" s="658"/>
      <c r="BE154" s="658"/>
      <c r="BF154" s="658"/>
      <c r="BG154" s="658"/>
      <c r="BH154" s="658"/>
      <c r="BI154" s="658"/>
      <c r="BJ154" s="658"/>
      <c r="BK154" s="658"/>
      <c r="BL154" s="658"/>
      <c r="BM154" s="658"/>
      <c r="BN154" s="658"/>
      <c r="BO154" s="659"/>
      <c r="BP154" s="558"/>
      <c r="BQ154" s="310"/>
      <c r="BR154" s="310"/>
      <c r="BS154" s="576">
        <v>1</v>
      </c>
      <c r="BT154" s="310"/>
      <c r="BU154" s="310"/>
      <c r="BV154" s="512"/>
      <c r="BW154" s="310"/>
      <c r="BX154" s="310"/>
      <c r="BY154" s="310">
        <v>1</v>
      </c>
      <c r="BZ154" s="512"/>
      <c r="CA154" s="525"/>
      <c r="CB154" s="526"/>
      <c r="CC154" s="526"/>
      <c r="CD154" s="526"/>
      <c r="CE154" s="526"/>
      <c r="CF154" s="526"/>
      <c r="CG154" s="526"/>
      <c r="CH154" s="526"/>
      <c r="CI154" s="526"/>
      <c r="CJ154" s="526"/>
      <c r="CK154" s="526"/>
      <c r="CL154" s="526"/>
      <c r="CM154" s="526"/>
      <c r="CN154" s="526"/>
      <c r="CO154" s="526"/>
      <c r="CP154" s="526"/>
      <c r="CQ154" s="526"/>
      <c r="CR154" s="526"/>
      <c r="CS154" s="526"/>
      <c r="CT154" s="526"/>
      <c r="CU154" s="526"/>
      <c r="CV154" s="526"/>
      <c r="CW154" s="526"/>
      <c r="CX154" s="526"/>
      <c r="CY154" s="526"/>
      <c r="CZ154" s="526"/>
      <c r="DA154" s="526"/>
      <c r="DB154" s="526"/>
      <c r="DC154" s="526"/>
      <c r="DD154" s="526"/>
      <c r="DE154" s="526"/>
      <c r="DF154" s="526"/>
      <c r="DG154" s="526"/>
      <c r="DH154" s="526"/>
      <c r="DI154" s="526"/>
      <c r="DJ154" s="526"/>
      <c r="DK154" s="526"/>
      <c r="DL154" s="526"/>
      <c r="DM154" s="526"/>
      <c r="DN154" s="526"/>
      <c r="DO154" s="526"/>
      <c r="DP154" s="526"/>
      <c r="DQ154" s="526"/>
      <c r="DR154" s="526"/>
      <c r="DS154" s="526"/>
      <c r="DT154" s="526"/>
      <c r="DU154" s="526"/>
      <c r="DV154" s="526"/>
      <c r="DW154" s="526"/>
      <c r="DX154" s="526"/>
      <c r="DY154" s="526"/>
      <c r="DZ154" s="526"/>
      <c r="EA154" s="526"/>
      <c r="EB154" s="526"/>
      <c r="EC154" s="526"/>
      <c r="ED154" s="526"/>
      <c r="EE154" s="526"/>
      <c r="EF154" s="526"/>
      <c r="EG154" s="526"/>
      <c r="EH154" s="526"/>
      <c r="EI154" s="526"/>
      <c r="EJ154" s="526"/>
      <c r="EK154" s="526"/>
      <c r="EL154" s="526"/>
      <c r="EM154" s="526"/>
      <c r="EN154" s="526"/>
      <c r="EO154" s="526"/>
      <c r="EP154" s="526"/>
      <c r="EQ154" s="526"/>
      <c r="ER154" s="526"/>
      <c r="ES154" s="526"/>
      <c r="ET154" s="526"/>
      <c r="EU154" s="526"/>
      <c r="EV154" s="526"/>
      <c r="EW154" s="526"/>
      <c r="EX154" s="526"/>
      <c r="EY154" s="526"/>
      <c r="EZ154" s="526"/>
      <c r="FA154" s="526"/>
      <c r="FB154" s="526"/>
      <c r="FC154" s="526"/>
      <c r="FD154" s="526"/>
      <c r="FE154" s="526"/>
      <c r="FF154" s="526"/>
      <c r="FG154" s="526"/>
      <c r="FH154" s="526"/>
      <c r="FI154" s="526"/>
      <c r="FJ154" s="526"/>
      <c r="FK154" s="526"/>
      <c r="FL154" s="526"/>
      <c r="FM154" s="526"/>
      <c r="FN154" s="526"/>
      <c r="FO154" s="526"/>
      <c r="FP154" s="526"/>
      <c r="FQ154" s="526"/>
      <c r="FR154" s="526"/>
      <c r="FS154" s="526"/>
      <c r="FT154" s="526"/>
      <c r="FU154" s="526"/>
      <c r="FV154" s="526"/>
      <c r="FW154" s="526"/>
      <c r="FX154" s="526"/>
      <c r="FY154" s="526"/>
      <c r="FZ154" s="526"/>
      <c r="GA154" s="526"/>
      <c r="GB154" s="526"/>
      <c r="GC154" s="526"/>
      <c r="GD154" s="526"/>
      <c r="GE154" s="526"/>
      <c r="GF154" s="526"/>
      <c r="GG154" s="526"/>
      <c r="GH154" s="526"/>
      <c r="GI154" s="526"/>
      <c r="GJ154" s="526"/>
      <c r="GK154" s="526"/>
      <c r="GL154" s="526"/>
      <c r="GM154" s="526"/>
      <c r="GN154" s="526"/>
      <c r="GO154" s="526"/>
      <c r="GP154" s="526"/>
      <c r="GQ154" s="526"/>
      <c r="GR154" s="526"/>
      <c r="GS154" s="526"/>
      <c r="GT154" s="526"/>
      <c r="GU154" s="526"/>
      <c r="GV154" s="526"/>
      <c r="GW154" s="526"/>
      <c r="GX154" s="526"/>
      <c r="GY154" s="526"/>
      <c r="GZ154" s="526"/>
      <c r="HA154" s="526"/>
      <c r="HB154" s="526"/>
      <c r="HC154" s="526"/>
      <c r="HD154" s="526"/>
      <c r="HE154" s="526"/>
      <c r="HF154" s="526"/>
      <c r="HG154" s="526"/>
      <c r="HH154" s="526"/>
      <c r="HI154" s="526"/>
      <c r="HJ154" s="526"/>
      <c r="HK154" s="526"/>
      <c r="HL154" s="526"/>
      <c r="HM154" s="526"/>
      <c r="HN154" s="526"/>
      <c r="HO154" s="526"/>
      <c r="HP154" s="526"/>
      <c r="HQ154" s="526"/>
      <c r="HR154" s="526"/>
      <c r="HS154" s="526"/>
      <c r="HT154" s="526"/>
      <c r="HU154" s="526"/>
      <c r="HV154" s="526"/>
      <c r="HW154" s="526"/>
      <c r="HX154" s="526"/>
      <c r="HY154" s="526"/>
      <c r="HZ154" s="526"/>
      <c r="IA154" s="526"/>
      <c r="IB154" s="526"/>
      <c r="IC154" s="526"/>
      <c r="ID154" s="526"/>
      <c r="IE154" s="526"/>
      <c r="IF154" s="526"/>
      <c r="IG154" s="526"/>
      <c r="IH154" s="526"/>
      <c r="II154" s="526"/>
      <c r="IJ154" s="526"/>
      <c r="IK154" s="526"/>
      <c r="IL154" s="526"/>
      <c r="IM154" s="526"/>
      <c r="IN154" s="526"/>
      <c r="IO154" s="526"/>
      <c r="IP154" s="526"/>
      <c r="IQ154" s="526"/>
      <c r="IR154" s="526"/>
      <c r="IS154" s="526"/>
      <c r="IT154" s="526"/>
      <c r="IU154" s="526"/>
      <c r="IV154" s="526"/>
      <c r="IW154" s="526"/>
      <c r="IX154" s="526"/>
      <c r="IY154" s="526"/>
      <c r="IZ154" s="526"/>
      <c r="JA154" s="526"/>
      <c r="JB154" s="526"/>
      <c r="JC154" s="526"/>
      <c r="JD154" s="526"/>
      <c r="JE154" s="526"/>
      <c r="JF154" s="526"/>
      <c r="JG154" s="526"/>
      <c r="JH154" s="526"/>
      <c r="JI154" s="526"/>
      <c r="JJ154" s="526"/>
      <c r="JK154" s="526"/>
      <c r="JL154" s="526"/>
      <c r="JM154" s="526"/>
      <c r="JN154" s="526"/>
      <c r="JO154" s="526"/>
      <c r="JP154" s="526"/>
      <c r="JQ154" s="526"/>
      <c r="JR154" s="526"/>
      <c r="JS154" s="526"/>
      <c r="JT154" s="526"/>
      <c r="JU154" s="526"/>
      <c r="JV154" s="526"/>
      <c r="JW154" s="526"/>
      <c r="JX154" s="526"/>
      <c r="JY154" s="526"/>
      <c r="JZ154" s="526"/>
      <c r="KA154" s="526"/>
      <c r="KB154" s="526"/>
      <c r="KC154" s="526"/>
      <c r="KD154" s="526"/>
      <c r="KE154" s="526"/>
      <c r="KF154" s="526"/>
      <c r="KG154" s="526"/>
      <c r="KH154" s="526"/>
      <c r="KI154" s="526"/>
      <c r="KJ154" s="526"/>
      <c r="KK154" s="526"/>
      <c r="KL154" s="526"/>
      <c r="KM154" s="526"/>
      <c r="KN154" s="526"/>
      <c r="KO154" s="526"/>
      <c r="KP154" s="526"/>
      <c r="KQ154" s="527"/>
    </row>
    <row r="155" spans="1:303" ht="37.25" customHeight="1">
      <c r="A155" s="518"/>
      <c r="B155" s="660" t="s">
        <v>800</v>
      </c>
      <c r="C155" s="660" t="s">
        <v>801</v>
      </c>
      <c r="D155" s="661">
        <v>1</v>
      </c>
      <c r="E155" s="1189">
        <v>514</v>
      </c>
      <c r="F155" s="1171"/>
      <c r="G155" s="621"/>
      <c r="H155" s="622"/>
      <c r="I155" s="620"/>
      <c r="J155" s="619"/>
      <c r="K155" s="625" t="s">
        <v>680</v>
      </c>
      <c r="L155" s="624" t="s">
        <v>680</v>
      </c>
      <c r="M155" s="1176" t="s">
        <v>680</v>
      </c>
      <c r="N155" s="1173"/>
      <c r="O155" s="85"/>
      <c r="P155" s="1177" t="s">
        <v>680</v>
      </c>
      <c r="Q155" s="1232"/>
      <c r="R155" s="611">
        <f t="shared" si="29"/>
        <v>0</v>
      </c>
      <c r="S155" s="662">
        <f t="shared" si="35"/>
        <v>0</v>
      </c>
      <c r="T155" s="663" t="str">
        <f t="shared" si="36"/>
        <v>-</v>
      </c>
      <c r="U155" s="664">
        <v>12</v>
      </c>
      <c r="V155" s="174">
        <f t="shared" si="34"/>
        <v>0</v>
      </c>
      <c r="W155" s="533"/>
      <c r="X155" s="665" t="s">
        <v>1511</v>
      </c>
      <c r="Y155" s="665" t="s">
        <v>1520</v>
      </c>
      <c r="Z155" s="658"/>
      <c r="AA155" s="658"/>
      <c r="AB155" s="658"/>
      <c r="AC155" s="658"/>
      <c r="AD155" s="658"/>
      <c r="AE155" s="658"/>
      <c r="AF155" s="658"/>
      <c r="AG155" s="658"/>
      <c r="AH155" s="658"/>
      <c r="AI155" s="658"/>
      <c r="AJ155" s="658"/>
      <c r="AK155" s="658"/>
      <c r="AL155" s="658"/>
      <c r="AM155" s="658"/>
      <c r="AN155" s="658"/>
      <c r="AO155" s="658"/>
      <c r="AP155" s="658"/>
      <c r="AQ155" s="658"/>
      <c r="AR155" s="658"/>
      <c r="AS155" s="658"/>
      <c r="AT155" s="658"/>
      <c r="AU155" s="658"/>
      <c r="AV155" s="658"/>
      <c r="AW155" s="658"/>
      <c r="AX155" s="658"/>
      <c r="AY155" s="658"/>
      <c r="AZ155" s="658"/>
      <c r="BA155" s="658"/>
      <c r="BB155" s="658"/>
      <c r="BC155" s="658"/>
      <c r="BD155" s="658"/>
      <c r="BE155" s="658"/>
      <c r="BF155" s="658"/>
      <c r="BG155" s="658"/>
      <c r="BH155" s="658"/>
      <c r="BI155" s="658"/>
      <c r="BJ155" s="658"/>
      <c r="BK155" s="658"/>
      <c r="BL155" s="658"/>
      <c r="BM155" s="658"/>
      <c r="BN155" s="658"/>
      <c r="BO155" s="659"/>
      <c r="BP155" s="558"/>
      <c r="BQ155" s="310"/>
      <c r="BR155" s="310"/>
      <c r="BS155" s="576">
        <v>1</v>
      </c>
      <c r="BT155" s="310"/>
      <c r="BU155" s="310"/>
      <c r="BV155" s="512"/>
      <c r="BW155" s="310"/>
      <c r="BX155" s="310"/>
      <c r="BY155" s="310">
        <v>1</v>
      </c>
      <c r="BZ155" s="512"/>
      <c r="CA155" s="525"/>
      <c r="CB155" s="526"/>
      <c r="CC155" s="526"/>
      <c r="CD155" s="526"/>
      <c r="CE155" s="526"/>
      <c r="CF155" s="526"/>
      <c r="CG155" s="526"/>
      <c r="CH155" s="526"/>
      <c r="CI155" s="526"/>
      <c r="CJ155" s="526"/>
      <c r="CK155" s="526"/>
      <c r="CL155" s="526"/>
      <c r="CM155" s="526"/>
      <c r="CN155" s="526"/>
      <c r="CO155" s="526"/>
      <c r="CP155" s="526"/>
      <c r="CQ155" s="526"/>
      <c r="CR155" s="526"/>
      <c r="CS155" s="526"/>
      <c r="CT155" s="526"/>
      <c r="CU155" s="526"/>
      <c r="CV155" s="526"/>
      <c r="CW155" s="526"/>
      <c r="CX155" s="526"/>
      <c r="CY155" s="526"/>
      <c r="CZ155" s="526"/>
      <c r="DA155" s="526"/>
      <c r="DB155" s="526"/>
      <c r="DC155" s="526"/>
      <c r="DD155" s="526"/>
      <c r="DE155" s="526"/>
      <c r="DF155" s="526"/>
      <c r="DG155" s="526"/>
      <c r="DH155" s="526"/>
      <c r="DI155" s="526"/>
      <c r="DJ155" s="526"/>
      <c r="DK155" s="526"/>
      <c r="DL155" s="526"/>
      <c r="DM155" s="526"/>
      <c r="DN155" s="526"/>
      <c r="DO155" s="526"/>
      <c r="DP155" s="526"/>
      <c r="DQ155" s="526"/>
      <c r="DR155" s="526"/>
      <c r="DS155" s="526"/>
      <c r="DT155" s="526"/>
      <c r="DU155" s="526"/>
      <c r="DV155" s="526"/>
      <c r="DW155" s="526"/>
      <c r="DX155" s="526"/>
      <c r="DY155" s="526"/>
      <c r="DZ155" s="526"/>
      <c r="EA155" s="526"/>
      <c r="EB155" s="526"/>
      <c r="EC155" s="526"/>
      <c r="ED155" s="526"/>
      <c r="EE155" s="526"/>
      <c r="EF155" s="526"/>
      <c r="EG155" s="526"/>
      <c r="EH155" s="526"/>
      <c r="EI155" s="526"/>
      <c r="EJ155" s="526"/>
      <c r="EK155" s="526"/>
      <c r="EL155" s="526"/>
      <c r="EM155" s="526"/>
      <c r="EN155" s="526"/>
      <c r="EO155" s="526"/>
      <c r="EP155" s="526"/>
      <c r="EQ155" s="526"/>
      <c r="ER155" s="526"/>
      <c r="ES155" s="526"/>
      <c r="ET155" s="526"/>
      <c r="EU155" s="526"/>
      <c r="EV155" s="526"/>
      <c r="EW155" s="526"/>
      <c r="EX155" s="526"/>
      <c r="EY155" s="526"/>
      <c r="EZ155" s="526"/>
      <c r="FA155" s="526"/>
      <c r="FB155" s="526"/>
      <c r="FC155" s="526"/>
      <c r="FD155" s="526"/>
      <c r="FE155" s="526"/>
      <c r="FF155" s="526"/>
      <c r="FG155" s="526"/>
      <c r="FH155" s="526"/>
      <c r="FI155" s="526"/>
      <c r="FJ155" s="526"/>
      <c r="FK155" s="526"/>
      <c r="FL155" s="526"/>
      <c r="FM155" s="526"/>
      <c r="FN155" s="526"/>
      <c r="FO155" s="526"/>
      <c r="FP155" s="526"/>
      <c r="FQ155" s="526"/>
      <c r="FR155" s="526"/>
      <c r="FS155" s="526"/>
      <c r="FT155" s="526"/>
      <c r="FU155" s="526"/>
      <c r="FV155" s="526"/>
      <c r="FW155" s="526"/>
      <c r="FX155" s="526"/>
      <c r="FY155" s="526"/>
      <c r="FZ155" s="526"/>
      <c r="GA155" s="526"/>
      <c r="GB155" s="526"/>
      <c r="GC155" s="526"/>
      <c r="GD155" s="526"/>
      <c r="GE155" s="526"/>
      <c r="GF155" s="526"/>
      <c r="GG155" s="526"/>
      <c r="GH155" s="526"/>
      <c r="GI155" s="526"/>
      <c r="GJ155" s="526"/>
      <c r="GK155" s="526"/>
      <c r="GL155" s="526"/>
      <c r="GM155" s="526"/>
      <c r="GN155" s="526"/>
      <c r="GO155" s="526"/>
      <c r="GP155" s="526"/>
      <c r="GQ155" s="526"/>
      <c r="GR155" s="526"/>
      <c r="GS155" s="526"/>
      <c r="GT155" s="526"/>
      <c r="GU155" s="526"/>
      <c r="GV155" s="526"/>
      <c r="GW155" s="526"/>
      <c r="GX155" s="526"/>
      <c r="GY155" s="526"/>
      <c r="GZ155" s="526"/>
      <c r="HA155" s="526"/>
      <c r="HB155" s="526"/>
      <c r="HC155" s="526"/>
      <c r="HD155" s="526"/>
      <c r="HE155" s="526"/>
      <c r="HF155" s="526"/>
      <c r="HG155" s="526"/>
      <c r="HH155" s="526"/>
      <c r="HI155" s="526"/>
      <c r="HJ155" s="526"/>
      <c r="HK155" s="526"/>
      <c r="HL155" s="526"/>
      <c r="HM155" s="526"/>
      <c r="HN155" s="526"/>
      <c r="HO155" s="526"/>
      <c r="HP155" s="526"/>
      <c r="HQ155" s="526"/>
      <c r="HR155" s="526"/>
      <c r="HS155" s="526"/>
      <c r="HT155" s="526"/>
      <c r="HU155" s="526"/>
      <c r="HV155" s="526"/>
      <c r="HW155" s="526"/>
      <c r="HX155" s="526"/>
      <c r="HY155" s="526"/>
      <c r="HZ155" s="526"/>
      <c r="IA155" s="526"/>
      <c r="IB155" s="526"/>
      <c r="IC155" s="526"/>
      <c r="ID155" s="526"/>
      <c r="IE155" s="526"/>
      <c r="IF155" s="526"/>
      <c r="IG155" s="526"/>
      <c r="IH155" s="526"/>
      <c r="II155" s="526"/>
      <c r="IJ155" s="526"/>
      <c r="IK155" s="526"/>
      <c r="IL155" s="526"/>
      <c r="IM155" s="526"/>
      <c r="IN155" s="526"/>
      <c r="IO155" s="526"/>
      <c r="IP155" s="526"/>
      <c r="IQ155" s="526"/>
      <c r="IR155" s="526"/>
      <c r="IS155" s="526"/>
      <c r="IT155" s="526"/>
      <c r="IU155" s="526"/>
      <c r="IV155" s="526"/>
      <c r="IW155" s="526"/>
      <c r="IX155" s="526"/>
      <c r="IY155" s="526"/>
      <c r="IZ155" s="526"/>
      <c r="JA155" s="526"/>
      <c r="JB155" s="526"/>
      <c r="JC155" s="526"/>
      <c r="JD155" s="526"/>
      <c r="JE155" s="526"/>
      <c r="JF155" s="526"/>
      <c r="JG155" s="526"/>
      <c r="JH155" s="526"/>
      <c r="JI155" s="526"/>
      <c r="JJ155" s="526"/>
      <c r="JK155" s="526"/>
      <c r="JL155" s="526"/>
      <c r="JM155" s="526"/>
      <c r="JN155" s="526"/>
      <c r="JO155" s="526"/>
      <c r="JP155" s="526"/>
      <c r="JQ155" s="526"/>
      <c r="JR155" s="526"/>
      <c r="JS155" s="526"/>
      <c r="JT155" s="526"/>
      <c r="JU155" s="526"/>
      <c r="JV155" s="526"/>
      <c r="JW155" s="526"/>
      <c r="JX155" s="526"/>
      <c r="JY155" s="526"/>
      <c r="JZ155" s="526"/>
      <c r="KA155" s="526"/>
      <c r="KB155" s="526"/>
      <c r="KC155" s="526"/>
      <c r="KD155" s="526"/>
      <c r="KE155" s="526"/>
      <c r="KF155" s="526"/>
      <c r="KG155" s="526"/>
      <c r="KH155" s="526"/>
      <c r="KI155" s="526"/>
      <c r="KJ155" s="526"/>
      <c r="KK155" s="526"/>
      <c r="KL155" s="526"/>
      <c r="KM155" s="526"/>
      <c r="KN155" s="526"/>
      <c r="KO155" s="526"/>
      <c r="KP155" s="526"/>
      <c r="KQ155" s="527"/>
    </row>
    <row r="156" spans="1:303" ht="37.25" customHeight="1">
      <c r="A156" s="518"/>
      <c r="B156" s="660" t="s">
        <v>802</v>
      </c>
      <c r="C156" s="660" t="s">
        <v>803</v>
      </c>
      <c r="D156" s="661">
        <v>1</v>
      </c>
      <c r="E156" s="1189">
        <v>655</v>
      </c>
      <c r="F156" s="1171"/>
      <c r="G156" s="621"/>
      <c r="H156" s="622"/>
      <c r="I156" s="620"/>
      <c r="J156" s="619"/>
      <c r="K156" s="625" t="s">
        <v>680</v>
      </c>
      <c r="L156" s="624" t="s">
        <v>680</v>
      </c>
      <c r="M156" s="1176" t="s">
        <v>680</v>
      </c>
      <c r="N156" s="1173"/>
      <c r="O156" s="85"/>
      <c r="P156" s="1177" t="s">
        <v>680</v>
      </c>
      <c r="Q156" s="1232"/>
      <c r="R156" s="611">
        <f t="shared" si="29"/>
        <v>0</v>
      </c>
      <c r="S156" s="662">
        <f t="shared" si="35"/>
        <v>0</v>
      </c>
      <c r="T156" s="663" t="str">
        <f t="shared" si="36"/>
        <v>-</v>
      </c>
      <c r="U156" s="664">
        <v>20</v>
      </c>
      <c r="V156" s="174">
        <f t="shared" si="34"/>
        <v>0</v>
      </c>
      <c r="W156" s="533"/>
      <c r="X156" s="665" t="s">
        <v>1511</v>
      </c>
      <c r="Y156" s="665" t="s">
        <v>1516</v>
      </c>
      <c r="Z156" s="658"/>
      <c r="AA156" s="658"/>
      <c r="AB156" s="658"/>
      <c r="AC156" s="658"/>
      <c r="AD156" s="658"/>
      <c r="AE156" s="658"/>
      <c r="AF156" s="658"/>
      <c r="AG156" s="658"/>
      <c r="AH156" s="658"/>
      <c r="AI156" s="658"/>
      <c r="AJ156" s="658"/>
      <c r="AK156" s="658"/>
      <c r="AL156" s="658"/>
      <c r="AM156" s="658"/>
      <c r="AN156" s="658"/>
      <c r="AO156" s="658"/>
      <c r="AP156" s="658"/>
      <c r="AQ156" s="658"/>
      <c r="AR156" s="658"/>
      <c r="AS156" s="658"/>
      <c r="AT156" s="658"/>
      <c r="AU156" s="658"/>
      <c r="AV156" s="658"/>
      <c r="AW156" s="658"/>
      <c r="AX156" s="658"/>
      <c r="AY156" s="658"/>
      <c r="AZ156" s="658"/>
      <c r="BA156" s="658"/>
      <c r="BB156" s="658"/>
      <c r="BC156" s="658"/>
      <c r="BD156" s="658"/>
      <c r="BE156" s="658"/>
      <c r="BF156" s="658"/>
      <c r="BG156" s="658"/>
      <c r="BH156" s="658"/>
      <c r="BI156" s="658"/>
      <c r="BJ156" s="658"/>
      <c r="BK156" s="658"/>
      <c r="BL156" s="658"/>
      <c r="BM156" s="658"/>
      <c r="BN156" s="658"/>
      <c r="BO156" s="659"/>
      <c r="BP156" s="558"/>
      <c r="BQ156" s="310"/>
      <c r="BR156" s="310"/>
      <c r="BS156" s="310"/>
      <c r="BT156" s="576">
        <v>1</v>
      </c>
      <c r="BU156" s="310"/>
      <c r="BV156" s="512"/>
      <c r="BW156" s="310"/>
      <c r="BX156" s="310"/>
      <c r="BY156" s="310">
        <v>1</v>
      </c>
      <c r="BZ156" s="512"/>
      <c r="CA156" s="525"/>
      <c r="CB156" s="526"/>
      <c r="CC156" s="526"/>
      <c r="CD156" s="526"/>
      <c r="CE156" s="526"/>
      <c r="CF156" s="526"/>
      <c r="CG156" s="526"/>
      <c r="CH156" s="526"/>
      <c r="CI156" s="526"/>
      <c r="CJ156" s="526"/>
      <c r="CK156" s="526"/>
      <c r="CL156" s="526"/>
      <c r="CM156" s="526"/>
      <c r="CN156" s="526"/>
      <c r="CO156" s="526"/>
      <c r="CP156" s="526"/>
      <c r="CQ156" s="526"/>
      <c r="CR156" s="526"/>
      <c r="CS156" s="526"/>
      <c r="CT156" s="526"/>
      <c r="CU156" s="526"/>
      <c r="CV156" s="526"/>
      <c r="CW156" s="526"/>
      <c r="CX156" s="526"/>
      <c r="CY156" s="526"/>
      <c r="CZ156" s="526"/>
      <c r="DA156" s="526"/>
      <c r="DB156" s="526"/>
      <c r="DC156" s="526"/>
      <c r="DD156" s="526"/>
      <c r="DE156" s="526"/>
      <c r="DF156" s="526"/>
      <c r="DG156" s="526"/>
      <c r="DH156" s="526"/>
      <c r="DI156" s="526"/>
      <c r="DJ156" s="526"/>
      <c r="DK156" s="526"/>
      <c r="DL156" s="526"/>
      <c r="DM156" s="526"/>
      <c r="DN156" s="526"/>
      <c r="DO156" s="526"/>
      <c r="DP156" s="526"/>
      <c r="DQ156" s="526"/>
      <c r="DR156" s="526"/>
      <c r="DS156" s="526"/>
      <c r="DT156" s="526"/>
      <c r="DU156" s="526"/>
      <c r="DV156" s="526"/>
      <c r="DW156" s="526"/>
      <c r="DX156" s="526"/>
      <c r="DY156" s="526"/>
      <c r="DZ156" s="526"/>
      <c r="EA156" s="526"/>
      <c r="EB156" s="526"/>
      <c r="EC156" s="526"/>
      <c r="ED156" s="526"/>
      <c r="EE156" s="526"/>
      <c r="EF156" s="526"/>
      <c r="EG156" s="526"/>
      <c r="EH156" s="526"/>
      <c r="EI156" s="526"/>
      <c r="EJ156" s="526"/>
      <c r="EK156" s="526"/>
      <c r="EL156" s="526"/>
      <c r="EM156" s="526"/>
      <c r="EN156" s="526"/>
      <c r="EO156" s="526"/>
      <c r="EP156" s="526"/>
      <c r="EQ156" s="526"/>
      <c r="ER156" s="526"/>
      <c r="ES156" s="526"/>
      <c r="ET156" s="526"/>
      <c r="EU156" s="526"/>
      <c r="EV156" s="526"/>
      <c r="EW156" s="526"/>
      <c r="EX156" s="526"/>
      <c r="EY156" s="526"/>
      <c r="EZ156" s="526"/>
      <c r="FA156" s="526"/>
      <c r="FB156" s="526"/>
      <c r="FC156" s="526"/>
      <c r="FD156" s="526"/>
      <c r="FE156" s="526"/>
      <c r="FF156" s="526"/>
      <c r="FG156" s="526"/>
      <c r="FH156" s="526"/>
      <c r="FI156" s="526"/>
      <c r="FJ156" s="526"/>
      <c r="FK156" s="526"/>
      <c r="FL156" s="526"/>
      <c r="FM156" s="526"/>
      <c r="FN156" s="526"/>
      <c r="FO156" s="526"/>
      <c r="FP156" s="526"/>
      <c r="FQ156" s="526"/>
      <c r="FR156" s="526"/>
      <c r="FS156" s="526"/>
      <c r="FT156" s="526"/>
      <c r="FU156" s="526"/>
      <c r="FV156" s="526"/>
      <c r="FW156" s="526"/>
      <c r="FX156" s="526"/>
      <c r="FY156" s="526"/>
      <c r="FZ156" s="526"/>
      <c r="GA156" s="526"/>
      <c r="GB156" s="526"/>
      <c r="GC156" s="526"/>
      <c r="GD156" s="526"/>
      <c r="GE156" s="526"/>
      <c r="GF156" s="526"/>
      <c r="GG156" s="526"/>
      <c r="GH156" s="526"/>
      <c r="GI156" s="526"/>
      <c r="GJ156" s="526"/>
      <c r="GK156" s="526"/>
      <c r="GL156" s="526"/>
      <c r="GM156" s="526"/>
      <c r="GN156" s="526"/>
      <c r="GO156" s="526"/>
      <c r="GP156" s="526"/>
      <c r="GQ156" s="526"/>
      <c r="GR156" s="526"/>
      <c r="GS156" s="526"/>
      <c r="GT156" s="526"/>
      <c r="GU156" s="526"/>
      <c r="GV156" s="526"/>
      <c r="GW156" s="526"/>
      <c r="GX156" s="526"/>
      <c r="GY156" s="526"/>
      <c r="GZ156" s="526"/>
      <c r="HA156" s="526"/>
      <c r="HB156" s="526"/>
      <c r="HC156" s="526"/>
      <c r="HD156" s="526"/>
      <c r="HE156" s="526"/>
      <c r="HF156" s="526"/>
      <c r="HG156" s="526"/>
      <c r="HH156" s="526"/>
      <c r="HI156" s="526"/>
      <c r="HJ156" s="526"/>
      <c r="HK156" s="526"/>
      <c r="HL156" s="526"/>
      <c r="HM156" s="526"/>
      <c r="HN156" s="526"/>
      <c r="HO156" s="526"/>
      <c r="HP156" s="526"/>
      <c r="HQ156" s="526"/>
      <c r="HR156" s="526"/>
      <c r="HS156" s="526"/>
      <c r="HT156" s="526"/>
      <c r="HU156" s="526"/>
      <c r="HV156" s="526"/>
      <c r="HW156" s="526"/>
      <c r="HX156" s="526"/>
      <c r="HY156" s="526"/>
      <c r="HZ156" s="526"/>
      <c r="IA156" s="526"/>
      <c r="IB156" s="526"/>
      <c r="IC156" s="526"/>
      <c r="ID156" s="526"/>
      <c r="IE156" s="526"/>
      <c r="IF156" s="526"/>
      <c r="IG156" s="526"/>
      <c r="IH156" s="526"/>
      <c r="II156" s="526"/>
      <c r="IJ156" s="526"/>
      <c r="IK156" s="526"/>
      <c r="IL156" s="526"/>
      <c r="IM156" s="526"/>
      <c r="IN156" s="526"/>
      <c r="IO156" s="526"/>
      <c r="IP156" s="526"/>
      <c r="IQ156" s="526"/>
      <c r="IR156" s="526"/>
      <c r="IS156" s="526"/>
      <c r="IT156" s="526"/>
      <c r="IU156" s="526"/>
      <c r="IV156" s="526"/>
      <c r="IW156" s="526"/>
      <c r="IX156" s="526"/>
      <c r="IY156" s="526"/>
      <c r="IZ156" s="526"/>
      <c r="JA156" s="526"/>
      <c r="JB156" s="526"/>
      <c r="JC156" s="526"/>
      <c r="JD156" s="526"/>
      <c r="JE156" s="526"/>
      <c r="JF156" s="526"/>
      <c r="JG156" s="526"/>
      <c r="JH156" s="526"/>
      <c r="JI156" s="526"/>
      <c r="JJ156" s="526"/>
      <c r="JK156" s="526"/>
      <c r="JL156" s="526"/>
      <c r="JM156" s="526"/>
      <c r="JN156" s="526"/>
      <c r="JO156" s="526"/>
      <c r="JP156" s="526"/>
      <c r="JQ156" s="526"/>
      <c r="JR156" s="526"/>
      <c r="JS156" s="526"/>
      <c r="JT156" s="526"/>
      <c r="JU156" s="526"/>
      <c r="JV156" s="526"/>
      <c r="JW156" s="526"/>
      <c r="JX156" s="526"/>
      <c r="JY156" s="526"/>
      <c r="JZ156" s="526"/>
      <c r="KA156" s="526"/>
      <c r="KB156" s="526"/>
      <c r="KC156" s="526"/>
      <c r="KD156" s="526"/>
      <c r="KE156" s="526"/>
      <c r="KF156" s="526"/>
      <c r="KG156" s="526"/>
      <c r="KH156" s="526"/>
      <c r="KI156" s="526"/>
      <c r="KJ156" s="526"/>
      <c r="KK156" s="526"/>
      <c r="KL156" s="526"/>
      <c r="KM156" s="526"/>
      <c r="KN156" s="526"/>
      <c r="KO156" s="526"/>
      <c r="KP156" s="526"/>
      <c r="KQ156" s="527"/>
    </row>
    <row r="157" spans="1:303" ht="37.25" customHeight="1">
      <c r="A157" s="518"/>
      <c r="B157" s="660" t="s">
        <v>804</v>
      </c>
      <c r="C157" s="660" t="s">
        <v>805</v>
      </c>
      <c r="D157" s="661">
        <v>1</v>
      </c>
      <c r="E157" s="1189">
        <v>617</v>
      </c>
      <c r="F157" s="1171"/>
      <c r="G157" s="621"/>
      <c r="H157" s="622"/>
      <c r="I157" s="620"/>
      <c r="J157" s="619"/>
      <c r="K157" s="625" t="s">
        <v>680</v>
      </c>
      <c r="L157" s="624" t="s">
        <v>680</v>
      </c>
      <c r="M157" s="1176" t="s">
        <v>680</v>
      </c>
      <c r="N157" s="1173"/>
      <c r="O157" s="85"/>
      <c r="P157" s="1177" t="s">
        <v>680</v>
      </c>
      <c r="Q157" s="1232"/>
      <c r="R157" s="611">
        <f t="shared" ref="R157:R171" si="37">SUM(F157:Q157)</f>
        <v>0</v>
      </c>
      <c r="S157" s="662">
        <f t="shared" si="35"/>
        <v>0</v>
      </c>
      <c r="T157" s="663" t="str">
        <f t="shared" si="36"/>
        <v>-</v>
      </c>
      <c r="U157" s="664">
        <v>18</v>
      </c>
      <c r="V157" s="174">
        <f t="shared" si="34"/>
        <v>0</v>
      </c>
      <c r="W157" s="533"/>
      <c r="X157" s="665" t="s">
        <v>1511</v>
      </c>
      <c r="Y157" s="679" t="s">
        <v>1516</v>
      </c>
      <c r="Z157" s="615"/>
      <c r="AA157" s="615"/>
      <c r="AB157" s="615"/>
      <c r="AC157" s="615"/>
      <c r="AD157" s="615"/>
      <c r="AE157" s="615"/>
      <c r="AF157" s="615"/>
      <c r="AG157" s="615"/>
      <c r="AH157" s="615"/>
      <c r="AI157" s="615"/>
      <c r="AJ157" s="615"/>
      <c r="AK157" s="615"/>
      <c r="AL157" s="615"/>
      <c r="AM157" s="615"/>
      <c r="AN157" s="615"/>
      <c r="AO157" s="615"/>
      <c r="AP157" s="615"/>
      <c r="AQ157" s="615"/>
      <c r="AR157" s="615"/>
      <c r="AS157" s="615"/>
      <c r="AT157" s="615"/>
      <c r="AU157" s="615"/>
      <c r="AV157" s="615"/>
      <c r="AW157" s="615"/>
      <c r="AX157" s="615"/>
      <c r="AY157" s="615"/>
      <c r="AZ157" s="615"/>
      <c r="BA157" s="615"/>
      <c r="BB157" s="615"/>
      <c r="BC157" s="615"/>
      <c r="BD157" s="615"/>
      <c r="BE157" s="615"/>
      <c r="BF157" s="615"/>
      <c r="BG157" s="615"/>
      <c r="BH157" s="615"/>
      <c r="BI157" s="615"/>
      <c r="BJ157" s="615"/>
      <c r="BK157" s="615"/>
      <c r="BL157" s="615"/>
      <c r="BM157" s="615"/>
      <c r="BN157" s="615"/>
      <c r="BO157" s="616"/>
      <c r="BP157" s="558"/>
      <c r="BQ157" s="310"/>
      <c r="BR157" s="310"/>
      <c r="BS157" s="310"/>
      <c r="BT157" s="576">
        <v>1</v>
      </c>
      <c r="BU157" s="310"/>
      <c r="BV157" s="512"/>
      <c r="BW157" s="310"/>
      <c r="BX157" s="310"/>
      <c r="BY157" s="310">
        <v>1</v>
      </c>
      <c r="BZ157" s="512"/>
      <c r="CA157" s="525"/>
      <c r="CB157" s="526"/>
      <c r="CC157" s="526"/>
      <c r="CD157" s="526"/>
      <c r="CE157" s="526"/>
      <c r="CF157" s="526"/>
      <c r="CG157" s="526"/>
      <c r="CH157" s="526"/>
      <c r="CI157" s="526"/>
      <c r="CJ157" s="526"/>
      <c r="CK157" s="526"/>
      <c r="CL157" s="526"/>
      <c r="CM157" s="526"/>
      <c r="CN157" s="526"/>
      <c r="CO157" s="526"/>
      <c r="CP157" s="526"/>
      <c r="CQ157" s="526"/>
      <c r="CR157" s="526"/>
      <c r="CS157" s="526"/>
      <c r="CT157" s="526"/>
      <c r="CU157" s="526"/>
      <c r="CV157" s="526"/>
      <c r="CW157" s="526"/>
      <c r="CX157" s="526"/>
      <c r="CY157" s="526"/>
      <c r="CZ157" s="526"/>
      <c r="DA157" s="526"/>
      <c r="DB157" s="526"/>
      <c r="DC157" s="526"/>
      <c r="DD157" s="526"/>
      <c r="DE157" s="526"/>
      <c r="DF157" s="526"/>
      <c r="DG157" s="526"/>
      <c r="DH157" s="526"/>
      <c r="DI157" s="526"/>
      <c r="DJ157" s="526"/>
      <c r="DK157" s="526"/>
      <c r="DL157" s="526"/>
      <c r="DM157" s="526"/>
      <c r="DN157" s="526"/>
      <c r="DO157" s="526"/>
      <c r="DP157" s="526"/>
      <c r="DQ157" s="526"/>
      <c r="DR157" s="526"/>
      <c r="DS157" s="526"/>
      <c r="DT157" s="526"/>
      <c r="DU157" s="526"/>
      <c r="DV157" s="526"/>
      <c r="DW157" s="526"/>
      <c r="DX157" s="526"/>
      <c r="DY157" s="526"/>
      <c r="DZ157" s="526"/>
      <c r="EA157" s="526"/>
      <c r="EB157" s="526"/>
      <c r="EC157" s="526"/>
      <c r="ED157" s="526"/>
      <c r="EE157" s="526"/>
      <c r="EF157" s="526"/>
      <c r="EG157" s="526"/>
      <c r="EH157" s="526"/>
      <c r="EI157" s="526"/>
      <c r="EJ157" s="526"/>
      <c r="EK157" s="526"/>
      <c r="EL157" s="526"/>
      <c r="EM157" s="526"/>
      <c r="EN157" s="526"/>
      <c r="EO157" s="526"/>
      <c r="EP157" s="526"/>
      <c r="EQ157" s="526"/>
      <c r="ER157" s="526"/>
      <c r="ES157" s="526"/>
      <c r="ET157" s="526"/>
      <c r="EU157" s="526"/>
      <c r="EV157" s="526"/>
      <c r="EW157" s="526"/>
      <c r="EX157" s="526"/>
      <c r="EY157" s="526"/>
      <c r="EZ157" s="526"/>
      <c r="FA157" s="526"/>
      <c r="FB157" s="526"/>
      <c r="FC157" s="526"/>
      <c r="FD157" s="526"/>
      <c r="FE157" s="526"/>
      <c r="FF157" s="526"/>
      <c r="FG157" s="526"/>
      <c r="FH157" s="526"/>
      <c r="FI157" s="526"/>
      <c r="FJ157" s="526"/>
      <c r="FK157" s="526"/>
      <c r="FL157" s="526"/>
      <c r="FM157" s="526"/>
      <c r="FN157" s="526"/>
      <c r="FO157" s="526"/>
      <c r="FP157" s="526"/>
      <c r="FQ157" s="526"/>
      <c r="FR157" s="526"/>
      <c r="FS157" s="526"/>
      <c r="FT157" s="526"/>
      <c r="FU157" s="526"/>
      <c r="FV157" s="526"/>
      <c r="FW157" s="526"/>
      <c r="FX157" s="526"/>
      <c r="FY157" s="526"/>
      <c r="FZ157" s="526"/>
      <c r="GA157" s="526"/>
      <c r="GB157" s="526"/>
      <c r="GC157" s="526"/>
      <c r="GD157" s="526"/>
      <c r="GE157" s="526"/>
      <c r="GF157" s="526"/>
      <c r="GG157" s="526"/>
      <c r="GH157" s="526"/>
      <c r="GI157" s="526"/>
      <c r="GJ157" s="526"/>
      <c r="GK157" s="526"/>
      <c r="GL157" s="526"/>
      <c r="GM157" s="526"/>
      <c r="GN157" s="526"/>
      <c r="GO157" s="526"/>
      <c r="GP157" s="526"/>
      <c r="GQ157" s="526"/>
      <c r="GR157" s="526"/>
      <c r="GS157" s="526"/>
      <c r="GT157" s="526"/>
      <c r="GU157" s="526"/>
      <c r="GV157" s="526"/>
      <c r="GW157" s="526"/>
      <c r="GX157" s="526"/>
      <c r="GY157" s="526"/>
      <c r="GZ157" s="526"/>
      <c r="HA157" s="526"/>
      <c r="HB157" s="526"/>
      <c r="HC157" s="526"/>
      <c r="HD157" s="526"/>
      <c r="HE157" s="526"/>
      <c r="HF157" s="526"/>
      <c r="HG157" s="526"/>
      <c r="HH157" s="526"/>
      <c r="HI157" s="526"/>
      <c r="HJ157" s="526"/>
      <c r="HK157" s="526"/>
      <c r="HL157" s="526"/>
      <c r="HM157" s="526"/>
      <c r="HN157" s="526"/>
      <c r="HO157" s="526"/>
      <c r="HP157" s="526"/>
      <c r="HQ157" s="526"/>
      <c r="HR157" s="526"/>
      <c r="HS157" s="526"/>
      <c r="HT157" s="526"/>
      <c r="HU157" s="526"/>
      <c r="HV157" s="526"/>
      <c r="HW157" s="526"/>
      <c r="HX157" s="526"/>
      <c r="HY157" s="526"/>
      <c r="HZ157" s="526"/>
      <c r="IA157" s="526"/>
      <c r="IB157" s="526"/>
      <c r="IC157" s="526"/>
      <c r="ID157" s="526"/>
      <c r="IE157" s="526"/>
      <c r="IF157" s="526"/>
      <c r="IG157" s="526"/>
      <c r="IH157" s="526"/>
      <c r="II157" s="526"/>
      <c r="IJ157" s="526"/>
      <c r="IK157" s="526"/>
      <c r="IL157" s="526"/>
      <c r="IM157" s="526"/>
      <c r="IN157" s="526"/>
      <c r="IO157" s="526"/>
      <c r="IP157" s="526"/>
      <c r="IQ157" s="526"/>
      <c r="IR157" s="526"/>
      <c r="IS157" s="526"/>
      <c r="IT157" s="526"/>
      <c r="IU157" s="526"/>
      <c r="IV157" s="526"/>
      <c r="IW157" s="526"/>
      <c r="IX157" s="526"/>
      <c r="IY157" s="526"/>
      <c r="IZ157" s="526"/>
      <c r="JA157" s="526"/>
      <c r="JB157" s="526"/>
      <c r="JC157" s="526"/>
      <c r="JD157" s="526"/>
      <c r="JE157" s="526"/>
      <c r="JF157" s="526"/>
      <c r="JG157" s="526"/>
      <c r="JH157" s="526"/>
      <c r="JI157" s="526"/>
      <c r="JJ157" s="526"/>
      <c r="JK157" s="526"/>
      <c r="JL157" s="526"/>
      <c r="JM157" s="526"/>
      <c r="JN157" s="526"/>
      <c r="JO157" s="526"/>
      <c r="JP157" s="526"/>
      <c r="JQ157" s="526"/>
      <c r="JR157" s="526"/>
      <c r="JS157" s="526"/>
      <c r="JT157" s="526"/>
      <c r="JU157" s="526"/>
      <c r="JV157" s="526"/>
      <c r="JW157" s="526"/>
      <c r="JX157" s="526"/>
      <c r="JY157" s="526"/>
      <c r="JZ157" s="526"/>
      <c r="KA157" s="526"/>
      <c r="KB157" s="526"/>
      <c r="KC157" s="526"/>
      <c r="KD157" s="526"/>
      <c r="KE157" s="526"/>
      <c r="KF157" s="526"/>
      <c r="KG157" s="526"/>
      <c r="KH157" s="526"/>
      <c r="KI157" s="526"/>
      <c r="KJ157" s="526"/>
      <c r="KK157" s="526"/>
      <c r="KL157" s="526"/>
      <c r="KM157" s="526"/>
      <c r="KN157" s="526"/>
      <c r="KO157" s="526"/>
      <c r="KP157" s="526"/>
      <c r="KQ157" s="527"/>
    </row>
    <row r="158" spans="1:303" ht="37.25" customHeight="1">
      <c r="A158" s="518"/>
      <c r="B158" s="660" t="s">
        <v>806</v>
      </c>
      <c r="C158" s="660" t="s">
        <v>807</v>
      </c>
      <c r="D158" s="661">
        <f>$D150+$D152+$D154+$D156</f>
        <v>4</v>
      </c>
      <c r="E158" s="1189">
        <v>1725</v>
      </c>
      <c r="F158" s="1171"/>
      <c r="G158" s="621"/>
      <c r="H158" s="622"/>
      <c r="I158" s="620"/>
      <c r="J158" s="619"/>
      <c r="K158" s="625" t="s">
        <v>680</v>
      </c>
      <c r="L158" s="624" t="s">
        <v>680</v>
      </c>
      <c r="M158" s="1176" t="s">
        <v>680</v>
      </c>
      <c r="N158" s="1173"/>
      <c r="O158" s="85"/>
      <c r="P158" s="1177" t="s">
        <v>680</v>
      </c>
      <c r="Q158" s="1232"/>
      <c r="R158" s="611">
        <f t="shared" si="37"/>
        <v>0</v>
      </c>
      <c r="S158" s="662">
        <f t="shared" si="35"/>
        <v>0</v>
      </c>
      <c r="T158" s="663" t="str">
        <f t="shared" si="36"/>
        <v>-</v>
      </c>
      <c r="U158" s="664">
        <v>52</v>
      </c>
      <c r="V158" s="174">
        <f t="shared" si="34"/>
        <v>0</v>
      </c>
      <c r="W158" s="533"/>
      <c r="X158" s="665" t="s">
        <v>1511</v>
      </c>
      <c r="Y158" s="679" t="s">
        <v>1516</v>
      </c>
      <c r="Z158" s="615"/>
      <c r="AA158" s="615"/>
      <c r="AB158" s="615"/>
      <c r="AC158" s="615"/>
      <c r="AD158" s="615"/>
      <c r="AE158" s="615"/>
      <c r="AF158" s="615"/>
      <c r="AG158" s="615"/>
      <c r="AH158" s="615"/>
      <c r="AI158" s="615"/>
      <c r="AJ158" s="615"/>
      <c r="AK158" s="615"/>
      <c r="AL158" s="615"/>
      <c r="AM158" s="615"/>
      <c r="AN158" s="615"/>
      <c r="AO158" s="615"/>
      <c r="AP158" s="615"/>
      <c r="AQ158" s="615"/>
      <c r="AR158" s="615"/>
      <c r="AS158" s="615"/>
      <c r="AT158" s="615"/>
      <c r="AU158" s="615"/>
      <c r="AV158" s="615"/>
      <c r="AW158" s="615"/>
      <c r="AX158" s="615"/>
      <c r="AY158" s="615"/>
      <c r="AZ158" s="615"/>
      <c r="BA158" s="615"/>
      <c r="BB158" s="615"/>
      <c r="BC158" s="615"/>
      <c r="BD158" s="615"/>
      <c r="BE158" s="615"/>
      <c r="BF158" s="615"/>
      <c r="BG158" s="615"/>
      <c r="BH158" s="615"/>
      <c r="BI158" s="615"/>
      <c r="BJ158" s="615"/>
      <c r="BK158" s="615"/>
      <c r="BL158" s="615"/>
      <c r="BM158" s="615"/>
      <c r="BN158" s="615"/>
      <c r="BO158" s="616"/>
      <c r="BP158" s="558"/>
      <c r="BQ158" s="576">
        <v>1</v>
      </c>
      <c r="BR158" s="576">
        <v>1</v>
      </c>
      <c r="BS158" s="576">
        <v>1</v>
      </c>
      <c r="BT158" s="576">
        <v>1</v>
      </c>
      <c r="BU158" s="310"/>
      <c r="BV158" s="512"/>
      <c r="BW158" s="310"/>
      <c r="BX158" s="310"/>
      <c r="BY158" s="310">
        <v>4</v>
      </c>
      <c r="BZ158" s="512"/>
      <c r="CA158" s="525"/>
      <c r="CB158" s="526"/>
      <c r="CC158" s="526"/>
      <c r="CD158" s="526"/>
      <c r="CE158" s="526"/>
      <c r="CF158" s="526"/>
      <c r="CG158" s="526"/>
      <c r="CH158" s="526"/>
      <c r="CI158" s="526"/>
      <c r="CJ158" s="526"/>
      <c r="CK158" s="526"/>
      <c r="CL158" s="526"/>
      <c r="CM158" s="526"/>
      <c r="CN158" s="526"/>
      <c r="CO158" s="526"/>
      <c r="CP158" s="526"/>
      <c r="CQ158" s="526"/>
      <c r="CR158" s="526"/>
      <c r="CS158" s="526"/>
      <c r="CT158" s="526"/>
      <c r="CU158" s="526"/>
      <c r="CV158" s="526"/>
      <c r="CW158" s="526"/>
      <c r="CX158" s="526"/>
      <c r="CY158" s="526"/>
      <c r="CZ158" s="526"/>
      <c r="DA158" s="526"/>
      <c r="DB158" s="526"/>
      <c r="DC158" s="526"/>
      <c r="DD158" s="526"/>
      <c r="DE158" s="526"/>
      <c r="DF158" s="526"/>
      <c r="DG158" s="526"/>
      <c r="DH158" s="526"/>
      <c r="DI158" s="526"/>
      <c r="DJ158" s="526"/>
      <c r="DK158" s="526"/>
      <c r="DL158" s="526"/>
      <c r="DM158" s="526"/>
      <c r="DN158" s="526"/>
      <c r="DO158" s="526"/>
      <c r="DP158" s="526"/>
      <c r="DQ158" s="526"/>
      <c r="DR158" s="526"/>
      <c r="DS158" s="526"/>
      <c r="DT158" s="526"/>
      <c r="DU158" s="526"/>
      <c r="DV158" s="526"/>
      <c r="DW158" s="526"/>
      <c r="DX158" s="526"/>
      <c r="DY158" s="526"/>
      <c r="DZ158" s="526"/>
      <c r="EA158" s="526"/>
      <c r="EB158" s="526"/>
      <c r="EC158" s="526"/>
      <c r="ED158" s="526"/>
      <c r="EE158" s="526"/>
      <c r="EF158" s="526"/>
      <c r="EG158" s="526"/>
      <c r="EH158" s="526"/>
      <c r="EI158" s="526"/>
      <c r="EJ158" s="526"/>
      <c r="EK158" s="526"/>
      <c r="EL158" s="526"/>
      <c r="EM158" s="526"/>
      <c r="EN158" s="526"/>
      <c r="EO158" s="526"/>
      <c r="EP158" s="526"/>
      <c r="EQ158" s="526"/>
      <c r="ER158" s="526"/>
      <c r="ES158" s="526"/>
      <c r="ET158" s="526"/>
      <c r="EU158" s="526"/>
      <c r="EV158" s="526"/>
      <c r="EW158" s="526"/>
      <c r="EX158" s="526"/>
      <c r="EY158" s="526"/>
      <c r="EZ158" s="526"/>
      <c r="FA158" s="526"/>
      <c r="FB158" s="526"/>
      <c r="FC158" s="526"/>
      <c r="FD158" s="526"/>
      <c r="FE158" s="526"/>
      <c r="FF158" s="526"/>
      <c r="FG158" s="526"/>
      <c r="FH158" s="526"/>
      <c r="FI158" s="526"/>
      <c r="FJ158" s="526"/>
      <c r="FK158" s="526"/>
      <c r="FL158" s="526"/>
      <c r="FM158" s="526"/>
      <c r="FN158" s="526"/>
      <c r="FO158" s="526"/>
      <c r="FP158" s="526"/>
      <c r="FQ158" s="526"/>
      <c r="FR158" s="526"/>
      <c r="FS158" s="526"/>
      <c r="FT158" s="526"/>
      <c r="FU158" s="526"/>
      <c r="FV158" s="526"/>
      <c r="FW158" s="526"/>
      <c r="FX158" s="526"/>
      <c r="FY158" s="526"/>
      <c r="FZ158" s="526"/>
      <c r="GA158" s="526"/>
      <c r="GB158" s="526"/>
      <c r="GC158" s="526"/>
      <c r="GD158" s="526"/>
      <c r="GE158" s="526"/>
      <c r="GF158" s="526"/>
      <c r="GG158" s="526"/>
      <c r="GH158" s="526"/>
      <c r="GI158" s="526"/>
      <c r="GJ158" s="526"/>
      <c r="GK158" s="526"/>
      <c r="GL158" s="526"/>
      <c r="GM158" s="526"/>
      <c r="GN158" s="526"/>
      <c r="GO158" s="526"/>
      <c r="GP158" s="526"/>
      <c r="GQ158" s="526"/>
      <c r="GR158" s="526"/>
      <c r="GS158" s="526"/>
      <c r="GT158" s="526"/>
      <c r="GU158" s="526"/>
      <c r="GV158" s="526"/>
      <c r="GW158" s="526"/>
      <c r="GX158" s="526"/>
      <c r="GY158" s="526"/>
      <c r="GZ158" s="526"/>
      <c r="HA158" s="526"/>
      <c r="HB158" s="526"/>
      <c r="HC158" s="526"/>
      <c r="HD158" s="526"/>
      <c r="HE158" s="526"/>
      <c r="HF158" s="526"/>
      <c r="HG158" s="526"/>
      <c r="HH158" s="526"/>
      <c r="HI158" s="526"/>
      <c r="HJ158" s="526"/>
      <c r="HK158" s="526"/>
      <c r="HL158" s="526"/>
      <c r="HM158" s="526"/>
      <c r="HN158" s="526"/>
      <c r="HO158" s="526"/>
      <c r="HP158" s="526"/>
      <c r="HQ158" s="526"/>
      <c r="HR158" s="526"/>
      <c r="HS158" s="526"/>
      <c r="HT158" s="526"/>
      <c r="HU158" s="526"/>
      <c r="HV158" s="526"/>
      <c r="HW158" s="526"/>
      <c r="HX158" s="526"/>
      <c r="HY158" s="526"/>
      <c r="HZ158" s="526"/>
      <c r="IA158" s="526"/>
      <c r="IB158" s="526"/>
      <c r="IC158" s="526"/>
      <c r="ID158" s="526"/>
      <c r="IE158" s="526"/>
      <c r="IF158" s="526"/>
      <c r="IG158" s="526"/>
      <c r="IH158" s="526"/>
      <c r="II158" s="526"/>
      <c r="IJ158" s="526"/>
      <c r="IK158" s="526"/>
      <c r="IL158" s="526"/>
      <c r="IM158" s="526"/>
      <c r="IN158" s="526"/>
      <c r="IO158" s="526"/>
      <c r="IP158" s="526"/>
      <c r="IQ158" s="526"/>
      <c r="IR158" s="526"/>
      <c r="IS158" s="526"/>
      <c r="IT158" s="526"/>
      <c r="IU158" s="526"/>
      <c r="IV158" s="526"/>
      <c r="IW158" s="526"/>
      <c r="IX158" s="526"/>
      <c r="IY158" s="526"/>
      <c r="IZ158" s="526"/>
      <c r="JA158" s="526"/>
      <c r="JB158" s="526"/>
      <c r="JC158" s="526"/>
      <c r="JD158" s="526"/>
      <c r="JE158" s="526"/>
      <c r="JF158" s="526"/>
      <c r="JG158" s="526"/>
      <c r="JH158" s="526"/>
      <c r="JI158" s="526"/>
      <c r="JJ158" s="526"/>
      <c r="JK158" s="526"/>
      <c r="JL158" s="526"/>
      <c r="JM158" s="526"/>
      <c r="JN158" s="526"/>
      <c r="JO158" s="526"/>
      <c r="JP158" s="526"/>
      <c r="JQ158" s="526"/>
      <c r="JR158" s="526"/>
      <c r="JS158" s="526"/>
      <c r="JT158" s="526"/>
      <c r="JU158" s="526"/>
      <c r="JV158" s="526"/>
      <c r="JW158" s="526"/>
      <c r="JX158" s="526"/>
      <c r="JY158" s="526"/>
      <c r="JZ158" s="526"/>
      <c r="KA158" s="526"/>
      <c r="KB158" s="526"/>
      <c r="KC158" s="526"/>
      <c r="KD158" s="526"/>
      <c r="KE158" s="526"/>
      <c r="KF158" s="526"/>
      <c r="KG158" s="526"/>
      <c r="KH158" s="526"/>
      <c r="KI158" s="526"/>
      <c r="KJ158" s="526"/>
      <c r="KK158" s="526"/>
      <c r="KL158" s="526"/>
      <c r="KM158" s="526"/>
      <c r="KN158" s="526"/>
      <c r="KO158" s="526"/>
      <c r="KP158" s="526"/>
      <c r="KQ158" s="527"/>
    </row>
    <row r="159" spans="1:303" ht="37.25" customHeight="1">
      <c r="A159" s="591"/>
      <c r="B159" s="637" t="s">
        <v>808</v>
      </c>
      <c r="C159" s="637" t="s">
        <v>809</v>
      </c>
      <c r="D159" s="638">
        <f>$D151+$D153+$D155+$D157</f>
        <v>4</v>
      </c>
      <c r="E159" s="1191">
        <v>1632</v>
      </c>
      <c r="F159" s="67"/>
      <c r="G159" s="787"/>
      <c r="H159" s="788"/>
      <c r="I159" s="786"/>
      <c r="J159" s="785"/>
      <c r="K159" s="213" t="s">
        <v>680</v>
      </c>
      <c r="L159" s="211" t="s">
        <v>680</v>
      </c>
      <c r="M159" s="212" t="s">
        <v>680</v>
      </c>
      <c r="N159" s="65"/>
      <c r="O159" s="66"/>
      <c r="P159" s="797" t="s">
        <v>680</v>
      </c>
      <c r="Q159" s="1233"/>
      <c r="R159" s="647">
        <f t="shared" si="37"/>
        <v>0</v>
      </c>
      <c r="S159" s="647">
        <f t="shared" si="35"/>
        <v>0</v>
      </c>
      <c r="T159" s="648" t="str">
        <f t="shared" si="36"/>
        <v>-</v>
      </c>
      <c r="U159" s="664">
        <v>42</v>
      </c>
      <c r="V159" s="174">
        <f t="shared" si="34"/>
        <v>0</v>
      </c>
      <c r="W159" s="174"/>
      <c r="X159" s="544" t="s">
        <v>1511</v>
      </c>
      <c r="Y159" s="544" t="s">
        <v>1516</v>
      </c>
      <c r="Z159" s="658"/>
      <c r="AA159" s="658"/>
      <c r="AB159" s="658"/>
      <c r="AC159" s="658"/>
      <c r="AD159" s="658"/>
      <c r="AE159" s="658"/>
      <c r="AF159" s="658"/>
      <c r="AG159" s="658"/>
      <c r="AH159" s="658"/>
      <c r="AI159" s="658"/>
      <c r="AJ159" s="658"/>
      <c r="AK159" s="658"/>
      <c r="AL159" s="658"/>
      <c r="AM159" s="658"/>
      <c r="AN159" s="658"/>
      <c r="AO159" s="658"/>
      <c r="AP159" s="658"/>
      <c r="AQ159" s="658"/>
      <c r="AR159" s="658"/>
      <c r="AS159" s="658"/>
      <c r="AT159" s="658"/>
      <c r="AU159" s="658"/>
      <c r="AV159" s="658"/>
      <c r="AW159" s="658"/>
      <c r="AX159" s="658"/>
      <c r="AY159" s="658"/>
      <c r="AZ159" s="658"/>
      <c r="BA159" s="658"/>
      <c r="BB159" s="658"/>
      <c r="BC159" s="658"/>
      <c r="BD159" s="658"/>
      <c r="BE159" s="658"/>
      <c r="BF159" s="658"/>
      <c r="BG159" s="658"/>
      <c r="BH159" s="658"/>
      <c r="BI159" s="658"/>
      <c r="BJ159" s="658"/>
      <c r="BK159" s="658"/>
      <c r="BL159" s="658"/>
      <c r="BM159" s="658"/>
      <c r="BN159" s="658"/>
      <c r="BO159" s="659"/>
      <c r="BP159" s="558"/>
      <c r="BQ159" s="310">
        <v>1</v>
      </c>
      <c r="BR159" s="310">
        <v>1</v>
      </c>
      <c r="BS159" s="310">
        <v>1</v>
      </c>
      <c r="BT159" s="310">
        <v>1</v>
      </c>
      <c r="BU159" s="310"/>
      <c r="BV159" s="512"/>
      <c r="BW159" s="310"/>
      <c r="BX159" s="310"/>
      <c r="BY159" s="310">
        <v>4</v>
      </c>
      <c r="BZ159" s="512"/>
      <c r="CA159" s="525"/>
      <c r="CB159" s="526"/>
      <c r="CC159" s="526"/>
      <c r="CD159" s="526"/>
      <c r="CE159" s="526"/>
      <c r="CF159" s="526"/>
      <c r="CG159" s="526"/>
      <c r="CH159" s="526"/>
      <c r="CI159" s="526"/>
      <c r="CJ159" s="526"/>
      <c r="CK159" s="526"/>
      <c r="CL159" s="526"/>
      <c r="CM159" s="526"/>
      <c r="CN159" s="526"/>
      <c r="CO159" s="526"/>
      <c r="CP159" s="526"/>
      <c r="CQ159" s="526"/>
      <c r="CR159" s="526"/>
      <c r="CS159" s="526"/>
      <c r="CT159" s="526"/>
      <c r="CU159" s="526"/>
      <c r="CV159" s="526"/>
      <c r="CW159" s="526"/>
      <c r="CX159" s="526"/>
      <c r="CY159" s="526"/>
      <c r="CZ159" s="526"/>
      <c r="DA159" s="526"/>
      <c r="DB159" s="526"/>
      <c r="DC159" s="526"/>
      <c r="DD159" s="526"/>
      <c r="DE159" s="526"/>
      <c r="DF159" s="526"/>
      <c r="DG159" s="526"/>
      <c r="DH159" s="526"/>
      <c r="DI159" s="526"/>
      <c r="DJ159" s="526"/>
      <c r="DK159" s="526"/>
      <c r="DL159" s="526"/>
      <c r="DM159" s="526"/>
      <c r="DN159" s="526"/>
      <c r="DO159" s="526"/>
      <c r="DP159" s="526"/>
      <c r="DQ159" s="526"/>
      <c r="DR159" s="526"/>
      <c r="DS159" s="526"/>
      <c r="DT159" s="526"/>
      <c r="DU159" s="526"/>
      <c r="DV159" s="526"/>
      <c r="DW159" s="526"/>
      <c r="DX159" s="526"/>
      <c r="DY159" s="526"/>
      <c r="DZ159" s="526"/>
      <c r="EA159" s="526"/>
      <c r="EB159" s="526"/>
      <c r="EC159" s="526"/>
      <c r="ED159" s="526"/>
      <c r="EE159" s="526"/>
      <c r="EF159" s="526"/>
      <c r="EG159" s="526"/>
      <c r="EH159" s="526"/>
      <c r="EI159" s="526"/>
      <c r="EJ159" s="526"/>
      <c r="EK159" s="526"/>
      <c r="EL159" s="526"/>
      <c r="EM159" s="526"/>
      <c r="EN159" s="526"/>
      <c r="EO159" s="526"/>
      <c r="EP159" s="526"/>
      <c r="EQ159" s="526"/>
      <c r="ER159" s="526"/>
      <c r="ES159" s="526"/>
      <c r="ET159" s="526"/>
      <c r="EU159" s="526"/>
      <c r="EV159" s="526"/>
      <c r="EW159" s="526"/>
      <c r="EX159" s="526"/>
      <c r="EY159" s="526"/>
      <c r="EZ159" s="526"/>
      <c r="FA159" s="526"/>
      <c r="FB159" s="526"/>
      <c r="FC159" s="526"/>
      <c r="FD159" s="526"/>
      <c r="FE159" s="526"/>
      <c r="FF159" s="526"/>
      <c r="FG159" s="526"/>
      <c r="FH159" s="526"/>
      <c r="FI159" s="526"/>
      <c r="FJ159" s="526"/>
      <c r="FK159" s="526"/>
      <c r="FL159" s="526"/>
      <c r="FM159" s="526"/>
      <c r="FN159" s="526"/>
      <c r="FO159" s="526"/>
      <c r="FP159" s="526"/>
      <c r="FQ159" s="526"/>
      <c r="FR159" s="526"/>
      <c r="FS159" s="526"/>
      <c r="FT159" s="526"/>
      <c r="FU159" s="526"/>
      <c r="FV159" s="526"/>
      <c r="FW159" s="526"/>
      <c r="FX159" s="526"/>
      <c r="FY159" s="526"/>
      <c r="FZ159" s="526"/>
      <c r="GA159" s="526"/>
      <c r="GB159" s="526"/>
      <c r="GC159" s="526"/>
      <c r="GD159" s="526"/>
      <c r="GE159" s="526"/>
      <c r="GF159" s="526"/>
      <c r="GG159" s="526"/>
      <c r="GH159" s="526"/>
      <c r="GI159" s="526"/>
      <c r="GJ159" s="526"/>
      <c r="GK159" s="526"/>
      <c r="GL159" s="526"/>
      <c r="GM159" s="526"/>
      <c r="GN159" s="526"/>
      <c r="GO159" s="526"/>
      <c r="GP159" s="526"/>
      <c r="GQ159" s="526"/>
      <c r="GR159" s="526"/>
      <c r="GS159" s="526"/>
      <c r="GT159" s="526"/>
      <c r="GU159" s="526"/>
      <c r="GV159" s="526"/>
      <c r="GW159" s="526"/>
      <c r="GX159" s="526"/>
      <c r="GY159" s="526"/>
      <c r="GZ159" s="526"/>
      <c r="HA159" s="526"/>
      <c r="HB159" s="526"/>
      <c r="HC159" s="526"/>
      <c r="HD159" s="526"/>
      <c r="HE159" s="526"/>
      <c r="HF159" s="526"/>
      <c r="HG159" s="526"/>
      <c r="HH159" s="526"/>
      <c r="HI159" s="526"/>
      <c r="HJ159" s="526"/>
      <c r="HK159" s="526"/>
      <c r="HL159" s="526"/>
      <c r="HM159" s="526"/>
      <c r="HN159" s="526"/>
      <c r="HO159" s="526"/>
      <c r="HP159" s="526"/>
      <c r="HQ159" s="526"/>
      <c r="HR159" s="526"/>
      <c r="HS159" s="526"/>
      <c r="HT159" s="526"/>
      <c r="HU159" s="526"/>
      <c r="HV159" s="526"/>
      <c r="HW159" s="526"/>
      <c r="HX159" s="526"/>
      <c r="HY159" s="526"/>
      <c r="HZ159" s="526"/>
      <c r="IA159" s="526"/>
      <c r="IB159" s="526"/>
      <c r="IC159" s="526"/>
      <c r="ID159" s="526"/>
      <c r="IE159" s="526"/>
      <c r="IF159" s="526"/>
      <c r="IG159" s="526"/>
      <c r="IH159" s="526"/>
      <c r="II159" s="526"/>
      <c r="IJ159" s="526"/>
      <c r="IK159" s="526"/>
      <c r="IL159" s="526"/>
      <c r="IM159" s="526"/>
      <c r="IN159" s="526"/>
      <c r="IO159" s="526"/>
      <c r="IP159" s="526"/>
      <c r="IQ159" s="526"/>
      <c r="IR159" s="526"/>
      <c r="IS159" s="526"/>
      <c r="IT159" s="526"/>
      <c r="IU159" s="526"/>
      <c r="IV159" s="526"/>
      <c r="IW159" s="526"/>
      <c r="IX159" s="526"/>
      <c r="IY159" s="526"/>
      <c r="IZ159" s="526"/>
      <c r="JA159" s="526"/>
      <c r="JB159" s="526"/>
      <c r="JC159" s="526"/>
      <c r="JD159" s="526"/>
      <c r="JE159" s="526"/>
      <c r="JF159" s="526"/>
      <c r="JG159" s="526"/>
      <c r="JH159" s="526"/>
      <c r="JI159" s="526"/>
      <c r="JJ159" s="526"/>
      <c r="JK159" s="526"/>
      <c r="JL159" s="526"/>
      <c r="JM159" s="526"/>
      <c r="JN159" s="526"/>
      <c r="JO159" s="526"/>
      <c r="JP159" s="526"/>
      <c r="JQ159" s="526"/>
      <c r="JR159" s="526"/>
      <c r="JS159" s="526"/>
      <c r="JT159" s="526"/>
      <c r="JU159" s="526"/>
      <c r="JV159" s="526"/>
      <c r="JW159" s="526"/>
      <c r="JX159" s="526"/>
      <c r="JY159" s="526"/>
      <c r="JZ159" s="526"/>
      <c r="KA159" s="526"/>
      <c r="KB159" s="526"/>
      <c r="KC159" s="526"/>
      <c r="KD159" s="526"/>
      <c r="KE159" s="526"/>
      <c r="KF159" s="526"/>
      <c r="KG159" s="526"/>
      <c r="KH159" s="526"/>
      <c r="KI159" s="526"/>
      <c r="KJ159" s="526"/>
      <c r="KK159" s="526"/>
      <c r="KL159" s="526"/>
      <c r="KM159" s="526"/>
      <c r="KN159" s="526"/>
      <c r="KO159" s="526"/>
      <c r="KP159" s="526"/>
      <c r="KQ159" s="527"/>
    </row>
    <row r="160" spans="1:303" ht="37.25" customHeight="1">
      <c r="A160" s="577"/>
      <c r="B160" s="634" t="s">
        <v>1126</v>
      </c>
      <c r="C160" s="634" t="s">
        <v>1127</v>
      </c>
      <c r="D160" s="635">
        <v>3</v>
      </c>
      <c r="E160" s="1190">
        <v>382</v>
      </c>
      <c r="F160" s="60"/>
      <c r="G160" s="608"/>
      <c r="H160" s="609"/>
      <c r="I160" s="607"/>
      <c r="J160" s="606"/>
      <c r="K160" s="208" t="s">
        <v>680</v>
      </c>
      <c r="L160" s="209" t="s">
        <v>680</v>
      </c>
      <c r="M160" s="1176" t="s">
        <v>680</v>
      </c>
      <c r="N160" s="1186" t="s">
        <v>680</v>
      </c>
      <c r="O160" s="1187" t="s">
        <v>680</v>
      </c>
      <c r="P160" s="798" t="s">
        <v>680</v>
      </c>
      <c r="Q160" s="610" t="s">
        <v>680</v>
      </c>
      <c r="R160" s="611">
        <f t="shared" si="37"/>
        <v>0</v>
      </c>
      <c r="S160" s="611">
        <f t="shared" si="35"/>
        <v>0</v>
      </c>
      <c r="T160" s="650" t="str">
        <f t="shared" si="36"/>
        <v>-</v>
      </c>
      <c r="U160" s="664">
        <v>4.62</v>
      </c>
      <c r="V160" s="174">
        <f t="shared" si="34"/>
        <v>0</v>
      </c>
      <c r="W160" s="174"/>
      <c r="X160" s="665" t="s">
        <v>1513</v>
      </c>
      <c r="Y160" s="665" t="s">
        <v>1525</v>
      </c>
      <c r="Z160" s="658"/>
      <c r="AA160" s="658"/>
      <c r="AB160" s="658"/>
      <c r="AC160" s="658"/>
      <c r="AD160" s="658"/>
      <c r="AE160" s="658"/>
      <c r="AF160" s="658"/>
      <c r="AG160" s="658"/>
      <c r="AH160" s="658"/>
      <c r="AI160" s="658"/>
      <c r="AJ160" s="658"/>
      <c r="AK160" s="658"/>
      <c r="AL160" s="658"/>
      <c r="AM160" s="658"/>
      <c r="AN160" s="658"/>
      <c r="AO160" s="658"/>
      <c r="AP160" s="658"/>
      <c r="AQ160" s="658"/>
      <c r="AR160" s="658"/>
      <c r="AS160" s="658"/>
      <c r="AT160" s="658"/>
      <c r="AU160" s="658"/>
      <c r="AV160" s="658"/>
      <c r="AW160" s="658"/>
      <c r="AX160" s="658"/>
      <c r="AY160" s="658"/>
      <c r="AZ160" s="658"/>
      <c r="BA160" s="658"/>
      <c r="BB160" s="658"/>
      <c r="BC160" s="658"/>
      <c r="BD160" s="658"/>
      <c r="BE160" s="658"/>
      <c r="BF160" s="658"/>
      <c r="BG160" s="658"/>
      <c r="BH160" s="658"/>
      <c r="BI160" s="658"/>
      <c r="BJ160" s="658"/>
      <c r="BK160" s="658"/>
      <c r="BL160" s="658"/>
      <c r="BM160" s="658"/>
      <c r="BN160" s="658"/>
      <c r="BO160" s="659"/>
      <c r="BP160" s="558"/>
      <c r="BQ160" s="310">
        <v>1</v>
      </c>
      <c r="BR160" s="310">
        <v>1</v>
      </c>
      <c r="BS160" s="310">
        <v>1</v>
      </c>
      <c r="BT160" s="310"/>
      <c r="BU160" s="310"/>
      <c r="BV160" s="512"/>
      <c r="BW160" s="310">
        <v>3</v>
      </c>
      <c r="BX160" s="310"/>
      <c r="BY160" s="310"/>
      <c r="BZ160" s="512"/>
      <c r="CA160" s="525"/>
      <c r="CB160" s="526"/>
      <c r="CC160" s="526"/>
      <c r="CD160" s="526"/>
      <c r="CE160" s="526"/>
      <c r="CF160" s="526"/>
      <c r="CG160" s="526"/>
      <c r="CH160" s="526"/>
      <c r="CI160" s="526"/>
      <c r="CJ160" s="526"/>
      <c r="CK160" s="526"/>
      <c r="CL160" s="526"/>
      <c r="CM160" s="526"/>
      <c r="CN160" s="526"/>
      <c r="CO160" s="526"/>
      <c r="CP160" s="526"/>
      <c r="CQ160" s="526"/>
      <c r="CR160" s="526"/>
      <c r="CS160" s="526"/>
      <c r="CT160" s="526"/>
      <c r="CU160" s="526"/>
      <c r="CV160" s="526"/>
      <c r="CW160" s="526"/>
      <c r="CX160" s="526"/>
      <c r="CY160" s="526"/>
      <c r="CZ160" s="526"/>
      <c r="DA160" s="526"/>
      <c r="DB160" s="526"/>
      <c r="DC160" s="526"/>
      <c r="DD160" s="526"/>
      <c r="DE160" s="526"/>
      <c r="DF160" s="526"/>
      <c r="DG160" s="526"/>
      <c r="DH160" s="526"/>
      <c r="DI160" s="526"/>
      <c r="DJ160" s="526"/>
      <c r="DK160" s="526"/>
      <c r="DL160" s="526"/>
      <c r="DM160" s="526"/>
      <c r="DN160" s="526"/>
      <c r="DO160" s="526"/>
      <c r="DP160" s="526"/>
      <c r="DQ160" s="526"/>
      <c r="DR160" s="526"/>
      <c r="DS160" s="526"/>
      <c r="DT160" s="526"/>
      <c r="DU160" s="526"/>
      <c r="DV160" s="526"/>
      <c r="DW160" s="526"/>
      <c r="DX160" s="526"/>
      <c r="DY160" s="526"/>
      <c r="DZ160" s="526"/>
      <c r="EA160" s="526"/>
      <c r="EB160" s="526"/>
      <c r="EC160" s="526"/>
      <c r="ED160" s="526"/>
      <c r="EE160" s="526"/>
      <c r="EF160" s="526"/>
      <c r="EG160" s="526"/>
      <c r="EH160" s="526"/>
      <c r="EI160" s="526"/>
      <c r="EJ160" s="526"/>
      <c r="EK160" s="526"/>
      <c r="EL160" s="526"/>
      <c r="EM160" s="526"/>
      <c r="EN160" s="526"/>
      <c r="EO160" s="526"/>
      <c r="EP160" s="526"/>
      <c r="EQ160" s="526"/>
      <c r="ER160" s="526"/>
      <c r="ES160" s="526"/>
      <c r="ET160" s="526"/>
      <c r="EU160" s="526"/>
      <c r="EV160" s="526"/>
      <c r="EW160" s="526"/>
      <c r="EX160" s="526"/>
      <c r="EY160" s="526"/>
      <c r="EZ160" s="526"/>
      <c r="FA160" s="526"/>
      <c r="FB160" s="526"/>
      <c r="FC160" s="526"/>
      <c r="FD160" s="526"/>
      <c r="FE160" s="526"/>
      <c r="FF160" s="526"/>
      <c r="FG160" s="526"/>
      <c r="FH160" s="526"/>
      <c r="FI160" s="526"/>
      <c r="FJ160" s="526"/>
      <c r="FK160" s="526"/>
      <c r="FL160" s="526"/>
      <c r="FM160" s="526"/>
      <c r="FN160" s="526"/>
      <c r="FO160" s="526"/>
      <c r="FP160" s="526"/>
      <c r="FQ160" s="526"/>
      <c r="FR160" s="526"/>
      <c r="FS160" s="526"/>
      <c r="FT160" s="526"/>
      <c r="FU160" s="526"/>
      <c r="FV160" s="526"/>
      <c r="FW160" s="526"/>
      <c r="FX160" s="526"/>
      <c r="FY160" s="526"/>
      <c r="FZ160" s="526"/>
      <c r="GA160" s="526"/>
      <c r="GB160" s="526"/>
      <c r="GC160" s="526"/>
      <c r="GD160" s="526"/>
      <c r="GE160" s="526"/>
      <c r="GF160" s="526"/>
      <c r="GG160" s="526"/>
      <c r="GH160" s="526"/>
      <c r="GI160" s="526"/>
      <c r="GJ160" s="526"/>
      <c r="GK160" s="526"/>
      <c r="GL160" s="526"/>
      <c r="GM160" s="526"/>
      <c r="GN160" s="526"/>
      <c r="GO160" s="526"/>
      <c r="GP160" s="526"/>
      <c r="GQ160" s="526"/>
      <c r="GR160" s="526"/>
      <c r="GS160" s="526"/>
      <c r="GT160" s="526"/>
      <c r="GU160" s="526"/>
      <c r="GV160" s="526"/>
      <c r="GW160" s="526"/>
      <c r="GX160" s="526"/>
      <c r="GY160" s="526"/>
      <c r="GZ160" s="526"/>
      <c r="HA160" s="526"/>
      <c r="HB160" s="526"/>
      <c r="HC160" s="526"/>
      <c r="HD160" s="526"/>
      <c r="HE160" s="526"/>
      <c r="HF160" s="526"/>
      <c r="HG160" s="526"/>
      <c r="HH160" s="526"/>
      <c r="HI160" s="526"/>
      <c r="HJ160" s="526"/>
      <c r="HK160" s="526"/>
      <c r="HL160" s="526"/>
      <c r="HM160" s="526"/>
      <c r="HN160" s="526"/>
      <c r="HO160" s="526"/>
      <c r="HP160" s="526"/>
      <c r="HQ160" s="526"/>
      <c r="HR160" s="526"/>
      <c r="HS160" s="526"/>
      <c r="HT160" s="526"/>
      <c r="HU160" s="526"/>
      <c r="HV160" s="526"/>
      <c r="HW160" s="526"/>
      <c r="HX160" s="526"/>
      <c r="HY160" s="526"/>
      <c r="HZ160" s="526"/>
      <c r="IA160" s="526"/>
      <c r="IB160" s="526"/>
      <c r="IC160" s="526"/>
      <c r="ID160" s="526"/>
      <c r="IE160" s="526"/>
      <c r="IF160" s="526"/>
      <c r="IG160" s="526"/>
      <c r="IH160" s="526"/>
      <c r="II160" s="526"/>
      <c r="IJ160" s="526"/>
      <c r="IK160" s="526"/>
      <c r="IL160" s="526"/>
      <c r="IM160" s="526"/>
      <c r="IN160" s="526"/>
      <c r="IO160" s="526"/>
      <c r="IP160" s="526"/>
      <c r="IQ160" s="526"/>
      <c r="IR160" s="526"/>
      <c r="IS160" s="526"/>
      <c r="IT160" s="526"/>
      <c r="IU160" s="526"/>
      <c r="IV160" s="526"/>
      <c r="IW160" s="526"/>
      <c r="IX160" s="526"/>
      <c r="IY160" s="526"/>
      <c r="IZ160" s="526"/>
      <c r="JA160" s="526"/>
      <c r="JB160" s="526"/>
      <c r="JC160" s="526"/>
      <c r="JD160" s="526"/>
      <c r="JE160" s="526"/>
      <c r="JF160" s="526"/>
      <c r="JG160" s="526"/>
      <c r="JH160" s="526"/>
      <c r="JI160" s="526"/>
      <c r="JJ160" s="526"/>
      <c r="JK160" s="526"/>
      <c r="JL160" s="526"/>
      <c r="JM160" s="526"/>
      <c r="JN160" s="526"/>
      <c r="JO160" s="526"/>
      <c r="JP160" s="526"/>
      <c r="JQ160" s="526"/>
      <c r="JR160" s="526"/>
      <c r="JS160" s="526"/>
      <c r="JT160" s="526"/>
      <c r="JU160" s="526"/>
      <c r="JV160" s="526"/>
      <c r="JW160" s="526"/>
      <c r="JX160" s="526"/>
      <c r="JY160" s="526"/>
      <c r="JZ160" s="526"/>
      <c r="KA160" s="526"/>
      <c r="KB160" s="526"/>
      <c r="KC160" s="526"/>
      <c r="KD160" s="526"/>
      <c r="KE160" s="526"/>
      <c r="KF160" s="526"/>
      <c r="KG160" s="526"/>
      <c r="KH160" s="526"/>
      <c r="KI160" s="526"/>
      <c r="KJ160" s="526"/>
      <c r="KK160" s="526"/>
      <c r="KL160" s="526"/>
      <c r="KM160" s="526"/>
      <c r="KN160" s="526"/>
      <c r="KO160" s="526"/>
      <c r="KP160" s="526"/>
      <c r="KQ160" s="527"/>
    </row>
    <row r="161" spans="1:303" ht="37.25" customHeight="1">
      <c r="A161" s="518"/>
      <c r="B161" s="660" t="s">
        <v>1128</v>
      </c>
      <c r="C161" s="660" t="s">
        <v>1129</v>
      </c>
      <c r="D161" s="661">
        <v>3</v>
      </c>
      <c r="E161" s="1189">
        <v>408</v>
      </c>
      <c r="F161" s="1171"/>
      <c r="G161" s="621"/>
      <c r="H161" s="622"/>
      <c r="I161" s="620"/>
      <c r="J161" s="619"/>
      <c r="K161" s="625" t="s">
        <v>680</v>
      </c>
      <c r="L161" s="624" t="s">
        <v>680</v>
      </c>
      <c r="M161" s="1172"/>
      <c r="N161" s="1173"/>
      <c r="O161" s="85"/>
      <c r="P161" s="1177" t="s">
        <v>680</v>
      </c>
      <c r="Q161" s="623" t="s">
        <v>680</v>
      </c>
      <c r="R161" s="611">
        <f t="shared" si="37"/>
        <v>0</v>
      </c>
      <c r="S161" s="662">
        <f t="shared" si="35"/>
        <v>0</v>
      </c>
      <c r="T161" s="663" t="str">
        <f t="shared" si="36"/>
        <v>-</v>
      </c>
      <c r="U161" s="664">
        <v>4.18</v>
      </c>
      <c r="V161" s="174">
        <f t="shared" si="34"/>
        <v>0</v>
      </c>
      <c r="W161" s="533"/>
      <c r="X161" s="665" t="s">
        <v>1513</v>
      </c>
      <c r="Y161" s="679" t="s">
        <v>1525</v>
      </c>
      <c r="Z161" s="615"/>
      <c r="AA161" s="615"/>
      <c r="AB161" s="615"/>
      <c r="AC161" s="615"/>
      <c r="AD161" s="615"/>
      <c r="AE161" s="615"/>
      <c r="AF161" s="615"/>
      <c r="AG161" s="615"/>
      <c r="AH161" s="615"/>
      <c r="AI161" s="615"/>
      <c r="AJ161" s="615"/>
      <c r="AK161" s="615"/>
      <c r="AL161" s="615"/>
      <c r="AM161" s="615"/>
      <c r="AN161" s="615"/>
      <c r="AO161" s="615"/>
      <c r="AP161" s="615"/>
      <c r="AQ161" s="615"/>
      <c r="AR161" s="615"/>
      <c r="AS161" s="615"/>
      <c r="AT161" s="615"/>
      <c r="AU161" s="615"/>
      <c r="AV161" s="615"/>
      <c r="AW161" s="615"/>
      <c r="AX161" s="615"/>
      <c r="AY161" s="615"/>
      <c r="AZ161" s="615"/>
      <c r="BA161" s="615"/>
      <c r="BB161" s="615"/>
      <c r="BC161" s="615"/>
      <c r="BD161" s="615"/>
      <c r="BE161" s="615"/>
      <c r="BF161" s="615"/>
      <c r="BG161" s="615"/>
      <c r="BH161" s="615"/>
      <c r="BI161" s="615"/>
      <c r="BJ161" s="615"/>
      <c r="BK161" s="615"/>
      <c r="BL161" s="615"/>
      <c r="BM161" s="615"/>
      <c r="BN161" s="615"/>
      <c r="BO161" s="616"/>
      <c r="BP161" s="558"/>
      <c r="BQ161" s="310">
        <v>1</v>
      </c>
      <c r="BR161" s="310">
        <v>1</v>
      </c>
      <c r="BS161" s="310">
        <v>1</v>
      </c>
      <c r="BT161" s="310"/>
      <c r="BU161" s="310"/>
      <c r="BV161" s="512"/>
      <c r="BW161" s="310">
        <v>3</v>
      </c>
      <c r="BX161" s="310"/>
      <c r="BY161" s="310"/>
      <c r="BZ161" s="512"/>
      <c r="CA161" s="525"/>
      <c r="CB161" s="526"/>
      <c r="CC161" s="526"/>
      <c r="CD161" s="526"/>
      <c r="CE161" s="526"/>
      <c r="CF161" s="526"/>
      <c r="CG161" s="526"/>
      <c r="CH161" s="526"/>
      <c r="CI161" s="526"/>
      <c r="CJ161" s="526"/>
      <c r="CK161" s="526"/>
      <c r="CL161" s="526"/>
      <c r="CM161" s="526"/>
      <c r="CN161" s="526"/>
      <c r="CO161" s="526"/>
      <c r="CP161" s="526"/>
      <c r="CQ161" s="526"/>
      <c r="CR161" s="526"/>
      <c r="CS161" s="526"/>
      <c r="CT161" s="526"/>
      <c r="CU161" s="526"/>
      <c r="CV161" s="526"/>
      <c r="CW161" s="526"/>
      <c r="CX161" s="526"/>
      <c r="CY161" s="526"/>
      <c r="CZ161" s="526"/>
      <c r="DA161" s="526"/>
      <c r="DB161" s="526"/>
      <c r="DC161" s="526"/>
      <c r="DD161" s="526"/>
      <c r="DE161" s="526"/>
      <c r="DF161" s="526"/>
      <c r="DG161" s="526"/>
      <c r="DH161" s="526"/>
      <c r="DI161" s="526"/>
      <c r="DJ161" s="526"/>
      <c r="DK161" s="526"/>
      <c r="DL161" s="526"/>
      <c r="DM161" s="526"/>
      <c r="DN161" s="526"/>
      <c r="DO161" s="526"/>
      <c r="DP161" s="526"/>
      <c r="DQ161" s="526"/>
      <c r="DR161" s="526"/>
      <c r="DS161" s="526"/>
      <c r="DT161" s="526"/>
      <c r="DU161" s="526"/>
      <c r="DV161" s="526"/>
      <c r="DW161" s="526"/>
      <c r="DX161" s="526"/>
      <c r="DY161" s="526"/>
      <c r="DZ161" s="526"/>
      <c r="EA161" s="526"/>
      <c r="EB161" s="526"/>
      <c r="EC161" s="526"/>
      <c r="ED161" s="526"/>
      <c r="EE161" s="526"/>
      <c r="EF161" s="526"/>
      <c r="EG161" s="526"/>
      <c r="EH161" s="526"/>
      <c r="EI161" s="526"/>
      <c r="EJ161" s="526"/>
      <c r="EK161" s="526"/>
      <c r="EL161" s="526"/>
      <c r="EM161" s="526"/>
      <c r="EN161" s="526"/>
      <c r="EO161" s="526"/>
      <c r="EP161" s="526"/>
      <c r="EQ161" s="526"/>
      <c r="ER161" s="526"/>
      <c r="ES161" s="526"/>
      <c r="ET161" s="526"/>
      <c r="EU161" s="526"/>
      <c r="EV161" s="526"/>
      <c r="EW161" s="526"/>
      <c r="EX161" s="526"/>
      <c r="EY161" s="526"/>
      <c r="EZ161" s="526"/>
      <c r="FA161" s="526"/>
      <c r="FB161" s="526"/>
      <c r="FC161" s="526"/>
      <c r="FD161" s="526"/>
      <c r="FE161" s="526"/>
      <c r="FF161" s="526"/>
      <c r="FG161" s="526"/>
      <c r="FH161" s="526"/>
      <c r="FI161" s="526"/>
      <c r="FJ161" s="526"/>
      <c r="FK161" s="526"/>
      <c r="FL161" s="526"/>
      <c r="FM161" s="526"/>
      <c r="FN161" s="526"/>
      <c r="FO161" s="526"/>
      <c r="FP161" s="526"/>
      <c r="FQ161" s="526"/>
      <c r="FR161" s="526"/>
      <c r="FS161" s="526"/>
      <c r="FT161" s="526"/>
      <c r="FU161" s="526"/>
      <c r="FV161" s="526"/>
      <c r="FW161" s="526"/>
      <c r="FX161" s="526"/>
      <c r="FY161" s="526"/>
      <c r="FZ161" s="526"/>
      <c r="GA161" s="526"/>
      <c r="GB161" s="526"/>
      <c r="GC161" s="526"/>
      <c r="GD161" s="526"/>
      <c r="GE161" s="526"/>
      <c r="GF161" s="526"/>
      <c r="GG161" s="526"/>
      <c r="GH161" s="526"/>
      <c r="GI161" s="526"/>
      <c r="GJ161" s="526"/>
      <c r="GK161" s="526"/>
      <c r="GL161" s="526"/>
      <c r="GM161" s="526"/>
      <c r="GN161" s="526"/>
      <c r="GO161" s="526"/>
      <c r="GP161" s="526"/>
      <c r="GQ161" s="526"/>
      <c r="GR161" s="526"/>
      <c r="GS161" s="526"/>
      <c r="GT161" s="526"/>
      <c r="GU161" s="526"/>
      <c r="GV161" s="526"/>
      <c r="GW161" s="526"/>
      <c r="GX161" s="526"/>
      <c r="GY161" s="526"/>
      <c r="GZ161" s="526"/>
      <c r="HA161" s="526"/>
      <c r="HB161" s="526"/>
      <c r="HC161" s="526"/>
      <c r="HD161" s="526"/>
      <c r="HE161" s="526"/>
      <c r="HF161" s="526"/>
      <c r="HG161" s="526"/>
      <c r="HH161" s="526"/>
      <c r="HI161" s="526"/>
      <c r="HJ161" s="526"/>
      <c r="HK161" s="526"/>
      <c r="HL161" s="526"/>
      <c r="HM161" s="526"/>
      <c r="HN161" s="526"/>
      <c r="HO161" s="526"/>
      <c r="HP161" s="526"/>
      <c r="HQ161" s="526"/>
      <c r="HR161" s="526"/>
      <c r="HS161" s="526"/>
      <c r="HT161" s="526"/>
      <c r="HU161" s="526"/>
      <c r="HV161" s="526"/>
      <c r="HW161" s="526"/>
      <c r="HX161" s="526"/>
      <c r="HY161" s="526"/>
      <c r="HZ161" s="526"/>
      <c r="IA161" s="526"/>
      <c r="IB161" s="526"/>
      <c r="IC161" s="526"/>
      <c r="ID161" s="526"/>
      <c r="IE161" s="526"/>
      <c r="IF161" s="526"/>
      <c r="IG161" s="526"/>
      <c r="IH161" s="526"/>
      <c r="II161" s="526"/>
      <c r="IJ161" s="526"/>
      <c r="IK161" s="526"/>
      <c r="IL161" s="526"/>
      <c r="IM161" s="526"/>
      <c r="IN161" s="526"/>
      <c r="IO161" s="526"/>
      <c r="IP161" s="526"/>
      <c r="IQ161" s="526"/>
      <c r="IR161" s="526"/>
      <c r="IS161" s="526"/>
      <c r="IT161" s="526"/>
      <c r="IU161" s="526"/>
      <c r="IV161" s="526"/>
      <c r="IW161" s="526"/>
      <c r="IX161" s="526"/>
      <c r="IY161" s="526"/>
      <c r="IZ161" s="526"/>
      <c r="JA161" s="526"/>
      <c r="JB161" s="526"/>
      <c r="JC161" s="526"/>
      <c r="JD161" s="526"/>
      <c r="JE161" s="526"/>
      <c r="JF161" s="526"/>
      <c r="JG161" s="526"/>
      <c r="JH161" s="526"/>
      <c r="JI161" s="526"/>
      <c r="JJ161" s="526"/>
      <c r="JK161" s="526"/>
      <c r="JL161" s="526"/>
      <c r="JM161" s="526"/>
      <c r="JN161" s="526"/>
      <c r="JO161" s="526"/>
      <c r="JP161" s="526"/>
      <c r="JQ161" s="526"/>
      <c r="JR161" s="526"/>
      <c r="JS161" s="526"/>
      <c r="JT161" s="526"/>
      <c r="JU161" s="526"/>
      <c r="JV161" s="526"/>
      <c r="JW161" s="526"/>
      <c r="JX161" s="526"/>
      <c r="JY161" s="526"/>
      <c r="JZ161" s="526"/>
      <c r="KA161" s="526"/>
      <c r="KB161" s="526"/>
      <c r="KC161" s="526"/>
      <c r="KD161" s="526"/>
      <c r="KE161" s="526"/>
      <c r="KF161" s="526"/>
      <c r="KG161" s="526"/>
      <c r="KH161" s="526"/>
      <c r="KI161" s="526"/>
      <c r="KJ161" s="526"/>
      <c r="KK161" s="526"/>
      <c r="KL161" s="526"/>
      <c r="KM161" s="526"/>
      <c r="KN161" s="526"/>
      <c r="KO161" s="526"/>
      <c r="KP161" s="526"/>
      <c r="KQ161" s="527"/>
    </row>
    <row r="162" spans="1:303" ht="37.25" customHeight="1">
      <c r="A162" s="518"/>
      <c r="B162" s="660" t="s">
        <v>1130</v>
      </c>
      <c r="C162" s="660" t="s">
        <v>1131</v>
      </c>
      <c r="D162" s="661">
        <v>3</v>
      </c>
      <c r="E162" s="1189">
        <v>384</v>
      </c>
      <c r="F162" s="1171"/>
      <c r="G162" s="621"/>
      <c r="H162" s="622"/>
      <c r="I162" s="620"/>
      <c r="J162" s="619"/>
      <c r="K162" s="625" t="s">
        <v>680</v>
      </c>
      <c r="L162" s="624" t="s">
        <v>680</v>
      </c>
      <c r="M162" s="1176" t="s">
        <v>680</v>
      </c>
      <c r="N162" s="1186" t="s">
        <v>680</v>
      </c>
      <c r="O162" s="1187" t="s">
        <v>680</v>
      </c>
      <c r="P162" s="1177" t="s">
        <v>680</v>
      </c>
      <c r="Q162" s="623" t="s">
        <v>680</v>
      </c>
      <c r="R162" s="611">
        <f t="shared" si="37"/>
        <v>0</v>
      </c>
      <c r="S162" s="662">
        <f t="shared" si="35"/>
        <v>0</v>
      </c>
      <c r="T162" s="663" t="str">
        <f t="shared" si="36"/>
        <v>-</v>
      </c>
      <c r="U162" s="664">
        <v>4.17</v>
      </c>
      <c r="V162" s="174">
        <f t="shared" si="34"/>
        <v>0</v>
      </c>
      <c r="W162" s="533"/>
      <c r="X162" s="665" t="s">
        <v>1513</v>
      </c>
      <c r="Y162" s="679" t="s">
        <v>1525</v>
      </c>
      <c r="Z162" s="615"/>
      <c r="AA162" s="615"/>
      <c r="AB162" s="615"/>
      <c r="AC162" s="615"/>
      <c r="AD162" s="615"/>
      <c r="AE162" s="615"/>
      <c r="AF162" s="615"/>
      <c r="AG162" s="615"/>
      <c r="AH162" s="615"/>
      <c r="AI162" s="615"/>
      <c r="AJ162" s="615"/>
      <c r="AK162" s="615"/>
      <c r="AL162" s="615"/>
      <c r="AM162" s="615"/>
      <c r="AN162" s="615"/>
      <c r="AO162" s="615"/>
      <c r="AP162" s="615"/>
      <c r="AQ162" s="615"/>
      <c r="AR162" s="615"/>
      <c r="AS162" s="615"/>
      <c r="AT162" s="615"/>
      <c r="AU162" s="615"/>
      <c r="AV162" s="615"/>
      <c r="AW162" s="615"/>
      <c r="AX162" s="615"/>
      <c r="AY162" s="615"/>
      <c r="AZ162" s="615"/>
      <c r="BA162" s="615"/>
      <c r="BB162" s="615"/>
      <c r="BC162" s="615"/>
      <c r="BD162" s="615"/>
      <c r="BE162" s="615"/>
      <c r="BF162" s="615"/>
      <c r="BG162" s="615"/>
      <c r="BH162" s="615"/>
      <c r="BI162" s="615"/>
      <c r="BJ162" s="615"/>
      <c r="BK162" s="615"/>
      <c r="BL162" s="615"/>
      <c r="BM162" s="615"/>
      <c r="BN162" s="615"/>
      <c r="BO162" s="616"/>
      <c r="BP162" s="558"/>
      <c r="BQ162" s="310">
        <v>1</v>
      </c>
      <c r="BR162" s="310">
        <v>1</v>
      </c>
      <c r="BS162" s="310">
        <v>1</v>
      </c>
      <c r="BT162" s="310"/>
      <c r="BU162" s="310"/>
      <c r="BV162" s="512"/>
      <c r="BW162" s="310">
        <v>3</v>
      </c>
      <c r="BX162" s="310"/>
      <c r="BY162" s="310"/>
      <c r="BZ162" s="512"/>
      <c r="CA162" s="525"/>
      <c r="CB162" s="526"/>
      <c r="CC162" s="526"/>
      <c r="CD162" s="526"/>
      <c r="CE162" s="526"/>
      <c r="CF162" s="526"/>
      <c r="CG162" s="526"/>
      <c r="CH162" s="526"/>
      <c r="CI162" s="526"/>
      <c r="CJ162" s="526"/>
      <c r="CK162" s="526"/>
      <c r="CL162" s="526"/>
      <c r="CM162" s="526"/>
      <c r="CN162" s="526"/>
      <c r="CO162" s="526"/>
      <c r="CP162" s="526"/>
      <c r="CQ162" s="526"/>
      <c r="CR162" s="526"/>
      <c r="CS162" s="526"/>
      <c r="CT162" s="526"/>
      <c r="CU162" s="526"/>
      <c r="CV162" s="526"/>
      <c r="CW162" s="526"/>
      <c r="CX162" s="526"/>
      <c r="CY162" s="526"/>
      <c r="CZ162" s="526"/>
      <c r="DA162" s="526"/>
      <c r="DB162" s="526"/>
      <c r="DC162" s="526"/>
      <c r="DD162" s="526"/>
      <c r="DE162" s="526"/>
      <c r="DF162" s="526"/>
      <c r="DG162" s="526"/>
      <c r="DH162" s="526"/>
      <c r="DI162" s="526"/>
      <c r="DJ162" s="526"/>
      <c r="DK162" s="526"/>
      <c r="DL162" s="526"/>
      <c r="DM162" s="526"/>
      <c r="DN162" s="526"/>
      <c r="DO162" s="526"/>
      <c r="DP162" s="526"/>
      <c r="DQ162" s="526"/>
      <c r="DR162" s="526"/>
      <c r="DS162" s="526"/>
      <c r="DT162" s="526"/>
      <c r="DU162" s="526"/>
      <c r="DV162" s="526"/>
      <c r="DW162" s="526"/>
      <c r="DX162" s="526"/>
      <c r="DY162" s="526"/>
      <c r="DZ162" s="526"/>
      <c r="EA162" s="526"/>
      <c r="EB162" s="526"/>
      <c r="EC162" s="526"/>
      <c r="ED162" s="526"/>
      <c r="EE162" s="526"/>
      <c r="EF162" s="526"/>
      <c r="EG162" s="526"/>
      <c r="EH162" s="526"/>
      <c r="EI162" s="526"/>
      <c r="EJ162" s="526"/>
      <c r="EK162" s="526"/>
      <c r="EL162" s="526"/>
      <c r="EM162" s="526"/>
      <c r="EN162" s="526"/>
      <c r="EO162" s="526"/>
      <c r="EP162" s="526"/>
      <c r="EQ162" s="526"/>
      <c r="ER162" s="526"/>
      <c r="ES162" s="526"/>
      <c r="ET162" s="526"/>
      <c r="EU162" s="526"/>
      <c r="EV162" s="526"/>
      <c r="EW162" s="526"/>
      <c r="EX162" s="526"/>
      <c r="EY162" s="526"/>
      <c r="EZ162" s="526"/>
      <c r="FA162" s="526"/>
      <c r="FB162" s="526"/>
      <c r="FC162" s="526"/>
      <c r="FD162" s="526"/>
      <c r="FE162" s="526"/>
      <c r="FF162" s="526"/>
      <c r="FG162" s="526"/>
      <c r="FH162" s="526"/>
      <c r="FI162" s="526"/>
      <c r="FJ162" s="526"/>
      <c r="FK162" s="526"/>
      <c r="FL162" s="526"/>
      <c r="FM162" s="526"/>
      <c r="FN162" s="526"/>
      <c r="FO162" s="526"/>
      <c r="FP162" s="526"/>
      <c r="FQ162" s="526"/>
      <c r="FR162" s="526"/>
      <c r="FS162" s="526"/>
      <c r="FT162" s="526"/>
      <c r="FU162" s="526"/>
      <c r="FV162" s="526"/>
      <c r="FW162" s="526"/>
      <c r="FX162" s="526"/>
      <c r="FY162" s="526"/>
      <c r="FZ162" s="526"/>
      <c r="GA162" s="526"/>
      <c r="GB162" s="526"/>
      <c r="GC162" s="526"/>
      <c r="GD162" s="526"/>
      <c r="GE162" s="526"/>
      <c r="GF162" s="526"/>
      <c r="GG162" s="526"/>
      <c r="GH162" s="526"/>
      <c r="GI162" s="526"/>
      <c r="GJ162" s="526"/>
      <c r="GK162" s="526"/>
      <c r="GL162" s="526"/>
      <c r="GM162" s="526"/>
      <c r="GN162" s="526"/>
      <c r="GO162" s="526"/>
      <c r="GP162" s="526"/>
      <c r="GQ162" s="526"/>
      <c r="GR162" s="526"/>
      <c r="GS162" s="526"/>
      <c r="GT162" s="526"/>
      <c r="GU162" s="526"/>
      <c r="GV162" s="526"/>
      <c r="GW162" s="526"/>
      <c r="GX162" s="526"/>
      <c r="GY162" s="526"/>
      <c r="GZ162" s="526"/>
      <c r="HA162" s="526"/>
      <c r="HB162" s="526"/>
      <c r="HC162" s="526"/>
      <c r="HD162" s="526"/>
      <c r="HE162" s="526"/>
      <c r="HF162" s="526"/>
      <c r="HG162" s="526"/>
      <c r="HH162" s="526"/>
      <c r="HI162" s="526"/>
      <c r="HJ162" s="526"/>
      <c r="HK162" s="526"/>
      <c r="HL162" s="526"/>
      <c r="HM162" s="526"/>
      <c r="HN162" s="526"/>
      <c r="HO162" s="526"/>
      <c r="HP162" s="526"/>
      <c r="HQ162" s="526"/>
      <c r="HR162" s="526"/>
      <c r="HS162" s="526"/>
      <c r="HT162" s="526"/>
      <c r="HU162" s="526"/>
      <c r="HV162" s="526"/>
      <c r="HW162" s="526"/>
      <c r="HX162" s="526"/>
      <c r="HY162" s="526"/>
      <c r="HZ162" s="526"/>
      <c r="IA162" s="526"/>
      <c r="IB162" s="526"/>
      <c r="IC162" s="526"/>
      <c r="ID162" s="526"/>
      <c r="IE162" s="526"/>
      <c r="IF162" s="526"/>
      <c r="IG162" s="526"/>
      <c r="IH162" s="526"/>
      <c r="II162" s="526"/>
      <c r="IJ162" s="526"/>
      <c r="IK162" s="526"/>
      <c r="IL162" s="526"/>
      <c r="IM162" s="526"/>
      <c r="IN162" s="526"/>
      <c r="IO162" s="526"/>
      <c r="IP162" s="526"/>
      <c r="IQ162" s="526"/>
      <c r="IR162" s="526"/>
      <c r="IS162" s="526"/>
      <c r="IT162" s="526"/>
      <c r="IU162" s="526"/>
      <c r="IV162" s="526"/>
      <c r="IW162" s="526"/>
      <c r="IX162" s="526"/>
      <c r="IY162" s="526"/>
      <c r="IZ162" s="526"/>
      <c r="JA162" s="526"/>
      <c r="JB162" s="526"/>
      <c r="JC162" s="526"/>
      <c r="JD162" s="526"/>
      <c r="JE162" s="526"/>
      <c r="JF162" s="526"/>
      <c r="JG162" s="526"/>
      <c r="JH162" s="526"/>
      <c r="JI162" s="526"/>
      <c r="JJ162" s="526"/>
      <c r="JK162" s="526"/>
      <c r="JL162" s="526"/>
      <c r="JM162" s="526"/>
      <c r="JN162" s="526"/>
      <c r="JO162" s="526"/>
      <c r="JP162" s="526"/>
      <c r="JQ162" s="526"/>
      <c r="JR162" s="526"/>
      <c r="JS162" s="526"/>
      <c r="JT162" s="526"/>
      <c r="JU162" s="526"/>
      <c r="JV162" s="526"/>
      <c r="JW162" s="526"/>
      <c r="JX162" s="526"/>
      <c r="JY162" s="526"/>
      <c r="JZ162" s="526"/>
      <c r="KA162" s="526"/>
      <c r="KB162" s="526"/>
      <c r="KC162" s="526"/>
      <c r="KD162" s="526"/>
      <c r="KE162" s="526"/>
      <c r="KF162" s="526"/>
      <c r="KG162" s="526"/>
      <c r="KH162" s="526"/>
      <c r="KI162" s="526"/>
      <c r="KJ162" s="526"/>
      <c r="KK162" s="526"/>
      <c r="KL162" s="526"/>
      <c r="KM162" s="526"/>
      <c r="KN162" s="526"/>
      <c r="KO162" s="526"/>
      <c r="KP162" s="526"/>
      <c r="KQ162" s="527"/>
    </row>
    <row r="163" spans="1:303" ht="37.25" customHeight="1">
      <c r="A163" s="590" t="s">
        <v>1170</v>
      </c>
      <c r="B163" s="660" t="s">
        <v>1132</v>
      </c>
      <c r="C163" s="660" t="s">
        <v>1133</v>
      </c>
      <c r="D163" s="661">
        <v>3</v>
      </c>
      <c r="E163" s="1189">
        <v>410</v>
      </c>
      <c r="F163" s="1171"/>
      <c r="G163" s="621"/>
      <c r="H163" s="622"/>
      <c r="I163" s="620"/>
      <c r="J163" s="619"/>
      <c r="K163" s="625" t="s">
        <v>680</v>
      </c>
      <c r="L163" s="624" t="s">
        <v>680</v>
      </c>
      <c r="M163" s="1172"/>
      <c r="N163" s="1173"/>
      <c r="O163" s="85"/>
      <c r="P163" s="1177" t="s">
        <v>680</v>
      </c>
      <c r="Q163" s="623" t="s">
        <v>680</v>
      </c>
      <c r="R163" s="611">
        <f t="shared" si="37"/>
        <v>0</v>
      </c>
      <c r="S163" s="662">
        <f t="shared" si="35"/>
        <v>0</v>
      </c>
      <c r="T163" s="663" t="str">
        <f t="shared" si="36"/>
        <v>-</v>
      </c>
      <c r="U163" s="664">
        <v>4.2</v>
      </c>
      <c r="V163" s="174">
        <f t="shared" si="34"/>
        <v>0</v>
      </c>
      <c r="W163" s="533"/>
      <c r="X163" s="665" t="s">
        <v>1513</v>
      </c>
      <c r="Y163" s="679" t="s">
        <v>1525</v>
      </c>
      <c r="Z163" s="615"/>
      <c r="AA163" s="615"/>
      <c r="AB163" s="615"/>
      <c r="AC163" s="615"/>
      <c r="AD163" s="615"/>
      <c r="AE163" s="615"/>
      <c r="AF163" s="615"/>
      <c r="AG163" s="615"/>
      <c r="AH163" s="615"/>
      <c r="AI163" s="615"/>
      <c r="AJ163" s="615"/>
      <c r="AK163" s="615"/>
      <c r="AL163" s="615"/>
      <c r="AM163" s="615"/>
      <c r="AN163" s="615"/>
      <c r="AO163" s="615"/>
      <c r="AP163" s="615"/>
      <c r="AQ163" s="615"/>
      <c r="AR163" s="615"/>
      <c r="AS163" s="615"/>
      <c r="AT163" s="615"/>
      <c r="AU163" s="615"/>
      <c r="AV163" s="615"/>
      <c r="AW163" s="615"/>
      <c r="AX163" s="615"/>
      <c r="AY163" s="615"/>
      <c r="AZ163" s="615"/>
      <c r="BA163" s="615"/>
      <c r="BB163" s="615"/>
      <c r="BC163" s="615"/>
      <c r="BD163" s="615"/>
      <c r="BE163" s="615"/>
      <c r="BF163" s="615"/>
      <c r="BG163" s="615"/>
      <c r="BH163" s="615"/>
      <c r="BI163" s="615"/>
      <c r="BJ163" s="615"/>
      <c r="BK163" s="615"/>
      <c r="BL163" s="615"/>
      <c r="BM163" s="615"/>
      <c r="BN163" s="615"/>
      <c r="BO163" s="616"/>
      <c r="BP163" s="558"/>
      <c r="BQ163" s="310">
        <v>1</v>
      </c>
      <c r="BR163" s="310">
        <v>1</v>
      </c>
      <c r="BS163" s="310">
        <v>1</v>
      </c>
      <c r="BT163" s="310"/>
      <c r="BU163" s="310"/>
      <c r="BV163" s="512"/>
      <c r="BW163" s="310">
        <v>3</v>
      </c>
      <c r="BX163" s="310"/>
      <c r="BY163" s="310"/>
      <c r="BZ163" s="512"/>
      <c r="CA163" s="525"/>
      <c r="CB163" s="526"/>
      <c r="CC163" s="526"/>
      <c r="CD163" s="526"/>
      <c r="CE163" s="526"/>
      <c r="CF163" s="526"/>
      <c r="CG163" s="526"/>
      <c r="CH163" s="526"/>
      <c r="CI163" s="526"/>
      <c r="CJ163" s="526"/>
      <c r="CK163" s="526"/>
      <c r="CL163" s="526"/>
      <c r="CM163" s="526"/>
      <c r="CN163" s="526"/>
      <c r="CO163" s="526"/>
      <c r="CP163" s="526"/>
      <c r="CQ163" s="526"/>
      <c r="CR163" s="526"/>
      <c r="CS163" s="526"/>
      <c r="CT163" s="526"/>
      <c r="CU163" s="526"/>
      <c r="CV163" s="526"/>
      <c r="CW163" s="526"/>
      <c r="CX163" s="526"/>
      <c r="CY163" s="526"/>
      <c r="CZ163" s="526"/>
      <c r="DA163" s="526"/>
      <c r="DB163" s="526"/>
      <c r="DC163" s="526"/>
      <c r="DD163" s="526"/>
      <c r="DE163" s="526"/>
      <c r="DF163" s="526"/>
      <c r="DG163" s="526"/>
      <c r="DH163" s="526"/>
      <c r="DI163" s="526"/>
      <c r="DJ163" s="526"/>
      <c r="DK163" s="526"/>
      <c r="DL163" s="526"/>
      <c r="DM163" s="526"/>
      <c r="DN163" s="526"/>
      <c r="DO163" s="526"/>
      <c r="DP163" s="526"/>
      <c r="DQ163" s="526"/>
      <c r="DR163" s="526"/>
      <c r="DS163" s="526"/>
      <c r="DT163" s="526"/>
      <c r="DU163" s="526"/>
      <c r="DV163" s="526"/>
      <c r="DW163" s="526"/>
      <c r="DX163" s="526"/>
      <c r="DY163" s="526"/>
      <c r="DZ163" s="526"/>
      <c r="EA163" s="526"/>
      <c r="EB163" s="526"/>
      <c r="EC163" s="526"/>
      <c r="ED163" s="526"/>
      <c r="EE163" s="526"/>
      <c r="EF163" s="526"/>
      <c r="EG163" s="526"/>
      <c r="EH163" s="526"/>
      <c r="EI163" s="526"/>
      <c r="EJ163" s="526"/>
      <c r="EK163" s="526"/>
      <c r="EL163" s="526"/>
      <c r="EM163" s="526"/>
      <c r="EN163" s="526"/>
      <c r="EO163" s="526"/>
      <c r="EP163" s="526"/>
      <c r="EQ163" s="526"/>
      <c r="ER163" s="526"/>
      <c r="ES163" s="526"/>
      <c r="ET163" s="526"/>
      <c r="EU163" s="526"/>
      <c r="EV163" s="526"/>
      <c r="EW163" s="526"/>
      <c r="EX163" s="526"/>
      <c r="EY163" s="526"/>
      <c r="EZ163" s="526"/>
      <c r="FA163" s="526"/>
      <c r="FB163" s="526"/>
      <c r="FC163" s="526"/>
      <c r="FD163" s="526"/>
      <c r="FE163" s="526"/>
      <c r="FF163" s="526"/>
      <c r="FG163" s="526"/>
      <c r="FH163" s="526"/>
      <c r="FI163" s="526"/>
      <c r="FJ163" s="526"/>
      <c r="FK163" s="526"/>
      <c r="FL163" s="526"/>
      <c r="FM163" s="526"/>
      <c r="FN163" s="526"/>
      <c r="FO163" s="526"/>
      <c r="FP163" s="526"/>
      <c r="FQ163" s="526"/>
      <c r="FR163" s="526"/>
      <c r="FS163" s="526"/>
      <c r="FT163" s="526"/>
      <c r="FU163" s="526"/>
      <c r="FV163" s="526"/>
      <c r="FW163" s="526"/>
      <c r="FX163" s="526"/>
      <c r="FY163" s="526"/>
      <c r="FZ163" s="526"/>
      <c r="GA163" s="526"/>
      <c r="GB163" s="526"/>
      <c r="GC163" s="526"/>
      <c r="GD163" s="526"/>
      <c r="GE163" s="526"/>
      <c r="GF163" s="526"/>
      <c r="GG163" s="526"/>
      <c r="GH163" s="526"/>
      <c r="GI163" s="526"/>
      <c r="GJ163" s="526"/>
      <c r="GK163" s="526"/>
      <c r="GL163" s="526"/>
      <c r="GM163" s="526"/>
      <c r="GN163" s="526"/>
      <c r="GO163" s="526"/>
      <c r="GP163" s="526"/>
      <c r="GQ163" s="526"/>
      <c r="GR163" s="526"/>
      <c r="GS163" s="526"/>
      <c r="GT163" s="526"/>
      <c r="GU163" s="526"/>
      <c r="GV163" s="526"/>
      <c r="GW163" s="526"/>
      <c r="GX163" s="526"/>
      <c r="GY163" s="526"/>
      <c r="GZ163" s="526"/>
      <c r="HA163" s="526"/>
      <c r="HB163" s="526"/>
      <c r="HC163" s="526"/>
      <c r="HD163" s="526"/>
      <c r="HE163" s="526"/>
      <c r="HF163" s="526"/>
      <c r="HG163" s="526"/>
      <c r="HH163" s="526"/>
      <c r="HI163" s="526"/>
      <c r="HJ163" s="526"/>
      <c r="HK163" s="526"/>
      <c r="HL163" s="526"/>
      <c r="HM163" s="526"/>
      <c r="HN163" s="526"/>
      <c r="HO163" s="526"/>
      <c r="HP163" s="526"/>
      <c r="HQ163" s="526"/>
      <c r="HR163" s="526"/>
      <c r="HS163" s="526"/>
      <c r="HT163" s="526"/>
      <c r="HU163" s="526"/>
      <c r="HV163" s="526"/>
      <c r="HW163" s="526"/>
      <c r="HX163" s="526"/>
      <c r="HY163" s="526"/>
      <c r="HZ163" s="526"/>
      <c r="IA163" s="526"/>
      <c r="IB163" s="526"/>
      <c r="IC163" s="526"/>
      <c r="ID163" s="526"/>
      <c r="IE163" s="526"/>
      <c r="IF163" s="526"/>
      <c r="IG163" s="526"/>
      <c r="IH163" s="526"/>
      <c r="II163" s="526"/>
      <c r="IJ163" s="526"/>
      <c r="IK163" s="526"/>
      <c r="IL163" s="526"/>
      <c r="IM163" s="526"/>
      <c r="IN163" s="526"/>
      <c r="IO163" s="526"/>
      <c r="IP163" s="526"/>
      <c r="IQ163" s="526"/>
      <c r="IR163" s="526"/>
      <c r="IS163" s="526"/>
      <c r="IT163" s="526"/>
      <c r="IU163" s="526"/>
      <c r="IV163" s="526"/>
      <c r="IW163" s="526"/>
      <c r="IX163" s="526"/>
      <c r="IY163" s="526"/>
      <c r="IZ163" s="526"/>
      <c r="JA163" s="526"/>
      <c r="JB163" s="526"/>
      <c r="JC163" s="526"/>
      <c r="JD163" s="526"/>
      <c r="JE163" s="526"/>
      <c r="JF163" s="526"/>
      <c r="JG163" s="526"/>
      <c r="JH163" s="526"/>
      <c r="JI163" s="526"/>
      <c r="JJ163" s="526"/>
      <c r="JK163" s="526"/>
      <c r="JL163" s="526"/>
      <c r="JM163" s="526"/>
      <c r="JN163" s="526"/>
      <c r="JO163" s="526"/>
      <c r="JP163" s="526"/>
      <c r="JQ163" s="526"/>
      <c r="JR163" s="526"/>
      <c r="JS163" s="526"/>
      <c r="JT163" s="526"/>
      <c r="JU163" s="526"/>
      <c r="JV163" s="526"/>
      <c r="JW163" s="526"/>
      <c r="JX163" s="526"/>
      <c r="JY163" s="526"/>
      <c r="JZ163" s="526"/>
      <c r="KA163" s="526"/>
      <c r="KB163" s="526"/>
      <c r="KC163" s="526"/>
      <c r="KD163" s="526"/>
      <c r="KE163" s="526"/>
      <c r="KF163" s="526"/>
      <c r="KG163" s="526"/>
      <c r="KH163" s="526"/>
      <c r="KI163" s="526"/>
      <c r="KJ163" s="526"/>
      <c r="KK163" s="526"/>
      <c r="KL163" s="526"/>
      <c r="KM163" s="526"/>
      <c r="KN163" s="526"/>
      <c r="KO163" s="526"/>
      <c r="KP163" s="526"/>
      <c r="KQ163" s="527"/>
    </row>
    <row r="164" spans="1:303" ht="37.25" customHeight="1">
      <c r="A164" s="518"/>
      <c r="B164" s="660" t="s">
        <v>1134</v>
      </c>
      <c r="C164" s="660" t="s">
        <v>1135</v>
      </c>
      <c r="D164" s="661">
        <v>3</v>
      </c>
      <c r="E164" s="1189">
        <v>408</v>
      </c>
      <c r="F164" s="1171"/>
      <c r="G164" s="621"/>
      <c r="H164" s="622"/>
      <c r="I164" s="620"/>
      <c r="J164" s="619"/>
      <c r="K164" s="625" t="s">
        <v>680</v>
      </c>
      <c r="L164" s="624" t="s">
        <v>680</v>
      </c>
      <c r="M164" s="1176" t="s">
        <v>680</v>
      </c>
      <c r="N164" s="1186" t="s">
        <v>680</v>
      </c>
      <c r="O164" s="1187" t="s">
        <v>680</v>
      </c>
      <c r="P164" s="1177" t="s">
        <v>680</v>
      </c>
      <c r="Q164" s="623" t="s">
        <v>680</v>
      </c>
      <c r="R164" s="611">
        <f t="shared" si="37"/>
        <v>0</v>
      </c>
      <c r="S164" s="662">
        <f t="shared" si="35"/>
        <v>0</v>
      </c>
      <c r="T164" s="663" t="str">
        <f t="shared" si="36"/>
        <v>-</v>
      </c>
      <c r="U164" s="664">
        <v>4.72</v>
      </c>
      <c r="V164" s="174">
        <f t="shared" si="34"/>
        <v>0</v>
      </c>
      <c r="W164" s="533"/>
      <c r="X164" s="665" t="s">
        <v>1513</v>
      </c>
      <c r="Y164" s="679" t="s">
        <v>1525</v>
      </c>
      <c r="Z164" s="615"/>
      <c r="AA164" s="615"/>
      <c r="AB164" s="615"/>
      <c r="AC164" s="615"/>
      <c r="AD164" s="615"/>
      <c r="AE164" s="615"/>
      <c r="AF164" s="615"/>
      <c r="AG164" s="615"/>
      <c r="AH164" s="615"/>
      <c r="AI164" s="615"/>
      <c r="AJ164" s="615"/>
      <c r="AK164" s="615"/>
      <c r="AL164" s="615"/>
      <c r="AM164" s="615"/>
      <c r="AN164" s="615"/>
      <c r="AO164" s="615"/>
      <c r="AP164" s="615"/>
      <c r="AQ164" s="615"/>
      <c r="AR164" s="615"/>
      <c r="AS164" s="615"/>
      <c r="AT164" s="615"/>
      <c r="AU164" s="615"/>
      <c r="AV164" s="615"/>
      <c r="AW164" s="615"/>
      <c r="AX164" s="615"/>
      <c r="AY164" s="615"/>
      <c r="AZ164" s="615"/>
      <c r="BA164" s="615"/>
      <c r="BB164" s="615"/>
      <c r="BC164" s="615"/>
      <c r="BD164" s="615"/>
      <c r="BE164" s="615"/>
      <c r="BF164" s="615"/>
      <c r="BG164" s="615"/>
      <c r="BH164" s="615"/>
      <c r="BI164" s="615"/>
      <c r="BJ164" s="615"/>
      <c r="BK164" s="615"/>
      <c r="BL164" s="615"/>
      <c r="BM164" s="615"/>
      <c r="BN164" s="615"/>
      <c r="BO164" s="616"/>
      <c r="BP164" s="558"/>
      <c r="BQ164" s="310">
        <v>1</v>
      </c>
      <c r="BR164" s="310">
        <v>1</v>
      </c>
      <c r="BS164" s="310">
        <v>1</v>
      </c>
      <c r="BT164" s="310"/>
      <c r="BU164" s="310"/>
      <c r="BV164" s="512"/>
      <c r="BW164" s="310">
        <v>1</v>
      </c>
      <c r="BX164" s="310">
        <v>2</v>
      </c>
      <c r="BY164" s="310"/>
      <c r="BZ164" s="512"/>
      <c r="CA164" s="525"/>
      <c r="CB164" s="526"/>
      <c r="CC164" s="526"/>
      <c r="CD164" s="526"/>
      <c r="CE164" s="526"/>
      <c r="CF164" s="526"/>
      <c r="CG164" s="526"/>
      <c r="CH164" s="526"/>
      <c r="CI164" s="526"/>
      <c r="CJ164" s="526"/>
      <c r="CK164" s="526"/>
      <c r="CL164" s="526"/>
      <c r="CM164" s="526"/>
      <c r="CN164" s="526"/>
      <c r="CO164" s="526"/>
      <c r="CP164" s="526"/>
      <c r="CQ164" s="526"/>
      <c r="CR164" s="526"/>
      <c r="CS164" s="526"/>
      <c r="CT164" s="526"/>
      <c r="CU164" s="526"/>
      <c r="CV164" s="526"/>
      <c r="CW164" s="526"/>
      <c r="CX164" s="526"/>
      <c r="CY164" s="526"/>
      <c r="CZ164" s="526"/>
      <c r="DA164" s="526"/>
      <c r="DB164" s="526"/>
      <c r="DC164" s="526"/>
      <c r="DD164" s="526"/>
      <c r="DE164" s="526"/>
      <c r="DF164" s="526"/>
      <c r="DG164" s="526"/>
      <c r="DH164" s="526"/>
      <c r="DI164" s="526"/>
      <c r="DJ164" s="526"/>
      <c r="DK164" s="526"/>
      <c r="DL164" s="526"/>
      <c r="DM164" s="526"/>
      <c r="DN164" s="526"/>
      <c r="DO164" s="526"/>
      <c r="DP164" s="526"/>
      <c r="DQ164" s="526"/>
      <c r="DR164" s="526"/>
      <c r="DS164" s="526"/>
      <c r="DT164" s="526"/>
      <c r="DU164" s="526"/>
      <c r="DV164" s="526"/>
      <c r="DW164" s="526"/>
      <c r="DX164" s="526"/>
      <c r="DY164" s="526"/>
      <c r="DZ164" s="526"/>
      <c r="EA164" s="526"/>
      <c r="EB164" s="526"/>
      <c r="EC164" s="526"/>
      <c r="ED164" s="526"/>
      <c r="EE164" s="526"/>
      <c r="EF164" s="526"/>
      <c r="EG164" s="526"/>
      <c r="EH164" s="526"/>
      <c r="EI164" s="526"/>
      <c r="EJ164" s="526"/>
      <c r="EK164" s="526"/>
      <c r="EL164" s="526"/>
      <c r="EM164" s="526"/>
      <c r="EN164" s="526"/>
      <c r="EO164" s="526"/>
      <c r="EP164" s="526"/>
      <c r="EQ164" s="526"/>
      <c r="ER164" s="526"/>
      <c r="ES164" s="526"/>
      <c r="ET164" s="526"/>
      <c r="EU164" s="526"/>
      <c r="EV164" s="526"/>
      <c r="EW164" s="526"/>
      <c r="EX164" s="526"/>
      <c r="EY164" s="526"/>
      <c r="EZ164" s="526"/>
      <c r="FA164" s="526"/>
      <c r="FB164" s="526"/>
      <c r="FC164" s="526"/>
      <c r="FD164" s="526"/>
      <c r="FE164" s="526"/>
      <c r="FF164" s="526"/>
      <c r="FG164" s="526"/>
      <c r="FH164" s="526"/>
      <c r="FI164" s="526"/>
      <c r="FJ164" s="526"/>
      <c r="FK164" s="526"/>
      <c r="FL164" s="526"/>
      <c r="FM164" s="526"/>
      <c r="FN164" s="526"/>
      <c r="FO164" s="526"/>
      <c r="FP164" s="526"/>
      <c r="FQ164" s="526"/>
      <c r="FR164" s="526"/>
      <c r="FS164" s="526"/>
      <c r="FT164" s="526"/>
      <c r="FU164" s="526"/>
      <c r="FV164" s="526"/>
      <c r="FW164" s="526"/>
      <c r="FX164" s="526"/>
      <c r="FY164" s="526"/>
      <c r="FZ164" s="526"/>
      <c r="GA164" s="526"/>
      <c r="GB164" s="526"/>
      <c r="GC164" s="526"/>
      <c r="GD164" s="526"/>
      <c r="GE164" s="526"/>
      <c r="GF164" s="526"/>
      <c r="GG164" s="526"/>
      <c r="GH164" s="526"/>
      <c r="GI164" s="526"/>
      <c r="GJ164" s="526"/>
      <c r="GK164" s="526"/>
      <c r="GL164" s="526"/>
      <c r="GM164" s="526"/>
      <c r="GN164" s="526"/>
      <c r="GO164" s="526"/>
      <c r="GP164" s="526"/>
      <c r="GQ164" s="526"/>
      <c r="GR164" s="526"/>
      <c r="GS164" s="526"/>
      <c r="GT164" s="526"/>
      <c r="GU164" s="526"/>
      <c r="GV164" s="526"/>
      <c r="GW164" s="526"/>
      <c r="GX164" s="526"/>
      <c r="GY164" s="526"/>
      <c r="GZ164" s="526"/>
      <c r="HA164" s="526"/>
      <c r="HB164" s="526"/>
      <c r="HC164" s="526"/>
      <c r="HD164" s="526"/>
      <c r="HE164" s="526"/>
      <c r="HF164" s="526"/>
      <c r="HG164" s="526"/>
      <c r="HH164" s="526"/>
      <c r="HI164" s="526"/>
      <c r="HJ164" s="526"/>
      <c r="HK164" s="526"/>
      <c r="HL164" s="526"/>
      <c r="HM164" s="526"/>
      <c r="HN164" s="526"/>
      <c r="HO164" s="526"/>
      <c r="HP164" s="526"/>
      <c r="HQ164" s="526"/>
      <c r="HR164" s="526"/>
      <c r="HS164" s="526"/>
      <c r="HT164" s="526"/>
      <c r="HU164" s="526"/>
      <c r="HV164" s="526"/>
      <c r="HW164" s="526"/>
      <c r="HX164" s="526"/>
      <c r="HY164" s="526"/>
      <c r="HZ164" s="526"/>
      <c r="IA164" s="526"/>
      <c r="IB164" s="526"/>
      <c r="IC164" s="526"/>
      <c r="ID164" s="526"/>
      <c r="IE164" s="526"/>
      <c r="IF164" s="526"/>
      <c r="IG164" s="526"/>
      <c r="IH164" s="526"/>
      <c r="II164" s="526"/>
      <c r="IJ164" s="526"/>
      <c r="IK164" s="526"/>
      <c r="IL164" s="526"/>
      <c r="IM164" s="526"/>
      <c r="IN164" s="526"/>
      <c r="IO164" s="526"/>
      <c r="IP164" s="526"/>
      <c r="IQ164" s="526"/>
      <c r="IR164" s="526"/>
      <c r="IS164" s="526"/>
      <c r="IT164" s="526"/>
      <c r="IU164" s="526"/>
      <c r="IV164" s="526"/>
      <c r="IW164" s="526"/>
      <c r="IX164" s="526"/>
      <c r="IY164" s="526"/>
      <c r="IZ164" s="526"/>
      <c r="JA164" s="526"/>
      <c r="JB164" s="526"/>
      <c r="JC164" s="526"/>
      <c r="JD164" s="526"/>
      <c r="JE164" s="526"/>
      <c r="JF164" s="526"/>
      <c r="JG164" s="526"/>
      <c r="JH164" s="526"/>
      <c r="JI164" s="526"/>
      <c r="JJ164" s="526"/>
      <c r="JK164" s="526"/>
      <c r="JL164" s="526"/>
      <c r="JM164" s="526"/>
      <c r="JN164" s="526"/>
      <c r="JO164" s="526"/>
      <c r="JP164" s="526"/>
      <c r="JQ164" s="526"/>
      <c r="JR164" s="526"/>
      <c r="JS164" s="526"/>
      <c r="JT164" s="526"/>
      <c r="JU164" s="526"/>
      <c r="JV164" s="526"/>
      <c r="JW164" s="526"/>
      <c r="JX164" s="526"/>
      <c r="JY164" s="526"/>
      <c r="JZ164" s="526"/>
      <c r="KA164" s="526"/>
      <c r="KB164" s="526"/>
      <c r="KC164" s="526"/>
      <c r="KD164" s="526"/>
      <c r="KE164" s="526"/>
      <c r="KF164" s="526"/>
      <c r="KG164" s="526"/>
      <c r="KH164" s="526"/>
      <c r="KI164" s="526"/>
      <c r="KJ164" s="526"/>
      <c r="KK164" s="526"/>
      <c r="KL164" s="526"/>
      <c r="KM164" s="526"/>
      <c r="KN164" s="526"/>
      <c r="KO164" s="526"/>
      <c r="KP164" s="526"/>
      <c r="KQ164" s="527"/>
    </row>
    <row r="165" spans="1:303" ht="37.25" customHeight="1">
      <c r="A165" s="518"/>
      <c r="B165" s="660" t="s">
        <v>1136</v>
      </c>
      <c r="C165" s="660" t="s">
        <v>1137</v>
      </c>
      <c r="D165" s="661">
        <v>3</v>
      </c>
      <c r="E165" s="1189">
        <v>428</v>
      </c>
      <c r="F165" s="1171"/>
      <c r="G165" s="621"/>
      <c r="H165" s="622"/>
      <c r="I165" s="620"/>
      <c r="J165" s="619"/>
      <c r="K165" s="625" t="s">
        <v>680</v>
      </c>
      <c r="L165" s="624" t="s">
        <v>680</v>
      </c>
      <c r="M165" s="1172"/>
      <c r="N165" s="1173"/>
      <c r="O165" s="85"/>
      <c r="P165" s="1177" t="s">
        <v>680</v>
      </c>
      <c r="Q165" s="623" t="s">
        <v>680</v>
      </c>
      <c r="R165" s="611">
        <f t="shared" si="37"/>
        <v>0</v>
      </c>
      <c r="S165" s="662">
        <f t="shared" si="35"/>
        <v>0</v>
      </c>
      <c r="T165" s="663" t="str">
        <f t="shared" si="36"/>
        <v>-</v>
      </c>
      <c r="U165" s="664">
        <v>4.16</v>
      </c>
      <c r="V165" s="174">
        <f t="shared" si="34"/>
        <v>0</v>
      </c>
      <c r="W165" s="533"/>
      <c r="X165" s="665" t="s">
        <v>1513</v>
      </c>
      <c r="Y165" s="679" t="s">
        <v>1525</v>
      </c>
      <c r="Z165" s="615"/>
      <c r="AA165" s="615"/>
      <c r="AB165" s="615"/>
      <c r="AC165" s="615"/>
      <c r="AD165" s="615"/>
      <c r="AE165" s="615"/>
      <c r="AF165" s="615"/>
      <c r="AG165" s="615"/>
      <c r="AH165" s="615"/>
      <c r="AI165" s="615"/>
      <c r="AJ165" s="615"/>
      <c r="AK165" s="615"/>
      <c r="AL165" s="615"/>
      <c r="AM165" s="615"/>
      <c r="AN165" s="615"/>
      <c r="AO165" s="615"/>
      <c r="AP165" s="615"/>
      <c r="AQ165" s="615"/>
      <c r="AR165" s="615"/>
      <c r="AS165" s="615"/>
      <c r="AT165" s="615"/>
      <c r="AU165" s="615"/>
      <c r="AV165" s="615"/>
      <c r="AW165" s="615"/>
      <c r="AX165" s="615"/>
      <c r="AY165" s="615"/>
      <c r="AZ165" s="615"/>
      <c r="BA165" s="615"/>
      <c r="BB165" s="615"/>
      <c r="BC165" s="615"/>
      <c r="BD165" s="615"/>
      <c r="BE165" s="615"/>
      <c r="BF165" s="615"/>
      <c r="BG165" s="615"/>
      <c r="BH165" s="615"/>
      <c r="BI165" s="615"/>
      <c r="BJ165" s="615"/>
      <c r="BK165" s="615"/>
      <c r="BL165" s="615"/>
      <c r="BM165" s="615"/>
      <c r="BN165" s="615"/>
      <c r="BO165" s="616"/>
      <c r="BP165" s="558"/>
      <c r="BQ165" s="310">
        <v>1</v>
      </c>
      <c r="BR165" s="310">
        <v>1</v>
      </c>
      <c r="BS165" s="310">
        <v>1</v>
      </c>
      <c r="BT165" s="310"/>
      <c r="BU165" s="310"/>
      <c r="BV165" s="512"/>
      <c r="BW165" s="310">
        <v>1</v>
      </c>
      <c r="BX165" s="310">
        <v>2</v>
      </c>
      <c r="BY165" s="310"/>
      <c r="BZ165" s="512"/>
      <c r="CA165" s="525"/>
      <c r="CB165" s="526"/>
      <c r="CC165" s="526"/>
      <c r="CD165" s="526"/>
      <c r="CE165" s="526"/>
      <c r="CF165" s="526"/>
      <c r="CG165" s="526"/>
      <c r="CH165" s="526"/>
      <c r="CI165" s="526"/>
      <c r="CJ165" s="526"/>
      <c r="CK165" s="526"/>
      <c r="CL165" s="526"/>
      <c r="CM165" s="526"/>
      <c r="CN165" s="526"/>
      <c r="CO165" s="526"/>
      <c r="CP165" s="526"/>
      <c r="CQ165" s="526"/>
      <c r="CR165" s="526"/>
      <c r="CS165" s="526"/>
      <c r="CT165" s="526"/>
      <c r="CU165" s="526"/>
      <c r="CV165" s="526"/>
      <c r="CW165" s="526"/>
      <c r="CX165" s="526"/>
      <c r="CY165" s="526"/>
      <c r="CZ165" s="526"/>
      <c r="DA165" s="526"/>
      <c r="DB165" s="526"/>
      <c r="DC165" s="526"/>
      <c r="DD165" s="526"/>
      <c r="DE165" s="526"/>
      <c r="DF165" s="526"/>
      <c r="DG165" s="526"/>
      <c r="DH165" s="526"/>
      <c r="DI165" s="526"/>
      <c r="DJ165" s="526"/>
      <c r="DK165" s="526"/>
      <c r="DL165" s="526"/>
      <c r="DM165" s="526"/>
      <c r="DN165" s="526"/>
      <c r="DO165" s="526"/>
      <c r="DP165" s="526"/>
      <c r="DQ165" s="526"/>
      <c r="DR165" s="526"/>
      <c r="DS165" s="526"/>
      <c r="DT165" s="526"/>
      <c r="DU165" s="526"/>
      <c r="DV165" s="526"/>
      <c r="DW165" s="526"/>
      <c r="DX165" s="526"/>
      <c r="DY165" s="526"/>
      <c r="DZ165" s="526"/>
      <c r="EA165" s="526"/>
      <c r="EB165" s="526"/>
      <c r="EC165" s="526"/>
      <c r="ED165" s="526"/>
      <c r="EE165" s="526"/>
      <c r="EF165" s="526"/>
      <c r="EG165" s="526"/>
      <c r="EH165" s="526"/>
      <c r="EI165" s="526"/>
      <c r="EJ165" s="526"/>
      <c r="EK165" s="526"/>
      <c r="EL165" s="526"/>
      <c r="EM165" s="526"/>
      <c r="EN165" s="526"/>
      <c r="EO165" s="526"/>
      <c r="EP165" s="526"/>
      <c r="EQ165" s="526"/>
      <c r="ER165" s="526"/>
      <c r="ES165" s="526"/>
      <c r="ET165" s="526"/>
      <c r="EU165" s="526"/>
      <c r="EV165" s="526"/>
      <c r="EW165" s="526"/>
      <c r="EX165" s="526"/>
      <c r="EY165" s="526"/>
      <c r="EZ165" s="526"/>
      <c r="FA165" s="526"/>
      <c r="FB165" s="526"/>
      <c r="FC165" s="526"/>
      <c r="FD165" s="526"/>
      <c r="FE165" s="526"/>
      <c r="FF165" s="526"/>
      <c r="FG165" s="526"/>
      <c r="FH165" s="526"/>
      <c r="FI165" s="526"/>
      <c r="FJ165" s="526"/>
      <c r="FK165" s="526"/>
      <c r="FL165" s="526"/>
      <c r="FM165" s="526"/>
      <c r="FN165" s="526"/>
      <c r="FO165" s="526"/>
      <c r="FP165" s="526"/>
      <c r="FQ165" s="526"/>
      <c r="FR165" s="526"/>
      <c r="FS165" s="526"/>
      <c r="FT165" s="526"/>
      <c r="FU165" s="526"/>
      <c r="FV165" s="526"/>
      <c r="FW165" s="526"/>
      <c r="FX165" s="526"/>
      <c r="FY165" s="526"/>
      <c r="FZ165" s="526"/>
      <c r="GA165" s="526"/>
      <c r="GB165" s="526"/>
      <c r="GC165" s="526"/>
      <c r="GD165" s="526"/>
      <c r="GE165" s="526"/>
      <c r="GF165" s="526"/>
      <c r="GG165" s="526"/>
      <c r="GH165" s="526"/>
      <c r="GI165" s="526"/>
      <c r="GJ165" s="526"/>
      <c r="GK165" s="526"/>
      <c r="GL165" s="526"/>
      <c r="GM165" s="526"/>
      <c r="GN165" s="526"/>
      <c r="GO165" s="526"/>
      <c r="GP165" s="526"/>
      <c r="GQ165" s="526"/>
      <c r="GR165" s="526"/>
      <c r="GS165" s="526"/>
      <c r="GT165" s="526"/>
      <c r="GU165" s="526"/>
      <c r="GV165" s="526"/>
      <c r="GW165" s="526"/>
      <c r="GX165" s="526"/>
      <c r="GY165" s="526"/>
      <c r="GZ165" s="526"/>
      <c r="HA165" s="526"/>
      <c r="HB165" s="526"/>
      <c r="HC165" s="526"/>
      <c r="HD165" s="526"/>
      <c r="HE165" s="526"/>
      <c r="HF165" s="526"/>
      <c r="HG165" s="526"/>
      <c r="HH165" s="526"/>
      <c r="HI165" s="526"/>
      <c r="HJ165" s="526"/>
      <c r="HK165" s="526"/>
      <c r="HL165" s="526"/>
      <c r="HM165" s="526"/>
      <c r="HN165" s="526"/>
      <c r="HO165" s="526"/>
      <c r="HP165" s="526"/>
      <c r="HQ165" s="526"/>
      <c r="HR165" s="526"/>
      <c r="HS165" s="526"/>
      <c r="HT165" s="526"/>
      <c r="HU165" s="526"/>
      <c r="HV165" s="526"/>
      <c r="HW165" s="526"/>
      <c r="HX165" s="526"/>
      <c r="HY165" s="526"/>
      <c r="HZ165" s="526"/>
      <c r="IA165" s="526"/>
      <c r="IB165" s="526"/>
      <c r="IC165" s="526"/>
      <c r="ID165" s="526"/>
      <c r="IE165" s="526"/>
      <c r="IF165" s="526"/>
      <c r="IG165" s="526"/>
      <c r="IH165" s="526"/>
      <c r="II165" s="526"/>
      <c r="IJ165" s="526"/>
      <c r="IK165" s="526"/>
      <c r="IL165" s="526"/>
      <c r="IM165" s="526"/>
      <c r="IN165" s="526"/>
      <c r="IO165" s="526"/>
      <c r="IP165" s="526"/>
      <c r="IQ165" s="526"/>
      <c r="IR165" s="526"/>
      <c r="IS165" s="526"/>
      <c r="IT165" s="526"/>
      <c r="IU165" s="526"/>
      <c r="IV165" s="526"/>
      <c r="IW165" s="526"/>
      <c r="IX165" s="526"/>
      <c r="IY165" s="526"/>
      <c r="IZ165" s="526"/>
      <c r="JA165" s="526"/>
      <c r="JB165" s="526"/>
      <c r="JC165" s="526"/>
      <c r="JD165" s="526"/>
      <c r="JE165" s="526"/>
      <c r="JF165" s="526"/>
      <c r="JG165" s="526"/>
      <c r="JH165" s="526"/>
      <c r="JI165" s="526"/>
      <c r="JJ165" s="526"/>
      <c r="JK165" s="526"/>
      <c r="JL165" s="526"/>
      <c r="JM165" s="526"/>
      <c r="JN165" s="526"/>
      <c r="JO165" s="526"/>
      <c r="JP165" s="526"/>
      <c r="JQ165" s="526"/>
      <c r="JR165" s="526"/>
      <c r="JS165" s="526"/>
      <c r="JT165" s="526"/>
      <c r="JU165" s="526"/>
      <c r="JV165" s="526"/>
      <c r="JW165" s="526"/>
      <c r="JX165" s="526"/>
      <c r="JY165" s="526"/>
      <c r="JZ165" s="526"/>
      <c r="KA165" s="526"/>
      <c r="KB165" s="526"/>
      <c r="KC165" s="526"/>
      <c r="KD165" s="526"/>
      <c r="KE165" s="526"/>
      <c r="KF165" s="526"/>
      <c r="KG165" s="526"/>
      <c r="KH165" s="526"/>
      <c r="KI165" s="526"/>
      <c r="KJ165" s="526"/>
      <c r="KK165" s="526"/>
      <c r="KL165" s="526"/>
      <c r="KM165" s="526"/>
      <c r="KN165" s="526"/>
      <c r="KO165" s="526"/>
      <c r="KP165" s="526"/>
      <c r="KQ165" s="527"/>
    </row>
    <row r="166" spans="1:303" ht="37.25" customHeight="1">
      <c r="A166" s="518"/>
      <c r="B166" s="660" t="s">
        <v>1138</v>
      </c>
      <c r="C166" s="660" t="s">
        <v>1139</v>
      </c>
      <c r="D166" s="661">
        <v>3</v>
      </c>
      <c r="E166" s="1189">
        <v>382</v>
      </c>
      <c r="F166" s="1171"/>
      <c r="G166" s="621"/>
      <c r="H166" s="622"/>
      <c r="I166" s="620"/>
      <c r="J166" s="619"/>
      <c r="K166" s="625" t="s">
        <v>680</v>
      </c>
      <c r="L166" s="624" t="s">
        <v>680</v>
      </c>
      <c r="M166" s="1176" t="s">
        <v>680</v>
      </c>
      <c r="N166" s="1186" t="s">
        <v>680</v>
      </c>
      <c r="O166" s="1187" t="s">
        <v>680</v>
      </c>
      <c r="P166" s="1177" t="s">
        <v>680</v>
      </c>
      <c r="Q166" s="623" t="s">
        <v>680</v>
      </c>
      <c r="R166" s="611">
        <f t="shared" si="37"/>
        <v>0</v>
      </c>
      <c r="S166" s="662">
        <f t="shared" ref="S166:S171" si="38">R166*D166</f>
        <v>0</v>
      </c>
      <c r="T166" s="663" t="str">
        <f t="shared" ref="T166:T171" si="39">IF(R166&gt;0,R166*E166,"-")</f>
        <v>-</v>
      </c>
      <c r="U166" s="664">
        <v>3.89</v>
      </c>
      <c r="V166" s="174">
        <f t="shared" si="34"/>
        <v>0</v>
      </c>
      <c r="W166" s="533"/>
      <c r="X166" s="665" t="s">
        <v>1512</v>
      </c>
      <c r="Y166" s="679" t="s">
        <v>1525</v>
      </c>
      <c r="Z166" s="615"/>
      <c r="AA166" s="615"/>
      <c r="AB166" s="615"/>
      <c r="AC166" s="615"/>
      <c r="AD166" s="615"/>
      <c r="AE166" s="615"/>
      <c r="AF166" s="615"/>
      <c r="AG166" s="615"/>
      <c r="AH166" s="615"/>
      <c r="AI166" s="615"/>
      <c r="AJ166" s="615"/>
      <c r="AK166" s="615"/>
      <c r="AL166" s="615"/>
      <c r="AM166" s="615"/>
      <c r="AN166" s="615"/>
      <c r="AO166" s="615"/>
      <c r="AP166" s="615"/>
      <c r="AQ166" s="615"/>
      <c r="AR166" s="615"/>
      <c r="AS166" s="615"/>
      <c r="AT166" s="615"/>
      <c r="AU166" s="615"/>
      <c r="AV166" s="615"/>
      <c r="AW166" s="615"/>
      <c r="AX166" s="615"/>
      <c r="AY166" s="615"/>
      <c r="AZ166" s="615"/>
      <c r="BA166" s="615"/>
      <c r="BB166" s="615"/>
      <c r="BC166" s="615"/>
      <c r="BD166" s="615"/>
      <c r="BE166" s="615"/>
      <c r="BF166" s="615"/>
      <c r="BG166" s="615"/>
      <c r="BH166" s="615"/>
      <c r="BI166" s="615"/>
      <c r="BJ166" s="615"/>
      <c r="BK166" s="615"/>
      <c r="BL166" s="615"/>
      <c r="BM166" s="615"/>
      <c r="BN166" s="615"/>
      <c r="BO166" s="616"/>
      <c r="BP166" s="558"/>
      <c r="BQ166" s="310">
        <v>1</v>
      </c>
      <c r="BR166" s="310">
        <v>1</v>
      </c>
      <c r="BS166" s="310">
        <v>1</v>
      </c>
      <c r="BT166" s="310"/>
      <c r="BU166" s="310"/>
      <c r="BV166" s="512"/>
      <c r="BW166" s="310"/>
      <c r="BX166" s="310">
        <v>3</v>
      </c>
      <c r="BY166" s="310"/>
      <c r="BZ166" s="512"/>
      <c r="CA166" s="525"/>
      <c r="CB166" s="526"/>
      <c r="CC166" s="526"/>
      <c r="CD166" s="526"/>
      <c r="CE166" s="526"/>
      <c r="CF166" s="526"/>
      <c r="CG166" s="526"/>
      <c r="CH166" s="526"/>
      <c r="CI166" s="526"/>
      <c r="CJ166" s="526"/>
      <c r="CK166" s="526"/>
      <c r="CL166" s="526"/>
      <c r="CM166" s="526"/>
      <c r="CN166" s="526"/>
      <c r="CO166" s="526"/>
      <c r="CP166" s="526"/>
      <c r="CQ166" s="526"/>
      <c r="CR166" s="526"/>
      <c r="CS166" s="526"/>
      <c r="CT166" s="526"/>
      <c r="CU166" s="526"/>
      <c r="CV166" s="526"/>
      <c r="CW166" s="526"/>
      <c r="CX166" s="526"/>
      <c r="CY166" s="526"/>
      <c r="CZ166" s="526"/>
      <c r="DA166" s="526"/>
      <c r="DB166" s="526"/>
      <c r="DC166" s="526"/>
      <c r="DD166" s="526"/>
      <c r="DE166" s="526"/>
      <c r="DF166" s="526"/>
      <c r="DG166" s="526"/>
      <c r="DH166" s="526"/>
      <c r="DI166" s="526"/>
      <c r="DJ166" s="526"/>
      <c r="DK166" s="526"/>
      <c r="DL166" s="526"/>
      <c r="DM166" s="526"/>
      <c r="DN166" s="526"/>
      <c r="DO166" s="526"/>
      <c r="DP166" s="526"/>
      <c r="DQ166" s="526"/>
      <c r="DR166" s="526"/>
      <c r="DS166" s="526"/>
      <c r="DT166" s="526"/>
      <c r="DU166" s="526"/>
      <c r="DV166" s="526"/>
      <c r="DW166" s="526"/>
      <c r="DX166" s="526"/>
      <c r="DY166" s="526"/>
      <c r="DZ166" s="526"/>
      <c r="EA166" s="526"/>
      <c r="EB166" s="526"/>
      <c r="EC166" s="526"/>
      <c r="ED166" s="526"/>
      <c r="EE166" s="526"/>
      <c r="EF166" s="526"/>
      <c r="EG166" s="526"/>
      <c r="EH166" s="526"/>
      <c r="EI166" s="526"/>
      <c r="EJ166" s="526"/>
      <c r="EK166" s="526"/>
      <c r="EL166" s="526"/>
      <c r="EM166" s="526"/>
      <c r="EN166" s="526"/>
      <c r="EO166" s="526"/>
      <c r="EP166" s="526"/>
      <c r="EQ166" s="526"/>
      <c r="ER166" s="526"/>
      <c r="ES166" s="526"/>
      <c r="ET166" s="526"/>
      <c r="EU166" s="526"/>
      <c r="EV166" s="526"/>
      <c r="EW166" s="526"/>
      <c r="EX166" s="526"/>
      <c r="EY166" s="526"/>
      <c r="EZ166" s="526"/>
      <c r="FA166" s="526"/>
      <c r="FB166" s="526"/>
      <c r="FC166" s="526"/>
      <c r="FD166" s="526"/>
      <c r="FE166" s="526"/>
      <c r="FF166" s="526"/>
      <c r="FG166" s="526"/>
      <c r="FH166" s="526"/>
      <c r="FI166" s="526"/>
      <c r="FJ166" s="526"/>
      <c r="FK166" s="526"/>
      <c r="FL166" s="526"/>
      <c r="FM166" s="526"/>
      <c r="FN166" s="526"/>
      <c r="FO166" s="526"/>
      <c r="FP166" s="526"/>
      <c r="FQ166" s="526"/>
      <c r="FR166" s="526"/>
      <c r="FS166" s="526"/>
      <c r="FT166" s="526"/>
      <c r="FU166" s="526"/>
      <c r="FV166" s="526"/>
      <c r="FW166" s="526"/>
      <c r="FX166" s="526"/>
      <c r="FY166" s="526"/>
      <c r="FZ166" s="526"/>
      <c r="GA166" s="526"/>
      <c r="GB166" s="526"/>
      <c r="GC166" s="526"/>
      <c r="GD166" s="526"/>
      <c r="GE166" s="526"/>
      <c r="GF166" s="526"/>
      <c r="GG166" s="526"/>
      <c r="GH166" s="526"/>
      <c r="GI166" s="526"/>
      <c r="GJ166" s="526"/>
      <c r="GK166" s="526"/>
      <c r="GL166" s="526"/>
      <c r="GM166" s="526"/>
      <c r="GN166" s="526"/>
      <c r="GO166" s="526"/>
      <c r="GP166" s="526"/>
      <c r="GQ166" s="526"/>
      <c r="GR166" s="526"/>
      <c r="GS166" s="526"/>
      <c r="GT166" s="526"/>
      <c r="GU166" s="526"/>
      <c r="GV166" s="526"/>
      <c r="GW166" s="526"/>
      <c r="GX166" s="526"/>
      <c r="GY166" s="526"/>
      <c r="GZ166" s="526"/>
      <c r="HA166" s="526"/>
      <c r="HB166" s="526"/>
      <c r="HC166" s="526"/>
      <c r="HD166" s="526"/>
      <c r="HE166" s="526"/>
      <c r="HF166" s="526"/>
      <c r="HG166" s="526"/>
      <c r="HH166" s="526"/>
      <c r="HI166" s="526"/>
      <c r="HJ166" s="526"/>
      <c r="HK166" s="526"/>
      <c r="HL166" s="526"/>
      <c r="HM166" s="526"/>
      <c r="HN166" s="526"/>
      <c r="HO166" s="526"/>
      <c r="HP166" s="526"/>
      <c r="HQ166" s="526"/>
      <c r="HR166" s="526"/>
      <c r="HS166" s="526"/>
      <c r="HT166" s="526"/>
      <c r="HU166" s="526"/>
      <c r="HV166" s="526"/>
      <c r="HW166" s="526"/>
      <c r="HX166" s="526"/>
      <c r="HY166" s="526"/>
      <c r="HZ166" s="526"/>
      <c r="IA166" s="526"/>
      <c r="IB166" s="526"/>
      <c r="IC166" s="526"/>
      <c r="ID166" s="526"/>
      <c r="IE166" s="526"/>
      <c r="IF166" s="526"/>
      <c r="IG166" s="526"/>
      <c r="IH166" s="526"/>
      <c r="II166" s="526"/>
      <c r="IJ166" s="526"/>
      <c r="IK166" s="526"/>
      <c r="IL166" s="526"/>
      <c r="IM166" s="526"/>
      <c r="IN166" s="526"/>
      <c r="IO166" s="526"/>
      <c r="IP166" s="526"/>
      <c r="IQ166" s="526"/>
      <c r="IR166" s="526"/>
      <c r="IS166" s="526"/>
      <c r="IT166" s="526"/>
      <c r="IU166" s="526"/>
      <c r="IV166" s="526"/>
      <c r="IW166" s="526"/>
      <c r="IX166" s="526"/>
      <c r="IY166" s="526"/>
      <c r="IZ166" s="526"/>
      <c r="JA166" s="526"/>
      <c r="JB166" s="526"/>
      <c r="JC166" s="526"/>
      <c r="JD166" s="526"/>
      <c r="JE166" s="526"/>
      <c r="JF166" s="526"/>
      <c r="JG166" s="526"/>
      <c r="JH166" s="526"/>
      <c r="JI166" s="526"/>
      <c r="JJ166" s="526"/>
      <c r="JK166" s="526"/>
      <c r="JL166" s="526"/>
      <c r="JM166" s="526"/>
      <c r="JN166" s="526"/>
      <c r="JO166" s="526"/>
      <c r="JP166" s="526"/>
      <c r="JQ166" s="526"/>
      <c r="JR166" s="526"/>
      <c r="JS166" s="526"/>
      <c r="JT166" s="526"/>
      <c r="JU166" s="526"/>
      <c r="JV166" s="526"/>
      <c r="JW166" s="526"/>
      <c r="JX166" s="526"/>
      <c r="JY166" s="526"/>
      <c r="JZ166" s="526"/>
      <c r="KA166" s="526"/>
      <c r="KB166" s="526"/>
      <c r="KC166" s="526"/>
      <c r="KD166" s="526"/>
      <c r="KE166" s="526"/>
      <c r="KF166" s="526"/>
      <c r="KG166" s="526"/>
      <c r="KH166" s="526"/>
      <c r="KI166" s="526"/>
      <c r="KJ166" s="526"/>
      <c r="KK166" s="526"/>
      <c r="KL166" s="526"/>
      <c r="KM166" s="526"/>
      <c r="KN166" s="526"/>
      <c r="KO166" s="526"/>
      <c r="KP166" s="526"/>
      <c r="KQ166" s="527"/>
    </row>
    <row r="167" spans="1:303" ht="37.25" customHeight="1">
      <c r="A167" s="796"/>
      <c r="B167" s="723" t="s">
        <v>1140</v>
      </c>
      <c r="C167" s="723" t="s">
        <v>1141</v>
      </c>
      <c r="D167" s="724">
        <v>3</v>
      </c>
      <c r="E167" s="1191">
        <v>415</v>
      </c>
      <c r="F167" s="792"/>
      <c r="G167" s="787"/>
      <c r="H167" s="788"/>
      <c r="I167" s="786"/>
      <c r="J167" s="785"/>
      <c r="K167" s="213" t="s">
        <v>680</v>
      </c>
      <c r="L167" s="211" t="s">
        <v>680</v>
      </c>
      <c r="M167" s="118"/>
      <c r="N167" s="790"/>
      <c r="O167" s="104"/>
      <c r="P167" s="806" t="s">
        <v>680</v>
      </c>
      <c r="Q167" s="789" t="s">
        <v>680</v>
      </c>
      <c r="R167" s="647">
        <f t="shared" si="37"/>
        <v>0</v>
      </c>
      <c r="S167" s="725">
        <f t="shared" si="38"/>
        <v>0</v>
      </c>
      <c r="T167" s="726" t="str">
        <f t="shared" si="39"/>
        <v>-</v>
      </c>
      <c r="U167" s="664">
        <v>3.75</v>
      </c>
      <c r="V167" s="174">
        <f t="shared" ref="V167:V171" si="40">U167*R167</f>
        <v>0</v>
      </c>
      <c r="W167" s="533"/>
      <c r="X167" s="544" t="s">
        <v>1512</v>
      </c>
      <c r="Y167" s="683" t="s">
        <v>1525</v>
      </c>
      <c r="Z167" s="615"/>
      <c r="AA167" s="615"/>
      <c r="AB167" s="615"/>
      <c r="AC167" s="615"/>
      <c r="AD167" s="615"/>
      <c r="AE167" s="615"/>
      <c r="AF167" s="615"/>
      <c r="AG167" s="615"/>
      <c r="AH167" s="615"/>
      <c r="AI167" s="615"/>
      <c r="AJ167" s="615"/>
      <c r="AK167" s="615"/>
      <c r="AL167" s="615"/>
      <c r="AM167" s="615"/>
      <c r="AN167" s="615"/>
      <c r="AO167" s="615"/>
      <c r="AP167" s="615"/>
      <c r="AQ167" s="615"/>
      <c r="AR167" s="615"/>
      <c r="AS167" s="615"/>
      <c r="AT167" s="615"/>
      <c r="AU167" s="615"/>
      <c r="AV167" s="615"/>
      <c r="AW167" s="615"/>
      <c r="AX167" s="615"/>
      <c r="AY167" s="615"/>
      <c r="AZ167" s="615"/>
      <c r="BA167" s="615"/>
      <c r="BB167" s="615"/>
      <c r="BC167" s="615"/>
      <c r="BD167" s="615"/>
      <c r="BE167" s="615"/>
      <c r="BF167" s="615"/>
      <c r="BG167" s="615"/>
      <c r="BH167" s="615"/>
      <c r="BI167" s="615"/>
      <c r="BJ167" s="615"/>
      <c r="BK167" s="615"/>
      <c r="BL167" s="615"/>
      <c r="BM167" s="615"/>
      <c r="BN167" s="615"/>
      <c r="BO167" s="616"/>
      <c r="BP167" s="558"/>
      <c r="BQ167" s="310">
        <v>1</v>
      </c>
      <c r="BR167" s="310">
        <v>1</v>
      </c>
      <c r="BS167" s="310">
        <v>1</v>
      </c>
      <c r="BT167" s="310"/>
      <c r="BU167" s="310"/>
      <c r="BV167" s="512"/>
      <c r="BW167" s="310"/>
      <c r="BX167" s="310">
        <v>3</v>
      </c>
      <c r="BY167" s="310"/>
      <c r="BZ167" s="512"/>
      <c r="CA167" s="525"/>
      <c r="CB167" s="526"/>
      <c r="CC167" s="526"/>
      <c r="CD167" s="526"/>
      <c r="CE167" s="526"/>
      <c r="CF167" s="526"/>
      <c r="CG167" s="526"/>
      <c r="CH167" s="526"/>
      <c r="CI167" s="526"/>
      <c r="CJ167" s="526"/>
      <c r="CK167" s="526"/>
      <c r="CL167" s="526"/>
      <c r="CM167" s="526"/>
      <c r="CN167" s="526"/>
      <c r="CO167" s="526"/>
      <c r="CP167" s="526"/>
      <c r="CQ167" s="526"/>
      <c r="CR167" s="526"/>
      <c r="CS167" s="526"/>
      <c r="CT167" s="526"/>
      <c r="CU167" s="526"/>
      <c r="CV167" s="526"/>
      <c r="CW167" s="526"/>
      <c r="CX167" s="526"/>
      <c r="CY167" s="526"/>
      <c r="CZ167" s="526"/>
      <c r="DA167" s="526"/>
      <c r="DB167" s="526"/>
      <c r="DC167" s="526"/>
      <c r="DD167" s="526"/>
      <c r="DE167" s="526"/>
      <c r="DF167" s="526"/>
      <c r="DG167" s="526"/>
      <c r="DH167" s="526"/>
      <c r="DI167" s="526"/>
      <c r="DJ167" s="526"/>
      <c r="DK167" s="526"/>
      <c r="DL167" s="526"/>
      <c r="DM167" s="526"/>
      <c r="DN167" s="526"/>
      <c r="DO167" s="526"/>
      <c r="DP167" s="526"/>
      <c r="DQ167" s="526"/>
      <c r="DR167" s="526"/>
      <c r="DS167" s="526"/>
      <c r="DT167" s="526"/>
      <c r="DU167" s="526"/>
      <c r="DV167" s="526"/>
      <c r="DW167" s="526"/>
      <c r="DX167" s="526"/>
      <c r="DY167" s="526"/>
      <c r="DZ167" s="526"/>
      <c r="EA167" s="526"/>
      <c r="EB167" s="526"/>
      <c r="EC167" s="526"/>
      <c r="ED167" s="526"/>
      <c r="EE167" s="526"/>
      <c r="EF167" s="526"/>
      <c r="EG167" s="526"/>
      <c r="EH167" s="526"/>
      <c r="EI167" s="526"/>
      <c r="EJ167" s="526"/>
      <c r="EK167" s="526"/>
      <c r="EL167" s="526"/>
      <c r="EM167" s="526"/>
      <c r="EN167" s="526"/>
      <c r="EO167" s="526"/>
      <c r="EP167" s="526"/>
      <c r="EQ167" s="526"/>
      <c r="ER167" s="526"/>
      <c r="ES167" s="526"/>
      <c r="ET167" s="526"/>
      <c r="EU167" s="526"/>
      <c r="EV167" s="526"/>
      <c r="EW167" s="526"/>
      <c r="EX167" s="526"/>
      <c r="EY167" s="526"/>
      <c r="EZ167" s="526"/>
      <c r="FA167" s="526"/>
      <c r="FB167" s="526"/>
      <c r="FC167" s="526"/>
      <c r="FD167" s="526"/>
      <c r="FE167" s="526"/>
      <c r="FF167" s="526"/>
      <c r="FG167" s="526"/>
      <c r="FH167" s="526"/>
      <c r="FI167" s="526"/>
      <c r="FJ167" s="526"/>
      <c r="FK167" s="526"/>
      <c r="FL167" s="526"/>
      <c r="FM167" s="526"/>
      <c r="FN167" s="526"/>
      <c r="FO167" s="526"/>
      <c r="FP167" s="526"/>
      <c r="FQ167" s="526"/>
      <c r="FR167" s="526"/>
      <c r="FS167" s="526"/>
      <c r="FT167" s="526"/>
      <c r="FU167" s="526"/>
      <c r="FV167" s="526"/>
      <c r="FW167" s="526"/>
      <c r="FX167" s="526"/>
      <c r="FY167" s="526"/>
      <c r="FZ167" s="526"/>
      <c r="GA167" s="526"/>
      <c r="GB167" s="526"/>
      <c r="GC167" s="526"/>
      <c r="GD167" s="526"/>
      <c r="GE167" s="526"/>
      <c r="GF167" s="526"/>
      <c r="GG167" s="526"/>
      <c r="GH167" s="526"/>
      <c r="GI167" s="526"/>
      <c r="GJ167" s="526"/>
      <c r="GK167" s="526"/>
      <c r="GL167" s="526"/>
      <c r="GM167" s="526"/>
      <c r="GN167" s="526"/>
      <c r="GO167" s="526"/>
      <c r="GP167" s="526"/>
      <c r="GQ167" s="526"/>
      <c r="GR167" s="526"/>
      <c r="GS167" s="526"/>
      <c r="GT167" s="526"/>
      <c r="GU167" s="526"/>
      <c r="GV167" s="526"/>
      <c r="GW167" s="526"/>
      <c r="GX167" s="526"/>
      <c r="GY167" s="526"/>
      <c r="GZ167" s="526"/>
      <c r="HA167" s="526"/>
      <c r="HB167" s="526"/>
      <c r="HC167" s="526"/>
      <c r="HD167" s="526"/>
      <c r="HE167" s="526"/>
      <c r="HF167" s="526"/>
      <c r="HG167" s="526"/>
      <c r="HH167" s="526"/>
      <c r="HI167" s="526"/>
      <c r="HJ167" s="526"/>
      <c r="HK167" s="526"/>
      <c r="HL167" s="526"/>
      <c r="HM167" s="526"/>
      <c r="HN167" s="526"/>
      <c r="HO167" s="526"/>
      <c r="HP167" s="526"/>
      <c r="HQ167" s="526"/>
      <c r="HR167" s="526"/>
      <c r="HS167" s="526"/>
      <c r="HT167" s="526"/>
      <c r="HU167" s="526"/>
      <c r="HV167" s="526"/>
      <c r="HW167" s="526"/>
      <c r="HX167" s="526"/>
      <c r="HY167" s="526"/>
      <c r="HZ167" s="526"/>
      <c r="IA167" s="526"/>
      <c r="IB167" s="526"/>
      <c r="IC167" s="526"/>
      <c r="ID167" s="526"/>
      <c r="IE167" s="526"/>
      <c r="IF167" s="526"/>
      <c r="IG167" s="526"/>
      <c r="IH167" s="526"/>
      <c r="II167" s="526"/>
      <c r="IJ167" s="526"/>
      <c r="IK167" s="526"/>
      <c r="IL167" s="526"/>
      <c r="IM167" s="526"/>
      <c r="IN167" s="526"/>
      <c r="IO167" s="526"/>
      <c r="IP167" s="526"/>
      <c r="IQ167" s="526"/>
      <c r="IR167" s="526"/>
      <c r="IS167" s="526"/>
      <c r="IT167" s="526"/>
      <c r="IU167" s="526"/>
      <c r="IV167" s="526"/>
      <c r="IW167" s="526"/>
      <c r="IX167" s="526"/>
      <c r="IY167" s="526"/>
      <c r="IZ167" s="526"/>
      <c r="JA167" s="526"/>
      <c r="JB167" s="526"/>
      <c r="JC167" s="526"/>
      <c r="JD167" s="526"/>
      <c r="JE167" s="526"/>
      <c r="JF167" s="526"/>
      <c r="JG167" s="526"/>
      <c r="JH167" s="526"/>
      <c r="JI167" s="526"/>
      <c r="JJ167" s="526"/>
      <c r="JK167" s="526"/>
      <c r="JL167" s="526"/>
      <c r="JM167" s="526"/>
      <c r="JN167" s="526"/>
      <c r="JO167" s="526"/>
      <c r="JP167" s="526"/>
      <c r="JQ167" s="526"/>
      <c r="JR167" s="526"/>
      <c r="JS167" s="526"/>
      <c r="JT167" s="526"/>
      <c r="JU167" s="526"/>
      <c r="JV167" s="526"/>
      <c r="JW167" s="526"/>
      <c r="JX167" s="526"/>
      <c r="JY167" s="526"/>
      <c r="JZ167" s="526"/>
      <c r="KA167" s="526"/>
      <c r="KB167" s="526"/>
      <c r="KC167" s="526"/>
      <c r="KD167" s="526"/>
      <c r="KE167" s="526"/>
      <c r="KF167" s="526"/>
      <c r="KG167" s="526"/>
      <c r="KH167" s="526"/>
      <c r="KI167" s="526"/>
      <c r="KJ167" s="526"/>
      <c r="KK167" s="526"/>
      <c r="KL167" s="526"/>
      <c r="KM167" s="526"/>
      <c r="KN167" s="526"/>
      <c r="KO167" s="526"/>
      <c r="KP167" s="526"/>
      <c r="KQ167" s="527"/>
    </row>
    <row r="168" spans="1:303" ht="37.25" customHeight="1">
      <c r="A168" s="794"/>
      <c r="B168" s="528" t="s">
        <v>1142</v>
      </c>
      <c r="C168" s="528" t="s">
        <v>1143</v>
      </c>
      <c r="D168" s="684">
        <v>3</v>
      </c>
      <c r="E168" s="1190">
        <v>368</v>
      </c>
      <c r="F168" s="801"/>
      <c r="G168" s="608"/>
      <c r="H168" s="609"/>
      <c r="I168" s="607"/>
      <c r="J168" s="606"/>
      <c r="K168" s="208" t="s">
        <v>680</v>
      </c>
      <c r="L168" s="209" t="s">
        <v>680</v>
      </c>
      <c r="M168" s="26"/>
      <c r="N168" s="800"/>
      <c r="O168" s="109"/>
      <c r="P168" s="798" t="s">
        <v>680</v>
      </c>
      <c r="Q168" s="610" t="s">
        <v>680</v>
      </c>
      <c r="R168" s="611">
        <f t="shared" si="37"/>
        <v>0</v>
      </c>
      <c r="S168" s="685">
        <f t="shared" si="38"/>
        <v>0</v>
      </c>
      <c r="T168" s="686" t="str">
        <f t="shared" si="39"/>
        <v>-</v>
      </c>
      <c r="U168" s="664">
        <v>2.77</v>
      </c>
      <c r="V168" s="174">
        <f t="shared" si="40"/>
        <v>0</v>
      </c>
      <c r="W168" s="533"/>
      <c r="X168" s="657" t="s">
        <v>1511</v>
      </c>
      <c r="Y168" s="588" t="s">
        <v>1520</v>
      </c>
      <c r="Z168" s="615"/>
      <c r="AA168" s="615"/>
      <c r="AB168" s="615"/>
      <c r="AC168" s="615"/>
      <c r="AD168" s="615"/>
      <c r="AE168" s="615"/>
      <c r="AF168" s="615"/>
      <c r="AG168" s="615"/>
      <c r="AH168" s="615"/>
      <c r="AI168" s="615"/>
      <c r="AJ168" s="615"/>
      <c r="AK168" s="615"/>
      <c r="AL168" s="615"/>
      <c r="AM168" s="615"/>
      <c r="AN168" s="615"/>
      <c r="AO168" s="615"/>
      <c r="AP168" s="615"/>
      <c r="AQ168" s="615"/>
      <c r="AR168" s="615"/>
      <c r="AS168" s="615"/>
      <c r="AT168" s="615"/>
      <c r="AU168" s="615"/>
      <c r="AV168" s="615"/>
      <c r="AW168" s="615"/>
      <c r="AX168" s="615"/>
      <c r="AY168" s="615"/>
      <c r="AZ168" s="615"/>
      <c r="BA168" s="615"/>
      <c r="BB168" s="615"/>
      <c r="BC168" s="615"/>
      <c r="BD168" s="615"/>
      <c r="BE168" s="615"/>
      <c r="BF168" s="615"/>
      <c r="BG168" s="615"/>
      <c r="BH168" s="615"/>
      <c r="BI168" s="615"/>
      <c r="BJ168" s="615"/>
      <c r="BK168" s="615"/>
      <c r="BL168" s="615"/>
      <c r="BM168" s="615"/>
      <c r="BN168" s="615"/>
      <c r="BO168" s="616"/>
      <c r="BP168" s="558"/>
      <c r="BQ168" s="310">
        <v>1</v>
      </c>
      <c r="BR168" s="310">
        <v>1</v>
      </c>
      <c r="BS168" s="310">
        <v>1</v>
      </c>
      <c r="BT168" s="310"/>
      <c r="BU168" s="310"/>
      <c r="BV168" s="512"/>
      <c r="BW168" s="310"/>
      <c r="BX168" s="310"/>
      <c r="BY168" s="310">
        <v>3</v>
      </c>
      <c r="BZ168" s="512"/>
      <c r="CA168" s="525"/>
      <c r="CB168" s="526"/>
      <c r="CC168" s="526"/>
      <c r="CD168" s="526"/>
      <c r="CE168" s="526"/>
      <c r="CF168" s="526"/>
      <c r="CG168" s="526"/>
      <c r="CH168" s="526"/>
      <c r="CI168" s="526"/>
      <c r="CJ168" s="526"/>
      <c r="CK168" s="526"/>
      <c r="CL168" s="526"/>
      <c r="CM168" s="526"/>
      <c r="CN168" s="526"/>
      <c r="CO168" s="526"/>
      <c r="CP168" s="526"/>
      <c r="CQ168" s="526"/>
      <c r="CR168" s="526"/>
      <c r="CS168" s="526"/>
      <c r="CT168" s="526"/>
      <c r="CU168" s="526"/>
      <c r="CV168" s="526"/>
      <c r="CW168" s="526"/>
      <c r="CX168" s="526"/>
      <c r="CY168" s="526"/>
      <c r="CZ168" s="526"/>
      <c r="DA168" s="526"/>
      <c r="DB168" s="526"/>
      <c r="DC168" s="526"/>
      <c r="DD168" s="526"/>
      <c r="DE168" s="526"/>
      <c r="DF168" s="526"/>
      <c r="DG168" s="526"/>
      <c r="DH168" s="526"/>
      <c r="DI168" s="526"/>
      <c r="DJ168" s="526"/>
      <c r="DK168" s="526"/>
      <c r="DL168" s="526"/>
      <c r="DM168" s="526"/>
      <c r="DN168" s="526"/>
      <c r="DO168" s="526"/>
      <c r="DP168" s="526"/>
      <c r="DQ168" s="526"/>
      <c r="DR168" s="526"/>
      <c r="DS168" s="526"/>
      <c r="DT168" s="526"/>
      <c r="DU168" s="526"/>
      <c r="DV168" s="526"/>
      <c r="DW168" s="526"/>
      <c r="DX168" s="526"/>
      <c r="DY168" s="526"/>
      <c r="DZ168" s="526"/>
      <c r="EA168" s="526"/>
      <c r="EB168" s="526"/>
      <c r="EC168" s="526"/>
      <c r="ED168" s="526"/>
      <c r="EE168" s="526"/>
      <c r="EF168" s="526"/>
      <c r="EG168" s="526"/>
      <c r="EH168" s="526"/>
      <c r="EI168" s="526"/>
      <c r="EJ168" s="526"/>
      <c r="EK168" s="526"/>
      <c r="EL168" s="526"/>
      <c r="EM168" s="526"/>
      <c r="EN168" s="526"/>
      <c r="EO168" s="526"/>
      <c r="EP168" s="526"/>
      <c r="EQ168" s="526"/>
      <c r="ER168" s="526"/>
      <c r="ES168" s="526"/>
      <c r="ET168" s="526"/>
      <c r="EU168" s="526"/>
      <c r="EV168" s="526"/>
      <c r="EW168" s="526"/>
      <c r="EX168" s="526"/>
      <c r="EY168" s="526"/>
      <c r="EZ168" s="526"/>
      <c r="FA168" s="526"/>
      <c r="FB168" s="526"/>
      <c r="FC168" s="526"/>
      <c r="FD168" s="526"/>
      <c r="FE168" s="526"/>
      <c r="FF168" s="526"/>
      <c r="FG168" s="526"/>
      <c r="FH168" s="526"/>
      <c r="FI168" s="526"/>
      <c r="FJ168" s="526"/>
      <c r="FK168" s="526"/>
      <c r="FL168" s="526"/>
      <c r="FM168" s="526"/>
      <c r="FN168" s="526"/>
      <c r="FO168" s="526"/>
      <c r="FP168" s="526"/>
      <c r="FQ168" s="526"/>
      <c r="FR168" s="526"/>
      <c r="FS168" s="526"/>
      <c r="FT168" s="526"/>
      <c r="FU168" s="526"/>
      <c r="FV168" s="526"/>
      <c r="FW168" s="526"/>
      <c r="FX168" s="526"/>
      <c r="FY168" s="526"/>
      <c r="FZ168" s="526"/>
      <c r="GA168" s="526"/>
      <c r="GB168" s="526"/>
      <c r="GC168" s="526"/>
      <c r="GD168" s="526"/>
      <c r="GE168" s="526"/>
      <c r="GF168" s="526"/>
      <c r="GG168" s="526"/>
      <c r="GH168" s="526"/>
      <c r="GI168" s="526"/>
      <c r="GJ168" s="526"/>
      <c r="GK168" s="526"/>
      <c r="GL168" s="526"/>
      <c r="GM168" s="526"/>
      <c r="GN168" s="526"/>
      <c r="GO168" s="526"/>
      <c r="GP168" s="526"/>
      <c r="GQ168" s="526"/>
      <c r="GR168" s="526"/>
      <c r="GS168" s="526"/>
      <c r="GT168" s="526"/>
      <c r="GU168" s="526"/>
      <c r="GV168" s="526"/>
      <c r="GW168" s="526"/>
      <c r="GX168" s="526"/>
      <c r="GY168" s="526"/>
      <c r="GZ168" s="526"/>
      <c r="HA168" s="526"/>
      <c r="HB168" s="526"/>
      <c r="HC168" s="526"/>
      <c r="HD168" s="526"/>
      <c r="HE168" s="526"/>
      <c r="HF168" s="526"/>
      <c r="HG168" s="526"/>
      <c r="HH168" s="526"/>
      <c r="HI168" s="526"/>
      <c r="HJ168" s="526"/>
      <c r="HK168" s="526"/>
      <c r="HL168" s="526"/>
      <c r="HM168" s="526"/>
      <c r="HN168" s="526"/>
      <c r="HO168" s="526"/>
      <c r="HP168" s="526"/>
      <c r="HQ168" s="526"/>
      <c r="HR168" s="526"/>
      <c r="HS168" s="526"/>
      <c r="HT168" s="526"/>
      <c r="HU168" s="526"/>
      <c r="HV168" s="526"/>
      <c r="HW168" s="526"/>
      <c r="HX168" s="526"/>
      <c r="HY168" s="526"/>
      <c r="HZ168" s="526"/>
      <c r="IA168" s="526"/>
      <c r="IB168" s="526"/>
      <c r="IC168" s="526"/>
      <c r="ID168" s="526"/>
      <c r="IE168" s="526"/>
      <c r="IF168" s="526"/>
      <c r="IG168" s="526"/>
      <c r="IH168" s="526"/>
      <c r="II168" s="526"/>
      <c r="IJ168" s="526"/>
      <c r="IK168" s="526"/>
      <c r="IL168" s="526"/>
      <c r="IM168" s="526"/>
      <c r="IN168" s="526"/>
      <c r="IO168" s="526"/>
      <c r="IP168" s="526"/>
      <c r="IQ168" s="526"/>
      <c r="IR168" s="526"/>
      <c r="IS168" s="526"/>
      <c r="IT168" s="526"/>
      <c r="IU168" s="526"/>
      <c r="IV168" s="526"/>
      <c r="IW168" s="526"/>
      <c r="IX168" s="526"/>
      <c r="IY168" s="526"/>
      <c r="IZ168" s="526"/>
      <c r="JA168" s="526"/>
      <c r="JB168" s="526"/>
      <c r="JC168" s="526"/>
      <c r="JD168" s="526"/>
      <c r="JE168" s="526"/>
      <c r="JF168" s="526"/>
      <c r="JG168" s="526"/>
      <c r="JH168" s="526"/>
      <c r="JI168" s="526"/>
      <c r="JJ168" s="526"/>
      <c r="JK168" s="526"/>
      <c r="JL168" s="526"/>
      <c r="JM168" s="526"/>
      <c r="JN168" s="526"/>
      <c r="JO168" s="526"/>
      <c r="JP168" s="526"/>
      <c r="JQ168" s="526"/>
      <c r="JR168" s="526"/>
      <c r="JS168" s="526"/>
      <c r="JT168" s="526"/>
      <c r="JU168" s="526"/>
      <c r="JV168" s="526"/>
      <c r="JW168" s="526"/>
      <c r="JX168" s="526"/>
      <c r="JY168" s="526"/>
      <c r="JZ168" s="526"/>
      <c r="KA168" s="526"/>
      <c r="KB168" s="526"/>
      <c r="KC168" s="526"/>
      <c r="KD168" s="526"/>
      <c r="KE168" s="526"/>
      <c r="KF168" s="526"/>
      <c r="KG168" s="526"/>
      <c r="KH168" s="526"/>
      <c r="KI168" s="526"/>
      <c r="KJ168" s="526"/>
      <c r="KK168" s="526"/>
      <c r="KL168" s="526"/>
      <c r="KM168" s="526"/>
      <c r="KN168" s="526"/>
      <c r="KO168" s="526"/>
      <c r="KP168" s="526"/>
      <c r="KQ168" s="527"/>
    </row>
    <row r="169" spans="1:303" ht="37.25" customHeight="1">
      <c r="A169" s="784" t="s">
        <v>1171</v>
      </c>
      <c r="B169" s="660" t="s">
        <v>1144</v>
      </c>
      <c r="C169" s="660" t="s">
        <v>1145</v>
      </c>
      <c r="D169" s="661">
        <v>3</v>
      </c>
      <c r="E169" s="1189">
        <v>520</v>
      </c>
      <c r="F169" s="1171"/>
      <c r="G169" s="621"/>
      <c r="H169" s="622"/>
      <c r="I169" s="620"/>
      <c r="J169" s="619"/>
      <c r="K169" s="625" t="s">
        <v>680</v>
      </c>
      <c r="L169" s="624" t="s">
        <v>680</v>
      </c>
      <c r="M169" s="1172"/>
      <c r="N169" s="1173"/>
      <c r="O169" s="85"/>
      <c r="P169" s="1177" t="s">
        <v>680</v>
      </c>
      <c r="Q169" s="623" t="s">
        <v>680</v>
      </c>
      <c r="R169" s="611">
        <f t="shared" si="37"/>
        <v>0</v>
      </c>
      <c r="S169" s="662">
        <f t="shared" si="38"/>
        <v>0</v>
      </c>
      <c r="T169" s="663" t="str">
        <f t="shared" si="39"/>
        <v>-</v>
      </c>
      <c r="U169" s="664">
        <v>4.6100000000000003</v>
      </c>
      <c r="V169" s="174">
        <f t="shared" si="40"/>
        <v>0</v>
      </c>
      <c r="W169" s="533"/>
      <c r="X169" s="665" t="s">
        <v>1512</v>
      </c>
      <c r="Y169" s="679" t="s">
        <v>1520</v>
      </c>
      <c r="Z169" s="615"/>
      <c r="AA169" s="615"/>
      <c r="AB169" s="615"/>
      <c r="AC169" s="615"/>
      <c r="AD169" s="615"/>
      <c r="AE169" s="615"/>
      <c r="AF169" s="615"/>
      <c r="AG169" s="615"/>
      <c r="AH169" s="615"/>
      <c r="AI169" s="615"/>
      <c r="AJ169" s="615"/>
      <c r="AK169" s="615"/>
      <c r="AL169" s="615"/>
      <c r="AM169" s="615"/>
      <c r="AN169" s="615"/>
      <c r="AO169" s="615"/>
      <c r="AP169" s="615"/>
      <c r="AQ169" s="615"/>
      <c r="AR169" s="615"/>
      <c r="AS169" s="615"/>
      <c r="AT169" s="615"/>
      <c r="AU169" s="615"/>
      <c r="AV169" s="615"/>
      <c r="AW169" s="615"/>
      <c r="AX169" s="615"/>
      <c r="AY169" s="615"/>
      <c r="AZ169" s="615"/>
      <c r="BA169" s="615"/>
      <c r="BB169" s="615"/>
      <c r="BC169" s="615"/>
      <c r="BD169" s="615"/>
      <c r="BE169" s="615"/>
      <c r="BF169" s="615"/>
      <c r="BG169" s="615"/>
      <c r="BH169" s="615"/>
      <c r="BI169" s="615"/>
      <c r="BJ169" s="615"/>
      <c r="BK169" s="615"/>
      <c r="BL169" s="615"/>
      <c r="BM169" s="615"/>
      <c r="BN169" s="615"/>
      <c r="BO169" s="616"/>
      <c r="BP169" s="558"/>
      <c r="BQ169" s="310"/>
      <c r="BR169" s="310">
        <v>1</v>
      </c>
      <c r="BS169" s="310">
        <v>2</v>
      </c>
      <c r="BT169" s="310"/>
      <c r="BU169" s="310"/>
      <c r="BV169" s="512"/>
      <c r="BW169" s="310"/>
      <c r="BX169" s="310">
        <v>1</v>
      </c>
      <c r="BY169" s="310">
        <v>2</v>
      </c>
      <c r="BZ169" s="512"/>
      <c r="CA169" s="525"/>
      <c r="CB169" s="526"/>
      <c r="CC169" s="526"/>
      <c r="CD169" s="526"/>
      <c r="CE169" s="526"/>
      <c r="CF169" s="526"/>
      <c r="CG169" s="526"/>
      <c r="CH169" s="526"/>
      <c r="CI169" s="526"/>
      <c r="CJ169" s="526"/>
      <c r="CK169" s="526"/>
      <c r="CL169" s="526"/>
      <c r="CM169" s="526"/>
      <c r="CN169" s="526"/>
      <c r="CO169" s="526"/>
      <c r="CP169" s="526"/>
      <c r="CQ169" s="526"/>
      <c r="CR169" s="526"/>
      <c r="CS169" s="526"/>
      <c r="CT169" s="526"/>
      <c r="CU169" s="526"/>
      <c r="CV169" s="526"/>
      <c r="CW169" s="526"/>
      <c r="CX169" s="526"/>
      <c r="CY169" s="526"/>
      <c r="CZ169" s="526"/>
      <c r="DA169" s="526"/>
      <c r="DB169" s="526"/>
      <c r="DC169" s="526"/>
      <c r="DD169" s="526"/>
      <c r="DE169" s="526"/>
      <c r="DF169" s="526"/>
      <c r="DG169" s="526"/>
      <c r="DH169" s="526"/>
      <c r="DI169" s="526"/>
      <c r="DJ169" s="526"/>
      <c r="DK169" s="526"/>
      <c r="DL169" s="526"/>
      <c r="DM169" s="526"/>
      <c r="DN169" s="526"/>
      <c r="DO169" s="526"/>
      <c r="DP169" s="526"/>
      <c r="DQ169" s="526"/>
      <c r="DR169" s="526"/>
      <c r="DS169" s="526"/>
      <c r="DT169" s="526"/>
      <c r="DU169" s="526"/>
      <c r="DV169" s="526"/>
      <c r="DW169" s="526"/>
      <c r="DX169" s="526"/>
      <c r="DY169" s="526"/>
      <c r="DZ169" s="526"/>
      <c r="EA169" s="526"/>
      <c r="EB169" s="526"/>
      <c r="EC169" s="526"/>
      <c r="ED169" s="526"/>
      <c r="EE169" s="526"/>
      <c r="EF169" s="526"/>
      <c r="EG169" s="526"/>
      <c r="EH169" s="526"/>
      <c r="EI169" s="526"/>
      <c r="EJ169" s="526"/>
      <c r="EK169" s="526"/>
      <c r="EL169" s="526"/>
      <c r="EM169" s="526"/>
      <c r="EN169" s="526"/>
      <c r="EO169" s="526"/>
      <c r="EP169" s="526"/>
      <c r="EQ169" s="526"/>
      <c r="ER169" s="526"/>
      <c r="ES169" s="526"/>
      <c r="ET169" s="526"/>
      <c r="EU169" s="526"/>
      <c r="EV169" s="526"/>
      <c r="EW169" s="526"/>
      <c r="EX169" s="526"/>
      <c r="EY169" s="526"/>
      <c r="EZ169" s="526"/>
      <c r="FA169" s="526"/>
      <c r="FB169" s="526"/>
      <c r="FC169" s="526"/>
      <c r="FD169" s="526"/>
      <c r="FE169" s="526"/>
      <c r="FF169" s="526"/>
      <c r="FG169" s="526"/>
      <c r="FH169" s="526"/>
      <c r="FI169" s="526"/>
      <c r="FJ169" s="526"/>
      <c r="FK169" s="526"/>
      <c r="FL169" s="526"/>
      <c r="FM169" s="526"/>
      <c r="FN169" s="526"/>
      <c r="FO169" s="526"/>
      <c r="FP169" s="526"/>
      <c r="FQ169" s="526"/>
      <c r="FR169" s="526"/>
      <c r="FS169" s="526"/>
      <c r="FT169" s="526"/>
      <c r="FU169" s="526"/>
      <c r="FV169" s="526"/>
      <c r="FW169" s="526"/>
      <c r="FX169" s="526"/>
      <c r="FY169" s="526"/>
      <c r="FZ169" s="526"/>
      <c r="GA169" s="526"/>
      <c r="GB169" s="526"/>
      <c r="GC169" s="526"/>
      <c r="GD169" s="526"/>
      <c r="GE169" s="526"/>
      <c r="GF169" s="526"/>
      <c r="GG169" s="526"/>
      <c r="GH169" s="526"/>
      <c r="GI169" s="526"/>
      <c r="GJ169" s="526"/>
      <c r="GK169" s="526"/>
      <c r="GL169" s="526"/>
      <c r="GM169" s="526"/>
      <c r="GN169" s="526"/>
      <c r="GO169" s="526"/>
      <c r="GP169" s="526"/>
      <c r="GQ169" s="526"/>
      <c r="GR169" s="526"/>
      <c r="GS169" s="526"/>
      <c r="GT169" s="526"/>
      <c r="GU169" s="526"/>
      <c r="GV169" s="526"/>
      <c r="GW169" s="526"/>
      <c r="GX169" s="526"/>
      <c r="GY169" s="526"/>
      <c r="GZ169" s="526"/>
      <c r="HA169" s="526"/>
      <c r="HB169" s="526"/>
      <c r="HC169" s="526"/>
      <c r="HD169" s="526"/>
      <c r="HE169" s="526"/>
      <c r="HF169" s="526"/>
      <c r="HG169" s="526"/>
      <c r="HH169" s="526"/>
      <c r="HI169" s="526"/>
      <c r="HJ169" s="526"/>
      <c r="HK169" s="526"/>
      <c r="HL169" s="526"/>
      <c r="HM169" s="526"/>
      <c r="HN169" s="526"/>
      <c r="HO169" s="526"/>
      <c r="HP169" s="526"/>
      <c r="HQ169" s="526"/>
      <c r="HR169" s="526"/>
      <c r="HS169" s="526"/>
      <c r="HT169" s="526"/>
      <c r="HU169" s="526"/>
      <c r="HV169" s="526"/>
      <c r="HW169" s="526"/>
      <c r="HX169" s="526"/>
      <c r="HY169" s="526"/>
      <c r="HZ169" s="526"/>
      <c r="IA169" s="526"/>
      <c r="IB169" s="526"/>
      <c r="IC169" s="526"/>
      <c r="ID169" s="526"/>
      <c r="IE169" s="526"/>
      <c r="IF169" s="526"/>
      <c r="IG169" s="526"/>
      <c r="IH169" s="526"/>
      <c r="II169" s="526"/>
      <c r="IJ169" s="526"/>
      <c r="IK169" s="526"/>
      <c r="IL169" s="526"/>
      <c r="IM169" s="526"/>
      <c r="IN169" s="526"/>
      <c r="IO169" s="526"/>
      <c r="IP169" s="526"/>
      <c r="IQ169" s="526"/>
      <c r="IR169" s="526"/>
      <c r="IS169" s="526"/>
      <c r="IT169" s="526"/>
      <c r="IU169" s="526"/>
      <c r="IV169" s="526"/>
      <c r="IW169" s="526"/>
      <c r="IX169" s="526"/>
      <c r="IY169" s="526"/>
      <c r="IZ169" s="526"/>
      <c r="JA169" s="526"/>
      <c r="JB169" s="526"/>
      <c r="JC169" s="526"/>
      <c r="JD169" s="526"/>
      <c r="JE169" s="526"/>
      <c r="JF169" s="526"/>
      <c r="JG169" s="526"/>
      <c r="JH169" s="526"/>
      <c r="JI169" s="526"/>
      <c r="JJ169" s="526"/>
      <c r="JK169" s="526"/>
      <c r="JL169" s="526"/>
      <c r="JM169" s="526"/>
      <c r="JN169" s="526"/>
      <c r="JO169" s="526"/>
      <c r="JP169" s="526"/>
      <c r="JQ169" s="526"/>
      <c r="JR169" s="526"/>
      <c r="JS169" s="526"/>
      <c r="JT169" s="526"/>
      <c r="JU169" s="526"/>
      <c r="JV169" s="526"/>
      <c r="JW169" s="526"/>
      <c r="JX169" s="526"/>
      <c r="JY169" s="526"/>
      <c r="JZ169" s="526"/>
      <c r="KA169" s="526"/>
      <c r="KB169" s="526"/>
      <c r="KC169" s="526"/>
      <c r="KD169" s="526"/>
      <c r="KE169" s="526"/>
      <c r="KF169" s="526"/>
      <c r="KG169" s="526"/>
      <c r="KH169" s="526"/>
      <c r="KI169" s="526"/>
      <c r="KJ169" s="526"/>
      <c r="KK169" s="526"/>
      <c r="KL169" s="526"/>
      <c r="KM169" s="526"/>
      <c r="KN169" s="526"/>
      <c r="KO169" s="526"/>
      <c r="KP169" s="526"/>
      <c r="KQ169" s="527"/>
    </row>
    <row r="170" spans="1:303" ht="37" customHeight="1">
      <c r="A170" s="796"/>
      <c r="B170" s="723" t="s">
        <v>1146</v>
      </c>
      <c r="C170" s="723" t="s">
        <v>1147</v>
      </c>
      <c r="D170" s="724">
        <v>2</v>
      </c>
      <c r="E170" s="1191">
        <v>240</v>
      </c>
      <c r="F170" s="792"/>
      <c r="G170" s="787"/>
      <c r="H170" s="788"/>
      <c r="I170" s="786"/>
      <c r="J170" s="785"/>
      <c r="K170" s="213" t="s">
        <v>680</v>
      </c>
      <c r="L170" s="211" t="s">
        <v>680</v>
      </c>
      <c r="M170" s="118"/>
      <c r="N170" s="790"/>
      <c r="O170" s="104"/>
      <c r="P170" s="806" t="s">
        <v>680</v>
      </c>
      <c r="Q170" s="789" t="s">
        <v>680</v>
      </c>
      <c r="R170" s="647">
        <f t="shared" si="37"/>
        <v>0</v>
      </c>
      <c r="S170" s="725">
        <f t="shared" si="38"/>
        <v>0</v>
      </c>
      <c r="T170" s="726" t="str">
        <f t="shared" si="39"/>
        <v>-</v>
      </c>
      <c r="U170" s="664">
        <v>1.73</v>
      </c>
      <c r="V170" s="174">
        <f t="shared" si="40"/>
        <v>0</v>
      </c>
      <c r="W170" s="533"/>
      <c r="X170" s="544" t="s">
        <v>1511</v>
      </c>
      <c r="Y170" s="683" t="s">
        <v>1520</v>
      </c>
      <c r="Z170" s="615"/>
      <c r="AA170" s="615"/>
      <c r="AB170" s="615"/>
      <c r="AC170" s="615"/>
      <c r="AD170" s="615"/>
      <c r="AE170" s="615"/>
      <c r="AF170" s="615"/>
      <c r="AG170" s="615"/>
      <c r="AH170" s="615"/>
      <c r="AI170" s="615"/>
      <c r="AJ170" s="615"/>
      <c r="AK170" s="615"/>
      <c r="AL170" s="615"/>
      <c r="AM170" s="615"/>
      <c r="AN170" s="615"/>
      <c r="AO170" s="615"/>
      <c r="AP170" s="615"/>
      <c r="AQ170" s="615"/>
      <c r="AR170" s="615"/>
      <c r="AS170" s="615"/>
      <c r="AT170" s="615"/>
      <c r="AU170" s="615"/>
      <c r="AV170" s="615"/>
      <c r="AW170" s="615"/>
      <c r="AX170" s="615"/>
      <c r="AY170" s="615"/>
      <c r="AZ170" s="615"/>
      <c r="BA170" s="615"/>
      <c r="BB170" s="615"/>
      <c r="BC170" s="615"/>
      <c r="BD170" s="615"/>
      <c r="BE170" s="615"/>
      <c r="BF170" s="615"/>
      <c r="BG170" s="615"/>
      <c r="BH170" s="615"/>
      <c r="BI170" s="615"/>
      <c r="BJ170" s="615"/>
      <c r="BK170" s="615"/>
      <c r="BL170" s="615"/>
      <c r="BM170" s="615"/>
      <c r="BN170" s="615"/>
      <c r="BO170" s="616"/>
      <c r="BP170" s="558"/>
      <c r="BQ170" s="310"/>
      <c r="BR170" s="310"/>
      <c r="BS170" s="310">
        <v>2</v>
      </c>
      <c r="BT170" s="310"/>
      <c r="BU170" s="310"/>
      <c r="BV170" s="512"/>
      <c r="BW170" s="310"/>
      <c r="BX170" s="310">
        <v>1</v>
      </c>
      <c r="BY170" s="310">
        <v>1</v>
      </c>
      <c r="BZ170" s="512"/>
      <c r="CA170" s="525"/>
      <c r="CB170" s="526"/>
      <c r="CC170" s="526"/>
      <c r="CD170" s="526"/>
      <c r="CE170" s="526"/>
      <c r="CF170" s="526"/>
      <c r="CG170" s="526"/>
      <c r="CH170" s="526"/>
      <c r="CI170" s="526"/>
      <c r="CJ170" s="526"/>
      <c r="CK170" s="526"/>
      <c r="CL170" s="526"/>
      <c r="CM170" s="526"/>
      <c r="CN170" s="526"/>
      <c r="CO170" s="526"/>
      <c r="CP170" s="526"/>
      <c r="CQ170" s="526"/>
      <c r="CR170" s="526"/>
      <c r="CS170" s="526"/>
      <c r="CT170" s="526"/>
      <c r="CU170" s="526"/>
      <c r="CV170" s="526"/>
      <c r="CW170" s="526"/>
      <c r="CX170" s="526"/>
      <c r="CY170" s="526"/>
      <c r="CZ170" s="526"/>
      <c r="DA170" s="526"/>
      <c r="DB170" s="526"/>
      <c r="DC170" s="526"/>
      <c r="DD170" s="526"/>
      <c r="DE170" s="526"/>
      <c r="DF170" s="526"/>
      <c r="DG170" s="526"/>
      <c r="DH170" s="526"/>
      <c r="DI170" s="526"/>
      <c r="DJ170" s="526"/>
      <c r="DK170" s="526"/>
      <c r="DL170" s="526"/>
      <c r="DM170" s="526"/>
      <c r="DN170" s="526"/>
      <c r="DO170" s="526"/>
      <c r="DP170" s="526"/>
      <c r="DQ170" s="526"/>
      <c r="DR170" s="526"/>
      <c r="DS170" s="526"/>
      <c r="DT170" s="526"/>
      <c r="DU170" s="526"/>
      <c r="DV170" s="526"/>
      <c r="DW170" s="526"/>
      <c r="DX170" s="526"/>
      <c r="DY170" s="526"/>
      <c r="DZ170" s="526"/>
      <c r="EA170" s="526"/>
      <c r="EB170" s="526"/>
      <c r="EC170" s="526"/>
      <c r="ED170" s="526"/>
      <c r="EE170" s="526"/>
      <c r="EF170" s="526"/>
      <c r="EG170" s="526"/>
      <c r="EH170" s="526"/>
      <c r="EI170" s="526"/>
      <c r="EJ170" s="526"/>
      <c r="EK170" s="526"/>
      <c r="EL170" s="526"/>
      <c r="EM170" s="526"/>
      <c r="EN170" s="526"/>
      <c r="EO170" s="526"/>
      <c r="EP170" s="526"/>
      <c r="EQ170" s="526"/>
      <c r="ER170" s="526"/>
      <c r="ES170" s="526"/>
      <c r="ET170" s="526"/>
      <c r="EU170" s="526"/>
      <c r="EV170" s="526"/>
      <c r="EW170" s="526"/>
      <c r="EX170" s="526"/>
      <c r="EY170" s="526"/>
      <c r="EZ170" s="526"/>
      <c r="FA170" s="526"/>
      <c r="FB170" s="526"/>
      <c r="FC170" s="526"/>
      <c r="FD170" s="526"/>
      <c r="FE170" s="526"/>
      <c r="FF170" s="526"/>
      <c r="FG170" s="526"/>
      <c r="FH170" s="526"/>
      <c r="FI170" s="526"/>
      <c r="FJ170" s="526"/>
      <c r="FK170" s="526"/>
      <c r="FL170" s="526"/>
      <c r="FM170" s="526"/>
      <c r="FN170" s="526"/>
      <c r="FO170" s="526"/>
      <c r="FP170" s="526"/>
      <c r="FQ170" s="526"/>
      <c r="FR170" s="526"/>
      <c r="FS170" s="526"/>
      <c r="FT170" s="526"/>
      <c r="FU170" s="526"/>
      <c r="FV170" s="526"/>
      <c r="FW170" s="526"/>
      <c r="FX170" s="526"/>
      <c r="FY170" s="526"/>
      <c r="FZ170" s="526"/>
      <c r="GA170" s="526"/>
      <c r="GB170" s="526"/>
      <c r="GC170" s="526"/>
      <c r="GD170" s="526"/>
      <c r="GE170" s="526"/>
      <c r="GF170" s="526"/>
      <c r="GG170" s="526"/>
      <c r="GH170" s="526"/>
      <c r="GI170" s="526"/>
      <c r="GJ170" s="526"/>
      <c r="GK170" s="526"/>
      <c r="GL170" s="526"/>
      <c r="GM170" s="526"/>
      <c r="GN170" s="526"/>
      <c r="GO170" s="526"/>
      <c r="GP170" s="526"/>
      <c r="GQ170" s="526"/>
      <c r="GR170" s="526"/>
      <c r="GS170" s="526"/>
      <c r="GT170" s="526"/>
      <c r="GU170" s="526"/>
      <c r="GV170" s="526"/>
      <c r="GW170" s="526"/>
      <c r="GX170" s="526"/>
      <c r="GY170" s="526"/>
      <c r="GZ170" s="526"/>
      <c r="HA170" s="526"/>
      <c r="HB170" s="526"/>
      <c r="HC170" s="526"/>
      <c r="HD170" s="526"/>
      <c r="HE170" s="526"/>
      <c r="HF170" s="526"/>
      <c r="HG170" s="526"/>
      <c r="HH170" s="526"/>
      <c r="HI170" s="526"/>
      <c r="HJ170" s="526"/>
      <c r="HK170" s="526"/>
      <c r="HL170" s="526"/>
      <c r="HM170" s="526"/>
      <c r="HN170" s="526"/>
      <c r="HO170" s="526"/>
      <c r="HP170" s="526"/>
      <c r="HQ170" s="526"/>
      <c r="HR170" s="526"/>
      <c r="HS170" s="526"/>
      <c r="HT170" s="526"/>
      <c r="HU170" s="526"/>
      <c r="HV170" s="526"/>
      <c r="HW170" s="526"/>
      <c r="HX170" s="526"/>
      <c r="HY170" s="526"/>
      <c r="HZ170" s="526"/>
      <c r="IA170" s="526"/>
      <c r="IB170" s="526"/>
      <c r="IC170" s="526"/>
      <c r="ID170" s="526"/>
      <c r="IE170" s="526"/>
      <c r="IF170" s="526"/>
      <c r="IG170" s="526"/>
      <c r="IH170" s="526"/>
      <c r="II170" s="526"/>
      <c r="IJ170" s="526"/>
      <c r="IK170" s="526"/>
      <c r="IL170" s="526"/>
      <c r="IM170" s="526"/>
      <c r="IN170" s="526"/>
      <c r="IO170" s="526"/>
      <c r="IP170" s="526"/>
      <c r="IQ170" s="526"/>
      <c r="IR170" s="526"/>
      <c r="IS170" s="526"/>
      <c r="IT170" s="526"/>
      <c r="IU170" s="526"/>
      <c r="IV170" s="526"/>
      <c r="IW170" s="526"/>
      <c r="IX170" s="526"/>
      <c r="IY170" s="526"/>
      <c r="IZ170" s="526"/>
      <c r="JA170" s="526"/>
      <c r="JB170" s="526"/>
      <c r="JC170" s="526"/>
      <c r="JD170" s="526"/>
      <c r="JE170" s="526"/>
      <c r="JF170" s="526"/>
      <c r="JG170" s="526"/>
      <c r="JH170" s="526"/>
      <c r="JI170" s="526"/>
      <c r="JJ170" s="526"/>
      <c r="JK170" s="526"/>
      <c r="JL170" s="526"/>
      <c r="JM170" s="526"/>
      <c r="JN170" s="526"/>
      <c r="JO170" s="526"/>
      <c r="JP170" s="526"/>
      <c r="JQ170" s="526"/>
      <c r="JR170" s="526"/>
      <c r="JS170" s="526"/>
      <c r="JT170" s="526"/>
      <c r="JU170" s="526"/>
      <c r="JV170" s="526"/>
      <c r="JW170" s="526"/>
      <c r="JX170" s="526"/>
      <c r="JY170" s="526"/>
      <c r="JZ170" s="526"/>
      <c r="KA170" s="526"/>
      <c r="KB170" s="526"/>
      <c r="KC170" s="526"/>
      <c r="KD170" s="526"/>
      <c r="KE170" s="526"/>
      <c r="KF170" s="526"/>
      <c r="KG170" s="526"/>
      <c r="KH170" s="526"/>
      <c r="KI170" s="526"/>
      <c r="KJ170" s="526"/>
      <c r="KK170" s="526"/>
      <c r="KL170" s="526"/>
      <c r="KM170" s="526"/>
      <c r="KN170" s="526"/>
      <c r="KO170" s="526"/>
      <c r="KP170" s="526"/>
      <c r="KQ170" s="527"/>
    </row>
    <row r="171" spans="1:303" ht="37" customHeight="1">
      <c r="A171" s="807" t="s">
        <v>1172</v>
      </c>
      <c r="B171" s="808" t="s">
        <v>1148</v>
      </c>
      <c r="C171" s="808" t="s">
        <v>1149</v>
      </c>
      <c r="D171" s="809">
        <v>2</v>
      </c>
      <c r="E171" s="1230">
        <v>361</v>
      </c>
      <c r="F171" s="768"/>
      <c r="G171" s="760"/>
      <c r="H171" s="761"/>
      <c r="I171" s="759"/>
      <c r="J171" s="758"/>
      <c r="K171" s="811" t="s">
        <v>680</v>
      </c>
      <c r="L171" s="810" t="s">
        <v>680</v>
      </c>
      <c r="M171" s="765"/>
      <c r="N171" s="763"/>
      <c r="O171" s="812"/>
      <c r="P171" s="813" t="s">
        <v>680</v>
      </c>
      <c r="Q171" s="762" t="s">
        <v>680</v>
      </c>
      <c r="R171" s="647">
        <f t="shared" si="37"/>
        <v>0</v>
      </c>
      <c r="S171" s="770">
        <f t="shared" si="38"/>
        <v>0</v>
      </c>
      <c r="T171" s="814" t="str">
        <f t="shared" si="39"/>
        <v>-</v>
      </c>
      <c r="U171" s="664">
        <v>4.96</v>
      </c>
      <c r="V171" s="174">
        <f t="shared" si="40"/>
        <v>0</v>
      </c>
      <c r="W171" s="533"/>
      <c r="X171" s="544" t="s">
        <v>1511</v>
      </c>
      <c r="Y171" s="683" t="s">
        <v>1519</v>
      </c>
      <c r="Z171" s="615"/>
      <c r="AA171" s="615"/>
      <c r="AB171" s="615"/>
      <c r="AC171" s="615"/>
      <c r="AD171" s="615"/>
      <c r="AE171" s="615"/>
      <c r="AF171" s="615"/>
      <c r="AG171" s="615"/>
      <c r="AH171" s="615"/>
      <c r="AI171" s="615"/>
      <c r="AJ171" s="615"/>
      <c r="AK171" s="615"/>
      <c r="AL171" s="615"/>
      <c r="AM171" s="615"/>
      <c r="AN171" s="615"/>
      <c r="AO171" s="615"/>
      <c r="AP171" s="615"/>
      <c r="AQ171" s="615"/>
      <c r="AR171" s="615"/>
      <c r="AS171" s="615"/>
      <c r="AT171" s="615"/>
      <c r="AU171" s="615"/>
      <c r="AV171" s="615"/>
      <c r="AW171" s="615"/>
      <c r="AX171" s="615"/>
      <c r="AY171" s="615"/>
      <c r="AZ171" s="615"/>
      <c r="BA171" s="615"/>
      <c r="BB171" s="615"/>
      <c r="BC171" s="615"/>
      <c r="BD171" s="615"/>
      <c r="BE171" s="615"/>
      <c r="BF171" s="615"/>
      <c r="BG171" s="615"/>
      <c r="BH171" s="615"/>
      <c r="BI171" s="615"/>
      <c r="BJ171" s="615"/>
      <c r="BK171" s="615"/>
      <c r="BL171" s="615"/>
      <c r="BM171" s="615"/>
      <c r="BN171" s="615"/>
      <c r="BO171" s="616"/>
      <c r="BP171" s="558"/>
      <c r="BQ171" s="310">
        <v>1</v>
      </c>
      <c r="BR171" s="310">
        <v>1</v>
      </c>
      <c r="BS171" s="310"/>
      <c r="BT171" s="310"/>
      <c r="BU171" s="310"/>
      <c r="BV171" s="512"/>
      <c r="BW171" s="310"/>
      <c r="BX171" s="310"/>
      <c r="BY171" s="310">
        <v>2</v>
      </c>
      <c r="BZ171" s="512"/>
      <c r="CA171" s="525"/>
      <c r="CB171" s="526"/>
      <c r="CC171" s="526"/>
      <c r="CD171" s="526"/>
      <c r="CE171" s="526"/>
      <c r="CF171" s="526"/>
      <c r="CG171" s="526"/>
      <c r="CH171" s="526"/>
      <c r="CI171" s="526"/>
      <c r="CJ171" s="526"/>
      <c r="CK171" s="526"/>
      <c r="CL171" s="526"/>
      <c r="CM171" s="526"/>
      <c r="CN171" s="526"/>
      <c r="CO171" s="526"/>
      <c r="CP171" s="526"/>
      <c r="CQ171" s="526"/>
      <c r="CR171" s="526"/>
      <c r="CS171" s="526"/>
      <c r="CT171" s="526"/>
      <c r="CU171" s="526"/>
      <c r="CV171" s="526"/>
      <c r="CW171" s="526"/>
      <c r="CX171" s="526"/>
      <c r="CY171" s="526"/>
      <c r="CZ171" s="526"/>
      <c r="DA171" s="526"/>
      <c r="DB171" s="526"/>
      <c r="DC171" s="526"/>
      <c r="DD171" s="526"/>
      <c r="DE171" s="526"/>
      <c r="DF171" s="526"/>
      <c r="DG171" s="526"/>
      <c r="DH171" s="526"/>
      <c r="DI171" s="526"/>
      <c r="DJ171" s="526"/>
      <c r="DK171" s="526"/>
      <c r="DL171" s="526"/>
      <c r="DM171" s="526"/>
      <c r="DN171" s="526"/>
      <c r="DO171" s="526"/>
      <c r="DP171" s="526"/>
      <c r="DQ171" s="526"/>
      <c r="DR171" s="526"/>
      <c r="DS171" s="526"/>
      <c r="DT171" s="526"/>
      <c r="DU171" s="526"/>
      <c r="DV171" s="526"/>
      <c r="DW171" s="526"/>
      <c r="DX171" s="526"/>
      <c r="DY171" s="526"/>
      <c r="DZ171" s="526"/>
      <c r="EA171" s="526"/>
      <c r="EB171" s="526"/>
      <c r="EC171" s="526"/>
      <c r="ED171" s="526"/>
      <c r="EE171" s="526"/>
      <c r="EF171" s="526"/>
      <c r="EG171" s="526"/>
      <c r="EH171" s="526"/>
      <c r="EI171" s="526"/>
      <c r="EJ171" s="526"/>
      <c r="EK171" s="526"/>
      <c r="EL171" s="526"/>
      <c r="EM171" s="526"/>
      <c r="EN171" s="526"/>
      <c r="EO171" s="526"/>
      <c r="EP171" s="526"/>
      <c r="EQ171" s="526"/>
      <c r="ER171" s="526"/>
      <c r="ES171" s="526"/>
      <c r="ET171" s="526"/>
      <c r="EU171" s="526"/>
      <c r="EV171" s="526"/>
      <c r="EW171" s="526"/>
      <c r="EX171" s="526"/>
      <c r="EY171" s="526"/>
      <c r="EZ171" s="526"/>
      <c r="FA171" s="526"/>
      <c r="FB171" s="526"/>
      <c r="FC171" s="526"/>
      <c r="FD171" s="526"/>
      <c r="FE171" s="526"/>
      <c r="FF171" s="526"/>
      <c r="FG171" s="526"/>
      <c r="FH171" s="526"/>
      <c r="FI171" s="526"/>
      <c r="FJ171" s="526"/>
      <c r="FK171" s="526"/>
      <c r="FL171" s="526"/>
      <c r="FM171" s="526"/>
      <c r="FN171" s="526"/>
      <c r="FO171" s="526"/>
      <c r="FP171" s="526"/>
      <c r="FQ171" s="526"/>
      <c r="FR171" s="526"/>
      <c r="FS171" s="526"/>
      <c r="FT171" s="526"/>
      <c r="FU171" s="526"/>
      <c r="FV171" s="526"/>
      <c r="FW171" s="526"/>
      <c r="FX171" s="526"/>
      <c r="FY171" s="526"/>
      <c r="FZ171" s="526"/>
      <c r="GA171" s="526"/>
      <c r="GB171" s="526"/>
      <c r="GC171" s="526"/>
      <c r="GD171" s="526"/>
      <c r="GE171" s="526"/>
      <c r="GF171" s="526"/>
      <c r="GG171" s="526"/>
      <c r="GH171" s="526"/>
      <c r="GI171" s="526"/>
      <c r="GJ171" s="526"/>
      <c r="GK171" s="526"/>
      <c r="GL171" s="526"/>
      <c r="GM171" s="526"/>
      <c r="GN171" s="526"/>
      <c r="GO171" s="526"/>
      <c r="GP171" s="526"/>
      <c r="GQ171" s="526"/>
      <c r="GR171" s="526"/>
      <c r="GS171" s="526"/>
      <c r="GT171" s="526"/>
      <c r="GU171" s="526"/>
      <c r="GV171" s="526"/>
      <c r="GW171" s="526"/>
      <c r="GX171" s="526"/>
      <c r="GY171" s="526"/>
      <c r="GZ171" s="526"/>
      <c r="HA171" s="526"/>
      <c r="HB171" s="526"/>
      <c r="HC171" s="526"/>
      <c r="HD171" s="526"/>
      <c r="HE171" s="526"/>
      <c r="HF171" s="526"/>
      <c r="HG171" s="526"/>
      <c r="HH171" s="526"/>
      <c r="HI171" s="526"/>
      <c r="HJ171" s="526"/>
      <c r="HK171" s="526"/>
      <c r="HL171" s="526"/>
      <c r="HM171" s="526"/>
      <c r="HN171" s="526"/>
      <c r="HO171" s="526"/>
      <c r="HP171" s="526"/>
      <c r="HQ171" s="526"/>
      <c r="HR171" s="526"/>
      <c r="HS171" s="526"/>
      <c r="HT171" s="526"/>
      <c r="HU171" s="526"/>
      <c r="HV171" s="526"/>
      <c r="HW171" s="526"/>
      <c r="HX171" s="526"/>
      <c r="HY171" s="526"/>
      <c r="HZ171" s="526"/>
      <c r="IA171" s="526"/>
      <c r="IB171" s="526"/>
      <c r="IC171" s="526"/>
      <c r="ID171" s="526"/>
      <c r="IE171" s="526"/>
      <c r="IF171" s="526"/>
      <c r="IG171" s="526"/>
      <c r="IH171" s="526"/>
      <c r="II171" s="526"/>
      <c r="IJ171" s="526"/>
      <c r="IK171" s="526"/>
      <c r="IL171" s="526"/>
      <c r="IM171" s="526"/>
      <c r="IN171" s="526"/>
      <c r="IO171" s="526"/>
      <c r="IP171" s="526"/>
      <c r="IQ171" s="526"/>
      <c r="IR171" s="526"/>
      <c r="IS171" s="526"/>
      <c r="IT171" s="526"/>
      <c r="IU171" s="526"/>
      <c r="IV171" s="526"/>
      <c r="IW171" s="526"/>
      <c r="IX171" s="526"/>
      <c r="IY171" s="526"/>
      <c r="IZ171" s="526"/>
      <c r="JA171" s="526"/>
      <c r="JB171" s="526"/>
      <c r="JC171" s="526"/>
      <c r="JD171" s="526"/>
      <c r="JE171" s="526"/>
      <c r="JF171" s="526"/>
      <c r="JG171" s="526"/>
      <c r="JH171" s="526"/>
      <c r="JI171" s="526"/>
      <c r="JJ171" s="526"/>
      <c r="JK171" s="526"/>
      <c r="JL171" s="526"/>
      <c r="JM171" s="526"/>
      <c r="JN171" s="526"/>
      <c r="JO171" s="526"/>
      <c r="JP171" s="526"/>
      <c r="JQ171" s="526"/>
      <c r="JR171" s="526"/>
      <c r="JS171" s="526"/>
      <c r="JT171" s="526"/>
      <c r="JU171" s="526"/>
      <c r="JV171" s="526"/>
      <c r="JW171" s="526"/>
      <c r="JX171" s="526"/>
      <c r="JY171" s="526"/>
      <c r="JZ171" s="526"/>
      <c r="KA171" s="526"/>
      <c r="KB171" s="526"/>
      <c r="KC171" s="526"/>
      <c r="KD171" s="526"/>
      <c r="KE171" s="526"/>
      <c r="KF171" s="526"/>
      <c r="KG171" s="526"/>
      <c r="KH171" s="526"/>
      <c r="KI171" s="526"/>
      <c r="KJ171" s="526"/>
      <c r="KK171" s="526"/>
      <c r="KL171" s="526"/>
      <c r="KM171" s="526"/>
      <c r="KN171" s="526"/>
      <c r="KO171" s="526"/>
      <c r="KP171" s="526"/>
      <c r="KQ171" s="527"/>
    </row>
    <row r="172" spans="1:303" ht="37.25" customHeight="1">
      <c r="A172" s="815" t="s">
        <v>1546</v>
      </c>
      <c r="B172" s="519"/>
      <c r="C172" s="816"/>
      <c r="D172" s="520"/>
      <c r="E172" s="521"/>
      <c r="F172" s="827">
        <f>SUMPRODUCT(D15:D171,F15:F171)</f>
        <v>0</v>
      </c>
      <c r="G172" s="819">
        <f>SUMPRODUCT(D15:D171,G15:G171)</f>
        <v>0</v>
      </c>
      <c r="H172" s="820">
        <f>SUMPRODUCT(D15:D171,H15:H171)</f>
        <v>0</v>
      </c>
      <c r="I172" s="818">
        <f>SUMPRODUCT(D15:D171,I15:I171)</f>
        <v>0</v>
      </c>
      <c r="J172" s="817">
        <f>SUMPRODUCT(D15:D171,J15:J171)</f>
        <v>0</v>
      </c>
      <c r="K172" s="825">
        <f>SUMPRODUCT(D15:D171,K15:K171)</f>
        <v>0</v>
      </c>
      <c r="L172" s="823">
        <f>SUMPRODUCT(D15:D171,L15:L171)</f>
        <v>0</v>
      </c>
      <c r="M172" s="824">
        <f>SUMPRODUCT(D15:D171,M15:M171)</f>
        <v>0</v>
      </c>
      <c r="N172" s="822">
        <f>SUMPRODUCT(D15:D171,N15:N171)</f>
        <v>0</v>
      </c>
      <c r="O172" s="826">
        <f>SUMPRODUCT(D15:D171,O15:O171)</f>
        <v>0</v>
      </c>
      <c r="P172" s="828">
        <f>SUMPRODUCT(D15:D171,P15:P171)</f>
        <v>0</v>
      </c>
      <c r="Q172" s="821">
        <f>SUMPRODUCT(D15:D171,Q15:Q171)</f>
        <v>0</v>
      </c>
      <c r="R172" s="802">
        <f>SUM(R5:R171)</f>
        <v>0</v>
      </c>
      <c r="S172" s="802">
        <f>SUM(S5:S171)</f>
        <v>0</v>
      </c>
      <c r="T172" s="522"/>
      <c r="U172" s="523"/>
      <c r="V172" s="522"/>
      <c r="W172" s="522"/>
      <c r="X172" s="521"/>
      <c r="Y172" s="521"/>
      <c r="Z172" s="521"/>
      <c r="AA172" s="521"/>
      <c r="AB172" s="521"/>
      <c r="AC172" s="521"/>
      <c r="AD172" s="521"/>
      <c r="AE172" s="521"/>
      <c r="AF172" s="521"/>
      <c r="AG172" s="521"/>
      <c r="AH172" s="521"/>
      <c r="AI172" s="521"/>
      <c r="AJ172" s="521"/>
      <c r="AK172" s="521"/>
      <c r="AL172" s="521"/>
      <c r="AM172" s="521"/>
      <c r="AN172" s="521"/>
      <c r="AO172" s="521"/>
      <c r="AP172" s="521"/>
      <c r="AQ172" s="521"/>
      <c r="AR172" s="521"/>
      <c r="AS172" s="521"/>
      <c r="AT172" s="521"/>
      <c r="AU172" s="521"/>
      <c r="AV172" s="521"/>
      <c r="AW172" s="521"/>
      <c r="AX172" s="521"/>
      <c r="AY172" s="521"/>
      <c r="AZ172" s="521"/>
      <c r="BA172" s="521"/>
      <c r="BB172" s="521"/>
      <c r="BC172" s="521"/>
      <c r="BD172" s="521"/>
      <c r="BE172" s="521"/>
      <c r="BF172" s="521"/>
      <c r="BG172" s="521"/>
      <c r="BH172" s="521"/>
      <c r="BI172" s="521"/>
      <c r="BJ172" s="521"/>
      <c r="BK172" s="521"/>
      <c r="BL172" s="521"/>
      <c r="BM172" s="521"/>
      <c r="BN172" s="521"/>
      <c r="BO172" s="829"/>
      <c r="BP172" s="524"/>
      <c r="BQ172" s="524"/>
      <c r="BR172" s="524"/>
      <c r="BS172" s="524"/>
      <c r="BT172" s="524"/>
      <c r="BU172" s="524"/>
      <c r="BV172" s="512"/>
      <c r="BW172" s="512"/>
      <c r="BX172" s="512"/>
      <c r="BY172" s="512"/>
      <c r="BZ172" s="512"/>
      <c r="CA172" s="525"/>
      <c r="CB172" s="526"/>
      <c r="CC172" s="526"/>
      <c r="CD172" s="526"/>
      <c r="CE172" s="526"/>
      <c r="CF172" s="526"/>
      <c r="CG172" s="526"/>
      <c r="CH172" s="526"/>
      <c r="CI172" s="526"/>
      <c r="CJ172" s="526"/>
      <c r="CK172" s="526"/>
      <c r="CL172" s="526"/>
      <c r="CM172" s="526"/>
      <c r="CN172" s="526"/>
      <c r="CO172" s="526"/>
      <c r="CP172" s="526"/>
      <c r="CQ172" s="526"/>
      <c r="CR172" s="526"/>
      <c r="CS172" s="526"/>
      <c r="CT172" s="526"/>
      <c r="CU172" s="526"/>
      <c r="CV172" s="526"/>
      <c r="CW172" s="526"/>
      <c r="CX172" s="526"/>
      <c r="CY172" s="526"/>
      <c r="CZ172" s="526"/>
      <c r="DA172" s="526"/>
      <c r="DB172" s="526"/>
      <c r="DC172" s="526"/>
      <c r="DD172" s="526"/>
      <c r="DE172" s="526"/>
      <c r="DF172" s="526"/>
      <c r="DG172" s="526"/>
      <c r="DH172" s="526"/>
      <c r="DI172" s="526"/>
      <c r="DJ172" s="526"/>
      <c r="DK172" s="526"/>
      <c r="DL172" s="526"/>
      <c r="DM172" s="526"/>
      <c r="DN172" s="526"/>
      <c r="DO172" s="526"/>
      <c r="DP172" s="526"/>
      <c r="DQ172" s="526"/>
      <c r="DR172" s="526"/>
      <c r="DS172" s="526"/>
      <c r="DT172" s="526"/>
      <c r="DU172" s="526"/>
      <c r="DV172" s="526"/>
      <c r="DW172" s="526"/>
      <c r="DX172" s="526"/>
      <c r="DY172" s="526"/>
      <c r="DZ172" s="526"/>
      <c r="EA172" s="526"/>
      <c r="EB172" s="526"/>
      <c r="EC172" s="526"/>
      <c r="ED172" s="526"/>
      <c r="EE172" s="526"/>
      <c r="EF172" s="526"/>
      <c r="EG172" s="526"/>
      <c r="EH172" s="526"/>
      <c r="EI172" s="526"/>
      <c r="EJ172" s="526"/>
      <c r="EK172" s="526"/>
      <c r="EL172" s="526"/>
      <c r="EM172" s="526"/>
      <c r="EN172" s="526"/>
      <c r="EO172" s="526"/>
      <c r="EP172" s="526"/>
      <c r="EQ172" s="526"/>
      <c r="ER172" s="526"/>
      <c r="ES172" s="526"/>
      <c r="ET172" s="526"/>
      <c r="EU172" s="526"/>
      <c r="EV172" s="526"/>
      <c r="EW172" s="526"/>
      <c r="EX172" s="526"/>
      <c r="EY172" s="526"/>
      <c r="EZ172" s="526"/>
      <c r="FA172" s="526"/>
      <c r="FB172" s="526"/>
      <c r="FC172" s="526"/>
      <c r="FD172" s="526"/>
      <c r="FE172" s="526"/>
      <c r="FF172" s="526"/>
      <c r="FG172" s="526"/>
      <c r="FH172" s="526"/>
      <c r="FI172" s="526"/>
      <c r="FJ172" s="526"/>
      <c r="FK172" s="526"/>
      <c r="FL172" s="526"/>
      <c r="FM172" s="526"/>
      <c r="FN172" s="526"/>
      <c r="FO172" s="526"/>
      <c r="FP172" s="526"/>
      <c r="FQ172" s="526"/>
      <c r="FR172" s="526"/>
      <c r="FS172" s="526"/>
      <c r="FT172" s="526"/>
      <c r="FU172" s="526"/>
      <c r="FV172" s="526"/>
      <c r="FW172" s="526"/>
      <c r="FX172" s="526"/>
      <c r="FY172" s="526"/>
      <c r="FZ172" s="526"/>
      <c r="GA172" s="526"/>
      <c r="GB172" s="526"/>
      <c r="GC172" s="526"/>
      <c r="GD172" s="526"/>
      <c r="GE172" s="526"/>
      <c r="GF172" s="526"/>
      <c r="GG172" s="526"/>
      <c r="GH172" s="526"/>
      <c r="GI172" s="526"/>
      <c r="GJ172" s="526"/>
      <c r="GK172" s="526"/>
      <c r="GL172" s="526"/>
      <c r="GM172" s="526"/>
      <c r="GN172" s="526"/>
      <c r="GO172" s="526"/>
      <c r="GP172" s="526"/>
      <c r="GQ172" s="526"/>
      <c r="GR172" s="526"/>
      <c r="GS172" s="526"/>
      <c r="GT172" s="526"/>
      <c r="GU172" s="526"/>
      <c r="GV172" s="526"/>
      <c r="GW172" s="526"/>
      <c r="GX172" s="526"/>
      <c r="GY172" s="526"/>
      <c r="GZ172" s="526"/>
      <c r="HA172" s="526"/>
      <c r="HB172" s="526"/>
      <c r="HC172" s="526"/>
      <c r="HD172" s="526"/>
      <c r="HE172" s="526"/>
      <c r="HF172" s="526"/>
      <c r="HG172" s="526"/>
      <c r="HH172" s="526"/>
      <c r="HI172" s="526"/>
      <c r="HJ172" s="526"/>
      <c r="HK172" s="526"/>
      <c r="HL172" s="526"/>
      <c r="HM172" s="526"/>
      <c r="HN172" s="526"/>
      <c r="HO172" s="526"/>
      <c r="HP172" s="526"/>
      <c r="HQ172" s="526"/>
      <c r="HR172" s="526"/>
      <c r="HS172" s="526"/>
      <c r="HT172" s="526"/>
      <c r="HU172" s="526"/>
      <c r="HV172" s="526"/>
      <c r="HW172" s="526"/>
      <c r="HX172" s="526"/>
      <c r="HY172" s="526"/>
      <c r="HZ172" s="526"/>
      <c r="IA172" s="526"/>
      <c r="IB172" s="526"/>
      <c r="IC172" s="526"/>
      <c r="ID172" s="526"/>
      <c r="IE172" s="526"/>
      <c r="IF172" s="526"/>
      <c r="IG172" s="526"/>
      <c r="IH172" s="526"/>
      <c r="II172" s="526"/>
      <c r="IJ172" s="526"/>
      <c r="IK172" s="526"/>
      <c r="IL172" s="526"/>
      <c r="IM172" s="526"/>
      <c r="IN172" s="526"/>
      <c r="IO172" s="526"/>
      <c r="IP172" s="526"/>
      <c r="IQ172" s="526"/>
      <c r="IR172" s="526"/>
      <c r="IS172" s="526"/>
      <c r="IT172" s="526"/>
      <c r="IU172" s="526"/>
      <c r="IV172" s="526"/>
      <c r="IW172" s="526"/>
      <c r="IX172" s="526"/>
      <c r="IY172" s="526"/>
      <c r="IZ172" s="526"/>
      <c r="JA172" s="526"/>
      <c r="JB172" s="526"/>
      <c r="JC172" s="526"/>
      <c r="JD172" s="526"/>
      <c r="JE172" s="526"/>
      <c r="JF172" s="526"/>
      <c r="JG172" s="526"/>
      <c r="JH172" s="526"/>
      <c r="JI172" s="526"/>
      <c r="JJ172" s="526"/>
      <c r="JK172" s="526"/>
      <c r="JL172" s="526"/>
      <c r="JM172" s="526"/>
      <c r="JN172" s="526"/>
      <c r="JO172" s="526"/>
      <c r="JP172" s="526"/>
      <c r="JQ172" s="526"/>
      <c r="JR172" s="526"/>
      <c r="JS172" s="526"/>
      <c r="JT172" s="526"/>
      <c r="JU172" s="526"/>
      <c r="JV172" s="526"/>
      <c r="JW172" s="526"/>
      <c r="JX172" s="526"/>
      <c r="JY172" s="526"/>
      <c r="JZ172" s="526"/>
      <c r="KA172" s="526"/>
      <c r="KB172" s="526"/>
      <c r="KC172" s="526"/>
      <c r="KD172" s="526"/>
      <c r="KE172" s="526"/>
      <c r="KF172" s="526"/>
      <c r="KG172" s="526"/>
      <c r="KH172" s="526"/>
      <c r="KI172" s="526"/>
      <c r="KJ172" s="526"/>
      <c r="KK172" s="526"/>
      <c r="KL172" s="526"/>
      <c r="KM172" s="526"/>
      <c r="KN172" s="526"/>
      <c r="KO172" s="526"/>
      <c r="KP172" s="526"/>
      <c r="KQ172" s="527"/>
    </row>
    <row r="173" spans="1:303" ht="21" customHeight="1">
      <c r="A173" s="519"/>
      <c r="B173" s="519"/>
      <c r="C173" s="519"/>
      <c r="D173" s="520"/>
      <c r="E173" s="521"/>
      <c r="F173" s="522"/>
      <c r="G173" s="522"/>
      <c r="H173" s="522"/>
      <c r="I173" s="522"/>
      <c r="J173" s="522"/>
      <c r="K173" s="522"/>
      <c r="L173" s="522"/>
      <c r="M173" s="522"/>
      <c r="N173" s="522"/>
      <c r="O173" s="522"/>
      <c r="P173" s="522"/>
      <c r="Q173" s="522"/>
      <c r="R173" s="533"/>
      <c r="S173" s="830" t="s">
        <v>1</v>
      </c>
      <c r="T173" s="831">
        <f>SUM(T5:T171)</f>
        <v>0</v>
      </c>
      <c r="U173" s="832"/>
      <c r="V173" s="534"/>
      <c r="W173" s="534"/>
      <c r="X173" s="521"/>
      <c r="Y173" s="521"/>
      <c r="Z173" s="521"/>
      <c r="AA173" s="521"/>
      <c r="AB173" s="521"/>
      <c r="AC173" s="521"/>
      <c r="AD173" s="521"/>
      <c r="AE173" s="521"/>
      <c r="AF173" s="521"/>
      <c r="AG173" s="521"/>
      <c r="AH173" s="521"/>
      <c r="AI173" s="521"/>
      <c r="AJ173" s="521"/>
      <c r="AK173" s="521"/>
      <c r="AL173" s="521"/>
      <c r="AM173" s="521"/>
      <c r="AN173" s="521"/>
      <c r="AO173" s="521"/>
      <c r="AP173" s="521"/>
      <c r="AQ173" s="521"/>
      <c r="AR173" s="521"/>
      <c r="AS173" s="521"/>
      <c r="AT173" s="521"/>
      <c r="AU173" s="521"/>
      <c r="AV173" s="521"/>
      <c r="AW173" s="521"/>
      <c r="AX173" s="521"/>
      <c r="AY173" s="521"/>
      <c r="AZ173" s="521"/>
      <c r="BA173" s="521"/>
      <c r="BB173" s="521"/>
      <c r="BC173" s="521"/>
      <c r="BD173" s="521"/>
      <c r="BE173" s="521"/>
      <c r="BF173" s="521"/>
      <c r="BG173" s="521"/>
      <c r="BH173" s="521"/>
      <c r="BI173" s="521"/>
      <c r="BJ173" s="521"/>
      <c r="BK173" s="521"/>
      <c r="BL173" s="521"/>
      <c r="BM173" s="521"/>
      <c r="BN173" s="521"/>
      <c r="BO173" s="829"/>
      <c r="BP173" s="536"/>
      <c r="BQ173" s="512"/>
      <c r="BR173" s="512"/>
      <c r="BS173" s="512"/>
      <c r="BT173" s="512"/>
      <c r="BU173" s="512"/>
      <c r="BV173" s="512"/>
      <c r="BW173" s="512"/>
      <c r="BX173" s="512"/>
      <c r="BY173" s="512"/>
      <c r="BZ173" s="512"/>
      <c r="CA173" s="525"/>
      <c r="CB173" s="526"/>
      <c r="CC173" s="526"/>
      <c r="CD173" s="526"/>
      <c r="CE173" s="526"/>
      <c r="CF173" s="526"/>
      <c r="CG173" s="526"/>
      <c r="CH173" s="526"/>
      <c r="CI173" s="526"/>
      <c r="CJ173" s="526"/>
      <c r="CK173" s="526"/>
      <c r="CL173" s="526"/>
      <c r="CM173" s="526"/>
      <c r="CN173" s="526"/>
      <c r="CO173" s="526"/>
      <c r="CP173" s="526"/>
      <c r="CQ173" s="833"/>
      <c r="CR173" s="833"/>
      <c r="CS173" s="833"/>
      <c r="CT173" s="833"/>
      <c r="CU173" s="833"/>
      <c r="CV173" s="833"/>
      <c r="CW173" s="833"/>
      <c r="CX173" s="833"/>
      <c r="CY173" s="833"/>
      <c r="CZ173" s="833"/>
      <c r="DA173" s="833"/>
      <c r="DB173" s="833"/>
      <c r="DC173" s="833"/>
      <c r="DD173" s="833"/>
      <c r="DE173" s="833"/>
      <c r="DF173" s="833"/>
      <c r="DG173" s="833"/>
      <c r="DH173" s="833"/>
      <c r="DI173" s="833"/>
      <c r="DJ173" s="833"/>
      <c r="DK173" s="833"/>
      <c r="DL173" s="833"/>
      <c r="DM173" s="833"/>
      <c r="DN173" s="833"/>
      <c r="DO173" s="833"/>
      <c r="DP173" s="833"/>
      <c r="DQ173" s="833"/>
      <c r="DR173" s="833"/>
      <c r="DS173" s="833"/>
      <c r="DT173" s="833"/>
      <c r="DU173" s="833"/>
      <c r="DV173" s="833"/>
      <c r="DW173" s="833"/>
      <c r="DX173" s="833"/>
      <c r="DY173" s="833"/>
      <c r="DZ173" s="833"/>
      <c r="EA173" s="833"/>
      <c r="EB173" s="833"/>
      <c r="EC173" s="833"/>
      <c r="ED173" s="833"/>
      <c r="EE173" s="833"/>
      <c r="EF173" s="833"/>
      <c r="EG173" s="833"/>
      <c r="EH173" s="833"/>
      <c r="EI173" s="833"/>
      <c r="EJ173" s="833"/>
      <c r="EK173" s="833"/>
      <c r="EL173" s="833"/>
      <c r="EM173" s="833"/>
      <c r="EN173" s="833"/>
      <c r="EO173" s="833"/>
      <c r="EP173" s="833"/>
      <c r="EQ173" s="833"/>
      <c r="ER173" s="833"/>
      <c r="ES173" s="833"/>
      <c r="ET173" s="833"/>
      <c r="EU173" s="833"/>
      <c r="EV173" s="833"/>
      <c r="EW173" s="833"/>
      <c r="EX173" s="833"/>
      <c r="EY173" s="833"/>
      <c r="EZ173" s="833"/>
      <c r="FA173" s="833"/>
      <c r="FB173" s="833"/>
      <c r="FC173" s="833"/>
      <c r="FD173" s="833"/>
      <c r="FE173" s="833"/>
      <c r="FF173" s="833"/>
      <c r="FG173" s="833"/>
      <c r="FH173" s="833"/>
      <c r="FI173" s="833"/>
      <c r="FJ173" s="833"/>
      <c r="FK173" s="833"/>
      <c r="FL173" s="833"/>
      <c r="FM173" s="833"/>
      <c r="FN173" s="833"/>
      <c r="FO173" s="833"/>
      <c r="FP173" s="833"/>
      <c r="FQ173" s="833"/>
      <c r="FR173" s="833"/>
      <c r="FS173" s="833"/>
      <c r="FT173" s="833"/>
      <c r="FU173" s="833"/>
      <c r="FV173" s="833"/>
      <c r="FW173" s="833"/>
      <c r="FX173" s="833"/>
      <c r="FY173" s="833"/>
      <c r="FZ173" s="833"/>
      <c r="GA173" s="833"/>
      <c r="GB173" s="833"/>
      <c r="GC173" s="833"/>
      <c r="GD173" s="833"/>
      <c r="GE173" s="833"/>
      <c r="GF173" s="833"/>
      <c r="GG173" s="833"/>
      <c r="GH173" s="833"/>
      <c r="GI173" s="833"/>
      <c r="GJ173" s="833"/>
      <c r="GK173" s="833"/>
      <c r="GL173" s="833"/>
      <c r="GM173" s="833"/>
      <c r="GN173" s="833"/>
      <c r="GO173" s="833"/>
      <c r="GP173" s="833"/>
      <c r="GQ173" s="833"/>
      <c r="GR173" s="833"/>
      <c r="GS173" s="833"/>
      <c r="GT173" s="833"/>
      <c r="GU173" s="833"/>
      <c r="GV173" s="833"/>
      <c r="GW173" s="833"/>
      <c r="GX173" s="833"/>
      <c r="GY173" s="833"/>
      <c r="GZ173" s="833"/>
      <c r="HA173" s="833"/>
      <c r="HB173" s="833"/>
      <c r="HC173" s="833"/>
      <c r="HD173" s="833"/>
      <c r="HE173" s="833"/>
      <c r="HF173" s="833"/>
      <c r="HG173" s="833"/>
      <c r="HH173" s="833"/>
      <c r="HI173" s="833"/>
      <c r="HJ173" s="833"/>
      <c r="HK173" s="833"/>
      <c r="HL173" s="833"/>
      <c r="HM173" s="833"/>
      <c r="HN173" s="833"/>
      <c r="HO173" s="833"/>
      <c r="HP173" s="833"/>
      <c r="HQ173" s="833"/>
      <c r="HR173" s="833"/>
      <c r="HS173" s="833"/>
      <c r="HT173" s="833"/>
      <c r="HU173" s="833"/>
      <c r="HV173" s="833"/>
      <c r="HW173" s="833"/>
      <c r="HX173" s="833"/>
      <c r="HY173" s="833"/>
      <c r="HZ173" s="833"/>
      <c r="IA173" s="833"/>
      <c r="IB173" s="833"/>
      <c r="IC173" s="833"/>
      <c r="ID173" s="833"/>
      <c r="IE173" s="833"/>
      <c r="IF173" s="833"/>
      <c r="IG173" s="833"/>
      <c r="IH173" s="833"/>
      <c r="II173" s="833"/>
      <c r="IJ173" s="833"/>
      <c r="IK173" s="833"/>
      <c r="IL173" s="833"/>
      <c r="IM173" s="833"/>
      <c r="IN173" s="833"/>
      <c r="IO173" s="833"/>
      <c r="IP173" s="833"/>
      <c r="IQ173" s="833"/>
      <c r="IR173" s="833"/>
      <c r="IS173" s="833"/>
      <c r="IT173" s="833"/>
      <c r="IU173" s="833"/>
      <c r="IV173" s="833"/>
      <c r="IW173" s="833"/>
      <c r="IX173" s="833"/>
      <c r="IY173" s="833"/>
      <c r="IZ173" s="833"/>
      <c r="JA173" s="833"/>
      <c r="JB173" s="833"/>
      <c r="JC173" s="833"/>
      <c r="JD173" s="833"/>
      <c r="JE173" s="833"/>
      <c r="JF173" s="833"/>
      <c r="JG173" s="833"/>
      <c r="JH173" s="833"/>
      <c r="JI173" s="833"/>
      <c r="JJ173" s="833"/>
      <c r="JK173" s="833"/>
      <c r="JL173" s="833"/>
      <c r="JM173" s="833"/>
      <c r="JN173" s="833"/>
      <c r="JO173" s="833"/>
      <c r="JP173" s="833"/>
      <c r="JQ173" s="833"/>
      <c r="JR173" s="833"/>
      <c r="JS173" s="833"/>
      <c r="JT173" s="833"/>
      <c r="JU173" s="833"/>
      <c r="JV173" s="833"/>
      <c r="JW173" s="833"/>
      <c r="JX173" s="833"/>
      <c r="JY173" s="833"/>
      <c r="JZ173" s="833"/>
      <c r="KA173" s="833"/>
      <c r="KB173" s="833"/>
      <c r="KC173" s="833"/>
      <c r="KD173" s="833"/>
      <c r="KE173" s="833"/>
      <c r="KF173" s="833"/>
      <c r="KG173" s="833"/>
      <c r="KH173" s="833"/>
      <c r="KI173" s="833"/>
      <c r="KJ173" s="833"/>
      <c r="KK173" s="833"/>
      <c r="KL173" s="833"/>
      <c r="KM173" s="833"/>
      <c r="KN173" s="833"/>
      <c r="KO173" s="833"/>
      <c r="KP173" s="833"/>
      <c r="KQ173" s="834"/>
    </row>
    <row r="174" spans="1:303" ht="18" customHeight="1">
      <c r="X174" s="521"/>
      <c r="Y174" s="521"/>
      <c r="Z174" s="521"/>
      <c r="AA174" s="521"/>
      <c r="AB174" s="521"/>
      <c r="AC174" s="521"/>
      <c r="AD174" s="521"/>
      <c r="AE174" s="521"/>
      <c r="AF174" s="521"/>
      <c r="AG174" s="521"/>
      <c r="AH174" s="521"/>
      <c r="AI174" s="521"/>
      <c r="AJ174" s="521"/>
      <c r="AK174" s="521"/>
      <c r="AL174" s="521"/>
      <c r="AM174" s="521"/>
      <c r="AN174" s="521"/>
      <c r="AO174" s="521"/>
      <c r="AP174" s="521"/>
      <c r="AQ174" s="521"/>
      <c r="AR174" s="521"/>
      <c r="AS174" s="521"/>
      <c r="AT174" s="521"/>
      <c r="AU174" s="521"/>
      <c r="AV174" s="521"/>
      <c r="AW174" s="521"/>
      <c r="AX174" s="521"/>
      <c r="AY174" s="521"/>
      <c r="AZ174" s="521"/>
      <c r="BA174" s="521"/>
      <c r="BB174" s="521"/>
      <c r="BC174" s="521"/>
      <c r="BD174" s="521"/>
      <c r="BE174" s="521"/>
      <c r="BF174" s="521"/>
      <c r="BG174" s="521"/>
      <c r="BH174" s="521"/>
      <c r="BI174" s="521"/>
      <c r="BJ174" s="521"/>
      <c r="BK174" s="521"/>
      <c r="BL174" s="521"/>
      <c r="BM174" s="521"/>
      <c r="BN174" s="521"/>
      <c r="BO174" s="829"/>
      <c r="CA174" s="525"/>
      <c r="CB174" s="526"/>
      <c r="CC174" s="526"/>
      <c r="CD174" s="526"/>
      <c r="CE174" s="526"/>
      <c r="CF174" s="526"/>
      <c r="CG174" s="526"/>
      <c r="CH174" s="526"/>
      <c r="CI174" s="526"/>
      <c r="CJ174" s="526"/>
      <c r="CK174" s="526"/>
      <c r="CL174" s="526"/>
      <c r="CM174" s="526"/>
      <c r="CN174" s="526"/>
      <c r="CO174" s="526"/>
      <c r="CP174" s="526"/>
    </row>
    <row r="175" spans="1:303" ht="18" customHeight="1">
      <c r="X175" s="521"/>
      <c r="Y175" s="521"/>
      <c r="Z175" s="521"/>
      <c r="AA175" s="521"/>
      <c r="AB175" s="521"/>
      <c r="AC175" s="521"/>
      <c r="AD175" s="521"/>
      <c r="AE175" s="521"/>
      <c r="AF175" s="521"/>
      <c r="AG175" s="521"/>
      <c r="AH175" s="521"/>
      <c r="AI175" s="521"/>
      <c r="AJ175" s="521"/>
      <c r="AK175" s="521"/>
      <c r="AL175" s="521"/>
      <c r="AM175" s="521"/>
      <c r="AN175" s="521"/>
      <c r="AO175" s="521"/>
      <c r="AP175" s="521"/>
      <c r="AQ175" s="521"/>
      <c r="AR175" s="521"/>
      <c r="AS175" s="521"/>
      <c r="AT175" s="521"/>
      <c r="AU175" s="521"/>
      <c r="AV175" s="521"/>
      <c r="AW175" s="521"/>
      <c r="AX175" s="521"/>
      <c r="AY175" s="521"/>
      <c r="AZ175" s="521"/>
      <c r="BA175" s="521"/>
      <c r="BB175" s="521"/>
      <c r="BC175" s="521"/>
      <c r="BD175" s="521"/>
      <c r="BE175" s="521"/>
      <c r="BF175" s="521"/>
      <c r="BG175" s="521"/>
      <c r="BH175" s="521"/>
      <c r="BI175" s="521"/>
      <c r="BJ175" s="521"/>
      <c r="BK175" s="521"/>
      <c r="BL175" s="521"/>
      <c r="BM175" s="521"/>
      <c r="BN175" s="521"/>
      <c r="BO175" s="829"/>
      <c r="CA175" s="525"/>
      <c r="CB175" s="526"/>
      <c r="CC175" s="526"/>
      <c r="CD175" s="526"/>
      <c r="CE175" s="526"/>
      <c r="CF175" s="526"/>
      <c r="CG175" s="526"/>
      <c r="CH175" s="526"/>
      <c r="CI175" s="526"/>
      <c r="CJ175" s="526"/>
      <c r="CK175" s="526"/>
      <c r="CL175" s="526"/>
      <c r="CM175" s="526"/>
      <c r="CN175" s="526"/>
      <c r="CO175" s="526"/>
      <c r="CP175" s="526"/>
    </row>
    <row r="176" spans="1:303" ht="18" customHeight="1">
      <c r="X176" s="521"/>
      <c r="Y176" s="521"/>
      <c r="Z176" s="521"/>
      <c r="AA176" s="521"/>
      <c r="AB176" s="521"/>
      <c r="AC176" s="521"/>
      <c r="AD176" s="521"/>
      <c r="AE176" s="521"/>
      <c r="AF176" s="521"/>
      <c r="AG176" s="521"/>
      <c r="AH176" s="521"/>
      <c r="AI176" s="521"/>
      <c r="AJ176" s="521"/>
      <c r="AK176" s="521"/>
      <c r="AL176" s="521"/>
      <c r="AM176" s="521"/>
      <c r="AN176" s="521"/>
      <c r="AO176" s="521"/>
      <c r="AP176" s="521"/>
      <c r="AQ176" s="521"/>
      <c r="AR176" s="521"/>
      <c r="AS176" s="521"/>
      <c r="AT176" s="521"/>
      <c r="AU176" s="521"/>
      <c r="AV176" s="521"/>
      <c r="AW176" s="521"/>
      <c r="AX176" s="521"/>
      <c r="AY176" s="521"/>
      <c r="AZ176" s="521"/>
      <c r="BA176" s="521"/>
      <c r="BB176" s="521"/>
      <c r="BC176" s="521"/>
      <c r="BD176" s="521"/>
      <c r="BE176" s="521"/>
      <c r="BF176" s="521"/>
      <c r="BG176" s="521"/>
      <c r="BH176" s="521"/>
      <c r="BI176" s="521"/>
      <c r="BJ176" s="521"/>
      <c r="BK176" s="521"/>
      <c r="BL176" s="521"/>
      <c r="BM176" s="521"/>
      <c r="BN176" s="521"/>
      <c r="BO176" s="829"/>
      <c r="CA176" s="525"/>
      <c r="CB176" s="526"/>
      <c r="CC176" s="526"/>
      <c r="CD176" s="526"/>
      <c r="CE176" s="526"/>
      <c r="CF176" s="526"/>
      <c r="CG176" s="526"/>
      <c r="CH176" s="526"/>
      <c r="CI176" s="526"/>
      <c r="CJ176" s="526"/>
      <c r="CK176" s="526"/>
      <c r="CL176" s="526"/>
      <c r="CM176" s="526"/>
      <c r="CN176" s="526"/>
      <c r="CO176" s="526"/>
      <c r="CP176" s="526"/>
    </row>
    <row r="177" spans="24:94" ht="18" customHeight="1">
      <c r="X177" s="521"/>
      <c r="Y177" s="521"/>
      <c r="Z177" s="521"/>
      <c r="AA177" s="521"/>
      <c r="AB177" s="521"/>
      <c r="AC177" s="521"/>
      <c r="AD177" s="521"/>
      <c r="AE177" s="521"/>
      <c r="AF177" s="521"/>
      <c r="AG177" s="521"/>
      <c r="AH177" s="521"/>
      <c r="AI177" s="521"/>
      <c r="AJ177" s="521"/>
      <c r="AK177" s="521"/>
      <c r="AL177" s="521"/>
      <c r="AM177" s="521"/>
      <c r="AN177" s="521"/>
      <c r="AO177" s="521"/>
      <c r="AP177" s="521"/>
      <c r="AQ177" s="521"/>
      <c r="AR177" s="521"/>
      <c r="AS177" s="521"/>
      <c r="AT177" s="521"/>
      <c r="AU177" s="521"/>
      <c r="AV177" s="521"/>
      <c r="AW177" s="521"/>
      <c r="AX177" s="521"/>
      <c r="AY177" s="521"/>
      <c r="AZ177" s="521"/>
      <c r="BA177" s="521"/>
      <c r="BB177" s="521"/>
      <c r="BC177" s="521"/>
      <c r="BD177" s="521"/>
      <c r="BE177" s="521"/>
      <c r="BF177" s="521"/>
      <c r="BG177" s="521"/>
      <c r="BH177" s="521"/>
      <c r="BI177" s="521"/>
      <c r="BJ177" s="521"/>
      <c r="BK177" s="521"/>
      <c r="BL177" s="521"/>
      <c r="BM177" s="521"/>
      <c r="BN177" s="521"/>
      <c r="BO177" s="829"/>
      <c r="CA177" s="525"/>
      <c r="CB177" s="526"/>
      <c r="CC177" s="526"/>
      <c r="CD177" s="526"/>
      <c r="CE177" s="526"/>
      <c r="CF177" s="526"/>
      <c r="CG177" s="526"/>
      <c r="CH177" s="526"/>
      <c r="CI177" s="526"/>
      <c r="CJ177" s="526"/>
      <c r="CK177" s="526"/>
      <c r="CL177" s="526"/>
      <c r="CM177" s="526"/>
      <c r="CN177" s="526"/>
      <c r="CO177" s="526"/>
      <c r="CP177" s="526"/>
    </row>
    <row r="178" spans="24:94" ht="18" customHeight="1">
      <c r="X178" s="521"/>
    </row>
    <row r="179" spans="24:94" ht="18" customHeight="1">
      <c r="X179" s="521"/>
    </row>
    <row r="180" spans="24:94" ht="18" customHeight="1">
      <c r="X180" s="521"/>
    </row>
  </sheetData>
  <sheetProtection algorithmName="SHA-512" hashValue="Rf1wLx5+jnhKlJS9vLyK7+SKAnXJY+grULNK4kKiQqepY32KdgHo3opoYC54ycxsE8JiuV+niWLJy7nz/mXvrw==" saltValue="RfCoFOPQzHLSsLs1IsozUQ==" spinCount="100000" sheet="1" objects="1" scenarios="1"/>
  <mergeCells count="9">
    <mergeCell ref="BW2:BY2"/>
    <mergeCell ref="F1:Q1"/>
    <mergeCell ref="A1:E1"/>
    <mergeCell ref="D3:E3"/>
    <mergeCell ref="BQ1:BU1"/>
    <mergeCell ref="R2:W2"/>
    <mergeCell ref="F2:J2"/>
    <mergeCell ref="K2:Q2"/>
    <mergeCell ref="R1:T1"/>
  </mergeCells>
  <phoneticPr fontId="14" type="noConversion"/>
  <pageMargins left="0.5" right="0.5" top="0.75" bottom="0.75" header="0.27777800000000002" footer="0.27777800000000002"/>
  <pageSetup scale="10" orientation="portrait"/>
  <headerFooter>
    <oddFooter>&amp;L&amp;"Helvetica,Regular"&amp;11&amp;K000000	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N143"/>
  <sheetViews>
    <sheetView showGridLines="0" zoomScale="50" zoomScaleNormal="50" workbookViewId="0">
      <pane xSplit="6" ySplit="3" topLeftCell="G4" activePane="bottomRight" state="frozen"/>
      <selection pane="topRight" activeCell="G1" sqref="G1"/>
      <selection pane="bottomLeft" activeCell="A4" sqref="A4"/>
      <selection pane="bottomRight" sqref="A1:E1"/>
    </sheetView>
  </sheetViews>
  <sheetFormatPr baseColWidth="10" defaultColWidth="30.5" defaultRowHeight="18" customHeight="1"/>
  <cols>
    <col min="1" max="1" width="27.6640625" style="1014" customWidth="1"/>
    <col min="2" max="2" width="32.83203125" style="1015" customWidth="1"/>
    <col min="3" max="3" width="21.6640625" style="1015" customWidth="1"/>
    <col min="4" max="4" width="15.6640625" style="1015" customWidth="1"/>
    <col min="5" max="5" width="15.6640625" style="516" customWidth="1"/>
    <col min="6" max="6" width="62.5" style="516" customWidth="1"/>
    <col min="7" max="7" width="19.1640625" style="516" customWidth="1"/>
    <col min="8" max="12" width="19.33203125" style="516" customWidth="1"/>
    <col min="13" max="14" width="25.6640625" style="516" customWidth="1"/>
    <col min="15" max="15" width="23.33203125" style="516" customWidth="1"/>
    <col min="16" max="16" width="23.33203125" style="1015" hidden="1" customWidth="1"/>
    <col min="17" max="17" width="23.33203125" style="516" hidden="1" customWidth="1"/>
    <col min="18" max="18" width="14" style="516" customWidth="1"/>
    <col min="19" max="37" width="23.33203125" style="516" customWidth="1"/>
    <col min="38" max="38" width="8.1640625" style="1013" hidden="1" customWidth="1"/>
    <col min="39" max="39" width="7.33203125" style="1016" hidden="1" customWidth="1"/>
    <col min="40" max="41" width="10.1640625" style="1016" hidden="1" customWidth="1"/>
    <col min="42" max="42" width="11.6640625" style="1016" hidden="1" customWidth="1"/>
    <col min="43" max="43" width="13.1640625" style="1016" hidden="1" customWidth="1"/>
    <col min="44" max="44" width="8.83203125" style="1016" hidden="1" customWidth="1"/>
    <col min="45" max="45" width="17.83203125" style="1013" hidden="1" customWidth="1"/>
    <col min="46" max="48" width="17.83203125" style="516" customWidth="1"/>
    <col min="49" max="275" width="30.5" style="516" customWidth="1"/>
    <col min="276" max="16384" width="30.5" style="516"/>
  </cols>
  <sheetData>
    <row r="1" spans="1:274" ht="123" customHeight="1">
      <c r="A1" s="1325" t="s">
        <v>1075</v>
      </c>
      <c r="B1" s="1315"/>
      <c r="C1" s="1315"/>
      <c r="D1" s="1315"/>
      <c r="E1" s="1315"/>
      <c r="F1" s="1313" t="s">
        <v>2113</v>
      </c>
      <c r="G1" s="1313"/>
      <c r="H1" s="1314"/>
      <c r="I1" s="1314"/>
      <c r="J1" s="1314"/>
      <c r="K1" s="1314"/>
      <c r="L1" s="1314"/>
      <c r="M1" s="1327" t="e" vm="1">
        <v>#VALUE!</v>
      </c>
      <c r="N1" s="1327"/>
      <c r="O1" s="1327"/>
      <c r="P1" s="508"/>
      <c r="Q1" s="514"/>
      <c r="R1" s="533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858"/>
      <c r="AM1" s="859"/>
      <c r="AN1" s="859"/>
      <c r="AO1" s="859"/>
      <c r="AP1" s="859"/>
      <c r="AQ1" s="859"/>
      <c r="AR1" s="859"/>
      <c r="AS1" s="858"/>
      <c r="AT1" s="514"/>
      <c r="AU1" s="514"/>
      <c r="AV1" s="514"/>
      <c r="AW1" s="514"/>
      <c r="AX1" s="514"/>
      <c r="AY1" s="514"/>
      <c r="AZ1" s="514"/>
      <c r="BA1" s="514"/>
      <c r="BB1" s="514"/>
      <c r="BC1" s="514"/>
      <c r="BD1" s="514"/>
      <c r="BE1" s="514"/>
      <c r="BF1" s="514"/>
      <c r="BG1" s="514"/>
      <c r="BH1" s="514"/>
      <c r="BI1" s="514"/>
      <c r="BJ1" s="514"/>
      <c r="BK1" s="514"/>
      <c r="BL1" s="514"/>
      <c r="BM1" s="514"/>
      <c r="BN1" s="514"/>
      <c r="BO1" s="514"/>
      <c r="BP1" s="514"/>
      <c r="BQ1" s="514"/>
      <c r="BR1" s="514"/>
      <c r="BS1" s="514"/>
      <c r="BT1" s="514"/>
      <c r="BU1" s="514"/>
      <c r="BV1" s="514"/>
      <c r="BW1" s="514"/>
      <c r="BX1" s="514"/>
      <c r="BY1" s="514"/>
      <c r="BZ1" s="514"/>
      <c r="CA1" s="514"/>
      <c r="CB1" s="514"/>
      <c r="CC1" s="514"/>
      <c r="CD1" s="514"/>
      <c r="CE1" s="514"/>
      <c r="CF1" s="514"/>
      <c r="CG1" s="514"/>
      <c r="CH1" s="514"/>
      <c r="CI1" s="514"/>
      <c r="CJ1" s="514"/>
      <c r="CK1" s="514"/>
      <c r="CL1" s="514"/>
      <c r="CM1" s="514"/>
      <c r="CN1" s="514"/>
      <c r="CO1" s="514"/>
      <c r="CP1" s="514"/>
      <c r="CQ1" s="514"/>
      <c r="CR1" s="514"/>
      <c r="CS1" s="514"/>
      <c r="CT1" s="514"/>
      <c r="CU1" s="514"/>
      <c r="CV1" s="514"/>
      <c r="CW1" s="514"/>
      <c r="CX1" s="514"/>
      <c r="CY1" s="514"/>
      <c r="CZ1" s="514"/>
      <c r="DA1" s="514"/>
      <c r="DB1" s="514"/>
      <c r="DC1" s="514"/>
      <c r="DD1" s="514"/>
      <c r="DE1" s="514"/>
      <c r="DF1" s="514"/>
      <c r="DG1" s="514"/>
      <c r="DH1" s="514"/>
      <c r="DI1" s="514"/>
      <c r="DJ1" s="514"/>
      <c r="DK1" s="514"/>
      <c r="DL1" s="514"/>
      <c r="DM1" s="514"/>
      <c r="DN1" s="514"/>
      <c r="DO1" s="514"/>
      <c r="DP1" s="514"/>
      <c r="DQ1" s="514"/>
      <c r="DR1" s="514"/>
      <c r="DS1" s="514"/>
      <c r="DT1" s="514"/>
      <c r="DU1" s="514"/>
      <c r="DV1" s="514"/>
      <c r="DW1" s="514"/>
      <c r="DX1" s="514"/>
      <c r="DY1" s="514"/>
      <c r="DZ1" s="514"/>
      <c r="EA1" s="514"/>
      <c r="EB1" s="514"/>
      <c r="EC1" s="514"/>
      <c r="ED1" s="514"/>
      <c r="EE1" s="514"/>
      <c r="EF1" s="514"/>
      <c r="EG1" s="514"/>
      <c r="EH1" s="514"/>
      <c r="EI1" s="514"/>
      <c r="EJ1" s="514"/>
      <c r="EK1" s="514"/>
      <c r="EL1" s="514"/>
      <c r="EM1" s="514"/>
      <c r="EN1" s="514"/>
      <c r="EO1" s="514"/>
      <c r="EP1" s="514"/>
      <c r="EQ1" s="514"/>
      <c r="ER1" s="514"/>
      <c r="ES1" s="514"/>
      <c r="ET1" s="514"/>
      <c r="EU1" s="514"/>
      <c r="EV1" s="514"/>
      <c r="EW1" s="514"/>
      <c r="EX1" s="514"/>
      <c r="EY1" s="514"/>
      <c r="EZ1" s="514"/>
      <c r="FA1" s="514"/>
      <c r="FB1" s="514"/>
      <c r="FC1" s="514"/>
      <c r="FD1" s="514"/>
      <c r="FE1" s="514"/>
      <c r="FF1" s="514"/>
      <c r="FG1" s="514"/>
      <c r="FH1" s="514"/>
      <c r="FI1" s="514"/>
      <c r="FJ1" s="514"/>
      <c r="FK1" s="514"/>
      <c r="FL1" s="514"/>
      <c r="FM1" s="514"/>
      <c r="FN1" s="514"/>
      <c r="FO1" s="514"/>
      <c r="FP1" s="514"/>
      <c r="FQ1" s="514"/>
      <c r="FR1" s="514"/>
      <c r="FS1" s="514"/>
      <c r="FT1" s="514"/>
      <c r="FU1" s="514"/>
      <c r="FV1" s="514"/>
      <c r="FW1" s="514"/>
      <c r="FX1" s="514"/>
      <c r="FY1" s="514"/>
      <c r="FZ1" s="514"/>
      <c r="GA1" s="514"/>
      <c r="GB1" s="514"/>
      <c r="GC1" s="514"/>
      <c r="GD1" s="514"/>
      <c r="GE1" s="514"/>
      <c r="GF1" s="514"/>
      <c r="GG1" s="514"/>
      <c r="GH1" s="514"/>
      <c r="GI1" s="514"/>
      <c r="GJ1" s="514"/>
      <c r="GK1" s="514"/>
      <c r="GL1" s="514"/>
      <c r="GM1" s="514"/>
      <c r="GN1" s="514"/>
      <c r="GO1" s="514"/>
      <c r="GP1" s="514"/>
      <c r="GQ1" s="514"/>
      <c r="GR1" s="514"/>
      <c r="GS1" s="514"/>
      <c r="GT1" s="514"/>
      <c r="GU1" s="514"/>
      <c r="GV1" s="514"/>
      <c r="GW1" s="514"/>
      <c r="GX1" s="514"/>
      <c r="GY1" s="514"/>
      <c r="GZ1" s="514"/>
      <c r="HA1" s="514"/>
      <c r="HB1" s="514"/>
      <c r="HC1" s="514"/>
      <c r="HD1" s="514"/>
      <c r="HE1" s="514"/>
      <c r="HF1" s="514"/>
      <c r="HG1" s="514"/>
      <c r="HH1" s="514"/>
      <c r="HI1" s="514"/>
      <c r="HJ1" s="514"/>
      <c r="HK1" s="514"/>
      <c r="HL1" s="514"/>
      <c r="HM1" s="514"/>
      <c r="HN1" s="514"/>
      <c r="HO1" s="514"/>
      <c r="HP1" s="514"/>
      <c r="HQ1" s="514"/>
      <c r="HR1" s="514"/>
      <c r="HS1" s="514"/>
      <c r="HT1" s="514"/>
      <c r="HU1" s="514"/>
      <c r="HV1" s="514"/>
      <c r="HW1" s="514"/>
      <c r="HX1" s="514"/>
      <c r="HY1" s="514"/>
      <c r="HZ1" s="514"/>
      <c r="IA1" s="514"/>
      <c r="IB1" s="514"/>
      <c r="IC1" s="514"/>
      <c r="ID1" s="514"/>
      <c r="IE1" s="514"/>
      <c r="IF1" s="514"/>
      <c r="IG1" s="514"/>
      <c r="IH1" s="514"/>
      <c r="II1" s="514"/>
      <c r="IJ1" s="514"/>
      <c r="IK1" s="514"/>
      <c r="IL1" s="514"/>
      <c r="IM1" s="514"/>
      <c r="IN1" s="514"/>
      <c r="IO1" s="514"/>
      <c r="IP1" s="514"/>
      <c r="IQ1" s="514"/>
      <c r="IR1" s="514"/>
      <c r="IS1" s="514"/>
      <c r="IT1" s="514"/>
      <c r="IU1" s="514"/>
      <c r="IV1" s="514"/>
      <c r="IW1" s="514"/>
      <c r="IX1" s="514"/>
      <c r="IY1" s="514"/>
      <c r="IZ1" s="514"/>
      <c r="JA1" s="514"/>
      <c r="JB1" s="514"/>
      <c r="JC1" s="514"/>
      <c r="JD1" s="514"/>
      <c r="JE1" s="514"/>
      <c r="JF1" s="514"/>
      <c r="JG1" s="514"/>
      <c r="JH1" s="514"/>
      <c r="JI1" s="514"/>
      <c r="JJ1" s="514"/>
      <c r="JK1" s="514"/>
      <c r="JL1" s="514"/>
      <c r="JM1" s="514"/>
      <c r="JN1" s="515"/>
    </row>
    <row r="2" spans="1:274" ht="31" customHeight="1">
      <c r="A2" s="1200" t="s">
        <v>2104</v>
      </c>
      <c r="B2" s="867"/>
      <c r="C2" s="867"/>
      <c r="D2" s="868"/>
      <c r="E2" s="869"/>
      <c r="F2" s="660" t="s">
        <v>1549</v>
      </c>
      <c r="G2" s="870">
        <v>7001</v>
      </c>
      <c r="H2" s="871">
        <v>9005</v>
      </c>
      <c r="I2" s="872">
        <v>7046</v>
      </c>
      <c r="J2" s="873">
        <v>5015</v>
      </c>
      <c r="K2" s="874">
        <v>1018</v>
      </c>
      <c r="L2" s="875">
        <v>3020</v>
      </c>
      <c r="M2" s="876"/>
      <c r="N2" s="172" t="s">
        <v>2</v>
      </c>
      <c r="O2" s="248">
        <f>SUM(Q4:Q135)</f>
        <v>0</v>
      </c>
      <c r="P2" s="866"/>
      <c r="Q2" s="803"/>
      <c r="R2" s="533"/>
      <c r="S2" s="247" t="s">
        <v>1539</v>
      </c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864"/>
      <c r="AM2" s="1326" t="s">
        <v>1624</v>
      </c>
      <c r="AN2" s="1326"/>
      <c r="AO2" s="1326"/>
      <c r="AP2" s="1326"/>
      <c r="AQ2" s="1326"/>
      <c r="AR2" s="1326"/>
      <c r="AS2" s="858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526"/>
      <c r="CS2" s="526"/>
      <c r="CT2" s="526"/>
      <c r="CU2" s="526"/>
      <c r="CV2" s="526"/>
      <c r="CW2" s="526"/>
      <c r="CX2" s="526"/>
      <c r="CY2" s="526"/>
      <c r="CZ2" s="526"/>
      <c r="DA2" s="526"/>
      <c r="DB2" s="526"/>
      <c r="DC2" s="526"/>
      <c r="DD2" s="526"/>
      <c r="DE2" s="526"/>
      <c r="DF2" s="526"/>
      <c r="DG2" s="526"/>
      <c r="DH2" s="526"/>
      <c r="DI2" s="526"/>
      <c r="DJ2" s="526"/>
      <c r="DK2" s="526"/>
      <c r="DL2" s="526"/>
      <c r="DM2" s="526"/>
      <c r="DN2" s="526"/>
      <c r="DO2" s="526"/>
      <c r="DP2" s="526"/>
      <c r="DQ2" s="526"/>
      <c r="DR2" s="526"/>
      <c r="DS2" s="526"/>
      <c r="DT2" s="526"/>
      <c r="DU2" s="526"/>
      <c r="DV2" s="526"/>
      <c r="DW2" s="526"/>
      <c r="DX2" s="526"/>
      <c r="DY2" s="526"/>
      <c r="DZ2" s="526"/>
      <c r="EA2" s="526"/>
      <c r="EB2" s="526"/>
      <c r="EC2" s="526"/>
      <c r="ED2" s="526"/>
      <c r="EE2" s="526"/>
      <c r="EF2" s="526"/>
      <c r="EG2" s="526"/>
      <c r="EH2" s="526"/>
      <c r="EI2" s="526"/>
      <c r="EJ2" s="526"/>
      <c r="EK2" s="526"/>
      <c r="EL2" s="526"/>
      <c r="EM2" s="526"/>
      <c r="EN2" s="526"/>
      <c r="EO2" s="526"/>
      <c r="EP2" s="526"/>
      <c r="EQ2" s="526"/>
      <c r="ER2" s="526"/>
      <c r="ES2" s="526"/>
      <c r="ET2" s="526"/>
      <c r="EU2" s="526"/>
      <c r="EV2" s="526"/>
      <c r="EW2" s="526"/>
      <c r="EX2" s="526"/>
      <c r="EY2" s="526"/>
      <c r="EZ2" s="526"/>
      <c r="FA2" s="526"/>
      <c r="FB2" s="526"/>
      <c r="FC2" s="526"/>
      <c r="FD2" s="526"/>
      <c r="FE2" s="526"/>
      <c r="FF2" s="526"/>
      <c r="FG2" s="526"/>
      <c r="FH2" s="526"/>
      <c r="FI2" s="526"/>
      <c r="FJ2" s="526"/>
      <c r="FK2" s="526"/>
      <c r="FL2" s="526"/>
      <c r="FM2" s="526"/>
      <c r="FN2" s="526"/>
      <c r="FO2" s="526"/>
      <c r="FP2" s="526"/>
      <c r="FQ2" s="526"/>
      <c r="FR2" s="526"/>
      <c r="FS2" s="526"/>
      <c r="FT2" s="526"/>
      <c r="FU2" s="526"/>
      <c r="FV2" s="526"/>
      <c r="FW2" s="526"/>
      <c r="FX2" s="526"/>
      <c r="FY2" s="526"/>
      <c r="FZ2" s="526"/>
      <c r="GA2" s="526"/>
      <c r="GB2" s="526"/>
      <c r="GC2" s="526"/>
      <c r="GD2" s="526"/>
      <c r="GE2" s="526"/>
      <c r="GF2" s="526"/>
      <c r="GG2" s="526"/>
      <c r="GH2" s="526"/>
      <c r="GI2" s="526"/>
      <c r="GJ2" s="526"/>
      <c r="GK2" s="526"/>
      <c r="GL2" s="526"/>
      <c r="GM2" s="526"/>
      <c r="GN2" s="526"/>
      <c r="GO2" s="526"/>
      <c r="GP2" s="526"/>
      <c r="GQ2" s="526"/>
      <c r="GR2" s="526"/>
      <c r="GS2" s="526"/>
      <c r="GT2" s="526"/>
      <c r="GU2" s="526"/>
      <c r="GV2" s="526"/>
      <c r="GW2" s="526"/>
      <c r="GX2" s="526"/>
      <c r="GY2" s="526"/>
      <c r="GZ2" s="526"/>
      <c r="HA2" s="526"/>
      <c r="HB2" s="526"/>
      <c r="HC2" s="526"/>
      <c r="HD2" s="526"/>
      <c r="HE2" s="526"/>
      <c r="HF2" s="526"/>
      <c r="HG2" s="526"/>
      <c r="HH2" s="526"/>
      <c r="HI2" s="526"/>
      <c r="HJ2" s="526"/>
      <c r="HK2" s="526"/>
      <c r="HL2" s="526"/>
      <c r="HM2" s="526"/>
      <c r="HN2" s="526"/>
      <c r="HO2" s="526"/>
      <c r="HP2" s="526"/>
      <c r="HQ2" s="526"/>
      <c r="HR2" s="526"/>
      <c r="HS2" s="526"/>
      <c r="HT2" s="526"/>
      <c r="HU2" s="526"/>
      <c r="HV2" s="526"/>
      <c r="HW2" s="526"/>
      <c r="HX2" s="526"/>
      <c r="HY2" s="526"/>
      <c r="HZ2" s="526"/>
      <c r="IA2" s="526"/>
      <c r="IB2" s="526"/>
      <c r="IC2" s="526"/>
      <c r="ID2" s="526"/>
      <c r="IE2" s="526"/>
      <c r="IF2" s="526"/>
      <c r="IG2" s="526"/>
      <c r="IH2" s="526"/>
      <c r="II2" s="526"/>
      <c r="IJ2" s="526"/>
      <c r="IK2" s="526"/>
      <c r="IL2" s="526"/>
      <c r="IM2" s="526"/>
      <c r="IN2" s="526"/>
      <c r="IO2" s="526"/>
      <c r="IP2" s="526"/>
      <c r="IQ2" s="526"/>
      <c r="IR2" s="526"/>
      <c r="IS2" s="526"/>
      <c r="IT2" s="526"/>
      <c r="IU2" s="526"/>
      <c r="IV2" s="526"/>
      <c r="IW2" s="526"/>
      <c r="IX2" s="526"/>
      <c r="IY2" s="526"/>
      <c r="IZ2" s="526"/>
      <c r="JA2" s="526"/>
      <c r="JB2" s="526"/>
      <c r="JC2" s="526"/>
      <c r="JD2" s="526"/>
      <c r="JE2" s="526"/>
      <c r="JF2" s="526"/>
      <c r="JG2" s="526"/>
      <c r="JH2" s="526"/>
      <c r="JI2" s="526"/>
      <c r="JJ2" s="526"/>
      <c r="JK2" s="526"/>
      <c r="JL2" s="526"/>
      <c r="JM2" s="526"/>
      <c r="JN2" s="527"/>
    </row>
    <row r="3" spans="1:274" ht="41" customHeight="1">
      <c r="A3" s="877" t="s">
        <v>4</v>
      </c>
      <c r="B3" s="877" t="s">
        <v>5</v>
      </c>
      <c r="C3" s="877" t="s">
        <v>6</v>
      </c>
      <c r="D3" s="735" t="s">
        <v>810</v>
      </c>
      <c r="E3" s="735" t="s">
        <v>2106</v>
      </c>
      <c r="F3" s="735" t="s">
        <v>811</v>
      </c>
      <c r="G3" s="878" t="s">
        <v>1606</v>
      </c>
      <c r="H3" s="879" t="s">
        <v>668</v>
      </c>
      <c r="I3" s="880" t="s">
        <v>1607</v>
      </c>
      <c r="J3" s="881" t="s">
        <v>669</v>
      </c>
      <c r="K3" s="882" t="s">
        <v>670</v>
      </c>
      <c r="L3" s="883" t="s">
        <v>671</v>
      </c>
      <c r="M3" s="884" t="s">
        <v>21</v>
      </c>
      <c r="N3" s="734" t="s">
        <v>813</v>
      </c>
      <c r="O3" s="734" t="s">
        <v>23</v>
      </c>
      <c r="P3" s="150" t="s">
        <v>25</v>
      </c>
      <c r="Q3" s="150" t="s">
        <v>2</v>
      </c>
      <c r="R3" s="533"/>
      <c r="S3" s="258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864"/>
      <c r="AM3" s="885" t="s">
        <v>1620</v>
      </c>
      <c r="AN3" s="885" t="s">
        <v>1621</v>
      </c>
      <c r="AO3" s="885" t="s">
        <v>1616</v>
      </c>
      <c r="AP3" s="885" t="s">
        <v>1617</v>
      </c>
      <c r="AQ3" s="885" t="s">
        <v>1622</v>
      </c>
      <c r="AR3" s="885" t="s">
        <v>1623</v>
      </c>
      <c r="AS3" s="858"/>
      <c r="AT3" s="526"/>
      <c r="AU3" s="526"/>
      <c r="AV3" s="526"/>
      <c r="AW3" s="526"/>
      <c r="AX3" s="526"/>
      <c r="AY3" s="526"/>
      <c r="AZ3" s="526"/>
      <c r="BA3" s="526"/>
      <c r="BB3" s="526"/>
      <c r="BC3" s="526"/>
      <c r="BD3" s="526"/>
      <c r="BE3" s="526"/>
      <c r="BF3" s="526"/>
      <c r="BG3" s="526"/>
      <c r="BH3" s="526"/>
      <c r="BI3" s="526"/>
      <c r="BJ3" s="526"/>
      <c r="BK3" s="526"/>
      <c r="BL3" s="526"/>
      <c r="BM3" s="526"/>
      <c r="BN3" s="526"/>
      <c r="BO3" s="526"/>
      <c r="BP3" s="526"/>
      <c r="BQ3" s="526"/>
      <c r="BR3" s="526"/>
      <c r="BS3" s="526"/>
      <c r="BT3" s="526"/>
      <c r="BU3" s="526"/>
      <c r="BV3" s="526"/>
      <c r="BW3" s="526"/>
      <c r="BX3" s="526"/>
      <c r="BY3" s="526"/>
      <c r="BZ3" s="526"/>
      <c r="CA3" s="526"/>
      <c r="CB3" s="526"/>
      <c r="CC3" s="526"/>
      <c r="CD3" s="526"/>
      <c r="CE3" s="526"/>
      <c r="CF3" s="526"/>
      <c r="CG3" s="526"/>
      <c r="CH3" s="526"/>
      <c r="CI3" s="526"/>
      <c r="CJ3" s="526"/>
      <c r="CK3" s="526"/>
      <c r="CL3" s="526"/>
      <c r="CM3" s="526"/>
      <c r="CN3" s="526"/>
      <c r="CO3" s="526"/>
      <c r="CP3" s="526"/>
      <c r="CQ3" s="526"/>
      <c r="CR3" s="526"/>
      <c r="CS3" s="526"/>
      <c r="CT3" s="526"/>
      <c r="CU3" s="526"/>
      <c r="CV3" s="526"/>
      <c r="CW3" s="526"/>
      <c r="CX3" s="526"/>
      <c r="CY3" s="526"/>
      <c r="CZ3" s="526"/>
      <c r="DA3" s="526"/>
      <c r="DB3" s="526"/>
      <c r="DC3" s="526"/>
      <c r="DD3" s="526"/>
      <c r="DE3" s="526"/>
      <c r="DF3" s="526"/>
      <c r="DG3" s="526"/>
      <c r="DH3" s="526"/>
      <c r="DI3" s="526"/>
      <c r="DJ3" s="526"/>
      <c r="DK3" s="526"/>
      <c r="DL3" s="526"/>
      <c r="DM3" s="526"/>
      <c r="DN3" s="526"/>
      <c r="DO3" s="526"/>
      <c r="DP3" s="526"/>
      <c r="DQ3" s="526"/>
      <c r="DR3" s="526"/>
      <c r="DS3" s="526"/>
      <c r="DT3" s="526"/>
      <c r="DU3" s="526"/>
      <c r="DV3" s="526"/>
      <c r="DW3" s="526"/>
      <c r="DX3" s="526"/>
      <c r="DY3" s="526"/>
      <c r="DZ3" s="526"/>
      <c r="EA3" s="526"/>
      <c r="EB3" s="526"/>
      <c r="EC3" s="526"/>
      <c r="ED3" s="526"/>
      <c r="EE3" s="526"/>
      <c r="EF3" s="526"/>
      <c r="EG3" s="526"/>
      <c r="EH3" s="526"/>
      <c r="EI3" s="526"/>
      <c r="EJ3" s="526"/>
      <c r="EK3" s="526"/>
      <c r="EL3" s="526"/>
      <c r="EM3" s="526"/>
      <c r="EN3" s="526"/>
      <c r="EO3" s="526"/>
      <c r="EP3" s="526"/>
      <c r="EQ3" s="526"/>
      <c r="ER3" s="526"/>
      <c r="ES3" s="526"/>
      <c r="ET3" s="526"/>
      <c r="EU3" s="526"/>
      <c r="EV3" s="526"/>
      <c r="EW3" s="526"/>
      <c r="EX3" s="526"/>
      <c r="EY3" s="526"/>
      <c r="EZ3" s="526"/>
      <c r="FA3" s="526"/>
      <c r="FB3" s="526"/>
      <c r="FC3" s="526"/>
      <c r="FD3" s="526"/>
      <c r="FE3" s="526"/>
      <c r="FF3" s="526"/>
      <c r="FG3" s="526"/>
      <c r="FH3" s="526"/>
      <c r="FI3" s="526"/>
      <c r="FJ3" s="526"/>
      <c r="FK3" s="526"/>
      <c r="FL3" s="526"/>
      <c r="FM3" s="526"/>
      <c r="FN3" s="526"/>
      <c r="FO3" s="526"/>
      <c r="FP3" s="526"/>
      <c r="FQ3" s="526"/>
      <c r="FR3" s="526"/>
      <c r="FS3" s="526"/>
      <c r="FT3" s="526"/>
      <c r="FU3" s="526"/>
      <c r="FV3" s="526"/>
      <c r="FW3" s="526"/>
      <c r="FX3" s="526"/>
      <c r="FY3" s="526"/>
      <c r="FZ3" s="526"/>
      <c r="GA3" s="526"/>
      <c r="GB3" s="526"/>
      <c r="GC3" s="526"/>
      <c r="GD3" s="526"/>
      <c r="GE3" s="526"/>
      <c r="GF3" s="526"/>
      <c r="GG3" s="526"/>
      <c r="GH3" s="526"/>
      <c r="GI3" s="526"/>
      <c r="GJ3" s="526"/>
      <c r="GK3" s="526"/>
      <c r="GL3" s="526"/>
      <c r="GM3" s="526"/>
      <c r="GN3" s="526"/>
      <c r="GO3" s="526"/>
      <c r="GP3" s="526"/>
      <c r="GQ3" s="526"/>
      <c r="GR3" s="526"/>
      <c r="GS3" s="526"/>
      <c r="GT3" s="526"/>
      <c r="GU3" s="526"/>
      <c r="GV3" s="526"/>
      <c r="GW3" s="526"/>
      <c r="GX3" s="526"/>
      <c r="GY3" s="526"/>
      <c r="GZ3" s="526"/>
      <c r="HA3" s="526"/>
      <c r="HB3" s="526"/>
      <c r="HC3" s="526"/>
      <c r="HD3" s="526"/>
      <c r="HE3" s="526"/>
      <c r="HF3" s="526"/>
      <c r="HG3" s="526"/>
      <c r="HH3" s="526"/>
      <c r="HI3" s="526"/>
      <c r="HJ3" s="526"/>
      <c r="HK3" s="526"/>
      <c r="HL3" s="526"/>
      <c r="HM3" s="526"/>
      <c r="HN3" s="526"/>
      <c r="HO3" s="526"/>
      <c r="HP3" s="526"/>
      <c r="HQ3" s="526"/>
      <c r="HR3" s="526"/>
      <c r="HS3" s="526"/>
      <c r="HT3" s="526"/>
      <c r="HU3" s="526"/>
      <c r="HV3" s="526"/>
      <c r="HW3" s="526"/>
      <c r="HX3" s="526"/>
      <c r="HY3" s="526"/>
      <c r="HZ3" s="526"/>
      <c r="IA3" s="526"/>
      <c r="IB3" s="526"/>
      <c r="IC3" s="526"/>
      <c r="ID3" s="526"/>
      <c r="IE3" s="526"/>
      <c r="IF3" s="526"/>
      <c r="IG3" s="526"/>
      <c r="IH3" s="526"/>
      <c r="II3" s="526"/>
      <c r="IJ3" s="526"/>
      <c r="IK3" s="526"/>
      <c r="IL3" s="526"/>
      <c r="IM3" s="526"/>
      <c r="IN3" s="526"/>
      <c r="IO3" s="526"/>
      <c r="IP3" s="526"/>
      <c r="IQ3" s="526"/>
      <c r="IR3" s="526"/>
      <c r="IS3" s="526"/>
      <c r="IT3" s="526"/>
      <c r="IU3" s="526"/>
      <c r="IV3" s="526"/>
      <c r="IW3" s="526"/>
      <c r="IX3" s="526"/>
      <c r="IY3" s="526"/>
      <c r="IZ3" s="526"/>
      <c r="JA3" s="526"/>
      <c r="JB3" s="526"/>
      <c r="JC3" s="526"/>
      <c r="JD3" s="526"/>
      <c r="JE3" s="526"/>
      <c r="JF3" s="526"/>
      <c r="JG3" s="526"/>
      <c r="JH3" s="526"/>
      <c r="JI3" s="526"/>
      <c r="JJ3" s="526"/>
      <c r="JK3" s="526"/>
      <c r="JL3" s="526"/>
      <c r="JM3" s="526"/>
      <c r="JN3" s="527"/>
    </row>
    <row r="4" spans="1:274" ht="38" customHeight="1">
      <c r="A4" s="886" t="s">
        <v>814</v>
      </c>
      <c r="B4" s="887" t="s">
        <v>815</v>
      </c>
      <c r="C4" s="887" t="s">
        <v>816</v>
      </c>
      <c r="D4" s="684">
        <v>2</v>
      </c>
      <c r="E4" s="1190">
        <v>222</v>
      </c>
      <c r="F4" s="888" t="s">
        <v>1696</v>
      </c>
      <c r="G4" s="889"/>
      <c r="H4" s="890"/>
      <c r="I4" s="891"/>
      <c r="J4" s="892"/>
      <c r="K4" s="893"/>
      <c r="L4" s="894"/>
      <c r="M4" s="895">
        <f t="shared" ref="M4:M35" si="0">G4+H4+I4+J4+K4+L4</f>
        <v>0</v>
      </c>
      <c r="N4" s="685">
        <f t="shared" ref="N4:N35" si="1">M4*D4</f>
        <v>0</v>
      </c>
      <c r="O4" s="686" t="str">
        <f t="shared" ref="O4:O35" si="2">IF(M4&gt;0,M4*E4,"-")</f>
        <v>-</v>
      </c>
      <c r="P4" s="896">
        <v>4.4000000000000004</v>
      </c>
      <c r="Q4" s="174">
        <f t="shared" ref="Q4:Q61" si="3">P4*M4</f>
        <v>0</v>
      </c>
      <c r="R4" s="533"/>
      <c r="S4" s="897" t="s">
        <v>1519</v>
      </c>
      <c r="T4" s="898"/>
      <c r="U4" s="898"/>
      <c r="V4" s="898"/>
      <c r="W4" s="898"/>
      <c r="X4" s="898"/>
      <c r="Y4" s="898"/>
      <c r="Z4" s="898"/>
      <c r="AA4" s="898"/>
      <c r="AB4" s="898"/>
      <c r="AC4" s="898"/>
      <c r="AD4" s="898"/>
      <c r="AE4" s="898"/>
      <c r="AF4" s="898"/>
      <c r="AG4" s="898"/>
      <c r="AH4" s="898"/>
      <c r="AI4" s="898"/>
      <c r="AJ4" s="898"/>
      <c r="AK4" s="898"/>
      <c r="AL4" s="899">
        <v>1.48</v>
      </c>
      <c r="AM4" s="900"/>
      <c r="AN4" s="900"/>
      <c r="AO4" s="900">
        <v>2</v>
      </c>
      <c r="AP4" s="900"/>
      <c r="AQ4" s="900"/>
      <c r="AR4" s="900"/>
      <c r="AS4" s="858"/>
      <c r="AT4" s="526"/>
      <c r="AU4" s="526"/>
      <c r="AV4" s="526"/>
      <c r="AW4" s="526"/>
      <c r="AX4" s="526"/>
      <c r="AY4" s="526"/>
      <c r="AZ4" s="526"/>
      <c r="BA4" s="526"/>
      <c r="BB4" s="526"/>
      <c r="BC4" s="526"/>
      <c r="BD4" s="526"/>
      <c r="BE4" s="526"/>
      <c r="BF4" s="526"/>
      <c r="BG4" s="526"/>
      <c r="BH4" s="526"/>
      <c r="BI4" s="526"/>
      <c r="BJ4" s="526"/>
      <c r="BK4" s="526"/>
      <c r="BL4" s="526"/>
      <c r="BM4" s="526"/>
      <c r="BN4" s="526"/>
      <c r="BO4" s="526"/>
      <c r="BP4" s="526"/>
      <c r="BQ4" s="526"/>
      <c r="BR4" s="526"/>
      <c r="BS4" s="526"/>
      <c r="BT4" s="526"/>
      <c r="BU4" s="526"/>
      <c r="BV4" s="526"/>
      <c r="BW4" s="526"/>
      <c r="BX4" s="526"/>
      <c r="BY4" s="526"/>
      <c r="BZ4" s="526"/>
      <c r="CA4" s="526"/>
      <c r="CB4" s="526"/>
      <c r="CC4" s="526"/>
      <c r="CD4" s="526"/>
      <c r="CE4" s="526"/>
      <c r="CF4" s="526"/>
      <c r="CG4" s="526"/>
      <c r="CH4" s="526"/>
      <c r="CI4" s="526"/>
      <c r="CJ4" s="526"/>
      <c r="CK4" s="526"/>
      <c r="CL4" s="526"/>
      <c r="CM4" s="526"/>
      <c r="CN4" s="526"/>
      <c r="CO4" s="526"/>
      <c r="CP4" s="526"/>
      <c r="CQ4" s="526"/>
      <c r="CR4" s="526"/>
      <c r="CS4" s="526"/>
      <c r="CT4" s="526"/>
      <c r="CU4" s="526"/>
      <c r="CV4" s="526"/>
      <c r="CW4" s="526"/>
      <c r="CX4" s="526"/>
      <c r="CY4" s="526"/>
      <c r="CZ4" s="526"/>
      <c r="DA4" s="526"/>
      <c r="DB4" s="526"/>
      <c r="DC4" s="526"/>
      <c r="DD4" s="526"/>
      <c r="DE4" s="526"/>
      <c r="DF4" s="526"/>
      <c r="DG4" s="526"/>
      <c r="DH4" s="526"/>
      <c r="DI4" s="526"/>
      <c r="DJ4" s="526"/>
      <c r="DK4" s="526"/>
      <c r="DL4" s="526"/>
      <c r="DM4" s="526"/>
      <c r="DN4" s="526"/>
      <c r="DO4" s="526"/>
      <c r="DP4" s="526"/>
      <c r="DQ4" s="526"/>
      <c r="DR4" s="526"/>
      <c r="DS4" s="526"/>
      <c r="DT4" s="526"/>
      <c r="DU4" s="526"/>
      <c r="DV4" s="526"/>
      <c r="DW4" s="526"/>
      <c r="DX4" s="526"/>
      <c r="DY4" s="526"/>
      <c r="DZ4" s="526"/>
      <c r="EA4" s="526"/>
      <c r="EB4" s="526"/>
      <c r="EC4" s="526"/>
      <c r="ED4" s="526"/>
      <c r="EE4" s="526"/>
      <c r="EF4" s="526"/>
      <c r="EG4" s="526"/>
      <c r="EH4" s="526"/>
      <c r="EI4" s="526"/>
      <c r="EJ4" s="526"/>
      <c r="EK4" s="526"/>
      <c r="EL4" s="526"/>
      <c r="EM4" s="526"/>
      <c r="EN4" s="526"/>
      <c r="EO4" s="526"/>
      <c r="EP4" s="526"/>
      <c r="EQ4" s="526"/>
      <c r="ER4" s="526"/>
      <c r="ES4" s="526"/>
      <c r="ET4" s="526"/>
      <c r="EU4" s="526"/>
      <c r="EV4" s="526"/>
      <c r="EW4" s="526"/>
      <c r="EX4" s="526"/>
      <c r="EY4" s="526"/>
      <c r="EZ4" s="526"/>
      <c r="FA4" s="526"/>
      <c r="FB4" s="526"/>
      <c r="FC4" s="526"/>
      <c r="FD4" s="526"/>
      <c r="FE4" s="526"/>
      <c r="FF4" s="526"/>
      <c r="FG4" s="526"/>
      <c r="FH4" s="526"/>
      <c r="FI4" s="526"/>
      <c r="FJ4" s="526"/>
      <c r="FK4" s="526"/>
      <c r="FL4" s="526"/>
      <c r="FM4" s="526"/>
      <c r="FN4" s="526"/>
      <c r="FO4" s="526"/>
      <c r="FP4" s="526"/>
      <c r="FQ4" s="526"/>
      <c r="FR4" s="526"/>
      <c r="FS4" s="526"/>
      <c r="FT4" s="526"/>
      <c r="FU4" s="526"/>
      <c r="FV4" s="526"/>
      <c r="FW4" s="526"/>
      <c r="FX4" s="526"/>
      <c r="FY4" s="526"/>
      <c r="FZ4" s="526"/>
      <c r="GA4" s="526"/>
      <c r="GB4" s="526"/>
      <c r="GC4" s="526"/>
      <c r="GD4" s="526"/>
      <c r="GE4" s="526"/>
      <c r="GF4" s="526"/>
      <c r="GG4" s="526"/>
      <c r="GH4" s="526"/>
      <c r="GI4" s="526"/>
      <c r="GJ4" s="526"/>
      <c r="GK4" s="526"/>
      <c r="GL4" s="526"/>
      <c r="GM4" s="526"/>
      <c r="GN4" s="526"/>
      <c r="GO4" s="526"/>
      <c r="GP4" s="526"/>
      <c r="GQ4" s="526"/>
      <c r="GR4" s="526"/>
      <c r="GS4" s="526"/>
      <c r="GT4" s="526"/>
      <c r="GU4" s="526"/>
      <c r="GV4" s="526"/>
      <c r="GW4" s="526"/>
      <c r="GX4" s="526"/>
      <c r="GY4" s="526"/>
      <c r="GZ4" s="526"/>
      <c r="HA4" s="526"/>
      <c r="HB4" s="526"/>
      <c r="HC4" s="526"/>
      <c r="HD4" s="526"/>
      <c r="HE4" s="526"/>
      <c r="HF4" s="526"/>
      <c r="HG4" s="526"/>
      <c r="HH4" s="526"/>
      <c r="HI4" s="526"/>
      <c r="HJ4" s="526"/>
      <c r="HK4" s="526"/>
      <c r="HL4" s="526"/>
      <c r="HM4" s="526"/>
      <c r="HN4" s="526"/>
      <c r="HO4" s="526"/>
      <c r="HP4" s="526"/>
      <c r="HQ4" s="526"/>
      <c r="HR4" s="526"/>
      <c r="HS4" s="526"/>
      <c r="HT4" s="526"/>
      <c r="HU4" s="526"/>
      <c r="HV4" s="526"/>
      <c r="HW4" s="526"/>
      <c r="HX4" s="526"/>
      <c r="HY4" s="526"/>
      <c r="HZ4" s="526"/>
      <c r="IA4" s="526"/>
      <c r="IB4" s="526"/>
      <c r="IC4" s="526"/>
      <c r="ID4" s="526"/>
      <c r="IE4" s="526"/>
      <c r="IF4" s="526"/>
      <c r="IG4" s="526"/>
      <c r="IH4" s="526"/>
      <c r="II4" s="526"/>
      <c r="IJ4" s="526"/>
      <c r="IK4" s="526"/>
      <c r="IL4" s="526"/>
      <c r="IM4" s="526"/>
      <c r="IN4" s="526"/>
      <c r="IO4" s="526"/>
      <c r="IP4" s="526"/>
      <c r="IQ4" s="526"/>
      <c r="IR4" s="526"/>
      <c r="IS4" s="526"/>
      <c r="IT4" s="526"/>
      <c r="IU4" s="526"/>
      <c r="IV4" s="526"/>
      <c r="IW4" s="526"/>
      <c r="IX4" s="526"/>
      <c r="IY4" s="526"/>
      <c r="IZ4" s="526"/>
      <c r="JA4" s="526"/>
      <c r="JB4" s="526"/>
      <c r="JC4" s="526"/>
      <c r="JD4" s="526"/>
      <c r="JE4" s="526"/>
      <c r="JF4" s="526"/>
      <c r="JG4" s="526"/>
      <c r="JH4" s="526"/>
      <c r="JI4" s="526"/>
      <c r="JJ4" s="526"/>
      <c r="JK4" s="526"/>
      <c r="JL4" s="526"/>
      <c r="JM4" s="526"/>
      <c r="JN4" s="527"/>
    </row>
    <row r="5" spans="1:274" ht="38" customHeight="1">
      <c r="A5" s="901"/>
      <c r="B5" s="902" t="s">
        <v>817</v>
      </c>
      <c r="C5" s="902" t="s">
        <v>818</v>
      </c>
      <c r="D5" s="729">
        <v>2</v>
      </c>
      <c r="E5" s="1191">
        <v>352</v>
      </c>
      <c r="F5" s="903" t="s">
        <v>1697</v>
      </c>
      <c r="G5" s="904"/>
      <c r="H5" s="905"/>
      <c r="I5" s="906"/>
      <c r="J5" s="907"/>
      <c r="K5" s="908"/>
      <c r="L5" s="909"/>
      <c r="M5" s="910">
        <f t="shared" si="0"/>
        <v>0</v>
      </c>
      <c r="N5" s="725">
        <f t="shared" si="1"/>
        <v>0</v>
      </c>
      <c r="O5" s="726" t="str">
        <f t="shared" si="2"/>
        <v>-</v>
      </c>
      <c r="P5" s="896">
        <v>9.3000000000000007</v>
      </c>
      <c r="Q5" s="174">
        <f t="shared" si="3"/>
        <v>0</v>
      </c>
      <c r="R5" s="533"/>
      <c r="S5" s="911" t="s">
        <v>1520</v>
      </c>
      <c r="T5" s="898"/>
      <c r="U5" s="898"/>
      <c r="V5" s="898"/>
      <c r="W5" s="898"/>
      <c r="X5" s="898"/>
      <c r="Y5" s="898"/>
      <c r="Z5" s="898"/>
      <c r="AA5" s="898"/>
      <c r="AB5" s="898"/>
      <c r="AC5" s="898"/>
      <c r="AD5" s="898"/>
      <c r="AE5" s="898"/>
      <c r="AF5" s="898"/>
      <c r="AG5" s="898"/>
      <c r="AH5" s="898"/>
      <c r="AI5" s="898"/>
      <c r="AJ5" s="898"/>
      <c r="AK5" s="898"/>
      <c r="AL5" s="899">
        <v>5.17</v>
      </c>
      <c r="AM5" s="900"/>
      <c r="AN5" s="900"/>
      <c r="AO5" s="900"/>
      <c r="AP5" s="900">
        <v>2</v>
      </c>
      <c r="AQ5" s="900"/>
      <c r="AR5" s="900"/>
      <c r="AS5" s="858"/>
      <c r="AT5" s="526"/>
      <c r="AU5" s="526"/>
      <c r="AV5" s="526"/>
      <c r="AW5" s="526"/>
      <c r="AX5" s="526"/>
      <c r="AY5" s="526"/>
      <c r="AZ5" s="526"/>
      <c r="BA5" s="526"/>
      <c r="BB5" s="526"/>
      <c r="BC5" s="526"/>
      <c r="BD5" s="526"/>
      <c r="BE5" s="526"/>
      <c r="BF5" s="526"/>
      <c r="BG5" s="526"/>
      <c r="BH5" s="526"/>
      <c r="BI5" s="526"/>
      <c r="BJ5" s="526"/>
      <c r="BK5" s="526"/>
      <c r="BL5" s="526"/>
      <c r="BM5" s="526"/>
      <c r="BN5" s="526"/>
      <c r="BO5" s="526"/>
      <c r="BP5" s="526"/>
      <c r="BQ5" s="526"/>
      <c r="BR5" s="526"/>
      <c r="BS5" s="526"/>
      <c r="BT5" s="526"/>
      <c r="BU5" s="526"/>
      <c r="BV5" s="526"/>
      <c r="BW5" s="526"/>
      <c r="BX5" s="526"/>
      <c r="BY5" s="526"/>
      <c r="BZ5" s="526"/>
      <c r="CA5" s="526"/>
      <c r="CB5" s="526"/>
      <c r="CC5" s="526"/>
      <c r="CD5" s="526"/>
      <c r="CE5" s="526"/>
      <c r="CF5" s="526"/>
      <c r="CG5" s="526"/>
      <c r="CH5" s="526"/>
      <c r="CI5" s="526"/>
      <c r="CJ5" s="526"/>
      <c r="CK5" s="526"/>
      <c r="CL5" s="526"/>
      <c r="CM5" s="526"/>
      <c r="CN5" s="526"/>
      <c r="CO5" s="526"/>
      <c r="CP5" s="526"/>
      <c r="CQ5" s="526"/>
      <c r="CR5" s="526"/>
      <c r="CS5" s="526"/>
      <c r="CT5" s="526"/>
      <c r="CU5" s="526"/>
      <c r="CV5" s="526"/>
      <c r="CW5" s="526"/>
      <c r="CX5" s="526"/>
      <c r="CY5" s="526"/>
      <c r="CZ5" s="526"/>
      <c r="DA5" s="526"/>
      <c r="DB5" s="526"/>
      <c r="DC5" s="526"/>
      <c r="DD5" s="526"/>
      <c r="DE5" s="526"/>
      <c r="DF5" s="526"/>
      <c r="DG5" s="526"/>
      <c r="DH5" s="526"/>
      <c r="DI5" s="526"/>
      <c r="DJ5" s="526"/>
      <c r="DK5" s="526"/>
      <c r="DL5" s="526"/>
      <c r="DM5" s="526"/>
      <c r="DN5" s="526"/>
      <c r="DO5" s="526"/>
      <c r="DP5" s="526"/>
      <c r="DQ5" s="526"/>
      <c r="DR5" s="526"/>
      <c r="DS5" s="526"/>
      <c r="DT5" s="526"/>
      <c r="DU5" s="526"/>
      <c r="DV5" s="526"/>
      <c r="DW5" s="526"/>
      <c r="DX5" s="526"/>
      <c r="DY5" s="526"/>
      <c r="DZ5" s="526"/>
      <c r="EA5" s="526"/>
      <c r="EB5" s="526"/>
      <c r="EC5" s="526"/>
      <c r="ED5" s="526"/>
      <c r="EE5" s="526"/>
      <c r="EF5" s="526"/>
      <c r="EG5" s="526"/>
      <c r="EH5" s="526"/>
      <c r="EI5" s="526"/>
      <c r="EJ5" s="526"/>
      <c r="EK5" s="526"/>
      <c r="EL5" s="526"/>
      <c r="EM5" s="526"/>
      <c r="EN5" s="526"/>
      <c r="EO5" s="526"/>
      <c r="EP5" s="526"/>
      <c r="EQ5" s="526"/>
      <c r="ER5" s="526"/>
      <c r="ES5" s="526"/>
      <c r="ET5" s="526"/>
      <c r="EU5" s="526"/>
      <c r="EV5" s="526"/>
      <c r="EW5" s="526"/>
      <c r="EX5" s="526"/>
      <c r="EY5" s="526"/>
      <c r="EZ5" s="526"/>
      <c r="FA5" s="526"/>
      <c r="FB5" s="526"/>
      <c r="FC5" s="526"/>
      <c r="FD5" s="526"/>
      <c r="FE5" s="526"/>
      <c r="FF5" s="526"/>
      <c r="FG5" s="526"/>
      <c r="FH5" s="526"/>
      <c r="FI5" s="526"/>
      <c r="FJ5" s="526"/>
      <c r="FK5" s="526"/>
      <c r="FL5" s="526"/>
      <c r="FM5" s="526"/>
      <c r="FN5" s="526"/>
      <c r="FO5" s="526"/>
      <c r="FP5" s="526"/>
      <c r="FQ5" s="526"/>
      <c r="FR5" s="526"/>
      <c r="FS5" s="526"/>
      <c r="FT5" s="526"/>
      <c r="FU5" s="526"/>
      <c r="FV5" s="526"/>
      <c r="FW5" s="526"/>
      <c r="FX5" s="526"/>
      <c r="FY5" s="526"/>
      <c r="FZ5" s="526"/>
      <c r="GA5" s="526"/>
      <c r="GB5" s="526"/>
      <c r="GC5" s="526"/>
      <c r="GD5" s="526"/>
      <c r="GE5" s="526"/>
      <c r="GF5" s="526"/>
      <c r="GG5" s="526"/>
      <c r="GH5" s="526"/>
      <c r="GI5" s="526"/>
      <c r="GJ5" s="526"/>
      <c r="GK5" s="526"/>
      <c r="GL5" s="526"/>
      <c r="GM5" s="526"/>
      <c r="GN5" s="526"/>
      <c r="GO5" s="526"/>
      <c r="GP5" s="526"/>
      <c r="GQ5" s="526"/>
      <c r="GR5" s="526"/>
      <c r="GS5" s="526"/>
      <c r="GT5" s="526"/>
      <c r="GU5" s="526"/>
      <c r="GV5" s="526"/>
      <c r="GW5" s="526"/>
      <c r="GX5" s="526"/>
      <c r="GY5" s="526"/>
      <c r="GZ5" s="526"/>
      <c r="HA5" s="526"/>
      <c r="HB5" s="526"/>
      <c r="HC5" s="526"/>
      <c r="HD5" s="526"/>
      <c r="HE5" s="526"/>
      <c r="HF5" s="526"/>
      <c r="HG5" s="526"/>
      <c r="HH5" s="526"/>
      <c r="HI5" s="526"/>
      <c r="HJ5" s="526"/>
      <c r="HK5" s="526"/>
      <c r="HL5" s="526"/>
      <c r="HM5" s="526"/>
      <c r="HN5" s="526"/>
      <c r="HO5" s="526"/>
      <c r="HP5" s="526"/>
      <c r="HQ5" s="526"/>
      <c r="HR5" s="526"/>
      <c r="HS5" s="526"/>
      <c r="HT5" s="526"/>
      <c r="HU5" s="526"/>
      <c r="HV5" s="526"/>
      <c r="HW5" s="526"/>
      <c r="HX5" s="526"/>
      <c r="HY5" s="526"/>
      <c r="HZ5" s="526"/>
      <c r="IA5" s="526"/>
      <c r="IB5" s="526"/>
      <c r="IC5" s="526"/>
      <c r="ID5" s="526"/>
      <c r="IE5" s="526"/>
      <c r="IF5" s="526"/>
      <c r="IG5" s="526"/>
      <c r="IH5" s="526"/>
      <c r="II5" s="526"/>
      <c r="IJ5" s="526"/>
      <c r="IK5" s="526"/>
      <c r="IL5" s="526"/>
      <c r="IM5" s="526"/>
      <c r="IN5" s="526"/>
      <c r="IO5" s="526"/>
      <c r="IP5" s="526"/>
      <c r="IQ5" s="526"/>
      <c r="IR5" s="526"/>
      <c r="IS5" s="526"/>
      <c r="IT5" s="526"/>
      <c r="IU5" s="526"/>
      <c r="IV5" s="526"/>
      <c r="IW5" s="526"/>
      <c r="IX5" s="526"/>
      <c r="IY5" s="526"/>
      <c r="IZ5" s="526"/>
      <c r="JA5" s="526"/>
      <c r="JB5" s="526"/>
      <c r="JC5" s="526"/>
      <c r="JD5" s="526"/>
      <c r="JE5" s="526"/>
      <c r="JF5" s="526"/>
      <c r="JG5" s="526"/>
      <c r="JH5" s="526"/>
      <c r="JI5" s="526"/>
      <c r="JJ5" s="526"/>
      <c r="JK5" s="526"/>
      <c r="JL5" s="526"/>
      <c r="JM5" s="526"/>
      <c r="JN5" s="527"/>
    </row>
    <row r="6" spans="1:274" ht="38" customHeight="1">
      <c r="A6" s="912" t="s">
        <v>819</v>
      </c>
      <c r="B6" s="902" t="s">
        <v>820</v>
      </c>
      <c r="C6" s="902" t="s">
        <v>821</v>
      </c>
      <c r="D6" s="729">
        <v>3</v>
      </c>
      <c r="E6" s="1230">
        <v>348</v>
      </c>
      <c r="F6" s="903" t="s">
        <v>1678</v>
      </c>
      <c r="G6" s="904"/>
      <c r="H6" s="905"/>
      <c r="I6" s="906"/>
      <c r="J6" s="907"/>
      <c r="K6" s="908"/>
      <c r="L6" s="909"/>
      <c r="M6" s="910">
        <f t="shared" si="0"/>
        <v>0</v>
      </c>
      <c r="N6" s="725">
        <f t="shared" si="1"/>
        <v>0</v>
      </c>
      <c r="O6" s="726" t="str">
        <f t="shared" si="2"/>
        <v>-</v>
      </c>
      <c r="P6" s="896">
        <v>9.4</v>
      </c>
      <c r="Q6" s="174">
        <f t="shared" si="3"/>
        <v>0</v>
      </c>
      <c r="R6" s="533"/>
      <c r="S6" s="913" t="s">
        <v>1519</v>
      </c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8"/>
      <c r="AG6" s="898"/>
      <c r="AH6" s="898"/>
      <c r="AI6" s="898"/>
      <c r="AJ6" s="898"/>
      <c r="AK6" s="898"/>
      <c r="AL6" s="899">
        <v>9</v>
      </c>
      <c r="AM6" s="900"/>
      <c r="AN6" s="900"/>
      <c r="AO6" s="900">
        <v>3</v>
      </c>
      <c r="AP6" s="900"/>
      <c r="AQ6" s="900"/>
      <c r="AR6" s="900"/>
      <c r="AS6" s="858"/>
      <c r="AT6" s="526"/>
      <c r="AU6" s="526"/>
      <c r="AV6" s="526"/>
      <c r="AW6" s="526"/>
      <c r="AX6" s="526"/>
      <c r="AY6" s="526"/>
      <c r="AZ6" s="526"/>
      <c r="BA6" s="526"/>
      <c r="BB6" s="526"/>
      <c r="BC6" s="526"/>
      <c r="BD6" s="526"/>
      <c r="BE6" s="526"/>
      <c r="BF6" s="526"/>
      <c r="BG6" s="526"/>
      <c r="BH6" s="526"/>
      <c r="BI6" s="526"/>
      <c r="BJ6" s="526"/>
      <c r="BK6" s="526"/>
      <c r="BL6" s="526"/>
      <c r="BM6" s="526"/>
      <c r="BN6" s="526"/>
      <c r="BO6" s="526"/>
      <c r="BP6" s="526"/>
      <c r="BQ6" s="526"/>
      <c r="BR6" s="526"/>
      <c r="BS6" s="526"/>
      <c r="BT6" s="526"/>
      <c r="BU6" s="526"/>
      <c r="BV6" s="526"/>
      <c r="BW6" s="526"/>
      <c r="BX6" s="526"/>
      <c r="BY6" s="526"/>
      <c r="BZ6" s="526"/>
      <c r="CA6" s="526"/>
      <c r="CB6" s="526"/>
      <c r="CC6" s="526"/>
      <c r="CD6" s="526"/>
      <c r="CE6" s="526"/>
      <c r="CF6" s="526"/>
      <c r="CG6" s="526"/>
      <c r="CH6" s="526"/>
      <c r="CI6" s="526"/>
      <c r="CJ6" s="526"/>
      <c r="CK6" s="526"/>
      <c r="CL6" s="526"/>
      <c r="CM6" s="526"/>
      <c r="CN6" s="526"/>
      <c r="CO6" s="526"/>
      <c r="CP6" s="526"/>
      <c r="CQ6" s="526"/>
      <c r="CR6" s="526"/>
      <c r="CS6" s="526"/>
      <c r="CT6" s="526"/>
      <c r="CU6" s="526"/>
      <c r="CV6" s="526"/>
      <c r="CW6" s="526"/>
      <c r="CX6" s="526"/>
      <c r="CY6" s="526"/>
      <c r="CZ6" s="526"/>
      <c r="DA6" s="526"/>
      <c r="DB6" s="526"/>
      <c r="DC6" s="526"/>
      <c r="DD6" s="526"/>
      <c r="DE6" s="526"/>
      <c r="DF6" s="526"/>
      <c r="DG6" s="526"/>
      <c r="DH6" s="526"/>
      <c r="DI6" s="526"/>
      <c r="DJ6" s="526"/>
      <c r="DK6" s="526"/>
      <c r="DL6" s="526"/>
      <c r="DM6" s="526"/>
      <c r="DN6" s="526"/>
      <c r="DO6" s="526"/>
      <c r="DP6" s="526"/>
      <c r="DQ6" s="526"/>
      <c r="DR6" s="526"/>
      <c r="DS6" s="526"/>
      <c r="DT6" s="526"/>
      <c r="DU6" s="526"/>
      <c r="DV6" s="526"/>
      <c r="DW6" s="526"/>
      <c r="DX6" s="526"/>
      <c r="DY6" s="526"/>
      <c r="DZ6" s="526"/>
      <c r="EA6" s="526"/>
      <c r="EB6" s="526"/>
      <c r="EC6" s="526"/>
      <c r="ED6" s="526"/>
      <c r="EE6" s="526"/>
      <c r="EF6" s="526"/>
      <c r="EG6" s="526"/>
      <c r="EH6" s="526"/>
      <c r="EI6" s="526"/>
      <c r="EJ6" s="526"/>
      <c r="EK6" s="526"/>
      <c r="EL6" s="526"/>
      <c r="EM6" s="526"/>
      <c r="EN6" s="526"/>
      <c r="EO6" s="526"/>
      <c r="EP6" s="526"/>
      <c r="EQ6" s="526"/>
      <c r="ER6" s="526"/>
      <c r="ES6" s="526"/>
      <c r="ET6" s="526"/>
      <c r="EU6" s="526"/>
      <c r="EV6" s="526"/>
      <c r="EW6" s="526"/>
      <c r="EX6" s="526"/>
      <c r="EY6" s="526"/>
      <c r="EZ6" s="526"/>
      <c r="FA6" s="526"/>
      <c r="FB6" s="526"/>
      <c r="FC6" s="526"/>
      <c r="FD6" s="526"/>
      <c r="FE6" s="526"/>
      <c r="FF6" s="526"/>
      <c r="FG6" s="526"/>
      <c r="FH6" s="526"/>
      <c r="FI6" s="526"/>
      <c r="FJ6" s="526"/>
      <c r="FK6" s="526"/>
      <c r="FL6" s="526"/>
      <c r="FM6" s="526"/>
      <c r="FN6" s="526"/>
      <c r="FO6" s="526"/>
      <c r="FP6" s="526"/>
      <c r="FQ6" s="526"/>
      <c r="FR6" s="526"/>
      <c r="FS6" s="526"/>
      <c r="FT6" s="526"/>
      <c r="FU6" s="526"/>
      <c r="FV6" s="526"/>
      <c r="FW6" s="526"/>
      <c r="FX6" s="526"/>
      <c r="FY6" s="526"/>
      <c r="FZ6" s="526"/>
      <c r="GA6" s="526"/>
      <c r="GB6" s="526"/>
      <c r="GC6" s="526"/>
      <c r="GD6" s="526"/>
      <c r="GE6" s="526"/>
      <c r="GF6" s="526"/>
      <c r="GG6" s="526"/>
      <c r="GH6" s="526"/>
      <c r="GI6" s="526"/>
      <c r="GJ6" s="526"/>
      <c r="GK6" s="526"/>
      <c r="GL6" s="526"/>
      <c r="GM6" s="526"/>
      <c r="GN6" s="526"/>
      <c r="GO6" s="526"/>
      <c r="GP6" s="526"/>
      <c r="GQ6" s="526"/>
      <c r="GR6" s="526"/>
      <c r="GS6" s="526"/>
      <c r="GT6" s="526"/>
      <c r="GU6" s="526"/>
      <c r="GV6" s="526"/>
      <c r="GW6" s="526"/>
      <c r="GX6" s="526"/>
      <c r="GY6" s="526"/>
      <c r="GZ6" s="526"/>
      <c r="HA6" s="526"/>
      <c r="HB6" s="526"/>
      <c r="HC6" s="526"/>
      <c r="HD6" s="526"/>
      <c r="HE6" s="526"/>
      <c r="HF6" s="526"/>
      <c r="HG6" s="526"/>
      <c r="HH6" s="526"/>
      <c r="HI6" s="526"/>
      <c r="HJ6" s="526"/>
      <c r="HK6" s="526"/>
      <c r="HL6" s="526"/>
      <c r="HM6" s="526"/>
      <c r="HN6" s="526"/>
      <c r="HO6" s="526"/>
      <c r="HP6" s="526"/>
      <c r="HQ6" s="526"/>
      <c r="HR6" s="526"/>
      <c r="HS6" s="526"/>
      <c r="HT6" s="526"/>
      <c r="HU6" s="526"/>
      <c r="HV6" s="526"/>
      <c r="HW6" s="526"/>
      <c r="HX6" s="526"/>
      <c r="HY6" s="526"/>
      <c r="HZ6" s="526"/>
      <c r="IA6" s="526"/>
      <c r="IB6" s="526"/>
      <c r="IC6" s="526"/>
      <c r="ID6" s="526"/>
      <c r="IE6" s="526"/>
      <c r="IF6" s="526"/>
      <c r="IG6" s="526"/>
      <c r="IH6" s="526"/>
      <c r="II6" s="526"/>
      <c r="IJ6" s="526"/>
      <c r="IK6" s="526"/>
      <c r="IL6" s="526"/>
      <c r="IM6" s="526"/>
      <c r="IN6" s="526"/>
      <c r="IO6" s="526"/>
      <c r="IP6" s="526"/>
      <c r="IQ6" s="526"/>
      <c r="IR6" s="526"/>
      <c r="IS6" s="526"/>
      <c r="IT6" s="526"/>
      <c r="IU6" s="526"/>
      <c r="IV6" s="526"/>
      <c r="IW6" s="526"/>
      <c r="IX6" s="526"/>
      <c r="IY6" s="526"/>
      <c r="IZ6" s="526"/>
      <c r="JA6" s="526"/>
      <c r="JB6" s="526"/>
      <c r="JC6" s="526"/>
      <c r="JD6" s="526"/>
      <c r="JE6" s="526"/>
      <c r="JF6" s="526"/>
      <c r="JG6" s="526"/>
      <c r="JH6" s="526"/>
      <c r="JI6" s="526"/>
      <c r="JJ6" s="526"/>
      <c r="JK6" s="526"/>
      <c r="JL6" s="526"/>
      <c r="JM6" s="526"/>
      <c r="JN6" s="527"/>
    </row>
    <row r="7" spans="1:274" ht="38" customHeight="1">
      <c r="A7" s="860"/>
      <c r="B7" s="887" t="s">
        <v>823</v>
      </c>
      <c r="C7" s="887" t="s">
        <v>824</v>
      </c>
      <c r="D7" s="684">
        <v>2</v>
      </c>
      <c r="E7" s="1190">
        <v>285</v>
      </c>
      <c r="F7" s="888" t="s">
        <v>1786</v>
      </c>
      <c r="G7" s="889"/>
      <c r="H7" s="890"/>
      <c r="I7" s="891"/>
      <c r="J7" s="892"/>
      <c r="K7" s="893"/>
      <c r="L7" s="894"/>
      <c r="M7" s="895">
        <f t="shared" si="0"/>
        <v>0</v>
      </c>
      <c r="N7" s="685">
        <f t="shared" si="1"/>
        <v>0</v>
      </c>
      <c r="O7" s="686" t="str">
        <f t="shared" si="2"/>
        <v>-</v>
      </c>
      <c r="P7" s="896">
        <v>6.1</v>
      </c>
      <c r="Q7" s="174">
        <f t="shared" si="3"/>
        <v>0</v>
      </c>
      <c r="R7" s="533"/>
      <c r="S7" s="897" t="s">
        <v>1520</v>
      </c>
      <c r="T7" s="898"/>
      <c r="U7" s="898"/>
      <c r="V7" s="898"/>
      <c r="W7" s="898"/>
      <c r="X7" s="898"/>
      <c r="Y7" s="898"/>
      <c r="Z7" s="898"/>
      <c r="AA7" s="898"/>
      <c r="AB7" s="898"/>
      <c r="AC7" s="898"/>
      <c r="AD7" s="898"/>
      <c r="AE7" s="898"/>
      <c r="AF7" s="898"/>
      <c r="AG7" s="898"/>
      <c r="AH7" s="898"/>
      <c r="AI7" s="898"/>
      <c r="AJ7" s="898"/>
      <c r="AK7" s="898"/>
      <c r="AL7" s="899">
        <v>4.4000000000000004</v>
      </c>
      <c r="AM7" s="900"/>
      <c r="AN7" s="900"/>
      <c r="AO7" s="900">
        <v>1</v>
      </c>
      <c r="AP7" s="900">
        <v>1</v>
      </c>
      <c r="AQ7" s="900"/>
      <c r="AR7" s="900"/>
      <c r="AS7" s="858"/>
      <c r="AT7" s="526"/>
      <c r="AU7" s="526"/>
      <c r="AV7" s="526"/>
      <c r="AW7" s="526"/>
      <c r="AX7" s="526"/>
      <c r="AY7" s="526"/>
      <c r="AZ7" s="526"/>
      <c r="BA7" s="526"/>
      <c r="BB7" s="526"/>
      <c r="BC7" s="526"/>
      <c r="BD7" s="526"/>
      <c r="BE7" s="526"/>
      <c r="BF7" s="526"/>
      <c r="BG7" s="526"/>
      <c r="BH7" s="526"/>
      <c r="BI7" s="526"/>
      <c r="BJ7" s="526"/>
      <c r="BK7" s="526"/>
      <c r="BL7" s="526"/>
      <c r="BM7" s="526"/>
      <c r="BN7" s="526"/>
      <c r="BO7" s="526"/>
      <c r="BP7" s="526"/>
      <c r="BQ7" s="526"/>
      <c r="BR7" s="526"/>
      <c r="BS7" s="526"/>
      <c r="BT7" s="526"/>
      <c r="BU7" s="526"/>
      <c r="BV7" s="526"/>
      <c r="BW7" s="526"/>
      <c r="BX7" s="526"/>
      <c r="BY7" s="526"/>
      <c r="BZ7" s="526"/>
      <c r="CA7" s="526"/>
      <c r="CB7" s="526"/>
      <c r="CC7" s="526"/>
      <c r="CD7" s="526"/>
      <c r="CE7" s="526"/>
      <c r="CF7" s="526"/>
      <c r="CG7" s="526"/>
      <c r="CH7" s="526"/>
      <c r="CI7" s="526"/>
      <c r="CJ7" s="526"/>
      <c r="CK7" s="526"/>
      <c r="CL7" s="526"/>
      <c r="CM7" s="526"/>
      <c r="CN7" s="526"/>
      <c r="CO7" s="526"/>
      <c r="CP7" s="526"/>
      <c r="CQ7" s="526"/>
      <c r="CR7" s="526"/>
      <c r="CS7" s="526"/>
      <c r="CT7" s="526"/>
      <c r="CU7" s="526"/>
      <c r="CV7" s="526"/>
      <c r="CW7" s="526"/>
      <c r="CX7" s="526"/>
      <c r="CY7" s="526"/>
      <c r="CZ7" s="526"/>
      <c r="DA7" s="526"/>
      <c r="DB7" s="526"/>
      <c r="DC7" s="526"/>
      <c r="DD7" s="526"/>
      <c r="DE7" s="526"/>
      <c r="DF7" s="526"/>
      <c r="DG7" s="526"/>
      <c r="DH7" s="526"/>
      <c r="DI7" s="526"/>
      <c r="DJ7" s="526"/>
      <c r="DK7" s="526"/>
      <c r="DL7" s="526"/>
      <c r="DM7" s="526"/>
      <c r="DN7" s="526"/>
      <c r="DO7" s="526"/>
      <c r="DP7" s="526"/>
      <c r="DQ7" s="526"/>
      <c r="DR7" s="526"/>
      <c r="DS7" s="526"/>
      <c r="DT7" s="526"/>
      <c r="DU7" s="526"/>
      <c r="DV7" s="526"/>
      <c r="DW7" s="526"/>
      <c r="DX7" s="526"/>
      <c r="DY7" s="526"/>
      <c r="DZ7" s="526"/>
      <c r="EA7" s="526"/>
      <c r="EB7" s="526"/>
      <c r="EC7" s="526"/>
      <c r="ED7" s="526"/>
      <c r="EE7" s="526"/>
      <c r="EF7" s="526"/>
      <c r="EG7" s="526"/>
      <c r="EH7" s="526"/>
      <c r="EI7" s="526"/>
      <c r="EJ7" s="526"/>
      <c r="EK7" s="526"/>
      <c r="EL7" s="526"/>
      <c r="EM7" s="526"/>
      <c r="EN7" s="526"/>
      <c r="EO7" s="526"/>
      <c r="EP7" s="526"/>
      <c r="EQ7" s="526"/>
      <c r="ER7" s="526"/>
      <c r="ES7" s="526"/>
      <c r="ET7" s="526"/>
      <c r="EU7" s="526"/>
      <c r="EV7" s="526"/>
      <c r="EW7" s="526"/>
      <c r="EX7" s="526"/>
      <c r="EY7" s="526"/>
      <c r="EZ7" s="526"/>
      <c r="FA7" s="526"/>
      <c r="FB7" s="526"/>
      <c r="FC7" s="526"/>
      <c r="FD7" s="526"/>
      <c r="FE7" s="526"/>
      <c r="FF7" s="526"/>
      <c r="FG7" s="526"/>
      <c r="FH7" s="526"/>
      <c r="FI7" s="526"/>
      <c r="FJ7" s="526"/>
      <c r="FK7" s="526"/>
      <c r="FL7" s="526"/>
      <c r="FM7" s="526"/>
      <c r="FN7" s="526"/>
      <c r="FO7" s="526"/>
      <c r="FP7" s="526"/>
      <c r="FQ7" s="526"/>
      <c r="FR7" s="526"/>
      <c r="FS7" s="526"/>
      <c r="FT7" s="526"/>
      <c r="FU7" s="526"/>
      <c r="FV7" s="526"/>
      <c r="FW7" s="526"/>
      <c r="FX7" s="526"/>
      <c r="FY7" s="526"/>
      <c r="FZ7" s="526"/>
      <c r="GA7" s="526"/>
      <c r="GB7" s="526"/>
      <c r="GC7" s="526"/>
      <c r="GD7" s="526"/>
      <c r="GE7" s="526"/>
      <c r="GF7" s="526"/>
      <c r="GG7" s="526"/>
      <c r="GH7" s="526"/>
      <c r="GI7" s="526"/>
      <c r="GJ7" s="526"/>
      <c r="GK7" s="526"/>
      <c r="GL7" s="526"/>
      <c r="GM7" s="526"/>
      <c r="GN7" s="526"/>
      <c r="GO7" s="526"/>
      <c r="GP7" s="526"/>
      <c r="GQ7" s="526"/>
      <c r="GR7" s="526"/>
      <c r="GS7" s="526"/>
      <c r="GT7" s="526"/>
      <c r="GU7" s="526"/>
      <c r="GV7" s="526"/>
      <c r="GW7" s="526"/>
      <c r="GX7" s="526"/>
      <c r="GY7" s="526"/>
      <c r="GZ7" s="526"/>
      <c r="HA7" s="526"/>
      <c r="HB7" s="526"/>
      <c r="HC7" s="526"/>
      <c r="HD7" s="526"/>
      <c r="HE7" s="526"/>
      <c r="HF7" s="526"/>
      <c r="HG7" s="526"/>
      <c r="HH7" s="526"/>
      <c r="HI7" s="526"/>
      <c r="HJ7" s="526"/>
      <c r="HK7" s="526"/>
      <c r="HL7" s="526"/>
      <c r="HM7" s="526"/>
      <c r="HN7" s="526"/>
      <c r="HO7" s="526"/>
      <c r="HP7" s="526"/>
      <c r="HQ7" s="526"/>
      <c r="HR7" s="526"/>
      <c r="HS7" s="526"/>
      <c r="HT7" s="526"/>
      <c r="HU7" s="526"/>
      <c r="HV7" s="526"/>
      <c r="HW7" s="526"/>
      <c r="HX7" s="526"/>
      <c r="HY7" s="526"/>
      <c r="HZ7" s="526"/>
      <c r="IA7" s="526"/>
      <c r="IB7" s="526"/>
      <c r="IC7" s="526"/>
      <c r="ID7" s="526"/>
      <c r="IE7" s="526"/>
      <c r="IF7" s="526"/>
      <c r="IG7" s="526"/>
      <c r="IH7" s="526"/>
      <c r="II7" s="526"/>
      <c r="IJ7" s="526"/>
      <c r="IK7" s="526"/>
      <c r="IL7" s="526"/>
      <c r="IM7" s="526"/>
      <c r="IN7" s="526"/>
      <c r="IO7" s="526"/>
      <c r="IP7" s="526"/>
      <c r="IQ7" s="526"/>
      <c r="IR7" s="526"/>
      <c r="IS7" s="526"/>
      <c r="IT7" s="526"/>
      <c r="IU7" s="526"/>
      <c r="IV7" s="526"/>
      <c r="IW7" s="526"/>
      <c r="IX7" s="526"/>
      <c r="IY7" s="526"/>
      <c r="IZ7" s="526"/>
      <c r="JA7" s="526"/>
      <c r="JB7" s="526"/>
      <c r="JC7" s="526"/>
      <c r="JD7" s="526"/>
      <c r="JE7" s="526"/>
      <c r="JF7" s="526"/>
      <c r="JG7" s="526"/>
      <c r="JH7" s="526"/>
      <c r="JI7" s="526"/>
      <c r="JJ7" s="526"/>
      <c r="JK7" s="526"/>
      <c r="JL7" s="526"/>
      <c r="JM7" s="526"/>
      <c r="JN7" s="527"/>
    </row>
    <row r="8" spans="1:274" ht="38" customHeight="1">
      <c r="A8" s="860"/>
      <c r="B8" s="914" t="s">
        <v>825</v>
      </c>
      <c r="C8" s="914" t="s">
        <v>826</v>
      </c>
      <c r="D8" s="661">
        <v>2</v>
      </c>
      <c r="E8" s="1190">
        <v>288</v>
      </c>
      <c r="F8" s="915" t="s">
        <v>1698</v>
      </c>
      <c r="G8" s="916"/>
      <c r="H8" s="917"/>
      <c r="I8" s="918"/>
      <c r="J8" s="919"/>
      <c r="K8" s="920"/>
      <c r="L8" s="921"/>
      <c r="M8" s="895">
        <f t="shared" si="0"/>
        <v>0</v>
      </c>
      <c r="N8" s="685">
        <f t="shared" si="1"/>
        <v>0</v>
      </c>
      <c r="O8" s="686" t="str">
        <f t="shared" si="2"/>
        <v>-</v>
      </c>
      <c r="P8" s="896">
        <v>6.3</v>
      </c>
      <c r="Q8" s="174">
        <f t="shared" si="3"/>
        <v>0</v>
      </c>
      <c r="R8" s="533"/>
      <c r="S8" s="922" t="s">
        <v>1520</v>
      </c>
      <c r="T8" s="898"/>
      <c r="U8" s="898"/>
      <c r="V8" s="898"/>
      <c r="W8" s="898"/>
      <c r="X8" s="898"/>
      <c r="Y8" s="898"/>
      <c r="Z8" s="898"/>
      <c r="AA8" s="898"/>
      <c r="AB8" s="898"/>
      <c r="AC8" s="898"/>
      <c r="AD8" s="898"/>
      <c r="AE8" s="898"/>
      <c r="AF8" s="898"/>
      <c r="AG8" s="898"/>
      <c r="AH8" s="898"/>
      <c r="AI8" s="898"/>
      <c r="AJ8" s="898"/>
      <c r="AK8" s="898"/>
      <c r="AL8" s="899">
        <v>6</v>
      </c>
      <c r="AM8" s="900"/>
      <c r="AN8" s="900"/>
      <c r="AO8" s="900">
        <v>1</v>
      </c>
      <c r="AP8" s="900">
        <v>1</v>
      </c>
      <c r="AQ8" s="900"/>
      <c r="AR8" s="900"/>
      <c r="AS8" s="858"/>
      <c r="AT8" s="526"/>
      <c r="AU8" s="526"/>
      <c r="AV8" s="526"/>
      <c r="AW8" s="526"/>
      <c r="AX8" s="526"/>
      <c r="AY8" s="526"/>
      <c r="AZ8" s="526"/>
      <c r="BA8" s="526"/>
      <c r="BB8" s="526"/>
      <c r="BC8" s="526"/>
      <c r="BD8" s="526"/>
      <c r="BE8" s="526"/>
      <c r="BF8" s="526"/>
      <c r="BG8" s="526"/>
      <c r="BH8" s="526"/>
      <c r="BI8" s="526"/>
      <c r="BJ8" s="526"/>
      <c r="BK8" s="526"/>
      <c r="BL8" s="526"/>
      <c r="BM8" s="526"/>
      <c r="BN8" s="526"/>
      <c r="BO8" s="526"/>
      <c r="BP8" s="526"/>
      <c r="BQ8" s="526"/>
      <c r="BR8" s="526"/>
      <c r="BS8" s="526"/>
      <c r="BT8" s="526"/>
      <c r="BU8" s="526"/>
      <c r="BV8" s="526"/>
      <c r="BW8" s="526"/>
      <c r="BX8" s="526"/>
      <c r="BY8" s="526"/>
      <c r="BZ8" s="526"/>
      <c r="CA8" s="526"/>
      <c r="CB8" s="526"/>
      <c r="CC8" s="526"/>
      <c r="CD8" s="526"/>
      <c r="CE8" s="526"/>
      <c r="CF8" s="526"/>
      <c r="CG8" s="526"/>
      <c r="CH8" s="526"/>
      <c r="CI8" s="526"/>
      <c r="CJ8" s="526"/>
      <c r="CK8" s="526"/>
      <c r="CL8" s="526"/>
      <c r="CM8" s="526"/>
      <c r="CN8" s="526"/>
      <c r="CO8" s="526"/>
      <c r="CP8" s="526"/>
      <c r="CQ8" s="526"/>
      <c r="CR8" s="526"/>
      <c r="CS8" s="526"/>
      <c r="CT8" s="526"/>
      <c r="CU8" s="526"/>
      <c r="CV8" s="526"/>
      <c r="CW8" s="526"/>
      <c r="CX8" s="526"/>
      <c r="CY8" s="526"/>
      <c r="CZ8" s="526"/>
      <c r="DA8" s="526"/>
      <c r="DB8" s="526"/>
      <c r="DC8" s="526"/>
      <c r="DD8" s="526"/>
      <c r="DE8" s="526"/>
      <c r="DF8" s="526"/>
      <c r="DG8" s="526"/>
      <c r="DH8" s="526"/>
      <c r="DI8" s="526"/>
      <c r="DJ8" s="526"/>
      <c r="DK8" s="526"/>
      <c r="DL8" s="526"/>
      <c r="DM8" s="526"/>
      <c r="DN8" s="526"/>
      <c r="DO8" s="526"/>
      <c r="DP8" s="526"/>
      <c r="DQ8" s="526"/>
      <c r="DR8" s="526"/>
      <c r="DS8" s="526"/>
      <c r="DT8" s="526"/>
      <c r="DU8" s="526"/>
      <c r="DV8" s="526"/>
      <c r="DW8" s="526"/>
      <c r="DX8" s="526"/>
      <c r="DY8" s="526"/>
      <c r="DZ8" s="526"/>
      <c r="EA8" s="526"/>
      <c r="EB8" s="526"/>
      <c r="EC8" s="526"/>
      <c r="ED8" s="526"/>
      <c r="EE8" s="526"/>
      <c r="EF8" s="526"/>
      <c r="EG8" s="526"/>
      <c r="EH8" s="526"/>
      <c r="EI8" s="526"/>
      <c r="EJ8" s="526"/>
      <c r="EK8" s="526"/>
      <c r="EL8" s="526"/>
      <c r="EM8" s="526"/>
      <c r="EN8" s="526"/>
      <c r="EO8" s="526"/>
      <c r="EP8" s="526"/>
      <c r="EQ8" s="526"/>
      <c r="ER8" s="526"/>
      <c r="ES8" s="526"/>
      <c r="ET8" s="526"/>
      <c r="EU8" s="526"/>
      <c r="EV8" s="526"/>
      <c r="EW8" s="526"/>
      <c r="EX8" s="526"/>
      <c r="EY8" s="526"/>
      <c r="EZ8" s="526"/>
      <c r="FA8" s="526"/>
      <c r="FB8" s="526"/>
      <c r="FC8" s="526"/>
      <c r="FD8" s="526"/>
      <c r="FE8" s="526"/>
      <c r="FF8" s="526"/>
      <c r="FG8" s="526"/>
      <c r="FH8" s="526"/>
      <c r="FI8" s="526"/>
      <c r="FJ8" s="526"/>
      <c r="FK8" s="526"/>
      <c r="FL8" s="526"/>
      <c r="FM8" s="526"/>
      <c r="FN8" s="526"/>
      <c r="FO8" s="526"/>
      <c r="FP8" s="526"/>
      <c r="FQ8" s="526"/>
      <c r="FR8" s="526"/>
      <c r="FS8" s="526"/>
      <c r="FT8" s="526"/>
      <c r="FU8" s="526"/>
      <c r="FV8" s="526"/>
      <c r="FW8" s="526"/>
      <c r="FX8" s="526"/>
      <c r="FY8" s="526"/>
      <c r="FZ8" s="526"/>
      <c r="GA8" s="526"/>
      <c r="GB8" s="526"/>
      <c r="GC8" s="526"/>
      <c r="GD8" s="526"/>
      <c r="GE8" s="526"/>
      <c r="GF8" s="526"/>
      <c r="GG8" s="526"/>
      <c r="GH8" s="526"/>
      <c r="GI8" s="526"/>
      <c r="GJ8" s="526"/>
      <c r="GK8" s="526"/>
      <c r="GL8" s="526"/>
      <c r="GM8" s="526"/>
      <c r="GN8" s="526"/>
      <c r="GO8" s="526"/>
      <c r="GP8" s="526"/>
      <c r="GQ8" s="526"/>
      <c r="GR8" s="526"/>
      <c r="GS8" s="526"/>
      <c r="GT8" s="526"/>
      <c r="GU8" s="526"/>
      <c r="GV8" s="526"/>
      <c r="GW8" s="526"/>
      <c r="GX8" s="526"/>
      <c r="GY8" s="526"/>
      <c r="GZ8" s="526"/>
      <c r="HA8" s="526"/>
      <c r="HB8" s="526"/>
      <c r="HC8" s="526"/>
      <c r="HD8" s="526"/>
      <c r="HE8" s="526"/>
      <c r="HF8" s="526"/>
      <c r="HG8" s="526"/>
      <c r="HH8" s="526"/>
      <c r="HI8" s="526"/>
      <c r="HJ8" s="526"/>
      <c r="HK8" s="526"/>
      <c r="HL8" s="526"/>
      <c r="HM8" s="526"/>
      <c r="HN8" s="526"/>
      <c r="HO8" s="526"/>
      <c r="HP8" s="526"/>
      <c r="HQ8" s="526"/>
      <c r="HR8" s="526"/>
      <c r="HS8" s="526"/>
      <c r="HT8" s="526"/>
      <c r="HU8" s="526"/>
      <c r="HV8" s="526"/>
      <c r="HW8" s="526"/>
      <c r="HX8" s="526"/>
      <c r="HY8" s="526"/>
      <c r="HZ8" s="526"/>
      <c r="IA8" s="526"/>
      <c r="IB8" s="526"/>
      <c r="IC8" s="526"/>
      <c r="ID8" s="526"/>
      <c r="IE8" s="526"/>
      <c r="IF8" s="526"/>
      <c r="IG8" s="526"/>
      <c r="IH8" s="526"/>
      <c r="II8" s="526"/>
      <c r="IJ8" s="526"/>
      <c r="IK8" s="526"/>
      <c r="IL8" s="526"/>
      <c r="IM8" s="526"/>
      <c r="IN8" s="526"/>
      <c r="IO8" s="526"/>
      <c r="IP8" s="526"/>
      <c r="IQ8" s="526"/>
      <c r="IR8" s="526"/>
      <c r="IS8" s="526"/>
      <c r="IT8" s="526"/>
      <c r="IU8" s="526"/>
      <c r="IV8" s="526"/>
      <c r="IW8" s="526"/>
      <c r="IX8" s="526"/>
      <c r="IY8" s="526"/>
      <c r="IZ8" s="526"/>
      <c r="JA8" s="526"/>
      <c r="JB8" s="526"/>
      <c r="JC8" s="526"/>
      <c r="JD8" s="526"/>
      <c r="JE8" s="526"/>
      <c r="JF8" s="526"/>
      <c r="JG8" s="526"/>
      <c r="JH8" s="526"/>
      <c r="JI8" s="526"/>
      <c r="JJ8" s="526"/>
      <c r="JK8" s="526"/>
      <c r="JL8" s="526"/>
      <c r="JM8" s="526"/>
      <c r="JN8" s="527"/>
    </row>
    <row r="9" spans="1:274" ht="38" customHeight="1">
      <c r="A9" s="860"/>
      <c r="B9" s="914" t="s">
        <v>827</v>
      </c>
      <c r="C9" s="914" t="s">
        <v>828</v>
      </c>
      <c r="D9" s="661">
        <v>2</v>
      </c>
      <c r="E9" s="1190">
        <v>315</v>
      </c>
      <c r="F9" s="915" t="s">
        <v>1699</v>
      </c>
      <c r="G9" s="916"/>
      <c r="H9" s="917"/>
      <c r="I9" s="918"/>
      <c r="J9" s="919"/>
      <c r="K9" s="920"/>
      <c r="L9" s="921"/>
      <c r="M9" s="895">
        <f t="shared" si="0"/>
        <v>0</v>
      </c>
      <c r="N9" s="685">
        <f t="shared" si="1"/>
        <v>0</v>
      </c>
      <c r="O9" s="686" t="str">
        <f t="shared" si="2"/>
        <v>-</v>
      </c>
      <c r="P9" s="896">
        <v>7</v>
      </c>
      <c r="Q9" s="174">
        <f t="shared" si="3"/>
        <v>0</v>
      </c>
      <c r="R9" s="533"/>
      <c r="S9" s="922" t="s">
        <v>1520</v>
      </c>
      <c r="T9" s="898"/>
      <c r="U9" s="898"/>
      <c r="V9" s="898"/>
      <c r="W9" s="898"/>
      <c r="X9" s="898"/>
      <c r="Y9" s="898"/>
      <c r="Z9" s="898"/>
      <c r="AA9" s="898"/>
      <c r="AB9" s="898"/>
      <c r="AC9" s="898"/>
      <c r="AD9" s="898"/>
      <c r="AE9" s="898"/>
      <c r="AF9" s="898"/>
      <c r="AG9" s="898"/>
      <c r="AH9" s="898"/>
      <c r="AI9" s="898"/>
      <c r="AJ9" s="898"/>
      <c r="AK9" s="898"/>
      <c r="AL9" s="899">
        <v>6</v>
      </c>
      <c r="AM9" s="900"/>
      <c r="AN9" s="900"/>
      <c r="AO9" s="900">
        <v>1</v>
      </c>
      <c r="AP9" s="900">
        <v>1</v>
      </c>
      <c r="AQ9" s="900"/>
      <c r="AR9" s="900"/>
      <c r="AS9" s="858"/>
      <c r="AT9" s="526"/>
      <c r="AU9" s="526"/>
      <c r="AV9" s="526"/>
      <c r="AW9" s="526"/>
      <c r="AX9" s="526"/>
      <c r="AY9" s="526"/>
      <c r="AZ9" s="526"/>
      <c r="BA9" s="526"/>
      <c r="BB9" s="526"/>
      <c r="BC9" s="526"/>
      <c r="BD9" s="526"/>
      <c r="BE9" s="526"/>
      <c r="BF9" s="526"/>
      <c r="BG9" s="526"/>
      <c r="BH9" s="526"/>
      <c r="BI9" s="526"/>
      <c r="BJ9" s="526"/>
      <c r="BK9" s="526"/>
      <c r="BL9" s="526"/>
      <c r="BM9" s="526"/>
      <c r="BN9" s="526"/>
      <c r="BO9" s="526"/>
      <c r="BP9" s="526"/>
      <c r="BQ9" s="526"/>
      <c r="BR9" s="526"/>
      <c r="BS9" s="526"/>
      <c r="BT9" s="526"/>
      <c r="BU9" s="526"/>
      <c r="BV9" s="526"/>
      <c r="BW9" s="526"/>
      <c r="BX9" s="526"/>
      <c r="BY9" s="526"/>
      <c r="BZ9" s="526"/>
      <c r="CA9" s="526"/>
      <c r="CB9" s="526"/>
      <c r="CC9" s="526"/>
      <c r="CD9" s="526"/>
      <c r="CE9" s="526"/>
      <c r="CF9" s="526"/>
      <c r="CG9" s="526"/>
      <c r="CH9" s="526"/>
      <c r="CI9" s="526"/>
      <c r="CJ9" s="526"/>
      <c r="CK9" s="526"/>
      <c r="CL9" s="526"/>
      <c r="CM9" s="526"/>
      <c r="CN9" s="526"/>
      <c r="CO9" s="526"/>
      <c r="CP9" s="526"/>
      <c r="CQ9" s="526"/>
      <c r="CR9" s="526"/>
      <c r="CS9" s="526"/>
      <c r="CT9" s="526"/>
      <c r="CU9" s="526"/>
      <c r="CV9" s="526"/>
      <c r="CW9" s="526"/>
      <c r="CX9" s="526"/>
      <c r="CY9" s="526"/>
      <c r="CZ9" s="526"/>
      <c r="DA9" s="526"/>
      <c r="DB9" s="526"/>
      <c r="DC9" s="526"/>
      <c r="DD9" s="526"/>
      <c r="DE9" s="526"/>
      <c r="DF9" s="526"/>
      <c r="DG9" s="526"/>
      <c r="DH9" s="526"/>
      <c r="DI9" s="526"/>
      <c r="DJ9" s="526"/>
      <c r="DK9" s="526"/>
      <c r="DL9" s="526"/>
      <c r="DM9" s="526"/>
      <c r="DN9" s="526"/>
      <c r="DO9" s="526"/>
      <c r="DP9" s="526"/>
      <c r="DQ9" s="526"/>
      <c r="DR9" s="526"/>
      <c r="DS9" s="526"/>
      <c r="DT9" s="526"/>
      <c r="DU9" s="526"/>
      <c r="DV9" s="526"/>
      <c r="DW9" s="526"/>
      <c r="DX9" s="526"/>
      <c r="DY9" s="526"/>
      <c r="DZ9" s="526"/>
      <c r="EA9" s="526"/>
      <c r="EB9" s="526"/>
      <c r="EC9" s="526"/>
      <c r="ED9" s="526"/>
      <c r="EE9" s="526"/>
      <c r="EF9" s="526"/>
      <c r="EG9" s="526"/>
      <c r="EH9" s="526"/>
      <c r="EI9" s="526"/>
      <c r="EJ9" s="526"/>
      <c r="EK9" s="526"/>
      <c r="EL9" s="526"/>
      <c r="EM9" s="526"/>
      <c r="EN9" s="526"/>
      <c r="EO9" s="526"/>
      <c r="EP9" s="526"/>
      <c r="EQ9" s="526"/>
      <c r="ER9" s="526"/>
      <c r="ES9" s="526"/>
      <c r="ET9" s="526"/>
      <c r="EU9" s="526"/>
      <c r="EV9" s="526"/>
      <c r="EW9" s="526"/>
      <c r="EX9" s="526"/>
      <c r="EY9" s="526"/>
      <c r="EZ9" s="526"/>
      <c r="FA9" s="526"/>
      <c r="FB9" s="526"/>
      <c r="FC9" s="526"/>
      <c r="FD9" s="526"/>
      <c r="FE9" s="526"/>
      <c r="FF9" s="526"/>
      <c r="FG9" s="526"/>
      <c r="FH9" s="526"/>
      <c r="FI9" s="526"/>
      <c r="FJ9" s="526"/>
      <c r="FK9" s="526"/>
      <c r="FL9" s="526"/>
      <c r="FM9" s="526"/>
      <c r="FN9" s="526"/>
      <c r="FO9" s="526"/>
      <c r="FP9" s="526"/>
      <c r="FQ9" s="526"/>
      <c r="FR9" s="526"/>
      <c r="FS9" s="526"/>
      <c r="FT9" s="526"/>
      <c r="FU9" s="526"/>
      <c r="FV9" s="526"/>
      <c r="FW9" s="526"/>
      <c r="FX9" s="526"/>
      <c r="FY9" s="526"/>
      <c r="FZ9" s="526"/>
      <c r="GA9" s="526"/>
      <c r="GB9" s="526"/>
      <c r="GC9" s="526"/>
      <c r="GD9" s="526"/>
      <c r="GE9" s="526"/>
      <c r="GF9" s="526"/>
      <c r="GG9" s="526"/>
      <c r="GH9" s="526"/>
      <c r="GI9" s="526"/>
      <c r="GJ9" s="526"/>
      <c r="GK9" s="526"/>
      <c r="GL9" s="526"/>
      <c r="GM9" s="526"/>
      <c r="GN9" s="526"/>
      <c r="GO9" s="526"/>
      <c r="GP9" s="526"/>
      <c r="GQ9" s="526"/>
      <c r="GR9" s="526"/>
      <c r="GS9" s="526"/>
      <c r="GT9" s="526"/>
      <c r="GU9" s="526"/>
      <c r="GV9" s="526"/>
      <c r="GW9" s="526"/>
      <c r="GX9" s="526"/>
      <c r="GY9" s="526"/>
      <c r="GZ9" s="526"/>
      <c r="HA9" s="526"/>
      <c r="HB9" s="526"/>
      <c r="HC9" s="526"/>
      <c r="HD9" s="526"/>
      <c r="HE9" s="526"/>
      <c r="HF9" s="526"/>
      <c r="HG9" s="526"/>
      <c r="HH9" s="526"/>
      <c r="HI9" s="526"/>
      <c r="HJ9" s="526"/>
      <c r="HK9" s="526"/>
      <c r="HL9" s="526"/>
      <c r="HM9" s="526"/>
      <c r="HN9" s="526"/>
      <c r="HO9" s="526"/>
      <c r="HP9" s="526"/>
      <c r="HQ9" s="526"/>
      <c r="HR9" s="526"/>
      <c r="HS9" s="526"/>
      <c r="HT9" s="526"/>
      <c r="HU9" s="526"/>
      <c r="HV9" s="526"/>
      <c r="HW9" s="526"/>
      <c r="HX9" s="526"/>
      <c r="HY9" s="526"/>
      <c r="HZ9" s="526"/>
      <c r="IA9" s="526"/>
      <c r="IB9" s="526"/>
      <c r="IC9" s="526"/>
      <c r="ID9" s="526"/>
      <c r="IE9" s="526"/>
      <c r="IF9" s="526"/>
      <c r="IG9" s="526"/>
      <c r="IH9" s="526"/>
      <c r="II9" s="526"/>
      <c r="IJ9" s="526"/>
      <c r="IK9" s="526"/>
      <c r="IL9" s="526"/>
      <c r="IM9" s="526"/>
      <c r="IN9" s="526"/>
      <c r="IO9" s="526"/>
      <c r="IP9" s="526"/>
      <c r="IQ9" s="526"/>
      <c r="IR9" s="526"/>
      <c r="IS9" s="526"/>
      <c r="IT9" s="526"/>
      <c r="IU9" s="526"/>
      <c r="IV9" s="526"/>
      <c r="IW9" s="526"/>
      <c r="IX9" s="526"/>
      <c r="IY9" s="526"/>
      <c r="IZ9" s="526"/>
      <c r="JA9" s="526"/>
      <c r="JB9" s="526"/>
      <c r="JC9" s="526"/>
      <c r="JD9" s="526"/>
      <c r="JE9" s="526"/>
      <c r="JF9" s="526"/>
      <c r="JG9" s="526"/>
      <c r="JH9" s="526"/>
      <c r="JI9" s="526"/>
      <c r="JJ9" s="526"/>
      <c r="JK9" s="526"/>
      <c r="JL9" s="526"/>
      <c r="JM9" s="526"/>
      <c r="JN9" s="527"/>
    </row>
    <row r="10" spans="1:274" ht="38" customHeight="1">
      <c r="A10" s="886" t="s">
        <v>822</v>
      </c>
      <c r="B10" s="914" t="s">
        <v>829</v>
      </c>
      <c r="C10" s="914" t="s">
        <v>830</v>
      </c>
      <c r="D10" s="661">
        <v>2</v>
      </c>
      <c r="E10" s="1190">
        <v>288</v>
      </c>
      <c r="F10" s="915" t="s">
        <v>1700</v>
      </c>
      <c r="G10" s="916"/>
      <c r="H10" s="917"/>
      <c r="I10" s="918"/>
      <c r="J10" s="919"/>
      <c r="K10" s="920"/>
      <c r="L10" s="921"/>
      <c r="M10" s="895">
        <f t="shared" si="0"/>
        <v>0</v>
      </c>
      <c r="N10" s="685">
        <f t="shared" si="1"/>
        <v>0</v>
      </c>
      <c r="O10" s="686" t="str">
        <f t="shared" si="2"/>
        <v>-</v>
      </c>
      <c r="P10" s="896">
        <v>6.2</v>
      </c>
      <c r="Q10" s="174">
        <f t="shared" si="3"/>
        <v>0</v>
      </c>
      <c r="R10" s="533"/>
      <c r="S10" s="922" t="s">
        <v>1520</v>
      </c>
      <c r="T10" s="898"/>
      <c r="U10" s="898"/>
      <c r="V10" s="898"/>
      <c r="W10" s="898"/>
      <c r="X10" s="898"/>
      <c r="Y10" s="898"/>
      <c r="Z10" s="898"/>
      <c r="AA10" s="898"/>
      <c r="AB10" s="898"/>
      <c r="AC10" s="898"/>
      <c r="AD10" s="898"/>
      <c r="AE10" s="898"/>
      <c r="AF10" s="898"/>
      <c r="AG10" s="898"/>
      <c r="AH10" s="898"/>
      <c r="AI10" s="898"/>
      <c r="AJ10" s="898"/>
      <c r="AK10" s="898"/>
      <c r="AL10" s="899">
        <v>6</v>
      </c>
      <c r="AM10" s="900"/>
      <c r="AN10" s="900"/>
      <c r="AO10" s="900">
        <v>1</v>
      </c>
      <c r="AP10" s="900">
        <v>1</v>
      </c>
      <c r="AQ10" s="900"/>
      <c r="AR10" s="900"/>
      <c r="AS10" s="858"/>
      <c r="AT10" s="526"/>
      <c r="AU10" s="526"/>
      <c r="AV10" s="526"/>
      <c r="AW10" s="526"/>
      <c r="AX10" s="526"/>
      <c r="AY10" s="526"/>
      <c r="AZ10" s="526"/>
      <c r="BA10" s="526"/>
      <c r="BB10" s="526"/>
      <c r="BC10" s="526"/>
      <c r="BD10" s="526"/>
      <c r="BE10" s="526"/>
      <c r="BF10" s="526"/>
      <c r="BG10" s="526"/>
      <c r="BH10" s="526"/>
      <c r="BI10" s="526"/>
      <c r="BJ10" s="526"/>
      <c r="BK10" s="526"/>
      <c r="BL10" s="526"/>
      <c r="BM10" s="526"/>
      <c r="BN10" s="526"/>
      <c r="BO10" s="526"/>
      <c r="BP10" s="526"/>
      <c r="BQ10" s="526"/>
      <c r="BR10" s="526"/>
      <c r="BS10" s="526"/>
      <c r="BT10" s="526"/>
      <c r="BU10" s="526"/>
      <c r="BV10" s="526"/>
      <c r="BW10" s="526"/>
      <c r="BX10" s="526"/>
      <c r="BY10" s="526"/>
      <c r="BZ10" s="526"/>
      <c r="CA10" s="526"/>
      <c r="CB10" s="526"/>
      <c r="CC10" s="526"/>
      <c r="CD10" s="526"/>
      <c r="CE10" s="526"/>
      <c r="CF10" s="526"/>
      <c r="CG10" s="526"/>
      <c r="CH10" s="526"/>
      <c r="CI10" s="526"/>
      <c r="CJ10" s="526"/>
      <c r="CK10" s="526"/>
      <c r="CL10" s="526"/>
      <c r="CM10" s="526"/>
      <c r="CN10" s="526"/>
      <c r="CO10" s="526"/>
      <c r="CP10" s="526"/>
      <c r="CQ10" s="526"/>
      <c r="CR10" s="526"/>
      <c r="CS10" s="526"/>
      <c r="CT10" s="526"/>
      <c r="CU10" s="526"/>
      <c r="CV10" s="526"/>
      <c r="CW10" s="526"/>
      <c r="CX10" s="526"/>
      <c r="CY10" s="526"/>
      <c r="CZ10" s="526"/>
      <c r="DA10" s="526"/>
      <c r="DB10" s="526"/>
      <c r="DC10" s="526"/>
      <c r="DD10" s="526"/>
      <c r="DE10" s="526"/>
      <c r="DF10" s="526"/>
      <c r="DG10" s="526"/>
      <c r="DH10" s="526"/>
      <c r="DI10" s="526"/>
      <c r="DJ10" s="526"/>
      <c r="DK10" s="526"/>
      <c r="DL10" s="526"/>
      <c r="DM10" s="526"/>
      <c r="DN10" s="526"/>
      <c r="DO10" s="526"/>
      <c r="DP10" s="526"/>
      <c r="DQ10" s="526"/>
      <c r="DR10" s="526"/>
      <c r="DS10" s="526"/>
      <c r="DT10" s="526"/>
      <c r="DU10" s="526"/>
      <c r="DV10" s="526"/>
      <c r="DW10" s="526"/>
      <c r="DX10" s="526"/>
      <c r="DY10" s="526"/>
      <c r="DZ10" s="526"/>
      <c r="EA10" s="526"/>
      <c r="EB10" s="526"/>
      <c r="EC10" s="526"/>
      <c r="ED10" s="526"/>
      <c r="EE10" s="526"/>
      <c r="EF10" s="526"/>
      <c r="EG10" s="526"/>
      <c r="EH10" s="526"/>
      <c r="EI10" s="526"/>
      <c r="EJ10" s="526"/>
      <c r="EK10" s="526"/>
      <c r="EL10" s="526"/>
      <c r="EM10" s="526"/>
      <c r="EN10" s="526"/>
      <c r="EO10" s="526"/>
      <c r="EP10" s="526"/>
      <c r="EQ10" s="526"/>
      <c r="ER10" s="526"/>
      <c r="ES10" s="526"/>
      <c r="ET10" s="526"/>
      <c r="EU10" s="526"/>
      <c r="EV10" s="526"/>
      <c r="EW10" s="526"/>
      <c r="EX10" s="526"/>
      <c r="EY10" s="526"/>
      <c r="EZ10" s="526"/>
      <c r="FA10" s="526"/>
      <c r="FB10" s="526"/>
      <c r="FC10" s="526"/>
      <c r="FD10" s="526"/>
      <c r="FE10" s="526"/>
      <c r="FF10" s="526"/>
      <c r="FG10" s="526"/>
      <c r="FH10" s="526"/>
      <c r="FI10" s="526"/>
      <c r="FJ10" s="526"/>
      <c r="FK10" s="526"/>
      <c r="FL10" s="526"/>
      <c r="FM10" s="526"/>
      <c r="FN10" s="526"/>
      <c r="FO10" s="526"/>
      <c r="FP10" s="526"/>
      <c r="FQ10" s="526"/>
      <c r="FR10" s="526"/>
      <c r="FS10" s="526"/>
      <c r="FT10" s="526"/>
      <c r="FU10" s="526"/>
      <c r="FV10" s="526"/>
      <c r="FW10" s="526"/>
      <c r="FX10" s="526"/>
      <c r="FY10" s="526"/>
      <c r="FZ10" s="526"/>
      <c r="GA10" s="526"/>
      <c r="GB10" s="526"/>
      <c r="GC10" s="526"/>
      <c r="GD10" s="526"/>
      <c r="GE10" s="526"/>
      <c r="GF10" s="526"/>
      <c r="GG10" s="526"/>
      <c r="GH10" s="526"/>
      <c r="GI10" s="526"/>
      <c r="GJ10" s="526"/>
      <c r="GK10" s="526"/>
      <c r="GL10" s="526"/>
      <c r="GM10" s="526"/>
      <c r="GN10" s="526"/>
      <c r="GO10" s="526"/>
      <c r="GP10" s="526"/>
      <c r="GQ10" s="526"/>
      <c r="GR10" s="526"/>
      <c r="GS10" s="526"/>
      <c r="GT10" s="526"/>
      <c r="GU10" s="526"/>
      <c r="GV10" s="526"/>
      <c r="GW10" s="526"/>
      <c r="GX10" s="526"/>
      <c r="GY10" s="526"/>
      <c r="GZ10" s="526"/>
      <c r="HA10" s="526"/>
      <c r="HB10" s="526"/>
      <c r="HC10" s="526"/>
      <c r="HD10" s="526"/>
      <c r="HE10" s="526"/>
      <c r="HF10" s="526"/>
      <c r="HG10" s="526"/>
      <c r="HH10" s="526"/>
      <c r="HI10" s="526"/>
      <c r="HJ10" s="526"/>
      <c r="HK10" s="526"/>
      <c r="HL10" s="526"/>
      <c r="HM10" s="526"/>
      <c r="HN10" s="526"/>
      <c r="HO10" s="526"/>
      <c r="HP10" s="526"/>
      <c r="HQ10" s="526"/>
      <c r="HR10" s="526"/>
      <c r="HS10" s="526"/>
      <c r="HT10" s="526"/>
      <c r="HU10" s="526"/>
      <c r="HV10" s="526"/>
      <c r="HW10" s="526"/>
      <c r="HX10" s="526"/>
      <c r="HY10" s="526"/>
      <c r="HZ10" s="526"/>
      <c r="IA10" s="526"/>
      <c r="IB10" s="526"/>
      <c r="IC10" s="526"/>
      <c r="ID10" s="526"/>
      <c r="IE10" s="526"/>
      <c r="IF10" s="526"/>
      <c r="IG10" s="526"/>
      <c r="IH10" s="526"/>
      <c r="II10" s="526"/>
      <c r="IJ10" s="526"/>
      <c r="IK10" s="526"/>
      <c r="IL10" s="526"/>
      <c r="IM10" s="526"/>
      <c r="IN10" s="526"/>
      <c r="IO10" s="526"/>
      <c r="IP10" s="526"/>
      <c r="IQ10" s="526"/>
      <c r="IR10" s="526"/>
      <c r="IS10" s="526"/>
      <c r="IT10" s="526"/>
      <c r="IU10" s="526"/>
      <c r="IV10" s="526"/>
      <c r="IW10" s="526"/>
      <c r="IX10" s="526"/>
      <c r="IY10" s="526"/>
      <c r="IZ10" s="526"/>
      <c r="JA10" s="526"/>
      <c r="JB10" s="526"/>
      <c r="JC10" s="526"/>
      <c r="JD10" s="526"/>
      <c r="JE10" s="526"/>
      <c r="JF10" s="526"/>
      <c r="JG10" s="526"/>
      <c r="JH10" s="526"/>
      <c r="JI10" s="526"/>
      <c r="JJ10" s="526"/>
      <c r="JK10" s="526"/>
      <c r="JL10" s="526"/>
      <c r="JM10" s="526"/>
      <c r="JN10" s="527"/>
    </row>
    <row r="11" spans="1:274" ht="38" customHeight="1">
      <c r="A11" s="860"/>
      <c r="B11" s="914" t="s">
        <v>831</v>
      </c>
      <c r="C11" s="923" t="s">
        <v>832</v>
      </c>
      <c r="D11" s="661">
        <v>6</v>
      </c>
      <c r="E11" s="1190">
        <v>868</v>
      </c>
      <c r="F11" s="924" t="s">
        <v>1701</v>
      </c>
      <c r="G11" s="916"/>
      <c r="H11" s="917"/>
      <c r="I11" s="918"/>
      <c r="J11" s="919"/>
      <c r="K11" s="920"/>
      <c r="L11" s="921"/>
      <c r="M11" s="895">
        <f t="shared" si="0"/>
        <v>0</v>
      </c>
      <c r="N11" s="685">
        <f t="shared" si="1"/>
        <v>0</v>
      </c>
      <c r="O11" s="686" t="str">
        <f t="shared" si="2"/>
        <v>-</v>
      </c>
      <c r="P11" s="896">
        <v>24.3</v>
      </c>
      <c r="Q11" s="174">
        <f t="shared" si="3"/>
        <v>0</v>
      </c>
      <c r="R11" s="533"/>
      <c r="S11" s="922" t="s">
        <v>1520</v>
      </c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898"/>
      <c r="AF11" s="898"/>
      <c r="AG11" s="898"/>
      <c r="AH11" s="898"/>
      <c r="AI11" s="898"/>
      <c r="AJ11" s="898"/>
      <c r="AK11" s="898"/>
      <c r="AL11" s="899">
        <v>36</v>
      </c>
      <c r="AM11" s="900"/>
      <c r="AN11" s="900"/>
      <c r="AO11" s="925">
        <v>6</v>
      </c>
      <c r="AP11" s="900"/>
      <c r="AQ11" s="900"/>
      <c r="AR11" s="900"/>
      <c r="AS11" s="858"/>
      <c r="AT11" s="526"/>
      <c r="AU11" s="526"/>
      <c r="AV11" s="526"/>
      <c r="AW11" s="526"/>
      <c r="AX11" s="526"/>
      <c r="AY11" s="526"/>
      <c r="AZ11" s="526"/>
      <c r="BA11" s="526"/>
      <c r="BB11" s="526"/>
      <c r="BC11" s="526"/>
      <c r="BD11" s="526"/>
      <c r="BE11" s="526"/>
      <c r="BF11" s="526"/>
      <c r="BG11" s="526"/>
      <c r="BH11" s="526"/>
      <c r="BI11" s="526"/>
      <c r="BJ11" s="526"/>
      <c r="BK11" s="526"/>
      <c r="BL11" s="526"/>
      <c r="BM11" s="526"/>
      <c r="BN11" s="526"/>
      <c r="BO11" s="526"/>
      <c r="BP11" s="526"/>
      <c r="BQ11" s="526"/>
      <c r="BR11" s="526"/>
      <c r="BS11" s="526"/>
      <c r="BT11" s="526"/>
      <c r="BU11" s="526"/>
      <c r="BV11" s="526"/>
      <c r="BW11" s="526"/>
      <c r="BX11" s="526"/>
      <c r="BY11" s="526"/>
      <c r="BZ11" s="526"/>
      <c r="CA11" s="526"/>
      <c r="CB11" s="526"/>
      <c r="CC11" s="526"/>
      <c r="CD11" s="526"/>
      <c r="CE11" s="526"/>
      <c r="CF11" s="526"/>
      <c r="CG11" s="526"/>
      <c r="CH11" s="526"/>
      <c r="CI11" s="526"/>
      <c r="CJ11" s="526"/>
      <c r="CK11" s="526"/>
      <c r="CL11" s="526"/>
      <c r="CM11" s="526"/>
      <c r="CN11" s="526"/>
      <c r="CO11" s="526"/>
      <c r="CP11" s="526"/>
      <c r="CQ11" s="526"/>
      <c r="CR11" s="526"/>
      <c r="CS11" s="526"/>
      <c r="CT11" s="526"/>
      <c r="CU11" s="526"/>
      <c r="CV11" s="526"/>
      <c r="CW11" s="526"/>
      <c r="CX11" s="526"/>
      <c r="CY11" s="526"/>
      <c r="CZ11" s="526"/>
      <c r="DA11" s="526"/>
      <c r="DB11" s="526"/>
      <c r="DC11" s="526"/>
      <c r="DD11" s="526"/>
      <c r="DE11" s="526"/>
      <c r="DF11" s="526"/>
      <c r="DG11" s="526"/>
      <c r="DH11" s="526"/>
      <c r="DI11" s="526"/>
      <c r="DJ11" s="526"/>
      <c r="DK11" s="526"/>
      <c r="DL11" s="526"/>
      <c r="DM11" s="526"/>
      <c r="DN11" s="526"/>
      <c r="DO11" s="526"/>
      <c r="DP11" s="526"/>
      <c r="DQ11" s="526"/>
      <c r="DR11" s="526"/>
      <c r="DS11" s="526"/>
      <c r="DT11" s="526"/>
      <c r="DU11" s="526"/>
      <c r="DV11" s="526"/>
      <c r="DW11" s="526"/>
      <c r="DX11" s="526"/>
      <c r="DY11" s="526"/>
      <c r="DZ11" s="526"/>
      <c r="EA11" s="526"/>
      <c r="EB11" s="526"/>
      <c r="EC11" s="526"/>
      <c r="ED11" s="526"/>
      <c r="EE11" s="526"/>
      <c r="EF11" s="526"/>
      <c r="EG11" s="526"/>
      <c r="EH11" s="526"/>
      <c r="EI11" s="526"/>
      <c r="EJ11" s="526"/>
      <c r="EK11" s="526"/>
      <c r="EL11" s="526"/>
      <c r="EM11" s="526"/>
      <c r="EN11" s="526"/>
      <c r="EO11" s="526"/>
      <c r="EP11" s="526"/>
      <c r="EQ11" s="526"/>
      <c r="ER11" s="526"/>
      <c r="ES11" s="526"/>
      <c r="ET11" s="526"/>
      <c r="EU11" s="526"/>
      <c r="EV11" s="526"/>
      <c r="EW11" s="526"/>
      <c r="EX11" s="526"/>
      <c r="EY11" s="526"/>
      <c r="EZ11" s="526"/>
      <c r="FA11" s="526"/>
      <c r="FB11" s="526"/>
      <c r="FC11" s="526"/>
      <c r="FD11" s="526"/>
      <c r="FE11" s="526"/>
      <c r="FF11" s="526"/>
      <c r="FG11" s="526"/>
      <c r="FH11" s="526"/>
      <c r="FI11" s="526"/>
      <c r="FJ11" s="526"/>
      <c r="FK11" s="526"/>
      <c r="FL11" s="526"/>
      <c r="FM11" s="526"/>
      <c r="FN11" s="526"/>
      <c r="FO11" s="526"/>
      <c r="FP11" s="526"/>
      <c r="FQ11" s="526"/>
      <c r="FR11" s="526"/>
      <c r="FS11" s="526"/>
      <c r="FT11" s="526"/>
      <c r="FU11" s="526"/>
      <c r="FV11" s="526"/>
      <c r="FW11" s="526"/>
      <c r="FX11" s="526"/>
      <c r="FY11" s="526"/>
      <c r="FZ11" s="526"/>
      <c r="GA11" s="526"/>
      <c r="GB11" s="526"/>
      <c r="GC11" s="526"/>
      <c r="GD11" s="526"/>
      <c r="GE11" s="526"/>
      <c r="GF11" s="526"/>
      <c r="GG11" s="526"/>
      <c r="GH11" s="526"/>
      <c r="GI11" s="526"/>
      <c r="GJ11" s="526"/>
      <c r="GK11" s="526"/>
      <c r="GL11" s="526"/>
      <c r="GM11" s="526"/>
      <c r="GN11" s="526"/>
      <c r="GO11" s="526"/>
      <c r="GP11" s="526"/>
      <c r="GQ11" s="526"/>
      <c r="GR11" s="526"/>
      <c r="GS11" s="526"/>
      <c r="GT11" s="526"/>
      <c r="GU11" s="526"/>
      <c r="GV11" s="526"/>
      <c r="GW11" s="526"/>
      <c r="GX11" s="526"/>
      <c r="GY11" s="526"/>
      <c r="GZ11" s="526"/>
      <c r="HA11" s="526"/>
      <c r="HB11" s="526"/>
      <c r="HC11" s="526"/>
      <c r="HD11" s="526"/>
      <c r="HE11" s="526"/>
      <c r="HF11" s="526"/>
      <c r="HG11" s="526"/>
      <c r="HH11" s="526"/>
      <c r="HI11" s="526"/>
      <c r="HJ11" s="526"/>
      <c r="HK11" s="526"/>
      <c r="HL11" s="526"/>
      <c r="HM11" s="526"/>
      <c r="HN11" s="526"/>
      <c r="HO11" s="526"/>
      <c r="HP11" s="526"/>
      <c r="HQ11" s="526"/>
      <c r="HR11" s="526"/>
      <c r="HS11" s="526"/>
      <c r="HT11" s="526"/>
      <c r="HU11" s="526"/>
      <c r="HV11" s="526"/>
      <c r="HW11" s="526"/>
      <c r="HX11" s="526"/>
      <c r="HY11" s="526"/>
      <c r="HZ11" s="526"/>
      <c r="IA11" s="526"/>
      <c r="IB11" s="526"/>
      <c r="IC11" s="526"/>
      <c r="ID11" s="526"/>
      <c r="IE11" s="526"/>
      <c r="IF11" s="526"/>
      <c r="IG11" s="526"/>
      <c r="IH11" s="526"/>
      <c r="II11" s="526"/>
      <c r="IJ11" s="526"/>
      <c r="IK11" s="526"/>
      <c r="IL11" s="526"/>
      <c r="IM11" s="526"/>
      <c r="IN11" s="526"/>
      <c r="IO11" s="526"/>
      <c r="IP11" s="526"/>
      <c r="IQ11" s="526"/>
      <c r="IR11" s="526"/>
      <c r="IS11" s="526"/>
      <c r="IT11" s="526"/>
      <c r="IU11" s="526"/>
      <c r="IV11" s="526"/>
      <c r="IW11" s="526"/>
      <c r="IX11" s="526"/>
      <c r="IY11" s="526"/>
      <c r="IZ11" s="526"/>
      <c r="JA11" s="526"/>
      <c r="JB11" s="526"/>
      <c r="JC11" s="526"/>
      <c r="JD11" s="526"/>
      <c r="JE11" s="526"/>
      <c r="JF11" s="526"/>
      <c r="JG11" s="526"/>
      <c r="JH11" s="526"/>
      <c r="JI11" s="526"/>
      <c r="JJ11" s="526"/>
      <c r="JK11" s="526"/>
      <c r="JL11" s="526"/>
      <c r="JM11" s="526"/>
      <c r="JN11" s="527"/>
    </row>
    <row r="12" spans="1:274" ht="38" customHeight="1">
      <c r="A12" s="860"/>
      <c r="B12" s="914" t="s">
        <v>833</v>
      </c>
      <c r="C12" s="923" t="s">
        <v>834</v>
      </c>
      <c r="D12" s="661">
        <v>6</v>
      </c>
      <c r="E12" s="1190">
        <v>908</v>
      </c>
      <c r="F12" s="924" t="s">
        <v>1701</v>
      </c>
      <c r="G12" s="916"/>
      <c r="H12" s="917"/>
      <c r="I12" s="918"/>
      <c r="J12" s="919"/>
      <c r="K12" s="920"/>
      <c r="L12" s="921"/>
      <c r="M12" s="895">
        <f t="shared" si="0"/>
        <v>0</v>
      </c>
      <c r="N12" s="685">
        <f t="shared" si="1"/>
        <v>0</v>
      </c>
      <c r="O12" s="686" t="str">
        <f t="shared" si="2"/>
        <v>-</v>
      </c>
      <c r="P12" s="896">
        <v>22.3</v>
      </c>
      <c r="Q12" s="174">
        <f t="shared" si="3"/>
        <v>0</v>
      </c>
      <c r="R12" s="533"/>
      <c r="S12" s="922" t="s">
        <v>1520</v>
      </c>
      <c r="T12" s="898"/>
      <c r="U12" s="898"/>
      <c r="V12" s="898"/>
      <c r="W12" s="898"/>
      <c r="X12" s="898"/>
      <c r="Y12" s="898"/>
      <c r="Z12" s="898"/>
      <c r="AA12" s="898"/>
      <c r="AB12" s="898"/>
      <c r="AC12" s="898"/>
      <c r="AD12" s="898"/>
      <c r="AE12" s="898"/>
      <c r="AF12" s="898"/>
      <c r="AG12" s="898"/>
      <c r="AH12" s="898"/>
      <c r="AI12" s="898"/>
      <c r="AJ12" s="898"/>
      <c r="AK12" s="898"/>
      <c r="AL12" s="899">
        <v>36</v>
      </c>
      <c r="AM12" s="900"/>
      <c r="AN12" s="900"/>
      <c r="AO12" s="925">
        <v>6</v>
      </c>
      <c r="AP12" s="900"/>
      <c r="AQ12" s="900"/>
      <c r="AR12" s="900"/>
      <c r="AS12" s="858"/>
      <c r="AT12" s="526"/>
      <c r="AU12" s="526"/>
      <c r="AV12" s="526"/>
      <c r="AW12" s="526"/>
      <c r="AX12" s="526"/>
      <c r="AY12" s="526"/>
      <c r="AZ12" s="526"/>
      <c r="BA12" s="526"/>
      <c r="BB12" s="526"/>
      <c r="BC12" s="526"/>
      <c r="BD12" s="526"/>
      <c r="BE12" s="526"/>
      <c r="BF12" s="526"/>
      <c r="BG12" s="526"/>
      <c r="BH12" s="526"/>
      <c r="BI12" s="526"/>
      <c r="BJ12" s="526"/>
      <c r="BK12" s="526"/>
      <c r="BL12" s="526"/>
      <c r="BM12" s="526"/>
      <c r="BN12" s="526"/>
      <c r="BO12" s="526"/>
      <c r="BP12" s="526"/>
      <c r="BQ12" s="526"/>
      <c r="BR12" s="526"/>
      <c r="BS12" s="526"/>
      <c r="BT12" s="526"/>
      <c r="BU12" s="526"/>
      <c r="BV12" s="526"/>
      <c r="BW12" s="526"/>
      <c r="BX12" s="526"/>
      <c r="BY12" s="526"/>
      <c r="BZ12" s="526"/>
      <c r="CA12" s="526"/>
      <c r="CB12" s="526"/>
      <c r="CC12" s="526"/>
      <c r="CD12" s="526"/>
      <c r="CE12" s="526"/>
      <c r="CF12" s="526"/>
      <c r="CG12" s="526"/>
      <c r="CH12" s="526"/>
      <c r="CI12" s="526"/>
      <c r="CJ12" s="526"/>
      <c r="CK12" s="526"/>
      <c r="CL12" s="526"/>
      <c r="CM12" s="526"/>
      <c r="CN12" s="526"/>
      <c r="CO12" s="526"/>
      <c r="CP12" s="526"/>
      <c r="CQ12" s="526"/>
      <c r="CR12" s="526"/>
      <c r="CS12" s="526"/>
      <c r="CT12" s="526"/>
      <c r="CU12" s="526"/>
      <c r="CV12" s="526"/>
      <c r="CW12" s="526"/>
      <c r="CX12" s="526"/>
      <c r="CY12" s="526"/>
      <c r="CZ12" s="526"/>
      <c r="DA12" s="526"/>
      <c r="DB12" s="526"/>
      <c r="DC12" s="526"/>
      <c r="DD12" s="526"/>
      <c r="DE12" s="526"/>
      <c r="DF12" s="526"/>
      <c r="DG12" s="526"/>
      <c r="DH12" s="526"/>
      <c r="DI12" s="526"/>
      <c r="DJ12" s="526"/>
      <c r="DK12" s="526"/>
      <c r="DL12" s="526"/>
      <c r="DM12" s="526"/>
      <c r="DN12" s="526"/>
      <c r="DO12" s="526"/>
      <c r="DP12" s="526"/>
      <c r="DQ12" s="526"/>
      <c r="DR12" s="526"/>
      <c r="DS12" s="526"/>
      <c r="DT12" s="526"/>
      <c r="DU12" s="526"/>
      <c r="DV12" s="526"/>
      <c r="DW12" s="526"/>
      <c r="DX12" s="526"/>
      <c r="DY12" s="526"/>
      <c r="DZ12" s="526"/>
      <c r="EA12" s="526"/>
      <c r="EB12" s="526"/>
      <c r="EC12" s="526"/>
      <c r="ED12" s="526"/>
      <c r="EE12" s="526"/>
      <c r="EF12" s="526"/>
      <c r="EG12" s="526"/>
      <c r="EH12" s="526"/>
      <c r="EI12" s="526"/>
      <c r="EJ12" s="526"/>
      <c r="EK12" s="526"/>
      <c r="EL12" s="526"/>
      <c r="EM12" s="526"/>
      <c r="EN12" s="526"/>
      <c r="EO12" s="526"/>
      <c r="EP12" s="526"/>
      <c r="EQ12" s="526"/>
      <c r="ER12" s="526"/>
      <c r="ES12" s="526"/>
      <c r="ET12" s="526"/>
      <c r="EU12" s="526"/>
      <c r="EV12" s="526"/>
      <c r="EW12" s="526"/>
      <c r="EX12" s="526"/>
      <c r="EY12" s="526"/>
      <c r="EZ12" s="526"/>
      <c r="FA12" s="526"/>
      <c r="FB12" s="526"/>
      <c r="FC12" s="526"/>
      <c r="FD12" s="526"/>
      <c r="FE12" s="526"/>
      <c r="FF12" s="526"/>
      <c r="FG12" s="526"/>
      <c r="FH12" s="526"/>
      <c r="FI12" s="526"/>
      <c r="FJ12" s="526"/>
      <c r="FK12" s="526"/>
      <c r="FL12" s="526"/>
      <c r="FM12" s="526"/>
      <c r="FN12" s="526"/>
      <c r="FO12" s="526"/>
      <c r="FP12" s="526"/>
      <c r="FQ12" s="526"/>
      <c r="FR12" s="526"/>
      <c r="FS12" s="526"/>
      <c r="FT12" s="526"/>
      <c r="FU12" s="526"/>
      <c r="FV12" s="526"/>
      <c r="FW12" s="526"/>
      <c r="FX12" s="526"/>
      <c r="FY12" s="526"/>
      <c r="FZ12" s="526"/>
      <c r="GA12" s="526"/>
      <c r="GB12" s="526"/>
      <c r="GC12" s="526"/>
      <c r="GD12" s="526"/>
      <c r="GE12" s="526"/>
      <c r="GF12" s="526"/>
      <c r="GG12" s="526"/>
      <c r="GH12" s="526"/>
      <c r="GI12" s="526"/>
      <c r="GJ12" s="526"/>
      <c r="GK12" s="526"/>
      <c r="GL12" s="526"/>
      <c r="GM12" s="526"/>
      <c r="GN12" s="526"/>
      <c r="GO12" s="526"/>
      <c r="GP12" s="526"/>
      <c r="GQ12" s="526"/>
      <c r="GR12" s="526"/>
      <c r="GS12" s="526"/>
      <c r="GT12" s="526"/>
      <c r="GU12" s="526"/>
      <c r="GV12" s="526"/>
      <c r="GW12" s="526"/>
      <c r="GX12" s="526"/>
      <c r="GY12" s="526"/>
      <c r="GZ12" s="526"/>
      <c r="HA12" s="526"/>
      <c r="HB12" s="526"/>
      <c r="HC12" s="526"/>
      <c r="HD12" s="526"/>
      <c r="HE12" s="526"/>
      <c r="HF12" s="526"/>
      <c r="HG12" s="526"/>
      <c r="HH12" s="526"/>
      <c r="HI12" s="526"/>
      <c r="HJ12" s="526"/>
      <c r="HK12" s="526"/>
      <c r="HL12" s="526"/>
      <c r="HM12" s="526"/>
      <c r="HN12" s="526"/>
      <c r="HO12" s="526"/>
      <c r="HP12" s="526"/>
      <c r="HQ12" s="526"/>
      <c r="HR12" s="526"/>
      <c r="HS12" s="526"/>
      <c r="HT12" s="526"/>
      <c r="HU12" s="526"/>
      <c r="HV12" s="526"/>
      <c r="HW12" s="526"/>
      <c r="HX12" s="526"/>
      <c r="HY12" s="526"/>
      <c r="HZ12" s="526"/>
      <c r="IA12" s="526"/>
      <c r="IB12" s="526"/>
      <c r="IC12" s="526"/>
      <c r="ID12" s="526"/>
      <c r="IE12" s="526"/>
      <c r="IF12" s="526"/>
      <c r="IG12" s="526"/>
      <c r="IH12" s="526"/>
      <c r="II12" s="526"/>
      <c r="IJ12" s="526"/>
      <c r="IK12" s="526"/>
      <c r="IL12" s="526"/>
      <c r="IM12" s="526"/>
      <c r="IN12" s="526"/>
      <c r="IO12" s="526"/>
      <c r="IP12" s="526"/>
      <c r="IQ12" s="526"/>
      <c r="IR12" s="526"/>
      <c r="IS12" s="526"/>
      <c r="IT12" s="526"/>
      <c r="IU12" s="526"/>
      <c r="IV12" s="526"/>
      <c r="IW12" s="526"/>
      <c r="IX12" s="526"/>
      <c r="IY12" s="526"/>
      <c r="IZ12" s="526"/>
      <c r="JA12" s="526"/>
      <c r="JB12" s="526"/>
      <c r="JC12" s="526"/>
      <c r="JD12" s="526"/>
      <c r="JE12" s="526"/>
      <c r="JF12" s="526"/>
      <c r="JG12" s="526"/>
      <c r="JH12" s="526"/>
      <c r="JI12" s="526"/>
      <c r="JJ12" s="526"/>
      <c r="JK12" s="526"/>
      <c r="JL12" s="526"/>
      <c r="JM12" s="526"/>
      <c r="JN12" s="527"/>
    </row>
    <row r="13" spans="1:274" ht="38" customHeight="1">
      <c r="A13" s="901"/>
      <c r="B13" s="902" t="s">
        <v>835</v>
      </c>
      <c r="C13" s="877" t="s">
        <v>836</v>
      </c>
      <c r="D13" s="729">
        <v>3</v>
      </c>
      <c r="E13" s="1191">
        <v>531</v>
      </c>
      <c r="F13" s="903" t="s">
        <v>1787</v>
      </c>
      <c r="G13" s="904"/>
      <c r="H13" s="905"/>
      <c r="I13" s="906"/>
      <c r="J13" s="907"/>
      <c r="K13" s="908"/>
      <c r="L13" s="909"/>
      <c r="M13" s="910">
        <f t="shared" si="0"/>
        <v>0</v>
      </c>
      <c r="N13" s="725">
        <f t="shared" si="1"/>
        <v>0</v>
      </c>
      <c r="O13" s="726" t="str">
        <f t="shared" si="2"/>
        <v>-</v>
      </c>
      <c r="P13" s="896">
        <v>19.2</v>
      </c>
      <c r="Q13" s="174">
        <f t="shared" si="3"/>
        <v>0</v>
      </c>
      <c r="R13" s="533"/>
      <c r="S13" s="911" t="s">
        <v>1520</v>
      </c>
      <c r="T13" s="898"/>
      <c r="U13" s="898"/>
      <c r="V13" s="898"/>
      <c r="W13" s="898"/>
      <c r="X13" s="898"/>
      <c r="Y13" s="898"/>
      <c r="Z13" s="898"/>
      <c r="AA13" s="898"/>
      <c r="AB13" s="898"/>
      <c r="AC13" s="898"/>
      <c r="AD13" s="898"/>
      <c r="AE13" s="898"/>
      <c r="AF13" s="898"/>
      <c r="AG13" s="898"/>
      <c r="AH13" s="898"/>
      <c r="AI13" s="898"/>
      <c r="AJ13" s="898"/>
      <c r="AK13" s="898"/>
      <c r="AL13" s="899">
        <v>20</v>
      </c>
      <c r="AM13" s="900"/>
      <c r="AN13" s="925">
        <v>1</v>
      </c>
      <c r="AO13" s="925">
        <v>1</v>
      </c>
      <c r="AP13" s="900">
        <v>1</v>
      </c>
      <c r="AQ13" s="900"/>
      <c r="AR13" s="900"/>
      <c r="AS13" s="858"/>
      <c r="AT13" s="526"/>
      <c r="AU13" s="526"/>
      <c r="AV13" s="526"/>
      <c r="AW13" s="526"/>
      <c r="AX13" s="526"/>
      <c r="AY13" s="526"/>
      <c r="AZ13" s="526"/>
      <c r="BA13" s="526"/>
      <c r="BB13" s="526"/>
      <c r="BC13" s="526"/>
      <c r="BD13" s="526"/>
      <c r="BE13" s="526"/>
      <c r="BF13" s="526"/>
      <c r="BG13" s="526"/>
      <c r="BH13" s="526"/>
      <c r="BI13" s="526"/>
      <c r="BJ13" s="526"/>
      <c r="BK13" s="526"/>
      <c r="BL13" s="526"/>
      <c r="BM13" s="526"/>
      <c r="BN13" s="526"/>
      <c r="BO13" s="526"/>
      <c r="BP13" s="526"/>
      <c r="BQ13" s="526"/>
      <c r="BR13" s="526"/>
      <c r="BS13" s="526"/>
      <c r="BT13" s="526"/>
      <c r="BU13" s="526"/>
      <c r="BV13" s="526"/>
      <c r="BW13" s="526"/>
      <c r="BX13" s="526"/>
      <c r="BY13" s="526"/>
      <c r="BZ13" s="526"/>
      <c r="CA13" s="526"/>
      <c r="CB13" s="526"/>
      <c r="CC13" s="526"/>
      <c r="CD13" s="526"/>
      <c r="CE13" s="526"/>
      <c r="CF13" s="526"/>
      <c r="CG13" s="526"/>
      <c r="CH13" s="526"/>
      <c r="CI13" s="526"/>
      <c r="CJ13" s="526"/>
      <c r="CK13" s="526"/>
      <c r="CL13" s="526"/>
      <c r="CM13" s="526"/>
      <c r="CN13" s="526"/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526"/>
      <c r="CZ13" s="526"/>
      <c r="DA13" s="526"/>
      <c r="DB13" s="526"/>
      <c r="DC13" s="526"/>
      <c r="DD13" s="526"/>
      <c r="DE13" s="526"/>
      <c r="DF13" s="526"/>
      <c r="DG13" s="526"/>
      <c r="DH13" s="526"/>
      <c r="DI13" s="526"/>
      <c r="DJ13" s="526"/>
      <c r="DK13" s="526"/>
      <c r="DL13" s="526"/>
      <c r="DM13" s="526"/>
      <c r="DN13" s="526"/>
      <c r="DO13" s="526"/>
      <c r="DP13" s="526"/>
      <c r="DQ13" s="526"/>
      <c r="DR13" s="526"/>
      <c r="DS13" s="526"/>
      <c r="DT13" s="526"/>
      <c r="DU13" s="526"/>
      <c r="DV13" s="526"/>
      <c r="DW13" s="526"/>
      <c r="DX13" s="526"/>
      <c r="DY13" s="526"/>
      <c r="DZ13" s="526"/>
      <c r="EA13" s="526"/>
      <c r="EB13" s="526"/>
      <c r="EC13" s="526"/>
      <c r="ED13" s="526"/>
      <c r="EE13" s="526"/>
      <c r="EF13" s="526"/>
      <c r="EG13" s="526"/>
      <c r="EH13" s="526"/>
      <c r="EI13" s="526"/>
      <c r="EJ13" s="526"/>
      <c r="EK13" s="526"/>
      <c r="EL13" s="526"/>
      <c r="EM13" s="526"/>
      <c r="EN13" s="526"/>
      <c r="EO13" s="526"/>
      <c r="EP13" s="526"/>
      <c r="EQ13" s="526"/>
      <c r="ER13" s="526"/>
      <c r="ES13" s="526"/>
      <c r="ET13" s="526"/>
      <c r="EU13" s="526"/>
      <c r="EV13" s="526"/>
      <c r="EW13" s="526"/>
      <c r="EX13" s="526"/>
      <c r="EY13" s="526"/>
      <c r="EZ13" s="526"/>
      <c r="FA13" s="526"/>
      <c r="FB13" s="526"/>
      <c r="FC13" s="526"/>
      <c r="FD13" s="526"/>
      <c r="FE13" s="526"/>
      <c r="FF13" s="526"/>
      <c r="FG13" s="526"/>
      <c r="FH13" s="526"/>
      <c r="FI13" s="526"/>
      <c r="FJ13" s="526"/>
      <c r="FK13" s="526"/>
      <c r="FL13" s="526"/>
      <c r="FM13" s="526"/>
      <c r="FN13" s="526"/>
      <c r="FO13" s="526"/>
      <c r="FP13" s="526"/>
      <c r="FQ13" s="526"/>
      <c r="FR13" s="526"/>
      <c r="FS13" s="526"/>
      <c r="FT13" s="526"/>
      <c r="FU13" s="526"/>
      <c r="FV13" s="526"/>
      <c r="FW13" s="526"/>
      <c r="FX13" s="526"/>
      <c r="FY13" s="526"/>
      <c r="FZ13" s="526"/>
      <c r="GA13" s="526"/>
      <c r="GB13" s="526"/>
      <c r="GC13" s="526"/>
      <c r="GD13" s="526"/>
      <c r="GE13" s="526"/>
      <c r="GF13" s="526"/>
      <c r="GG13" s="526"/>
      <c r="GH13" s="526"/>
      <c r="GI13" s="526"/>
      <c r="GJ13" s="526"/>
      <c r="GK13" s="526"/>
      <c r="GL13" s="526"/>
      <c r="GM13" s="526"/>
      <c r="GN13" s="526"/>
      <c r="GO13" s="526"/>
      <c r="GP13" s="526"/>
      <c r="GQ13" s="526"/>
      <c r="GR13" s="526"/>
      <c r="GS13" s="526"/>
      <c r="GT13" s="526"/>
      <c r="GU13" s="526"/>
      <c r="GV13" s="526"/>
      <c r="GW13" s="526"/>
      <c r="GX13" s="526"/>
      <c r="GY13" s="526"/>
      <c r="GZ13" s="526"/>
      <c r="HA13" s="526"/>
      <c r="HB13" s="526"/>
      <c r="HC13" s="526"/>
      <c r="HD13" s="526"/>
      <c r="HE13" s="526"/>
      <c r="HF13" s="526"/>
      <c r="HG13" s="526"/>
      <c r="HH13" s="526"/>
      <c r="HI13" s="526"/>
      <c r="HJ13" s="526"/>
      <c r="HK13" s="526"/>
      <c r="HL13" s="526"/>
      <c r="HM13" s="526"/>
      <c r="HN13" s="526"/>
      <c r="HO13" s="526"/>
      <c r="HP13" s="526"/>
      <c r="HQ13" s="526"/>
      <c r="HR13" s="526"/>
      <c r="HS13" s="526"/>
      <c r="HT13" s="526"/>
      <c r="HU13" s="526"/>
      <c r="HV13" s="526"/>
      <c r="HW13" s="526"/>
      <c r="HX13" s="526"/>
      <c r="HY13" s="526"/>
      <c r="HZ13" s="526"/>
      <c r="IA13" s="526"/>
      <c r="IB13" s="526"/>
      <c r="IC13" s="526"/>
      <c r="ID13" s="526"/>
      <c r="IE13" s="526"/>
      <c r="IF13" s="526"/>
      <c r="IG13" s="526"/>
      <c r="IH13" s="526"/>
      <c r="II13" s="526"/>
      <c r="IJ13" s="526"/>
      <c r="IK13" s="526"/>
      <c r="IL13" s="526"/>
      <c r="IM13" s="526"/>
      <c r="IN13" s="526"/>
      <c r="IO13" s="526"/>
      <c r="IP13" s="526"/>
      <c r="IQ13" s="526"/>
      <c r="IR13" s="526"/>
      <c r="IS13" s="526"/>
      <c r="IT13" s="526"/>
      <c r="IU13" s="526"/>
      <c r="IV13" s="526"/>
      <c r="IW13" s="526"/>
      <c r="IX13" s="526"/>
      <c r="IY13" s="526"/>
      <c r="IZ13" s="526"/>
      <c r="JA13" s="526"/>
      <c r="JB13" s="526"/>
      <c r="JC13" s="526"/>
      <c r="JD13" s="526"/>
      <c r="JE13" s="526"/>
      <c r="JF13" s="526"/>
      <c r="JG13" s="526"/>
      <c r="JH13" s="526"/>
      <c r="JI13" s="526"/>
      <c r="JJ13" s="526"/>
      <c r="JK13" s="526"/>
      <c r="JL13" s="526"/>
      <c r="JM13" s="526"/>
      <c r="JN13" s="527"/>
    </row>
    <row r="14" spans="1:274" ht="38" customHeight="1">
      <c r="A14" s="860"/>
      <c r="B14" s="887" t="s">
        <v>837</v>
      </c>
      <c r="C14" s="887" t="s">
        <v>838</v>
      </c>
      <c r="D14" s="684">
        <v>3</v>
      </c>
      <c r="E14" s="1190">
        <v>398</v>
      </c>
      <c r="F14" s="888" t="s">
        <v>1702</v>
      </c>
      <c r="G14" s="889"/>
      <c r="H14" s="890"/>
      <c r="I14" s="891"/>
      <c r="J14" s="892"/>
      <c r="K14" s="893"/>
      <c r="L14" s="894"/>
      <c r="M14" s="895">
        <f t="shared" si="0"/>
        <v>0</v>
      </c>
      <c r="N14" s="685">
        <f t="shared" si="1"/>
        <v>0</v>
      </c>
      <c r="O14" s="686" t="str">
        <f t="shared" si="2"/>
        <v>-</v>
      </c>
      <c r="P14" s="896">
        <v>8.1</v>
      </c>
      <c r="Q14" s="174">
        <f t="shared" si="3"/>
        <v>0</v>
      </c>
      <c r="R14" s="533"/>
      <c r="S14" s="897" t="s">
        <v>1525</v>
      </c>
      <c r="T14" s="898"/>
      <c r="U14" s="898"/>
      <c r="V14" s="898"/>
      <c r="W14" s="898"/>
      <c r="X14" s="898"/>
      <c r="Y14" s="898"/>
      <c r="Z14" s="898"/>
      <c r="AA14" s="898"/>
      <c r="AB14" s="898"/>
      <c r="AC14" s="898"/>
      <c r="AD14" s="898"/>
      <c r="AE14" s="898"/>
      <c r="AF14" s="898"/>
      <c r="AG14" s="898"/>
      <c r="AH14" s="898"/>
      <c r="AI14" s="898"/>
      <c r="AJ14" s="898"/>
      <c r="AK14" s="898"/>
      <c r="AL14" s="899">
        <v>7</v>
      </c>
      <c r="AM14" s="900"/>
      <c r="AN14" s="900">
        <v>1</v>
      </c>
      <c r="AO14" s="900">
        <v>1</v>
      </c>
      <c r="AP14" s="900">
        <v>1</v>
      </c>
      <c r="AQ14" s="900"/>
      <c r="AR14" s="900"/>
      <c r="AS14" s="858"/>
      <c r="AT14" s="526"/>
      <c r="AU14" s="526"/>
      <c r="AV14" s="526"/>
      <c r="AW14" s="526"/>
      <c r="AX14" s="526"/>
      <c r="AY14" s="526"/>
      <c r="AZ14" s="526"/>
      <c r="BA14" s="526"/>
      <c r="BB14" s="526"/>
      <c r="BC14" s="526"/>
      <c r="BD14" s="526"/>
      <c r="BE14" s="526"/>
      <c r="BF14" s="526"/>
      <c r="BG14" s="526"/>
      <c r="BH14" s="526"/>
      <c r="BI14" s="526"/>
      <c r="BJ14" s="526"/>
      <c r="BK14" s="526"/>
      <c r="BL14" s="526"/>
      <c r="BM14" s="526"/>
      <c r="BN14" s="526"/>
      <c r="BO14" s="526"/>
      <c r="BP14" s="526"/>
      <c r="BQ14" s="526"/>
      <c r="BR14" s="526"/>
      <c r="BS14" s="526"/>
      <c r="BT14" s="526"/>
      <c r="BU14" s="526"/>
      <c r="BV14" s="526"/>
      <c r="BW14" s="526"/>
      <c r="BX14" s="526"/>
      <c r="BY14" s="526"/>
      <c r="BZ14" s="526"/>
      <c r="CA14" s="526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6"/>
      <c r="CM14" s="526"/>
      <c r="CN14" s="526"/>
      <c r="CO14" s="526"/>
      <c r="CP14" s="526"/>
      <c r="CQ14" s="526"/>
      <c r="CR14" s="526"/>
      <c r="CS14" s="526"/>
      <c r="CT14" s="526"/>
      <c r="CU14" s="526"/>
      <c r="CV14" s="526"/>
      <c r="CW14" s="526"/>
      <c r="CX14" s="526"/>
      <c r="CY14" s="526"/>
      <c r="CZ14" s="526"/>
      <c r="DA14" s="526"/>
      <c r="DB14" s="526"/>
      <c r="DC14" s="526"/>
      <c r="DD14" s="526"/>
      <c r="DE14" s="526"/>
      <c r="DF14" s="526"/>
      <c r="DG14" s="526"/>
      <c r="DH14" s="526"/>
      <c r="DI14" s="526"/>
      <c r="DJ14" s="526"/>
      <c r="DK14" s="526"/>
      <c r="DL14" s="526"/>
      <c r="DM14" s="526"/>
      <c r="DN14" s="526"/>
      <c r="DO14" s="526"/>
      <c r="DP14" s="526"/>
      <c r="DQ14" s="526"/>
      <c r="DR14" s="526"/>
      <c r="DS14" s="526"/>
      <c r="DT14" s="526"/>
      <c r="DU14" s="526"/>
      <c r="DV14" s="526"/>
      <c r="DW14" s="526"/>
      <c r="DX14" s="526"/>
      <c r="DY14" s="526"/>
      <c r="DZ14" s="526"/>
      <c r="EA14" s="526"/>
      <c r="EB14" s="526"/>
      <c r="EC14" s="526"/>
      <c r="ED14" s="526"/>
      <c r="EE14" s="526"/>
      <c r="EF14" s="526"/>
      <c r="EG14" s="526"/>
      <c r="EH14" s="526"/>
      <c r="EI14" s="526"/>
      <c r="EJ14" s="526"/>
      <c r="EK14" s="526"/>
      <c r="EL14" s="526"/>
      <c r="EM14" s="526"/>
      <c r="EN14" s="526"/>
      <c r="EO14" s="526"/>
      <c r="EP14" s="526"/>
      <c r="EQ14" s="526"/>
      <c r="ER14" s="526"/>
      <c r="ES14" s="526"/>
      <c r="ET14" s="526"/>
      <c r="EU14" s="526"/>
      <c r="EV14" s="526"/>
      <c r="EW14" s="526"/>
      <c r="EX14" s="526"/>
      <c r="EY14" s="526"/>
      <c r="EZ14" s="526"/>
      <c r="FA14" s="526"/>
      <c r="FB14" s="526"/>
      <c r="FC14" s="526"/>
      <c r="FD14" s="526"/>
      <c r="FE14" s="526"/>
      <c r="FF14" s="526"/>
      <c r="FG14" s="526"/>
      <c r="FH14" s="526"/>
      <c r="FI14" s="526"/>
      <c r="FJ14" s="526"/>
      <c r="FK14" s="526"/>
      <c r="FL14" s="526"/>
      <c r="FM14" s="526"/>
      <c r="FN14" s="526"/>
      <c r="FO14" s="526"/>
      <c r="FP14" s="526"/>
      <c r="FQ14" s="526"/>
      <c r="FR14" s="526"/>
      <c r="FS14" s="526"/>
      <c r="FT14" s="526"/>
      <c r="FU14" s="526"/>
      <c r="FV14" s="526"/>
      <c r="FW14" s="526"/>
      <c r="FX14" s="526"/>
      <c r="FY14" s="526"/>
      <c r="FZ14" s="526"/>
      <c r="GA14" s="526"/>
      <c r="GB14" s="526"/>
      <c r="GC14" s="526"/>
      <c r="GD14" s="526"/>
      <c r="GE14" s="526"/>
      <c r="GF14" s="526"/>
      <c r="GG14" s="526"/>
      <c r="GH14" s="526"/>
      <c r="GI14" s="526"/>
      <c r="GJ14" s="526"/>
      <c r="GK14" s="526"/>
      <c r="GL14" s="526"/>
      <c r="GM14" s="526"/>
      <c r="GN14" s="526"/>
      <c r="GO14" s="526"/>
      <c r="GP14" s="526"/>
      <c r="GQ14" s="526"/>
      <c r="GR14" s="526"/>
      <c r="GS14" s="526"/>
      <c r="GT14" s="526"/>
      <c r="GU14" s="526"/>
      <c r="GV14" s="526"/>
      <c r="GW14" s="526"/>
      <c r="GX14" s="526"/>
      <c r="GY14" s="526"/>
      <c r="GZ14" s="526"/>
      <c r="HA14" s="526"/>
      <c r="HB14" s="526"/>
      <c r="HC14" s="526"/>
      <c r="HD14" s="526"/>
      <c r="HE14" s="526"/>
      <c r="HF14" s="526"/>
      <c r="HG14" s="526"/>
      <c r="HH14" s="526"/>
      <c r="HI14" s="526"/>
      <c r="HJ14" s="526"/>
      <c r="HK14" s="526"/>
      <c r="HL14" s="526"/>
      <c r="HM14" s="526"/>
      <c r="HN14" s="526"/>
      <c r="HO14" s="526"/>
      <c r="HP14" s="526"/>
      <c r="HQ14" s="526"/>
      <c r="HR14" s="526"/>
      <c r="HS14" s="526"/>
      <c r="HT14" s="526"/>
      <c r="HU14" s="526"/>
      <c r="HV14" s="526"/>
      <c r="HW14" s="526"/>
      <c r="HX14" s="526"/>
      <c r="HY14" s="526"/>
      <c r="HZ14" s="526"/>
      <c r="IA14" s="526"/>
      <c r="IB14" s="526"/>
      <c r="IC14" s="526"/>
      <c r="ID14" s="526"/>
      <c r="IE14" s="526"/>
      <c r="IF14" s="526"/>
      <c r="IG14" s="526"/>
      <c r="IH14" s="526"/>
      <c r="II14" s="526"/>
      <c r="IJ14" s="526"/>
      <c r="IK14" s="526"/>
      <c r="IL14" s="526"/>
      <c r="IM14" s="526"/>
      <c r="IN14" s="526"/>
      <c r="IO14" s="526"/>
      <c r="IP14" s="526"/>
      <c r="IQ14" s="526"/>
      <c r="IR14" s="526"/>
      <c r="IS14" s="526"/>
      <c r="IT14" s="526"/>
      <c r="IU14" s="526"/>
      <c r="IV14" s="526"/>
      <c r="IW14" s="526"/>
      <c r="IX14" s="526"/>
      <c r="IY14" s="526"/>
      <c r="IZ14" s="526"/>
      <c r="JA14" s="526"/>
      <c r="JB14" s="526"/>
      <c r="JC14" s="526"/>
      <c r="JD14" s="526"/>
      <c r="JE14" s="526"/>
      <c r="JF14" s="526"/>
      <c r="JG14" s="526"/>
      <c r="JH14" s="526"/>
      <c r="JI14" s="526"/>
      <c r="JJ14" s="526"/>
      <c r="JK14" s="526"/>
      <c r="JL14" s="526"/>
      <c r="JM14" s="526"/>
      <c r="JN14" s="527"/>
    </row>
    <row r="15" spans="1:274" ht="38" customHeight="1">
      <c r="A15" s="860"/>
      <c r="B15" s="914" t="s">
        <v>839</v>
      </c>
      <c r="C15" s="914" t="s">
        <v>840</v>
      </c>
      <c r="D15" s="661">
        <v>3</v>
      </c>
      <c r="E15" s="1190">
        <v>398</v>
      </c>
      <c r="F15" s="915" t="s">
        <v>1703</v>
      </c>
      <c r="G15" s="916"/>
      <c r="H15" s="917"/>
      <c r="I15" s="918"/>
      <c r="J15" s="919"/>
      <c r="K15" s="920"/>
      <c r="L15" s="921"/>
      <c r="M15" s="895">
        <f t="shared" si="0"/>
        <v>0</v>
      </c>
      <c r="N15" s="685">
        <f t="shared" si="1"/>
        <v>0</v>
      </c>
      <c r="O15" s="686" t="str">
        <f t="shared" si="2"/>
        <v>-</v>
      </c>
      <c r="P15" s="896">
        <v>8.8000000000000007</v>
      </c>
      <c r="Q15" s="174">
        <f t="shared" si="3"/>
        <v>0</v>
      </c>
      <c r="R15" s="533"/>
      <c r="S15" s="922" t="s">
        <v>1525</v>
      </c>
      <c r="T15" s="898"/>
      <c r="U15" s="898"/>
      <c r="V15" s="898"/>
      <c r="W15" s="898"/>
      <c r="X15" s="898"/>
      <c r="Y15" s="898"/>
      <c r="Z15" s="898"/>
      <c r="AA15" s="898"/>
      <c r="AB15" s="898"/>
      <c r="AC15" s="898"/>
      <c r="AD15" s="898"/>
      <c r="AE15" s="898"/>
      <c r="AF15" s="898"/>
      <c r="AG15" s="898"/>
      <c r="AH15" s="898"/>
      <c r="AI15" s="898"/>
      <c r="AJ15" s="898"/>
      <c r="AK15" s="898"/>
      <c r="AL15" s="899">
        <v>7</v>
      </c>
      <c r="AM15" s="900"/>
      <c r="AN15" s="900">
        <v>1</v>
      </c>
      <c r="AO15" s="900">
        <v>1</v>
      </c>
      <c r="AP15" s="900">
        <v>1</v>
      </c>
      <c r="AQ15" s="900"/>
      <c r="AR15" s="900"/>
      <c r="AS15" s="858"/>
      <c r="AT15" s="526"/>
      <c r="AU15" s="526"/>
      <c r="AV15" s="526"/>
      <c r="AW15" s="526"/>
      <c r="AX15" s="526"/>
      <c r="AY15" s="526"/>
      <c r="AZ15" s="526"/>
      <c r="BA15" s="526"/>
      <c r="BB15" s="526"/>
      <c r="BC15" s="526"/>
      <c r="BD15" s="526"/>
      <c r="BE15" s="526"/>
      <c r="BF15" s="526"/>
      <c r="BG15" s="526"/>
      <c r="BH15" s="526"/>
      <c r="BI15" s="526"/>
      <c r="BJ15" s="526"/>
      <c r="BK15" s="526"/>
      <c r="BL15" s="526"/>
      <c r="BM15" s="526"/>
      <c r="BN15" s="526"/>
      <c r="BO15" s="526"/>
      <c r="BP15" s="526"/>
      <c r="BQ15" s="526"/>
      <c r="BR15" s="526"/>
      <c r="BS15" s="526"/>
      <c r="BT15" s="526"/>
      <c r="BU15" s="526"/>
      <c r="BV15" s="526"/>
      <c r="BW15" s="526"/>
      <c r="BX15" s="526"/>
      <c r="BY15" s="526"/>
      <c r="BZ15" s="526"/>
      <c r="CA15" s="526"/>
      <c r="CB15" s="526"/>
      <c r="CC15" s="526"/>
      <c r="CD15" s="526"/>
      <c r="CE15" s="526"/>
      <c r="CF15" s="526"/>
      <c r="CG15" s="526"/>
      <c r="CH15" s="526"/>
      <c r="CI15" s="526"/>
      <c r="CJ15" s="526"/>
      <c r="CK15" s="526"/>
      <c r="CL15" s="526"/>
      <c r="CM15" s="526"/>
      <c r="CN15" s="526"/>
      <c r="CO15" s="526"/>
      <c r="CP15" s="526"/>
      <c r="CQ15" s="526"/>
      <c r="CR15" s="526"/>
      <c r="CS15" s="526"/>
      <c r="CT15" s="526"/>
      <c r="CU15" s="526"/>
      <c r="CV15" s="526"/>
      <c r="CW15" s="526"/>
      <c r="CX15" s="526"/>
      <c r="CY15" s="526"/>
      <c r="CZ15" s="526"/>
      <c r="DA15" s="526"/>
      <c r="DB15" s="526"/>
      <c r="DC15" s="526"/>
      <c r="DD15" s="526"/>
      <c r="DE15" s="526"/>
      <c r="DF15" s="526"/>
      <c r="DG15" s="526"/>
      <c r="DH15" s="526"/>
      <c r="DI15" s="526"/>
      <c r="DJ15" s="526"/>
      <c r="DK15" s="526"/>
      <c r="DL15" s="526"/>
      <c r="DM15" s="526"/>
      <c r="DN15" s="526"/>
      <c r="DO15" s="526"/>
      <c r="DP15" s="526"/>
      <c r="DQ15" s="526"/>
      <c r="DR15" s="526"/>
      <c r="DS15" s="526"/>
      <c r="DT15" s="526"/>
      <c r="DU15" s="526"/>
      <c r="DV15" s="526"/>
      <c r="DW15" s="526"/>
      <c r="DX15" s="526"/>
      <c r="DY15" s="526"/>
      <c r="DZ15" s="526"/>
      <c r="EA15" s="526"/>
      <c r="EB15" s="526"/>
      <c r="EC15" s="526"/>
      <c r="ED15" s="526"/>
      <c r="EE15" s="526"/>
      <c r="EF15" s="526"/>
      <c r="EG15" s="526"/>
      <c r="EH15" s="526"/>
      <c r="EI15" s="526"/>
      <c r="EJ15" s="526"/>
      <c r="EK15" s="526"/>
      <c r="EL15" s="526"/>
      <c r="EM15" s="526"/>
      <c r="EN15" s="526"/>
      <c r="EO15" s="526"/>
      <c r="EP15" s="526"/>
      <c r="EQ15" s="526"/>
      <c r="ER15" s="526"/>
      <c r="ES15" s="526"/>
      <c r="ET15" s="526"/>
      <c r="EU15" s="526"/>
      <c r="EV15" s="526"/>
      <c r="EW15" s="526"/>
      <c r="EX15" s="526"/>
      <c r="EY15" s="526"/>
      <c r="EZ15" s="526"/>
      <c r="FA15" s="526"/>
      <c r="FB15" s="526"/>
      <c r="FC15" s="526"/>
      <c r="FD15" s="526"/>
      <c r="FE15" s="526"/>
      <c r="FF15" s="526"/>
      <c r="FG15" s="526"/>
      <c r="FH15" s="526"/>
      <c r="FI15" s="526"/>
      <c r="FJ15" s="526"/>
      <c r="FK15" s="526"/>
      <c r="FL15" s="526"/>
      <c r="FM15" s="526"/>
      <c r="FN15" s="526"/>
      <c r="FO15" s="526"/>
      <c r="FP15" s="526"/>
      <c r="FQ15" s="526"/>
      <c r="FR15" s="526"/>
      <c r="FS15" s="526"/>
      <c r="FT15" s="526"/>
      <c r="FU15" s="526"/>
      <c r="FV15" s="526"/>
      <c r="FW15" s="526"/>
      <c r="FX15" s="526"/>
      <c r="FY15" s="526"/>
      <c r="FZ15" s="526"/>
      <c r="GA15" s="526"/>
      <c r="GB15" s="526"/>
      <c r="GC15" s="526"/>
      <c r="GD15" s="526"/>
      <c r="GE15" s="526"/>
      <c r="GF15" s="526"/>
      <c r="GG15" s="526"/>
      <c r="GH15" s="526"/>
      <c r="GI15" s="526"/>
      <c r="GJ15" s="526"/>
      <c r="GK15" s="526"/>
      <c r="GL15" s="526"/>
      <c r="GM15" s="526"/>
      <c r="GN15" s="526"/>
      <c r="GO15" s="526"/>
      <c r="GP15" s="526"/>
      <c r="GQ15" s="526"/>
      <c r="GR15" s="526"/>
      <c r="GS15" s="526"/>
      <c r="GT15" s="526"/>
      <c r="GU15" s="526"/>
      <c r="GV15" s="526"/>
      <c r="GW15" s="526"/>
      <c r="GX15" s="526"/>
      <c r="GY15" s="526"/>
      <c r="GZ15" s="526"/>
      <c r="HA15" s="526"/>
      <c r="HB15" s="526"/>
      <c r="HC15" s="526"/>
      <c r="HD15" s="526"/>
      <c r="HE15" s="526"/>
      <c r="HF15" s="526"/>
      <c r="HG15" s="526"/>
      <c r="HH15" s="526"/>
      <c r="HI15" s="526"/>
      <c r="HJ15" s="526"/>
      <c r="HK15" s="526"/>
      <c r="HL15" s="526"/>
      <c r="HM15" s="526"/>
      <c r="HN15" s="526"/>
      <c r="HO15" s="526"/>
      <c r="HP15" s="526"/>
      <c r="HQ15" s="526"/>
      <c r="HR15" s="526"/>
      <c r="HS15" s="526"/>
      <c r="HT15" s="526"/>
      <c r="HU15" s="526"/>
      <c r="HV15" s="526"/>
      <c r="HW15" s="526"/>
      <c r="HX15" s="526"/>
      <c r="HY15" s="526"/>
      <c r="HZ15" s="526"/>
      <c r="IA15" s="526"/>
      <c r="IB15" s="526"/>
      <c r="IC15" s="526"/>
      <c r="ID15" s="526"/>
      <c r="IE15" s="526"/>
      <c r="IF15" s="526"/>
      <c r="IG15" s="526"/>
      <c r="IH15" s="526"/>
      <c r="II15" s="526"/>
      <c r="IJ15" s="526"/>
      <c r="IK15" s="526"/>
      <c r="IL15" s="526"/>
      <c r="IM15" s="526"/>
      <c r="IN15" s="526"/>
      <c r="IO15" s="526"/>
      <c r="IP15" s="526"/>
      <c r="IQ15" s="526"/>
      <c r="IR15" s="526"/>
      <c r="IS15" s="526"/>
      <c r="IT15" s="526"/>
      <c r="IU15" s="526"/>
      <c r="IV15" s="526"/>
      <c r="IW15" s="526"/>
      <c r="IX15" s="526"/>
      <c r="IY15" s="526"/>
      <c r="IZ15" s="526"/>
      <c r="JA15" s="526"/>
      <c r="JB15" s="526"/>
      <c r="JC15" s="526"/>
      <c r="JD15" s="526"/>
      <c r="JE15" s="526"/>
      <c r="JF15" s="526"/>
      <c r="JG15" s="526"/>
      <c r="JH15" s="526"/>
      <c r="JI15" s="526"/>
      <c r="JJ15" s="526"/>
      <c r="JK15" s="526"/>
      <c r="JL15" s="526"/>
      <c r="JM15" s="526"/>
      <c r="JN15" s="527"/>
    </row>
    <row r="16" spans="1:274" ht="38" customHeight="1">
      <c r="A16" s="860"/>
      <c r="B16" s="914" t="s">
        <v>841</v>
      </c>
      <c r="C16" s="914" t="s">
        <v>842</v>
      </c>
      <c r="D16" s="661">
        <v>3</v>
      </c>
      <c r="E16" s="1190">
        <v>398</v>
      </c>
      <c r="F16" s="915" t="s">
        <v>1704</v>
      </c>
      <c r="G16" s="916"/>
      <c r="H16" s="917"/>
      <c r="I16" s="918"/>
      <c r="J16" s="919"/>
      <c r="K16" s="920"/>
      <c r="L16" s="921"/>
      <c r="M16" s="895">
        <f t="shared" si="0"/>
        <v>0</v>
      </c>
      <c r="N16" s="685">
        <f t="shared" si="1"/>
        <v>0</v>
      </c>
      <c r="O16" s="686" t="str">
        <f t="shared" si="2"/>
        <v>-</v>
      </c>
      <c r="P16" s="896">
        <v>9</v>
      </c>
      <c r="Q16" s="174">
        <f t="shared" si="3"/>
        <v>0</v>
      </c>
      <c r="R16" s="533"/>
      <c r="S16" s="922" t="s">
        <v>1525</v>
      </c>
      <c r="T16" s="898"/>
      <c r="U16" s="898"/>
      <c r="V16" s="898"/>
      <c r="W16" s="898"/>
      <c r="X16" s="898"/>
      <c r="Y16" s="898"/>
      <c r="Z16" s="898"/>
      <c r="AA16" s="898"/>
      <c r="AB16" s="898"/>
      <c r="AC16" s="898"/>
      <c r="AD16" s="898"/>
      <c r="AE16" s="898"/>
      <c r="AF16" s="898"/>
      <c r="AG16" s="898"/>
      <c r="AH16" s="898"/>
      <c r="AI16" s="898"/>
      <c r="AJ16" s="898"/>
      <c r="AK16" s="898"/>
      <c r="AL16" s="899">
        <v>7</v>
      </c>
      <c r="AM16" s="900"/>
      <c r="AN16" s="900">
        <v>1</v>
      </c>
      <c r="AO16" s="900">
        <v>1</v>
      </c>
      <c r="AP16" s="900">
        <v>1</v>
      </c>
      <c r="AQ16" s="900"/>
      <c r="AR16" s="900"/>
      <c r="AS16" s="858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6"/>
      <c r="BN16" s="526"/>
      <c r="BO16" s="526"/>
      <c r="BP16" s="526"/>
      <c r="BQ16" s="526"/>
      <c r="BR16" s="526"/>
      <c r="BS16" s="526"/>
      <c r="BT16" s="526"/>
      <c r="BU16" s="526"/>
      <c r="BV16" s="526"/>
      <c r="BW16" s="526"/>
      <c r="BX16" s="526"/>
      <c r="BY16" s="526"/>
      <c r="BZ16" s="526"/>
      <c r="CA16" s="526"/>
      <c r="CB16" s="526"/>
      <c r="CC16" s="526"/>
      <c r="CD16" s="526"/>
      <c r="CE16" s="526"/>
      <c r="CF16" s="526"/>
      <c r="CG16" s="526"/>
      <c r="CH16" s="526"/>
      <c r="CI16" s="526"/>
      <c r="CJ16" s="526"/>
      <c r="CK16" s="526"/>
      <c r="CL16" s="526"/>
      <c r="CM16" s="526"/>
      <c r="CN16" s="526"/>
      <c r="CO16" s="526"/>
      <c r="CP16" s="526"/>
      <c r="CQ16" s="526"/>
      <c r="CR16" s="526"/>
      <c r="CS16" s="526"/>
      <c r="CT16" s="526"/>
      <c r="CU16" s="526"/>
      <c r="CV16" s="526"/>
      <c r="CW16" s="526"/>
      <c r="CX16" s="526"/>
      <c r="CY16" s="526"/>
      <c r="CZ16" s="526"/>
      <c r="DA16" s="526"/>
      <c r="DB16" s="526"/>
      <c r="DC16" s="526"/>
      <c r="DD16" s="526"/>
      <c r="DE16" s="526"/>
      <c r="DF16" s="526"/>
      <c r="DG16" s="526"/>
      <c r="DH16" s="526"/>
      <c r="DI16" s="526"/>
      <c r="DJ16" s="526"/>
      <c r="DK16" s="526"/>
      <c r="DL16" s="526"/>
      <c r="DM16" s="526"/>
      <c r="DN16" s="526"/>
      <c r="DO16" s="526"/>
      <c r="DP16" s="526"/>
      <c r="DQ16" s="526"/>
      <c r="DR16" s="526"/>
      <c r="DS16" s="526"/>
      <c r="DT16" s="526"/>
      <c r="DU16" s="526"/>
      <c r="DV16" s="526"/>
      <c r="DW16" s="526"/>
      <c r="DX16" s="526"/>
      <c r="DY16" s="526"/>
      <c r="DZ16" s="526"/>
      <c r="EA16" s="526"/>
      <c r="EB16" s="526"/>
      <c r="EC16" s="526"/>
      <c r="ED16" s="526"/>
      <c r="EE16" s="526"/>
      <c r="EF16" s="526"/>
      <c r="EG16" s="526"/>
      <c r="EH16" s="526"/>
      <c r="EI16" s="526"/>
      <c r="EJ16" s="526"/>
      <c r="EK16" s="526"/>
      <c r="EL16" s="526"/>
      <c r="EM16" s="526"/>
      <c r="EN16" s="526"/>
      <c r="EO16" s="526"/>
      <c r="EP16" s="526"/>
      <c r="EQ16" s="526"/>
      <c r="ER16" s="526"/>
      <c r="ES16" s="526"/>
      <c r="ET16" s="526"/>
      <c r="EU16" s="526"/>
      <c r="EV16" s="526"/>
      <c r="EW16" s="526"/>
      <c r="EX16" s="526"/>
      <c r="EY16" s="526"/>
      <c r="EZ16" s="526"/>
      <c r="FA16" s="526"/>
      <c r="FB16" s="526"/>
      <c r="FC16" s="526"/>
      <c r="FD16" s="526"/>
      <c r="FE16" s="526"/>
      <c r="FF16" s="526"/>
      <c r="FG16" s="526"/>
      <c r="FH16" s="526"/>
      <c r="FI16" s="526"/>
      <c r="FJ16" s="526"/>
      <c r="FK16" s="526"/>
      <c r="FL16" s="526"/>
      <c r="FM16" s="526"/>
      <c r="FN16" s="526"/>
      <c r="FO16" s="526"/>
      <c r="FP16" s="526"/>
      <c r="FQ16" s="526"/>
      <c r="FR16" s="526"/>
      <c r="FS16" s="526"/>
      <c r="FT16" s="526"/>
      <c r="FU16" s="526"/>
      <c r="FV16" s="526"/>
      <c r="FW16" s="526"/>
      <c r="FX16" s="526"/>
      <c r="FY16" s="526"/>
      <c r="FZ16" s="526"/>
      <c r="GA16" s="526"/>
      <c r="GB16" s="526"/>
      <c r="GC16" s="526"/>
      <c r="GD16" s="526"/>
      <c r="GE16" s="526"/>
      <c r="GF16" s="526"/>
      <c r="GG16" s="526"/>
      <c r="GH16" s="526"/>
      <c r="GI16" s="526"/>
      <c r="GJ16" s="526"/>
      <c r="GK16" s="526"/>
      <c r="GL16" s="526"/>
      <c r="GM16" s="526"/>
      <c r="GN16" s="526"/>
      <c r="GO16" s="526"/>
      <c r="GP16" s="526"/>
      <c r="GQ16" s="526"/>
      <c r="GR16" s="526"/>
      <c r="GS16" s="526"/>
      <c r="GT16" s="526"/>
      <c r="GU16" s="526"/>
      <c r="GV16" s="526"/>
      <c r="GW16" s="526"/>
      <c r="GX16" s="526"/>
      <c r="GY16" s="526"/>
      <c r="GZ16" s="526"/>
      <c r="HA16" s="526"/>
      <c r="HB16" s="526"/>
      <c r="HC16" s="526"/>
      <c r="HD16" s="526"/>
      <c r="HE16" s="526"/>
      <c r="HF16" s="526"/>
      <c r="HG16" s="526"/>
      <c r="HH16" s="526"/>
      <c r="HI16" s="526"/>
      <c r="HJ16" s="526"/>
      <c r="HK16" s="526"/>
      <c r="HL16" s="526"/>
      <c r="HM16" s="526"/>
      <c r="HN16" s="526"/>
      <c r="HO16" s="526"/>
      <c r="HP16" s="526"/>
      <c r="HQ16" s="526"/>
      <c r="HR16" s="526"/>
      <c r="HS16" s="526"/>
      <c r="HT16" s="526"/>
      <c r="HU16" s="526"/>
      <c r="HV16" s="526"/>
      <c r="HW16" s="526"/>
      <c r="HX16" s="526"/>
      <c r="HY16" s="526"/>
      <c r="HZ16" s="526"/>
      <c r="IA16" s="526"/>
      <c r="IB16" s="526"/>
      <c r="IC16" s="526"/>
      <c r="ID16" s="526"/>
      <c r="IE16" s="526"/>
      <c r="IF16" s="526"/>
      <c r="IG16" s="526"/>
      <c r="IH16" s="526"/>
      <c r="II16" s="526"/>
      <c r="IJ16" s="526"/>
      <c r="IK16" s="526"/>
      <c r="IL16" s="526"/>
      <c r="IM16" s="526"/>
      <c r="IN16" s="526"/>
      <c r="IO16" s="526"/>
      <c r="IP16" s="526"/>
      <c r="IQ16" s="526"/>
      <c r="IR16" s="526"/>
      <c r="IS16" s="526"/>
      <c r="IT16" s="526"/>
      <c r="IU16" s="526"/>
      <c r="IV16" s="526"/>
      <c r="IW16" s="526"/>
      <c r="IX16" s="526"/>
      <c r="IY16" s="526"/>
      <c r="IZ16" s="526"/>
      <c r="JA16" s="526"/>
      <c r="JB16" s="526"/>
      <c r="JC16" s="526"/>
      <c r="JD16" s="526"/>
      <c r="JE16" s="526"/>
      <c r="JF16" s="526"/>
      <c r="JG16" s="526"/>
      <c r="JH16" s="526"/>
      <c r="JI16" s="526"/>
      <c r="JJ16" s="526"/>
      <c r="JK16" s="526"/>
      <c r="JL16" s="526"/>
      <c r="JM16" s="526"/>
      <c r="JN16" s="527"/>
    </row>
    <row r="17" spans="1:274" ht="38" customHeight="1">
      <c r="A17" s="886" t="s">
        <v>1797</v>
      </c>
      <c r="B17" s="914" t="s">
        <v>843</v>
      </c>
      <c r="C17" s="914" t="s">
        <v>844</v>
      </c>
      <c r="D17" s="661">
        <v>3</v>
      </c>
      <c r="E17" s="1190">
        <v>398</v>
      </c>
      <c r="F17" s="915" t="s">
        <v>1705</v>
      </c>
      <c r="G17" s="916"/>
      <c r="H17" s="917"/>
      <c r="I17" s="918"/>
      <c r="J17" s="919"/>
      <c r="K17" s="920"/>
      <c r="L17" s="921"/>
      <c r="M17" s="895">
        <f t="shared" si="0"/>
        <v>0</v>
      </c>
      <c r="N17" s="685">
        <f t="shared" si="1"/>
        <v>0</v>
      </c>
      <c r="O17" s="686" t="str">
        <f t="shared" si="2"/>
        <v>-</v>
      </c>
      <c r="P17" s="896">
        <v>9.5</v>
      </c>
      <c r="Q17" s="174">
        <f t="shared" si="3"/>
        <v>0</v>
      </c>
      <c r="R17" s="533"/>
      <c r="S17" s="922" t="s">
        <v>1525</v>
      </c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899">
        <v>7</v>
      </c>
      <c r="AM17" s="900"/>
      <c r="AN17" s="900">
        <v>1</v>
      </c>
      <c r="AO17" s="900">
        <v>1</v>
      </c>
      <c r="AP17" s="900">
        <v>1</v>
      </c>
      <c r="AQ17" s="900"/>
      <c r="AR17" s="900"/>
      <c r="AS17" s="858"/>
      <c r="AT17" s="526"/>
      <c r="AU17" s="526"/>
      <c r="AV17" s="526"/>
      <c r="AW17" s="526"/>
      <c r="AX17" s="526"/>
      <c r="AY17" s="526"/>
      <c r="AZ17" s="526"/>
      <c r="BA17" s="526"/>
      <c r="BB17" s="526"/>
      <c r="BC17" s="526"/>
      <c r="BD17" s="526"/>
      <c r="BE17" s="526"/>
      <c r="BF17" s="526"/>
      <c r="BG17" s="526"/>
      <c r="BH17" s="526"/>
      <c r="BI17" s="526"/>
      <c r="BJ17" s="526"/>
      <c r="BK17" s="526"/>
      <c r="BL17" s="526"/>
      <c r="BM17" s="526"/>
      <c r="BN17" s="526"/>
      <c r="BO17" s="526"/>
      <c r="BP17" s="526"/>
      <c r="BQ17" s="526"/>
      <c r="BR17" s="526"/>
      <c r="BS17" s="526"/>
      <c r="BT17" s="526"/>
      <c r="BU17" s="526"/>
      <c r="BV17" s="526"/>
      <c r="BW17" s="526"/>
      <c r="BX17" s="526"/>
      <c r="BY17" s="526"/>
      <c r="BZ17" s="526"/>
      <c r="CA17" s="526"/>
      <c r="CB17" s="526"/>
      <c r="CC17" s="526"/>
      <c r="CD17" s="526"/>
      <c r="CE17" s="526"/>
      <c r="CF17" s="526"/>
      <c r="CG17" s="526"/>
      <c r="CH17" s="526"/>
      <c r="CI17" s="526"/>
      <c r="CJ17" s="526"/>
      <c r="CK17" s="526"/>
      <c r="CL17" s="526"/>
      <c r="CM17" s="526"/>
      <c r="CN17" s="526"/>
      <c r="CO17" s="526"/>
      <c r="CP17" s="526"/>
      <c r="CQ17" s="526"/>
      <c r="CR17" s="526"/>
      <c r="CS17" s="526"/>
      <c r="CT17" s="526"/>
      <c r="CU17" s="526"/>
      <c r="CV17" s="526"/>
      <c r="CW17" s="526"/>
      <c r="CX17" s="526"/>
      <c r="CY17" s="526"/>
      <c r="CZ17" s="526"/>
      <c r="DA17" s="526"/>
      <c r="DB17" s="526"/>
      <c r="DC17" s="526"/>
      <c r="DD17" s="526"/>
      <c r="DE17" s="526"/>
      <c r="DF17" s="526"/>
      <c r="DG17" s="526"/>
      <c r="DH17" s="526"/>
      <c r="DI17" s="526"/>
      <c r="DJ17" s="526"/>
      <c r="DK17" s="526"/>
      <c r="DL17" s="526"/>
      <c r="DM17" s="526"/>
      <c r="DN17" s="526"/>
      <c r="DO17" s="526"/>
      <c r="DP17" s="526"/>
      <c r="DQ17" s="526"/>
      <c r="DR17" s="526"/>
      <c r="DS17" s="526"/>
      <c r="DT17" s="526"/>
      <c r="DU17" s="526"/>
      <c r="DV17" s="526"/>
      <c r="DW17" s="526"/>
      <c r="DX17" s="526"/>
      <c r="DY17" s="526"/>
      <c r="DZ17" s="526"/>
      <c r="EA17" s="526"/>
      <c r="EB17" s="526"/>
      <c r="EC17" s="526"/>
      <c r="ED17" s="526"/>
      <c r="EE17" s="526"/>
      <c r="EF17" s="526"/>
      <c r="EG17" s="526"/>
      <c r="EH17" s="526"/>
      <c r="EI17" s="526"/>
      <c r="EJ17" s="526"/>
      <c r="EK17" s="526"/>
      <c r="EL17" s="526"/>
      <c r="EM17" s="526"/>
      <c r="EN17" s="526"/>
      <c r="EO17" s="526"/>
      <c r="EP17" s="526"/>
      <c r="EQ17" s="526"/>
      <c r="ER17" s="526"/>
      <c r="ES17" s="526"/>
      <c r="ET17" s="526"/>
      <c r="EU17" s="526"/>
      <c r="EV17" s="526"/>
      <c r="EW17" s="526"/>
      <c r="EX17" s="526"/>
      <c r="EY17" s="526"/>
      <c r="EZ17" s="526"/>
      <c r="FA17" s="526"/>
      <c r="FB17" s="526"/>
      <c r="FC17" s="526"/>
      <c r="FD17" s="526"/>
      <c r="FE17" s="526"/>
      <c r="FF17" s="526"/>
      <c r="FG17" s="526"/>
      <c r="FH17" s="526"/>
      <c r="FI17" s="526"/>
      <c r="FJ17" s="526"/>
      <c r="FK17" s="526"/>
      <c r="FL17" s="526"/>
      <c r="FM17" s="526"/>
      <c r="FN17" s="526"/>
      <c r="FO17" s="526"/>
      <c r="FP17" s="526"/>
      <c r="FQ17" s="526"/>
      <c r="FR17" s="526"/>
      <c r="FS17" s="526"/>
      <c r="FT17" s="526"/>
      <c r="FU17" s="526"/>
      <c r="FV17" s="526"/>
      <c r="FW17" s="526"/>
      <c r="FX17" s="526"/>
      <c r="FY17" s="526"/>
      <c r="FZ17" s="526"/>
      <c r="GA17" s="526"/>
      <c r="GB17" s="526"/>
      <c r="GC17" s="526"/>
      <c r="GD17" s="526"/>
      <c r="GE17" s="526"/>
      <c r="GF17" s="526"/>
      <c r="GG17" s="526"/>
      <c r="GH17" s="526"/>
      <c r="GI17" s="526"/>
      <c r="GJ17" s="526"/>
      <c r="GK17" s="526"/>
      <c r="GL17" s="526"/>
      <c r="GM17" s="526"/>
      <c r="GN17" s="526"/>
      <c r="GO17" s="526"/>
      <c r="GP17" s="526"/>
      <c r="GQ17" s="526"/>
      <c r="GR17" s="526"/>
      <c r="GS17" s="526"/>
      <c r="GT17" s="526"/>
      <c r="GU17" s="526"/>
      <c r="GV17" s="526"/>
      <c r="GW17" s="526"/>
      <c r="GX17" s="526"/>
      <c r="GY17" s="526"/>
      <c r="GZ17" s="526"/>
      <c r="HA17" s="526"/>
      <c r="HB17" s="526"/>
      <c r="HC17" s="526"/>
      <c r="HD17" s="526"/>
      <c r="HE17" s="526"/>
      <c r="HF17" s="526"/>
      <c r="HG17" s="526"/>
      <c r="HH17" s="526"/>
      <c r="HI17" s="526"/>
      <c r="HJ17" s="526"/>
      <c r="HK17" s="526"/>
      <c r="HL17" s="526"/>
      <c r="HM17" s="526"/>
      <c r="HN17" s="526"/>
      <c r="HO17" s="526"/>
      <c r="HP17" s="526"/>
      <c r="HQ17" s="526"/>
      <c r="HR17" s="526"/>
      <c r="HS17" s="526"/>
      <c r="HT17" s="526"/>
      <c r="HU17" s="526"/>
      <c r="HV17" s="526"/>
      <c r="HW17" s="526"/>
      <c r="HX17" s="526"/>
      <c r="HY17" s="526"/>
      <c r="HZ17" s="526"/>
      <c r="IA17" s="526"/>
      <c r="IB17" s="526"/>
      <c r="IC17" s="526"/>
      <c r="ID17" s="526"/>
      <c r="IE17" s="526"/>
      <c r="IF17" s="526"/>
      <c r="IG17" s="526"/>
      <c r="IH17" s="526"/>
      <c r="II17" s="526"/>
      <c r="IJ17" s="526"/>
      <c r="IK17" s="526"/>
      <c r="IL17" s="526"/>
      <c r="IM17" s="526"/>
      <c r="IN17" s="526"/>
      <c r="IO17" s="526"/>
      <c r="IP17" s="526"/>
      <c r="IQ17" s="526"/>
      <c r="IR17" s="526"/>
      <c r="IS17" s="526"/>
      <c r="IT17" s="526"/>
      <c r="IU17" s="526"/>
      <c r="IV17" s="526"/>
      <c r="IW17" s="526"/>
      <c r="IX17" s="526"/>
      <c r="IY17" s="526"/>
      <c r="IZ17" s="526"/>
      <c r="JA17" s="526"/>
      <c r="JB17" s="526"/>
      <c r="JC17" s="526"/>
      <c r="JD17" s="526"/>
      <c r="JE17" s="526"/>
      <c r="JF17" s="526"/>
      <c r="JG17" s="526"/>
      <c r="JH17" s="526"/>
      <c r="JI17" s="526"/>
      <c r="JJ17" s="526"/>
      <c r="JK17" s="526"/>
      <c r="JL17" s="526"/>
      <c r="JM17" s="526"/>
      <c r="JN17" s="527"/>
    </row>
    <row r="18" spans="1:274" ht="38" customHeight="1">
      <c r="A18" s="860"/>
      <c r="B18" s="914" t="s">
        <v>845</v>
      </c>
      <c r="C18" s="914" t="s">
        <v>846</v>
      </c>
      <c r="D18" s="661">
        <v>1</v>
      </c>
      <c r="E18" s="1190">
        <v>234</v>
      </c>
      <c r="F18" s="915" t="s">
        <v>1706</v>
      </c>
      <c r="G18" s="916"/>
      <c r="H18" s="917"/>
      <c r="I18" s="918"/>
      <c r="J18" s="919"/>
      <c r="K18" s="920"/>
      <c r="L18" s="921"/>
      <c r="M18" s="895">
        <f t="shared" si="0"/>
        <v>0</v>
      </c>
      <c r="N18" s="685">
        <f t="shared" si="1"/>
        <v>0</v>
      </c>
      <c r="O18" s="686" t="str">
        <f t="shared" si="2"/>
        <v>-</v>
      </c>
      <c r="P18" s="896">
        <v>7.7</v>
      </c>
      <c r="Q18" s="174">
        <f t="shared" si="3"/>
        <v>0</v>
      </c>
      <c r="R18" s="533"/>
      <c r="S18" s="922" t="s">
        <v>1520</v>
      </c>
      <c r="T18" s="898"/>
      <c r="U18" s="898"/>
      <c r="V18" s="898"/>
      <c r="W18" s="898"/>
      <c r="X18" s="898"/>
      <c r="Y18" s="898"/>
      <c r="Z18" s="898"/>
      <c r="AA18" s="898"/>
      <c r="AB18" s="898"/>
      <c r="AC18" s="898"/>
      <c r="AD18" s="898"/>
      <c r="AE18" s="898"/>
      <c r="AF18" s="898"/>
      <c r="AG18" s="898"/>
      <c r="AH18" s="898"/>
      <c r="AI18" s="898"/>
      <c r="AJ18" s="898"/>
      <c r="AK18" s="898"/>
      <c r="AL18" s="899">
        <v>5</v>
      </c>
      <c r="AM18" s="900"/>
      <c r="AN18" s="900"/>
      <c r="AO18" s="900"/>
      <c r="AP18" s="900">
        <v>1</v>
      </c>
      <c r="AQ18" s="900"/>
      <c r="AR18" s="900"/>
      <c r="AS18" s="858"/>
      <c r="AT18" s="526"/>
      <c r="AU18" s="526"/>
      <c r="AV18" s="526"/>
      <c r="AW18" s="526"/>
      <c r="AX18" s="526"/>
      <c r="AY18" s="526"/>
      <c r="AZ18" s="526"/>
      <c r="BA18" s="526"/>
      <c r="BB18" s="526"/>
      <c r="BC18" s="526"/>
      <c r="BD18" s="526"/>
      <c r="BE18" s="526"/>
      <c r="BF18" s="526"/>
      <c r="BG18" s="526"/>
      <c r="BH18" s="526"/>
      <c r="BI18" s="526"/>
      <c r="BJ18" s="526"/>
      <c r="BK18" s="526"/>
      <c r="BL18" s="526"/>
      <c r="BM18" s="526"/>
      <c r="BN18" s="526"/>
      <c r="BO18" s="526"/>
      <c r="BP18" s="526"/>
      <c r="BQ18" s="526"/>
      <c r="BR18" s="526"/>
      <c r="BS18" s="526"/>
      <c r="BT18" s="526"/>
      <c r="BU18" s="526"/>
      <c r="BV18" s="526"/>
      <c r="BW18" s="526"/>
      <c r="BX18" s="526"/>
      <c r="BY18" s="526"/>
      <c r="BZ18" s="526"/>
      <c r="CA18" s="526"/>
      <c r="CB18" s="526"/>
      <c r="CC18" s="526"/>
      <c r="CD18" s="526"/>
      <c r="CE18" s="526"/>
      <c r="CF18" s="526"/>
      <c r="CG18" s="526"/>
      <c r="CH18" s="526"/>
      <c r="CI18" s="526"/>
      <c r="CJ18" s="526"/>
      <c r="CK18" s="526"/>
      <c r="CL18" s="526"/>
      <c r="CM18" s="526"/>
      <c r="CN18" s="526"/>
      <c r="CO18" s="526"/>
      <c r="CP18" s="526"/>
      <c r="CQ18" s="526"/>
      <c r="CR18" s="526"/>
      <c r="CS18" s="526"/>
      <c r="CT18" s="526"/>
      <c r="CU18" s="526"/>
      <c r="CV18" s="526"/>
      <c r="CW18" s="526"/>
      <c r="CX18" s="526"/>
      <c r="CY18" s="526"/>
      <c r="CZ18" s="526"/>
      <c r="DA18" s="526"/>
      <c r="DB18" s="526"/>
      <c r="DC18" s="526"/>
      <c r="DD18" s="526"/>
      <c r="DE18" s="526"/>
      <c r="DF18" s="526"/>
      <c r="DG18" s="526"/>
      <c r="DH18" s="526"/>
      <c r="DI18" s="526"/>
      <c r="DJ18" s="526"/>
      <c r="DK18" s="526"/>
      <c r="DL18" s="526"/>
      <c r="DM18" s="526"/>
      <c r="DN18" s="526"/>
      <c r="DO18" s="526"/>
      <c r="DP18" s="526"/>
      <c r="DQ18" s="526"/>
      <c r="DR18" s="526"/>
      <c r="DS18" s="526"/>
      <c r="DT18" s="526"/>
      <c r="DU18" s="526"/>
      <c r="DV18" s="526"/>
      <c r="DW18" s="526"/>
      <c r="DX18" s="526"/>
      <c r="DY18" s="526"/>
      <c r="DZ18" s="526"/>
      <c r="EA18" s="526"/>
      <c r="EB18" s="526"/>
      <c r="EC18" s="526"/>
      <c r="ED18" s="526"/>
      <c r="EE18" s="526"/>
      <c r="EF18" s="526"/>
      <c r="EG18" s="526"/>
      <c r="EH18" s="526"/>
      <c r="EI18" s="526"/>
      <c r="EJ18" s="526"/>
      <c r="EK18" s="526"/>
      <c r="EL18" s="526"/>
      <c r="EM18" s="526"/>
      <c r="EN18" s="526"/>
      <c r="EO18" s="526"/>
      <c r="EP18" s="526"/>
      <c r="EQ18" s="526"/>
      <c r="ER18" s="526"/>
      <c r="ES18" s="526"/>
      <c r="ET18" s="526"/>
      <c r="EU18" s="526"/>
      <c r="EV18" s="526"/>
      <c r="EW18" s="526"/>
      <c r="EX18" s="526"/>
      <c r="EY18" s="526"/>
      <c r="EZ18" s="526"/>
      <c r="FA18" s="526"/>
      <c r="FB18" s="526"/>
      <c r="FC18" s="526"/>
      <c r="FD18" s="526"/>
      <c r="FE18" s="526"/>
      <c r="FF18" s="526"/>
      <c r="FG18" s="526"/>
      <c r="FH18" s="526"/>
      <c r="FI18" s="526"/>
      <c r="FJ18" s="526"/>
      <c r="FK18" s="526"/>
      <c r="FL18" s="526"/>
      <c r="FM18" s="526"/>
      <c r="FN18" s="526"/>
      <c r="FO18" s="526"/>
      <c r="FP18" s="526"/>
      <c r="FQ18" s="526"/>
      <c r="FR18" s="526"/>
      <c r="FS18" s="526"/>
      <c r="FT18" s="526"/>
      <c r="FU18" s="526"/>
      <c r="FV18" s="526"/>
      <c r="FW18" s="526"/>
      <c r="FX18" s="526"/>
      <c r="FY18" s="526"/>
      <c r="FZ18" s="526"/>
      <c r="GA18" s="526"/>
      <c r="GB18" s="526"/>
      <c r="GC18" s="526"/>
      <c r="GD18" s="526"/>
      <c r="GE18" s="526"/>
      <c r="GF18" s="526"/>
      <c r="GG18" s="526"/>
      <c r="GH18" s="526"/>
      <c r="GI18" s="526"/>
      <c r="GJ18" s="526"/>
      <c r="GK18" s="526"/>
      <c r="GL18" s="526"/>
      <c r="GM18" s="526"/>
      <c r="GN18" s="526"/>
      <c r="GO18" s="526"/>
      <c r="GP18" s="526"/>
      <c r="GQ18" s="526"/>
      <c r="GR18" s="526"/>
      <c r="GS18" s="526"/>
      <c r="GT18" s="526"/>
      <c r="GU18" s="526"/>
      <c r="GV18" s="526"/>
      <c r="GW18" s="526"/>
      <c r="GX18" s="526"/>
      <c r="GY18" s="526"/>
      <c r="GZ18" s="526"/>
      <c r="HA18" s="526"/>
      <c r="HB18" s="526"/>
      <c r="HC18" s="526"/>
      <c r="HD18" s="526"/>
      <c r="HE18" s="526"/>
      <c r="HF18" s="526"/>
      <c r="HG18" s="526"/>
      <c r="HH18" s="526"/>
      <c r="HI18" s="526"/>
      <c r="HJ18" s="526"/>
      <c r="HK18" s="526"/>
      <c r="HL18" s="526"/>
      <c r="HM18" s="526"/>
      <c r="HN18" s="526"/>
      <c r="HO18" s="526"/>
      <c r="HP18" s="526"/>
      <c r="HQ18" s="526"/>
      <c r="HR18" s="526"/>
      <c r="HS18" s="526"/>
      <c r="HT18" s="526"/>
      <c r="HU18" s="526"/>
      <c r="HV18" s="526"/>
      <c r="HW18" s="526"/>
      <c r="HX18" s="526"/>
      <c r="HY18" s="526"/>
      <c r="HZ18" s="526"/>
      <c r="IA18" s="526"/>
      <c r="IB18" s="526"/>
      <c r="IC18" s="526"/>
      <c r="ID18" s="526"/>
      <c r="IE18" s="526"/>
      <c r="IF18" s="526"/>
      <c r="IG18" s="526"/>
      <c r="IH18" s="526"/>
      <c r="II18" s="526"/>
      <c r="IJ18" s="526"/>
      <c r="IK18" s="526"/>
      <c r="IL18" s="526"/>
      <c r="IM18" s="526"/>
      <c r="IN18" s="526"/>
      <c r="IO18" s="526"/>
      <c r="IP18" s="526"/>
      <c r="IQ18" s="526"/>
      <c r="IR18" s="526"/>
      <c r="IS18" s="526"/>
      <c r="IT18" s="526"/>
      <c r="IU18" s="526"/>
      <c r="IV18" s="526"/>
      <c r="IW18" s="526"/>
      <c r="IX18" s="526"/>
      <c r="IY18" s="526"/>
      <c r="IZ18" s="526"/>
      <c r="JA18" s="526"/>
      <c r="JB18" s="526"/>
      <c r="JC18" s="526"/>
      <c r="JD18" s="526"/>
      <c r="JE18" s="526"/>
      <c r="JF18" s="526"/>
      <c r="JG18" s="526"/>
      <c r="JH18" s="526"/>
      <c r="JI18" s="526"/>
      <c r="JJ18" s="526"/>
      <c r="JK18" s="526"/>
      <c r="JL18" s="526"/>
      <c r="JM18" s="526"/>
      <c r="JN18" s="527"/>
    </row>
    <row r="19" spans="1:274" ht="38" customHeight="1">
      <c r="A19" s="860"/>
      <c r="B19" s="914" t="s">
        <v>847</v>
      </c>
      <c r="C19" s="914" t="s">
        <v>848</v>
      </c>
      <c r="D19" s="661">
        <v>1</v>
      </c>
      <c r="E19" s="1190">
        <v>220</v>
      </c>
      <c r="F19" s="915" t="s">
        <v>1707</v>
      </c>
      <c r="G19" s="916"/>
      <c r="H19" s="917"/>
      <c r="I19" s="918"/>
      <c r="J19" s="919"/>
      <c r="K19" s="920"/>
      <c r="L19" s="921"/>
      <c r="M19" s="895">
        <f t="shared" si="0"/>
        <v>0</v>
      </c>
      <c r="N19" s="685">
        <f t="shared" si="1"/>
        <v>0</v>
      </c>
      <c r="O19" s="686" t="str">
        <f t="shared" si="2"/>
        <v>-</v>
      </c>
      <c r="P19" s="896">
        <v>6.5</v>
      </c>
      <c r="Q19" s="174">
        <f t="shared" si="3"/>
        <v>0</v>
      </c>
      <c r="R19" s="533"/>
      <c r="S19" s="922" t="s">
        <v>1520</v>
      </c>
      <c r="T19" s="898"/>
      <c r="U19" s="898"/>
      <c r="V19" s="898"/>
      <c r="W19" s="898"/>
      <c r="X19" s="898"/>
      <c r="Y19" s="898"/>
      <c r="Z19" s="898"/>
      <c r="AA19" s="898"/>
      <c r="AB19" s="898"/>
      <c r="AC19" s="898"/>
      <c r="AD19" s="898"/>
      <c r="AE19" s="898"/>
      <c r="AF19" s="898"/>
      <c r="AG19" s="898"/>
      <c r="AH19" s="898"/>
      <c r="AI19" s="898"/>
      <c r="AJ19" s="898"/>
      <c r="AK19" s="898"/>
      <c r="AL19" s="899">
        <v>5</v>
      </c>
      <c r="AM19" s="900"/>
      <c r="AN19" s="900"/>
      <c r="AO19" s="900"/>
      <c r="AP19" s="900">
        <v>1</v>
      </c>
      <c r="AQ19" s="900"/>
      <c r="AR19" s="900"/>
      <c r="AS19" s="858"/>
      <c r="AT19" s="526"/>
      <c r="AU19" s="526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6"/>
      <c r="BK19" s="526"/>
      <c r="BL19" s="526"/>
      <c r="BM19" s="526"/>
      <c r="BN19" s="526"/>
      <c r="BO19" s="526"/>
      <c r="BP19" s="526"/>
      <c r="BQ19" s="526"/>
      <c r="BR19" s="526"/>
      <c r="BS19" s="526"/>
      <c r="BT19" s="526"/>
      <c r="BU19" s="526"/>
      <c r="BV19" s="526"/>
      <c r="BW19" s="526"/>
      <c r="BX19" s="526"/>
      <c r="BY19" s="526"/>
      <c r="BZ19" s="526"/>
      <c r="CA19" s="526"/>
      <c r="CB19" s="526"/>
      <c r="CC19" s="526"/>
      <c r="CD19" s="526"/>
      <c r="CE19" s="526"/>
      <c r="CF19" s="526"/>
      <c r="CG19" s="526"/>
      <c r="CH19" s="526"/>
      <c r="CI19" s="526"/>
      <c r="CJ19" s="526"/>
      <c r="CK19" s="526"/>
      <c r="CL19" s="526"/>
      <c r="CM19" s="526"/>
      <c r="CN19" s="526"/>
      <c r="CO19" s="526"/>
      <c r="CP19" s="526"/>
      <c r="CQ19" s="526"/>
      <c r="CR19" s="526"/>
      <c r="CS19" s="526"/>
      <c r="CT19" s="526"/>
      <c r="CU19" s="526"/>
      <c r="CV19" s="526"/>
      <c r="CW19" s="526"/>
      <c r="CX19" s="526"/>
      <c r="CY19" s="526"/>
      <c r="CZ19" s="526"/>
      <c r="DA19" s="526"/>
      <c r="DB19" s="526"/>
      <c r="DC19" s="526"/>
      <c r="DD19" s="526"/>
      <c r="DE19" s="526"/>
      <c r="DF19" s="526"/>
      <c r="DG19" s="526"/>
      <c r="DH19" s="526"/>
      <c r="DI19" s="526"/>
      <c r="DJ19" s="526"/>
      <c r="DK19" s="526"/>
      <c r="DL19" s="526"/>
      <c r="DM19" s="526"/>
      <c r="DN19" s="526"/>
      <c r="DO19" s="526"/>
      <c r="DP19" s="526"/>
      <c r="DQ19" s="526"/>
      <c r="DR19" s="526"/>
      <c r="DS19" s="526"/>
      <c r="DT19" s="526"/>
      <c r="DU19" s="526"/>
      <c r="DV19" s="526"/>
      <c r="DW19" s="526"/>
      <c r="DX19" s="526"/>
      <c r="DY19" s="526"/>
      <c r="DZ19" s="526"/>
      <c r="EA19" s="526"/>
      <c r="EB19" s="526"/>
      <c r="EC19" s="526"/>
      <c r="ED19" s="526"/>
      <c r="EE19" s="526"/>
      <c r="EF19" s="526"/>
      <c r="EG19" s="526"/>
      <c r="EH19" s="526"/>
      <c r="EI19" s="526"/>
      <c r="EJ19" s="526"/>
      <c r="EK19" s="526"/>
      <c r="EL19" s="526"/>
      <c r="EM19" s="526"/>
      <c r="EN19" s="526"/>
      <c r="EO19" s="526"/>
      <c r="EP19" s="526"/>
      <c r="EQ19" s="526"/>
      <c r="ER19" s="526"/>
      <c r="ES19" s="526"/>
      <c r="ET19" s="526"/>
      <c r="EU19" s="526"/>
      <c r="EV19" s="526"/>
      <c r="EW19" s="526"/>
      <c r="EX19" s="526"/>
      <c r="EY19" s="526"/>
      <c r="EZ19" s="526"/>
      <c r="FA19" s="526"/>
      <c r="FB19" s="526"/>
      <c r="FC19" s="526"/>
      <c r="FD19" s="526"/>
      <c r="FE19" s="526"/>
      <c r="FF19" s="526"/>
      <c r="FG19" s="526"/>
      <c r="FH19" s="526"/>
      <c r="FI19" s="526"/>
      <c r="FJ19" s="526"/>
      <c r="FK19" s="526"/>
      <c r="FL19" s="526"/>
      <c r="FM19" s="526"/>
      <c r="FN19" s="526"/>
      <c r="FO19" s="526"/>
      <c r="FP19" s="526"/>
      <c r="FQ19" s="526"/>
      <c r="FR19" s="526"/>
      <c r="FS19" s="526"/>
      <c r="FT19" s="526"/>
      <c r="FU19" s="526"/>
      <c r="FV19" s="526"/>
      <c r="FW19" s="526"/>
      <c r="FX19" s="526"/>
      <c r="FY19" s="526"/>
      <c r="FZ19" s="526"/>
      <c r="GA19" s="526"/>
      <c r="GB19" s="526"/>
      <c r="GC19" s="526"/>
      <c r="GD19" s="526"/>
      <c r="GE19" s="526"/>
      <c r="GF19" s="526"/>
      <c r="GG19" s="526"/>
      <c r="GH19" s="526"/>
      <c r="GI19" s="526"/>
      <c r="GJ19" s="526"/>
      <c r="GK19" s="526"/>
      <c r="GL19" s="526"/>
      <c r="GM19" s="526"/>
      <c r="GN19" s="526"/>
      <c r="GO19" s="526"/>
      <c r="GP19" s="526"/>
      <c r="GQ19" s="526"/>
      <c r="GR19" s="526"/>
      <c r="GS19" s="526"/>
      <c r="GT19" s="526"/>
      <c r="GU19" s="526"/>
      <c r="GV19" s="526"/>
      <c r="GW19" s="526"/>
      <c r="GX19" s="526"/>
      <c r="GY19" s="526"/>
      <c r="GZ19" s="526"/>
      <c r="HA19" s="526"/>
      <c r="HB19" s="526"/>
      <c r="HC19" s="526"/>
      <c r="HD19" s="526"/>
      <c r="HE19" s="526"/>
      <c r="HF19" s="526"/>
      <c r="HG19" s="526"/>
      <c r="HH19" s="526"/>
      <c r="HI19" s="526"/>
      <c r="HJ19" s="526"/>
      <c r="HK19" s="526"/>
      <c r="HL19" s="526"/>
      <c r="HM19" s="526"/>
      <c r="HN19" s="526"/>
      <c r="HO19" s="526"/>
      <c r="HP19" s="526"/>
      <c r="HQ19" s="526"/>
      <c r="HR19" s="526"/>
      <c r="HS19" s="526"/>
      <c r="HT19" s="526"/>
      <c r="HU19" s="526"/>
      <c r="HV19" s="526"/>
      <c r="HW19" s="526"/>
      <c r="HX19" s="526"/>
      <c r="HY19" s="526"/>
      <c r="HZ19" s="526"/>
      <c r="IA19" s="526"/>
      <c r="IB19" s="526"/>
      <c r="IC19" s="526"/>
      <c r="ID19" s="526"/>
      <c r="IE19" s="526"/>
      <c r="IF19" s="526"/>
      <c r="IG19" s="526"/>
      <c r="IH19" s="526"/>
      <c r="II19" s="526"/>
      <c r="IJ19" s="526"/>
      <c r="IK19" s="526"/>
      <c r="IL19" s="526"/>
      <c r="IM19" s="526"/>
      <c r="IN19" s="526"/>
      <c r="IO19" s="526"/>
      <c r="IP19" s="526"/>
      <c r="IQ19" s="526"/>
      <c r="IR19" s="526"/>
      <c r="IS19" s="526"/>
      <c r="IT19" s="526"/>
      <c r="IU19" s="526"/>
      <c r="IV19" s="526"/>
      <c r="IW19" s="526"/>
      <c r="IX19" s="526"/>
      <c r="IY19" s="526"/>
      <c r="IZ19" s="526"/>
      <c r="JA19" s="526"/>
      <c r="JB19" s="526"/>
      <c r="JC19" s="526"/>
      <c r="JD19" s="526"/>
      <c r="JE19" s="526"/>
      <c r="JF19" s="526"/>
      <c r="JG19" s="526"/>
      <c r="JH19" s="526"/>
      <c r="JI19" s="526"/>
      <c r="JJ19" s="526"/>
      <c r="JK19" s="526"/>
      <c r="JL19" s="526"/>
      <c r="JM19" s="526"/>
      <c r="JN19" s="527"/>
    </row>
    <row r="20" spans="1:274" ht="38" customHeight="1">
      <c r="A20" s="860"/>
      <c r="B20" s="914" t="s">
        <v>849</v>
      </c>
      <c r="C20" s="914" t="s">
        <v>850</v>
      </c>
      <c r="D20" s="661">
        <v>1</v>
      </c>
      <c r="E20" s="1190">
        <v>220</v>
      </c>
      <c r="F20" s="915" t="s">
        <v>1708</v>
      </c>
      <c r="G20" s="916"/>
      <c r="H20" s="917"/>
      <c r="I20" s="918"/>
      <c r="J20" s="919"/>
      <c r="K20" s="920"/>
      <c r="L20" s="921"/>
      <c r="M20" s="895">
        <f t="shared" si="0"/>
        <v>0</v>
      </c>
      <c r="N20" s="685">
        <f t="shared" si="1"/>
        <v>0</v>
      </c>
      <c r="O20" s="686" t="str">
        <f t="shared" si="2"/>
        <v>-</v>
      </c>
      <c r="P20" s="896">
        <v>6.9</v>
      </c>
      <c r="Q20" s="174">
        <f t="shared" si="3"/>
        <v>0</v>
      </c>
      <c r="R20" s="533"/>
      <c r="S20" s="922" t="s">
        <v>1520</v>
      </c>
      <c r="T20" s="898"/>
      <c r="U20" s="898"/>
      <c r="V20" s="898"/>
      <c r="W20" s="898"/>
      <c r="X20" s="898"/>
      <c r="Y20" s="898"/>
      <c r="Z20" s="898"/>
      <c r="AA20" s="898"/>
      <c r="AB20" s="898"/>
      <c r="AC20" s="898"/>
      <c r="AD20" s="898"/>
      <c r="AE20" s="898"/>
      <c r="AF20" s="898"/>
      <c r="AG20" s="898"/>
      <c r="AH20" s="898"/>
      <c r="AI20" s="898"/>
      <c r="AJ20" s="898"/>
      <c r="AK20" s="898"/>
      <c r="AL20" s="899">
        <v>5</v>
      </c>
      <c r="AM20" s="900"/>
      <c r="AN20" s="900"/>
      <c r="AO20" s="900"/>
      <c r="AP20" s="900">
        <v>1</v>
      </c>
      <c r="AQ20" s="900"/>
      <c r="AR20" s="900"/>
      <c r="AS20" s="858"/>
      <c r="AT20" s="526"/>
      <c r="AU20" s="526"/>
      <c r="AV20" s="526"/>
      <c r="AW20" s="526"/>
      <c r="AX20" s="526"/>
      <c r="AY20" s="526"/>
      <c r="AZ20" s="526"/>
      <c r="BA20" s="526"/>
      <c r="BB20" s="526"/>
      <c r="BC20" s="526"/>
      <c r="BD20" s="526"/>
      <c r="BE20" s="526"/>
      <c r="BF20" s="526"/>
      <c r="BG20" s="526"/>
      <c r="BH20" s="526"/>
      <c r="BI20" s="526"/>
      <c r="BJ20" s="526"/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  <c r="BU20" s="526"/>
      <c r="BV20" s="526"/>
      <c r="BW20" s="526"/>
      <c r="BX20" s="526"/>
      <c r="BY20" s="526"/>
      <c r="BZ20" s="526"/>
      <c r="CA20" s="526"/>
      <c r="CB20" s="526"/>
      <c r="CC20" s="526"/>
      <c r="CD20" s="526"/>
      <c r="CE20" s="526"/>
      <c r="CF20" s="526"/>
      <c r="CG20" s="526"/>
      <c r="CH20" s="526"/>
      <c r="CI20" s="526"/>
      <c r="CJ20" s="526"/>
      <c r="CK20" s="526"/>
      <c r="CL20" s="526"/>
      <c r="CM20" s="526"/>
      <c r="CN20" s="526"/>
      <c r="CO20" s="526"/>
      <c r="CP20" s="526"/>
      <c r="CQ20" s="526"/>
      <c r="CR20" s="526"/>
      <c r="CS20" s="526"/>
      <c r="CT20" s="526"/>
      <c r="CU20" s="526"/>
      <c r="CV20" s="526"/>
      <c r="CW20" s="526"/>
      <c r="CX20" s="526"/>
      <c r="CY20" s="526"/>
      <c r="CZ20" s="526"/>
      <c r="DA20" s="526"/>
      <c r="DB20" s="526"/>
      <c r="DC20" s="526"/>
      <c r="DD20" s="526"/>
      <c r="DE20" s="526"/>
      <c r="DF20" s="526"/>
      <c r="DG20" s="526"/>
      <c r="DH20" s="526"/>
      <c r="DI20" s="526"/>
      <c r="DJ20" s="526"/>
      <c r="DK20" s="526"/>
      <c r="DL20" s="526"/>
      <c r="DM20" s="526"/>
      <c r="DN20" s="526"/>
      <c r="DO20" s="526"/>
      <c r="DP20" s="526"/>
      <c r="DQ20" s="526"/>
      <c r="DR20" s="526"/>
      <c r="DS20" s="526"/>
      <c r="DT20" s="526"/>
      <c r="DU20" s="526"/>
      <c r="DV20" s="526"/>
      <c r="DW20" s="526"/>
      <c r="DX20" s="526"/>
      <c r="DY20" s="526"/>
      <c r="DZ20" s="526"/>
      <c r="EA20" s="526"/>
      <c r="EB20" s="526"/>
      <c r="EC20" s="526"/>
      <c r="ED20" s="526"/>
      <c r="EE20" s="526"/>
      <c r="EF20" s="526"/>
      <c r="EG20" s="526"/>
      <c r="EH20" s="526"/>
      <c r="EI20" s="526"/>
      <c r="EJ20" s="526"/>
      <c r="EK20" s="526"/>
      <c r="EL20" s="526"/>
      <c r="EM20" s="526"/>
      <c r="EN20" s="526"/>
      <c r="EO20" s="526"/>
      <c r="EP20" s="526"/>
      <c r="EQ20" s="526"/>
      <c r="ER20" s="526"/>
      <c r="ES20" s="526"/>
      <c r="ET20" s="526"/>
      <c r="EU20" s="526"/>
      <c r="EV20" s="526"/>
      <c r="EW20" s="526"/>
      <c r="EX20" s="526"/>
      <c r="EY20" s="526"/>
      <c r="EZ20" s="526"/>
      <c r="FA20" s="526"/>
      <c r="FB20" s="526"/>
      <c r="FC20" s="526"/>
      <c r="FD20" s="526"/>
      <c r="FE20" s="526"/>
      <c r="FF20" s="526"/>
      <c r="FG20" s="526"/>
      <c r="FH20" s="526"/>
      <c r="FI20" s="526"/>
      <c r="FJ20" s="526"/>
      <c r="FK20" s="526"/>
      <c r="FL20" s="526"/>
      <c r="FM20" s="526"/>
      <c r="FN20" s="526"/>
      <c r="FO20" s="526"/>
      <c r="FP20" s="526"/>
      <c r="FQ20" s="526"/>
      <c r="FR20" s="526"/>
      <c r="FS20" s="526"/>
      <c r="FT20" s="526"/>
      <c r="FU20" s="526"/>
      <c r="FV20" s="526"/>
      <c r="FW20" s="526"/>
      <c r="FX20" s="526"/>
      <c r="FY20" s="526"/>
      <c r="FZ20" s="526"/>
      <c r="GA20" s="526"/>
      <c r="GB20" s="526"/>
      <c r="GC20" s="526"/>
      <c r="GD20" s="526"/>
      <c r="GE20" s="526"/>
      <c r="GF20" s="526"/>
      <c r="GG20" s="526"/>
      <c r="GH20" s="526"/>
      <c r="GI20" s="526"/>
      <c r="GJ20" s="526"/>
      <c r="GK20" s="526"/>
      <c r="GL20" s="526"/>
      <c r="GM20" s="526"/>
      <c r="GN20" s="526"/>
      <c r="GO20" s="526"/>
      <c r="GP20" s="526"/>
      <c r="GQ20" s="526"/>
      <c r="GR20" s="526"/>
      <c r="GS20" s="526"/>
      <c r="GT20" s="526"/>
      <c r="GU20" s="526"/>
      <c r="GV20" s="526"/>
      <c r="GW20" s="526"/>
      <c r="GX20" s="526"/>
      <c r="GY20" s="526"/>
      <c r="GZ20" s="526"/>
      <c r="HA20" s="526"/>
      <c r="HB20" s="526"/>
      <c r="HC20" s="526"/>
      <c r="HD20" s="526"/>
      <c r="HE20" s="526"/>
      <c r="HF20" s="526"/>
      <c r="HG20" s="526"/>
      <c r="HH20" s="526"/>
      <c r="HI20" s="526"/>
      <c r="HJ20" s="526"/>
      <c r="HK20" s="526"/>
      <c r="HL20" s="526"/>
      <c r="HM20" s="526"/>
      <c r="HN20" s="526"/>
      <c r="HO20" s="526"/>
      <c r="HP20" s="526"/>
      <c r="HQ20" s="526"/>
      <c r="HR20" s="526"/>
      <c r="HS20" s="526"/>
      <c r="HT20" s="526"/>
      <c r="HU20" s="526"/>
      <c r="HV20" s="526"/>
      <c r="HW20" s="526"/>
      <c r="HX20" s="526"/>
      <c r="HY20" s="526"/>
      <c r="HZ20" s="526"/>
      <c r="IA20" s="526"/>
      <c r="IB20" s="526"/>
      <c r="IC20" s="526"/>
      <c r="ID20" s="526"/>
      <c r="IE20" s="526"/>
      <c r="IF20" s="526"/>
      <c r="IG20" s="526"/>
      <c r="IH20" s="526"/>
      <c r="II20" s="526"/>
      <c r="IJ20" s="526"/>
      <c r="IK20" s="526"/>
      <c r="IL20" s="526"/>
      <c r="IM20" s="526"/>
      <c r="IN20" s="526"/>
      <c r="IO20" s="526"/>
      <c r="IP20" s="526"/>
      <c r="IQ20" s="526"/>
      <c r="IR20" s="526"/>
      <c r="IS20" s="526"/>
      <c r="IT20" s="526"/>
      <c r="IU20" s="526"/>
      <c r="IV20" s="526"/>
      <c r="IW20" s="526"/>
      <c r="IX20" s="526"/>
      <c r="IY20" s="526"/>
      <c r="IZ20" s="526"/>
      <c r="JA20" s="526"/>
      <c r="JB20" s="526"/>
      <c r="JC20" s="526"/>
      <c r="JD20" s="526"/>
      <c r="JE20" s="526"/>
      <c r="JF20" s="526"/>
      <c r="JG20" s="526"/>
      <c r="JH20" s="526"/>
      <c r="JI20" s="526"/>
      <c r="JJ20" s="526"/>
      <c r="JK20" s="526"/>
      <c r="JL20" s="526"/>
      <c r="JM20" s="526"/>
      <c r="JN20" s="527"/>
    </row>
    <row r="21" spans="1:274" ht="38" customHeight="1">
      <c r="A21" s="901"/>
      <c r="B21" s="902" t="s">
        <v>851</v>
      </c>
      <c r="C21" s="902" t="s">
        <v>852</v>
      </c>
      <c r="D21" s="729">
        <v>2</v>
      </c>
      <c r="E21" s="1191">
        <v>664</v>
      </c>
      <c r="F21" s="903" t="s">
        <v>1709</v>
      </c>
      <c r="G21" s="904"/>
      <c r="H21" s="905"/>
      <c r="I21" s="906"/>
      <c r="J21" s="907"/>
      <c r="K21" s="908"/>
      <c r="L21" s="909"/>
      <c r="M21" s="910">
        <f t="shared" si="0"/>
        <v>0</v>
      </c>
      <c r="N21" s="725">
        <f t="shared" si="1"/>
        <v>0</v>
      </c>
      <c r="O21" s="726" t="str">
        <f t="shared" si="2"/>
        <v>-</v>
      </c>
      <c r="P21" s="926">
        <v>32.5</v>
      </c>
      <c r="Q21" s="174">
        <f t="shared" si="3"/>
        <v>0</v>
      </c>
      <c r="R21" s="533"/>
      <c r="S21" s="911" t="s">
        <v>1520</v>
      </c>
      <c r="T21" s="898"/>
      <c r="U21" s="898"/>
      <c r="V21" s="898"/>
      <c r="W21" s="898"/>
      <c r="X21" s="898"/>
      <c r="Y21" s="898"/>
      <c r="Z21" s="898"/>
      <c r="AA21" s="898"/>
      <c r="AB21" s="898"/>
      <c r="AC21" s="898"/>
      <c r="AD21" s="898"/>
      <c r="AE21" s="898"/>
      <c r="AF21" s="898"/>
      <c r="AG21" s="898"/>
      <c r="AH21" s="898"/>
      <c r="AI21" s="898"/>
      <c r="AJ21" s="898"/>
      <c r="AK21" s="898"/>
      <c r="AL21" s="899"/>
      <c r="AM21" s="900"/>
      <c r="AN21" s="900"/>
      <c r="AO21" s="900"/>
      <c r="AP21" s="900">
        <v>2</v>
      </c>
      <c r="AQ21" s="900"/>
      <c r="AR21" s="900"/>
      <c r="AS21" s="858"/>
      <c r="AT21" s="526"/>
      <c r="AU21" s="526"/>
      <c r="AV21" s="526"/>
      <c r="AW21" s="526"/>
      <c r="AX21" s="526"/>
      <c r="AY21" s="526"/>
      <c r="AZ21" s="526"/>
      <c r="BA21" s="526"/>
      <c r="BB21" s="526"/>
      <c r="BC21" s="526"/>
      <c r="BD21" s="526"/>
      <c r="BE21" s="526"/>
      <c r="BF21" s="526"/>
      <c r="BG21" s="526"/>
      <c r="BH21" s="526"/>
      <c r="BI21" s="526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  <c r="BU21" s="526"/>
      <c r="BV21" s="526"/>
      <c r="BW21" s="526"/>
      <c r="BX21" s="526"/>
      <c r="BY21" s="526"/>
      <c r="BZ21" s="526"/>
      <c r="CA21" s="526"/>
      <c r="CB21" s="526"/>
      <c r="CC21" s="526"/>
      <c r="CD21" s="526"/>
      <c r="CE21" s="526"/>
      <c r="CF21" s="526"/>
      <c r="CG21" s="526"/>
      <c r="CH21" s="526"/>
      <c r="CI21" s="526"/>
      <c r="CJ21" s="526"/>
      <c r="CK21" s="526"/>
      <c r="CL21" s="526"/>
      <c r="CM21" s="526"/>
      <c r="CN21" s="526"/>
      <c r="CO21" s="526"/>
      <c r="CP21" s="526"/>
      <c r="CQ21" s="526"/>
      <c r="CR21" s="526"/>
      <c r="CS21" s="526"/>
      <c r="CT21" s="526"/>
      <c r="CU21" s="526"/>
      <c r="CV21" s="526"/>
      <c r="CW21" s="526"/>
      <c r="CX21" s="526"/>
      <c r="CY21" s="526"/>
      <c r="CZ21" s="526"/>
      <c r="DA21" s="526"/>
      <c r="DB21" s="526"/>
      <c r="DC21" s="526"/>
      <c r="DD21" s="526"/>
      <c r="DE21" s="526"/>
      <c r="DF21" s="526"/>
      <c r="DG21" s="526"/>
      <c r="DH21" s="526"/>
      <c r="DI21" s="526"/>
      <c r="DJ21" s="526"/>
      <c r="DK21" s="526"/>
      <c r="DL21" s="526"/>
      <c r="DM21" s="526"/>
      <c r="DN21" s="526"/>
      <c r="DO21" s="526"/>
      <c r="DP21" s="526"/>
      <c r="DQ21" s="526"/>
      <c r="DR21" s="526"/>
      <c r="DS21" s="526"/>
      <c r="DT21" s="526"/>
      <c r="DU21" s="526"/>
      <c r="DV21" s="526"/>
      <c r="DW21" s="526"/>
      <c r="DX21" s="526"/>
      <c r="DY21" s="526"/>
      <c r="DZ21" s="526"/>
      <c r="EA21" s="526"/>
      <c r="EB21" s="526"/>
      <c r="EC21" s="526"/>
      <c r="ED21" s="526"/>
      <c r="EE21" s="526"/>
      <c r="EF21" s="526"/>
      <c r="EG21" s="526"/>
      <c r="EH21" s="526"/>
      <c r="EI21" s="526"/>
      <c r="EJ21" s="526"/>
      <c r="EK21" s="526"/>
      <c r="EL21" s="526"/>
      <c r="EM21" s="526"/>
      <c r="EN21" s="526"/>
      <c r="EO21" s="526"/>
      <c r="EP21" s="526"/>
      <c r="EQ21" s="526"/>
      <c r="ER21" s="526"/>
      <c r="ES21" s="526"/>
      <c r="ET21" s="526"/>
      <c r="EU21" s="526"/>
      <c r="EV21" s="526"/>
      <c r="EW21" s="526"/>
      <c r="EX21" s="526"/>
      <c r="EY21" s="526"/>
      <c r="EZ21" s="526"/>
      <c r="FA21" s="526"/>
      <c r="FB21" s="526"/>
      <c r="FC21" s="526"/>
      <c r="FD21" s="526"/>
      <c r="FE21" s="526"/>
      <c r="FF21" s="526"/>
      <c r="FG21" s="526"/>
      <c r="FH21" s="526"/>
      <c r="FI21" s="526"/>
      <c r="FJ21" s="526"/>
      <c r="FK21" s="526"/>
      <c r="FL21" s="526"/>
      <c r="FM21" s="526"/>
      <c r="FN21" s="526"/>
      <c r="FO21" s="526"/>
      <c r="FP21" s="526"/>
      <c r="FQ21" s="526"/>
      <c r="FR21" s="526"/>
      <c r="FS21" s="526"/>
      <c r="FT21" s="526"/>
      <c r="FU21" s="526"/>
      <c r="FV21" s="526"/>
      <c r="FW21" s="526"/>
      <c r="FX21" s="526"/>
      <c r="FY21" s="526"/>
      <c r="FZ21" s="526"/>
      <c r="GA21" s="526"/>
      <c r="GB21" s="526"/>
      <c r="GC21" s="526"/>
      <c r="GD21" s="526"/>
      <c r="GE21" s="526"/>
      <c r="GF21" s="526"/>
      <c r="GG21" s="526"/>
      <c r="GH21" s="526"/>
      <c r="GI21" s="526"/>
      <c r="GJ21" s="526"/>
      <c r="GK21" s="526"/>
      <c r="GL21" s="526"/>
      <c r="GM21" s="526"/>
      <c r="GN21" s="526"/>
      <c r="GO21" s="526"/>
      <c r="GP21" s="526"/>
      <c r="GQ21" s="526"/>
      <c r="GR21" s="526"/>
      <c r="GS21" s="526"/>
      <c r="GT21" s="526"/>
      <c r="GU21" s="526"/>
      <c r="GV21" s="526"/>
      <c r="GW21" s="526"/>
      <c r="GX21" s="526"/>
      <c r="GY21" s="526"/>
      <c r="GZ21" s="526"/>
      <c r="HA21" s="526"/>
      <c r="HB21" s="526"/>
      <c r="HC21" s="526"/>
      <c r="HD21" s="526"/>
      <c r="HE21" s="526"/>
      <c r="HF21" s="526"/>
      <c r="HG21" s="526"/>
      <c r="HH21" s="526"/>
      <c r="HI21" s="526"/>
      <c r="HJ21" s="526"/>
      <c r="HK21" s="526"/>
      <c r="HL21" s="526"/>
      <c r="HM21" s="526"/>
      <c r="HN21" s="526"/>
      <c r="HO21" s="526"/>
      <c r="HP21" s="526"/>
      <c r="HQ21" s="526"/>
      <c r="HR21" s="526"/>
      <c r="HS21" s="526"/>
      <c r="HT21" s="526"/>
      <c r="HU21" s="526"/>
      <c r="HV21" s="526"/>
      <c r="HW21" s="526"/>
      <c r="HX21" s="526"/>
      <c r="HY21" s="526"/>
      <c r="HZ21" s="526"/>
      <c r="IA21" s="526"/>
      <c r="IB21" s="526"/>
      <c r="IC21" s="526"/>
      <c r="ID21" s="526"/>
      <c r="IE21" s="526"/>
      <c r="IF21" s="526"/>
      <c r="IG21" s="526"/>
      <c r="IH21" s="526"/>
      <c r="II21" s="526"/>
      <c r="IJ21" s="526"/>
      <c r="IK21" s="526"/>
      <c r="IL21" s="526"/>
      <c r="IM21" s="526"/>
      <c r="IN21" s="526"/>
      <c r="IO21" s="526"/>
      <c r="IP21" s="526"/>
      <c r="IQ21" s="526"/>
      <c r="IR21" s="526"/>
      <c r="IS21" s="526"/>
      <c r="IT21" s="526"/>
      <c r="IU21" s="526"/>
      <c r="IV21" s="526"/>
      <c r="IW21" s="526"/>
      <c r="IX21" s="526"/>
      <c r="IY21" s="526"/>
      <c r="IZ21" s="526"/>
      <c r="JA21" s="526"/>
      <c r="JB21" s="526"/>
      <c r="JC21" s="526"/>
      <c r="JD21" s="526"/>
      <c r="JE21" s="526"/>
      <c r="JF21" s="526"/>
      <c r="JG21" s="526"/>
      <c r="JH21" s="526"/>
      <c r="JI21" s="526"/>
      <c r="JJ21" s="526"/>
      <c r="JK21" s="526"/>
      <c r="JL21" s="526"/>
      <c r="JM21" s="526"/>
      <c r="JN21" s="527"/>
    </row>
    <row r="22" spans="1:274" ht="38" customHeight="1">
      <c r="A22" s="927"/>
      <c r="B22" s="928" t="s">
        <v>1425</v>
      </c>
      <c r="C22" s="928" t="s">
        <v>1411</v>
      </c>
      <c r="D22" s="929">
        <v>4</v>
      </c>
      <c r="E22" s="1190">
        <v>224</v>
      </c>
      <c r="F22" s="930" t="s">
        <v>1710</v>
      </c>
      <c r="G22" s="889"/>
      <c r="H22" s="890"/>
      <c r="I22" s="891"/>
      <c r="J22" s="892"/>
      <c r="K22" s="893"/>
      <c r="L22" s="894"/>
      <c r="M22" s="895">
        <f t="shared" si="0"/>
        <v>0</v>
      </c>
      <c r="N22" s="685">
        <f t="shared" si="1"/>
        <v>0</v>
      </c>
      <c r="O22" s="686" t="str">
        <f t="shared" si="2"/>
        <v>-</v>
      </c>
      <c r="P22" s="896">
        <v>2.9</v>
      </c>
      <c r="Q22" s="174">
        <f t="shared" si="3"/>
        <v>0</v>
      </c>
      <c r="R22" s="533"/>
      <c r="S22" s="897" t="s">
        <v>1521</v>
      </c>
      <c r="T22" s="898"/>
      <c r="U22" s="898"/>
      <c r="V22" s="898"/>
      <c r="W22" s="898"/>
      <c r="X22" s="898"/>
      <c r="Y22" s="898"/>
      <c r="Z22" s="898"/>
      <c r="AA22" s="898"/>
      <c r="AB22" s="898"/>
      <c r="AC22" s="898"/>
      <c r="AD22" s="898"/>
      <c r="AE22" s="898"/>
      <c r="AF22" s="898"/>
      <c r="AG22" s="898"/>
      <c r="AH22" s="898"/>
      <c r="AI22" s="898"/>
      <c r="AJ22" s="898"/>
      <c r="AK22" s="898"/>
      <c r="AL22" s="899"/>
      <c r="AM22" s="900"/>
      <c r="AN22" s="900">
        <v>4</v>
      </c>
      <c r="AO22" s="900"/>
      <c r="AP22" s="900"/>
      <c r="AQ22" s="900"/>
      <c r="AR22" s="900"/>
      <c r="AS22" s="858"/>
      <c r="AT22" s="526"/>
      <c r="AU22" s="526"/>
      <c r="AV22" s="526"/>
      <c r="AW22" s="526"/>
      <c r="AX22" s="526"/>
      <c r="AY22" s="526"/>
      <c r="AZ22" s="526"/>
      <c r="BA22" s="526"/>
      <c r="BB22" s="526"/>
      <c r="BC22" s="526"/>
      <c r="BD22" s="526"/>
      <c r="BE22" s="526"/>
      <c r="BF22" s="526"/>
      <c r="BG22" s="526"/>
      <c r="BH22" s="526"/>
      <c r="BI22" s="526"/>
      <c r="BJ22" s="526"/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  <c r="BU22" s="526"/>
      <c r="BV22" s="526"/>
      <c r="BW22" s="526"/>
      <c r="BX22" s="526"/>
      <c r="BY22" s="526"/>
      <c r="BZ22" s="526"/>
      <c r="CA22" s="526"/>
      <c r="CB22" s="526"/>
      <c r="CC22" s="526"/>
      <c r="CD22" s="526"/>
      <c r="CE22" s="526"/>
      <c r="CF22" s="526"/>
      <c r="CG22" s="526"/>
      <c r="CH22" s="526"/>
      <c r="CI22" s="526"/>
      <c r="CJ22" s="526"/>
      <c r="CK22" s="526"/>
      <c r="CL22" s="526"/>
      <c r="CM22" s="526"/>
      <c r="CN22" s="526"/>
      <c r="CO22" s="526"/>
      <c r="CP22" s="526"/>
      <c r="CQ22" s="526"/>
      <c r="CR22" s="526"/>
      <c r="CS22" s="526"/>
      <c r="CT22" s="526"/>
      <c r="CU22" s="526"/>
      <c r="CV22" s="526"/>
      <c r="CW22" s="526"/>
      <c r="CX22" s="526"/>
      <c r="CY22" s="526"/>
      <c r="CZ22" s="526"/>
      <c r="DA22" s="526"/>
      <c r="DB22" s="526"/>
      <c r="DC22" s="526"/>
      <c r="DD22" s="526"/>
      <c r="DE22" s="526"/>
      <c r="DF22" s="526"/>
      <c r="DG22" s="526"/>
      <c r="DH22" s="526"/>
      <c r="DI22" s="526"/>
      <c r="DJ22" s="526"/>
      <c r="DK22" s="526"/>
      <c r="DL22" s="526"/>
      <c r="DM22" s="526"/>
      <c r="DN22" s="526"/>
      <c r="DO22" s="526"/>
      <c r="DP22" s="526"/>
      <c r="DQ22" s="526"/>
      <c r="DR22" s="526"/>
      <c r="DS22" s="526"/>
      <c r="DT22" s="526"/>
      <c r="DU22" s="526"/>
      <c r="DV22" s="526"/>
      <c r="DW22" s="526"/>
      <c r="DX22" s="526"/>
      <c r="DY22" s="526"/>
      <c r="DZ22" s="526"/>
      <c r="EA22" s="526"/>
      <c r="EB22" s="526"/>
      <c r="EC22" s="526"/>
      <c r="ED22" s="526"/>
      <c r="EE22" s="526"/>
      <c r="EF22" s="526"/>
      <c r="EG22" s="526"/>
      <c r="EH22" s="526"/>
      <c r="EI22" s="526"/>
      <c r="EJ22" s="526"/>
      <c r="EK22" s="526"/>
      <c r="EL22" s="526"/>
      <c r="EM22" s="526"/>
      <c r="EN22" s="526"/>
      <c r="EO22" s="526"/>
      <c r="EP22" s="526"/>
      <c r="EQ22" s="526"/>
      <c r="ER22" s="526"/>
      <c r="ES22" s="526"/>
      <c r="ET22" s="526"/>
      <c r="EU22" s="526"/>
      <c r="EV22" s="526"/>
      <c r="EW22" s="526"/>
      <c r="EX22" s="526"/>
      <c r="EY22" s="526"/>
      <c r="EZ22" s="526"/>
      <c r="FA22" s="526"/>
      <c r="FB22" s="526"/>
      <c r="FC22" s="526"/>
      <c r="FD22" s="526"/>
      <c r="FE22" s="526"/>
      <c r="FF22" s="526"/>
      <c r="FG22" s="526"/>
      <c r="FH22" s="526"/>
      <c r="FI22" s="526"/>
      <c r="FJ22" s="526"/>
      <c r="FK22" s="526"/>
      <c r="FL22" s="526"/>
      <c r="FM22" s="526"/>
      <c r="FN22" s="526"/>
      <c r="FO22" s="526"/>
      <c r="FP22" s="526"/>
      <c r="FQ22" s="526"/>
      <c r="FR22" s="526"/>
      <c r="FS22" s="526"/>
      <c r="FT22" s="526"/>
      <c r="FU22" s="526"/>
      <c r="FV22" s="526"/>
      <c r="FW22" s="526"/>
      <c r="FX22" s="526"/>
      <c r="FY22" s="526"/>
      <c r="FZ22" s="526"/>
      <c r="GA22" s="526"/>
      <c r="GB22" s="526"/>
      <c r="GC22" s="526"/>
      <c r="GD22" s="526"/>
      <c r="GE22" s="526"/>
      <c r="GF22" s="526"/>
      <c r="GG22" s="526"/>
      <c r="GH22" s="526"/>
      <c r="GI22" s="526"/>
      <c r="GJ22" s="526"/>
      <c r="GK22" s="526"/>
      <c r="GL22" s="526"/>
      <c r="GM22" s="526"/>
      <c r="GN22" s="526"/>
      <c r="GO22" s="526"/>
      <c r="GP22" s="526"/>
      <c r="GQ22" s="526"/>
      <c r="GR22" s="526"/>
      <c r="GS22" s="526"/>
      <c r="GT22" s="526"/>
      <c r="GU22" s="526"/>
      <c r="GV22" s="526"/>
      <c r="GW22" s="526"/>
      <c r="GX22" s="526"/>
      <c r="GY22" s="526"/>
      <c r="GZ22" s="526"/>
      <c r="HA22" s="526"/>
      <c r="HB22" s="526"/>
      <c r="HC22" s="526"/>
      <c r="HD22" s="526"/>
      <c r="HE22" s="526"/>
      <c r="HF22" s="526"/>
      <c r="HG22" s="526"/>
      <c r="HH22" s="526"/>
      <c r="HI22" s="526"/>
      <c r="HJ22" s="526"/>
      <c r="HK22" s="526"/>
      <c r="HL22" s="526"/>
      <c r="HM22" s="526"/>
      <c r="HN22" s="526"/>
      <c r="HO22" s="526"/>
      <c r="HP22" s="526"/>
      <c r="HQ22" s="526"/>
      <c r="HR22" s="526"/>
      <c r="HS22" s="526"/>
      <c r="HT22" s="526"/>
      <c r="HU22" s="526"/>
      <c r="HV22" s="526"/>
      <c r="HW22" s="526"/>
      <c r="HX22" s="526"/>
      <c r="HY22" s="526"/>
      <c r="HZ22" s="526"/>
      <c r="IA22" s="526"/>
      <c r="IB22" s="526"/>
      <c r="IC22" s="526"/>
      <c r="ID22" s="526"/>
      <c r="IE22" s="526"/>
      <c r="IF22" s="526"/>
      <c r="IG22" s="526"/>
      <c r="IH22" s="526"/>
      <c r="II22" s="526"/>
      <c r="IJ22" s="526"/>
      <c r="IK22" s="526"/>
      <c r="IL22" s="526"/>
      <c r="IM22" s="526"/>
      <c r="IN22" s="526"/>
      <c r="IO22" s="526"/>
      <c r="IP22" s="526"/>
      <c r="IQ22" s="526"/>
      <c r="IR22" s="526"/>
      <c r="IS22" s="526"/>
      <c r="IT22" s="526"/>
      <c r="IU22" s="526"/>
      <c r="IV22" s="526"/>
      <c r="IW22" s="526"/>
      <c r="IX22" s="526"/>
      <c r="IY22" s="526"/>
      <c r="IZ22" s="526"/>
      <c r="JA22" s="526"/>
      <c r="JB22" s="526"/>
      <c r="JC22" s="526"/>
      <c r="JD22" s="526"/>
      <c r="JE22" s="526"/>
      <c r="JF22" s="526"/>
      <c r="JG22" s="526"/>
      <c r="JH22" s="526"/>
      <c r="JI22" s="526"/>
      <c r="JJ22" s="526"/>
      <c r="JK22" s="526"/>
      <c r="JL22" s="526"/>
      <c r="JM22" s="526"/>
      <c r="JN22" s="527"/>
    </row>
    <row r="23" spans="1:274" ht="38" customHeight="1">
      <c r="A23" s="927"/>
      <c r="B23" s="931" t="s">
        <v>1426</v>
      </c>
      <c r="C23" s="931" t="s">
        <v>1412</v>
      </c>
      <c r="D23" s="932">
        <v>2</v>
      </c>
      <c r="E23" s="1190">
        <v>232</v>
      </c>
      <c r="F23" s="924" t="s">
        <v>1711</v>
      </c>
      <c r="G23" s="916"/>
      <c r="H23" s="917"/>
      <c r="I23" s="918"/>
      <c r="J23" s="919"/>
      <c r="K23" s="920"/>
      <c r="L23" s="921"/>
      <c r="M23" s="895">
        <f t="shared" si="0"/>
        <v>0</v>
      </c>
      <c r="N23" s="685">
        <f t="shared" si="1"/>
        <v>0</v>
      </c>
      <c r="O23" s="686" t="str">
        <f t="shared" si="2"/>
        <v>-</v>
      </c>
      <c r="P23" s="896">
        <v>3.1</v>
      </c>
      <c r="Q23" s="174">
        <f t="shared" si="3"/>
        <v>0</v>
      </c>
      <c r="R23" s="533"/>
      <c r="S23" s="922" t="s">
        <v>1519</v>
      </c>
      <c r="T23" s="898"/>
      <c r="U23" s="898"/>
      <c r="V23" s="898"/>
      <c r="W23" s="898"/>
      <c r="X23" s="898"/>
      <c r="Y23" s="898"/>
      <c r="Z23" s="898"/>
      <c r="AA23" s="898"/>
      <c r="AB23" s="898"/>
      <c r="AC23" s="898"/>
      <c r="AD23" s="898"/>
      <c r="AE23" s="898"/>
      <c r="AF23" s="898"/>
      <c r="AG23" s="898"/>
      <c r="AH23" s="898"/>
      <c r="AI23" s="898"/>
      <c r="AJ23" s="898"/>
      <c r="AK23" s="898"/>
      <c r="AL23" s="899"/>
      <c r="AM23" s="900"/>
      <c r="AN23" s="900"/>
      <c r="AO23" s="900">
        <v>2</v>
      </c>
      <c r="AP23" s="900"/>
      <c r="AQ23" s="900"/>
      <c r="AR23" s="900"/>
      <c r="AS23" s="858"/>
      <c r="AT23" s="526"/>
      <c r="AU23" s="526"/>
      <c r="AV23" s="526"/>
      <c r="AW23" s="526"/>
      <c r="AX23" s="526"/>
      <c r="AY23" s="526"/>
      <c r="AZ23" s="526"/>
      <c r="BA23" s="526"/>
      <c r="BB23" s="526"/>
      <c r="BC23" s="526"/>
      <c r="BD23" s="526"/>
      <c r="BE23" s="526"/>
      <c r="BF23" s="526"/>
      <c r="BG23" s="526"/>
      <c r="BH23" s="526"/>
      <c r="BI23" s="526"/>
      <c r="BJ23" s="526"/>
      <c r="BK23" s="526"/>
      <c r="BL23" s="526"/>
      <c r="BM23" s="526"/>
      <c r="BN23" s="526"/>
      <c r="BO23" s="526"/>
      <c r="BP23" s="526"/>
      <c r="BQ23" s="526"/>
      <c r="BR23" s="526"/>
      <c r="BS23" s="526"/>
      <c r="BT23" s="526"/>
      <c r="BU23" s="526"/>
      <c r="BV23" s="526"/>
      <c r="BW23" s="526"/>
      <c r="BX23" s="526"/>
      <c r="BY23" s="526"/>
      <c r="BZ23" s="526"/>
      <c r="CA23" s="526"/>
      <c r="CB23" s="526"/>
      <c r="CC23" s="526"/>
      <c r="CD23" s="526"/>
      <c r="CE23" s="526"/>
      <c r="CF23" s="526"/>
      <c r="CG23" s="526"/>
      <c r="CH23" s="526"/>
      <c r="CI23" s="526"/>
      <c r="CJ23" s="526"/>
      <c r="CK23" s="526"/>
      <c r="CL23" s="526"/>
      <c r="CM23" s="526"/>
      <c r="CN23" s="526"/>
      <c r="CO23" s="526"/>
      <c r="CP23" s="526"/>
      <c r="CQ23" s="526"/>
      <c r="CR23" s="526"/>
      <c r="CS23" s="526"/>
      <c r="CT23" s="526"/>
      <c r="CU23" s="526"/>
      <c r="CV23" s="526"/>
      <c r="CW23" s="526"/>
      <c r="CX23" s="526"/>
      <c r="CY23" s="526"/>
      <c r="CZ23" s="526"/>
      <c r="DA23" s="526"/>
      <c r="DB23" s="526"/>
      <c r="DC23" s="526"/>
      <c r="DD23" s="526"/>
      <c r="DE23" s="526"/>
      <c r="DF23" s="526"/>
      <c r="DG23" s="526"/>
      <c r="DH23" s="526"/>
      <c r="DI23" s="526"/>
      <c r="DJ23" s="526"/>
      <c r="DK23" s="526"/>
      <c r="DL23" s="526"/>
      <c r="DM23" s="526"/>
      <c r="DN23" s="526"/>
      <c r="DO23" s="526"/>
      <c r="DP23" s="526"/>
      <c r="DQ23" s="526"/>
      <c r="DR23" s="526"/>
      <c r="DS23" s="526"/>
      <c r="DT23" s="526"/>
      <c r="DU23" s="526"/>
      <c r="DV23" s="526"/>
      <c r="DW23" s="526"/>
      <c r="DX23" s="526"/>
      <c r="DY23" s="526"/>
      <c r="DZ23" s="526"/>
      <c r="EA23" s="526"/>
      <c r="EB23" s="526"/>
      <c r="EC23" s="526"/>
      <c r="ED23" s="526"/>
      <c r="EE23" s="526"/>
      <c r="EF23" s="526"/>
      <c r="EG23" s="526"/>
      <c r="EH23" s="526"/>
      <c r="EI23" s="526"/>
      <c r="EJ23" s="526"/>
      <c r="EK23" s="526"/>
      <c r="EL23" s="526"/>
      <c r="EM23" s="526"/>
      <c r="EN23" s="526"/>
      <c r="EO23" s="526"/>
      <c r="EP23" s="526"/>
      <c r="EQ23" s="526"/>
      <c r="ER23" s="526"/>
      <c r="ES23" s="526"/>
      <c r="ET23" s="526"/>
      <c r="EU23" s="526"/>
      <c r="EV23" s="526"/>
      <c r="EW23" s="526"/>
      <c r="EX23" s="526"/>
      <c r="EY23" s="526"/>
      <c r="EZ23" s="526"/>
      <c r="FA23" s="526"/>
      <c r="FB23" s="526"/>
      <c r="FC23" s="526"/>
      <c r="FD23" s="526"/>
      <c r="FE23" s="526"/>
      <c r="FF23" s="526"/>
      <c r="FG23" s="526"/>
      <c r="FH23" s="526"/>
      <c r="FI23" s="526"/>
      <c r="FJ23" s="526"/>
      <c r="FK23" s="526"/>
      <c r="FL23" s="526"/>
      <c r="FM23" s="526"/>
      <c r="FN23" s="526"/>
      <c r="FO23" s="526"/>
      <c r="FP23" s="526"/>
      <c r="FQ23" s="526"/>
      <c r="FR23" s="526"/>
      <c r="FS23" s="526"/>
      <c r="FT23" s="526"/>
      <c r="FU23" s="526"/>
      <c r="FV23" s="526"/>
      <c r="FW23" s="526"/>
      <c r="FX23" s="526"/>
      <c r="FY23" s="526"/>
      <c r="FZ23" s="526"/>
      <c r="GA23" s="526"/>
      <c r="GB23" s="526"/>
      <c r="GC23" s="526"/>
      <c r="GD23" s="526"/>
      <c r="GE23" s="526"/>
      <c r="GF23" s="526"/>
      <c r="GG23" s="526"/>
      <c r="GH23" s="526"/>
      <c r="GI23" s="526"/>
      <c r="GJ23" s="526"/>
      <c r="GK23" s="526"/>
      <c r="GL23" s="526"/>
      <c r="GM23" s="526"/>
      <c r="GN23" s="526"/>
      <c r="GO23" s="526"/>
      <c r="GP23" s="526"/>
      <c r="GQ23" s="526"/>
      <c r="GR23" s="526"/>
      <c r="GS23" s="526"/>
      <c r="GT23" s="526"/>
      <c r="GU23" s="526"/>
      <c r="GV23" s="526"/>
      <c r="GW23" s="526"/>
      <c r="GX23" s="526"/>
      <c r="GY23" s="526"/>
      <c r="GZ23" s="526"/>
      <c r="HA23" s="526"/>
      <c r="HB23" s="526"/>
      <c r="HC23" s="526"/>
      <c r="HD23" s="526"/>
      <c r="HE23" s="526"/>
      <c r="HF23" s="526"/>
      <c r="HG23" s="526"/>
      <c r="HH23" s="526"/>
      <c r="HI23" s="526"/>
      <c r="HJ23" s="526"/>
      <c r="HK23" s="526"/>
      <c r="HL23" s="526"/>
      <c r="HM23" s="526"/>
      <c r="HN23" s="526"/>
      <c r="HO23" s="526"/>
      <c r="HP23" s="526"/>
      <c r="HQ23" s="526"/>
      <c r="HR23" s="526"/>
      <c r="HS23" s="526"/>
      <c r="HT23" s="526"/>
      <c r="HU23" s="526"/>
      <c r="HV23" s="526"/>
      <c r="HW23" s="526"/>
      <c r="HX23" s="526"/>
      <c r="HY23" s="526"/>
      <c r="HZ23" s="526"/>
      <c r="IA23" s="526"/>
      <c r="IB23" s="526"/>
      <c r="IC23" s="526"/>
      <c r="ID23" s="526"/>
      <c r="IE23" s="526"/>
      <c r="IF23" s="526"/>
      <c r="IG23" s="526"/>
      <c r="IH23" s="526"/>
      <c r="II23" s="526"/>
      <c r="IJ23" s="526"/>
      <c r="IK23" s="526"/>
      <c r="IL23" s="526"/>
      <c r="IM23" s="526"/>
      <c r="IN23" s="526"/>
      <c r="IO23" s="526"/>
      <c r="IP23" s="526"/>
      <c r="IQ23" s="526"/>
      <c r="IR23" s="526"/>
      <c r="IS23" s="526"/>
      <c r="IT23" s="526"/>
      <c r="IU23" s="526"/>
      <c r="IV23" s="526"/>
      <c r="IW23" s="526"/>
      <c r="IX23" s="526"/>
      <c r="IY23" s="526"/>
      <c r="IZ23" s="526"/>
      <c r="JA23" s="526"/>
      <c r="JB23" s="526"/>
      <c r="JC23" s="526"/>
      <c r="JD23" s="526"/>
      <c r="JE23" s="526"/>
      <c r="JF23" s="526"/>
      <c r="JG23" s="526"/>
      <c r="JH23" s="526"/>
      <c r="JI23" s="526"/>
      <c r="JJ23" s="526"/>
      <c r="JK23" s="526"/>
      <c r="JL23" s="526"/>
      <c r="JM23" s="526"/>
      <c r="JN23" s="527"/>
    </row>
    <row r="24" spans="1:274" ht="38" customHeight="1">
      <c r="A24" s="927"/>
      <c r="B24" s="931" t="s">
        <v>1570</v>
      </c>
      <c r="C24" s="931" t="s">
        <v>1413</v>
      </c>
      <c r="D24" s="932">
        <v>2</v>
      </c>
      <c r="E24" s="1190">
        <v>207</v>
      </c>
      <c r="F24" s="924" t="s">
        <v>1712</v>
      </c>
      <c r="G24" s="916"/>
      <c r="H24" s="917"/>
      <c r="I24" s="918"/>
      <c r="J24" s="919"/>
      <c r="K24" s="920"/>
      <c r="L24" s="921"/>
      <c r="M24" s="895">
        <f t="shared" si="0"/>
        <v>0</v>
      </c>
      <c r="N24" s="685">
        <f t="shared" si="1"/>
        <v>0</v>
      </c>
      <c r="O24" s="686" t="str">
        <f t="shared" si="2"/>
        <v>-</v>
      </c>
      <c r="P24" s="896">
        <v>4.9000000000000004</v>
      </c>
      <c r="Q24" s="174">
        <f t="shared" si="3"/>
        <v>0</v>
      </c>
      <c r="R24" s="533"/>
      <c r="S24" s="922" t="s">
        <v>1519</v>
      </c>
      <c r="T24" s="898"/>
      <c r="U24" s="898"/>
      <c r="V24" s="898"/>
      <c r="W24" s="898"/>
      <c r="X24" s="898"/>
      <c r="Y24" s="898"/>
      <c r="Z24" s="898"/>
      <c r="AA24" s="898"/>
      <c r="AB24" s="898"/>
      <c r="AC24" s="898"/>
      <c r="AD24" s="898"/>
      <c r="AE24" s="898"/>
      <c r="AF24" s="898"/>
      <c r="AG24" s="898"/>
      <c r="AH24" s="898"/>
      <c r="AI24" s="898"/>
      <c r="AJ24" s="898"/>
      <c r="AK24" s="898"/>
      <c r="AL24" s="899"/>
      <c r="AM24" s="900"/>
      <c r="AN24" s="900"/>
      <c r="AO24" s="900">
        <v>2</v>
      </c>
      <c r="AP24" s="900"/>
      <c r="AQ24" s="900"/>
      <c r="AR24" s="900"/>
      <c r="AS24" s="858"/>
      <c r="AT24" s="526"/>
      <c r="AU24" s="526"/>
      <c r="AV24" s="526"/>
      <c r="AW24" s="526"/>
      <c r="AX24" s="526"/>
      <c r="AY24" s="526"/>
      <c r="AZ24" s="526"/>
      <c r="BA24" s="526"/>
      <c r="BB24" s="526"/>
      <c r="BC24" s="526"/>
      <c r="BD24" s="526"/>
      <c r="BE24" s="526"/>
      <c r="BF24" s="526"/>
      <c r="BG24" s="526"/>
      <c r="BH24" s="526"/>
      <c r="BI24" s="526"/>
      <c r="BJ24" s="526"/>
      <c r="BK24" s="526"/>
      <c r="BL24" s="526"/>
      <c r="BM24" s="526"/>
      <c r="BN24" s="526"/>
      <c r="BO24" s="526"/>
      <c r="BP24" s="526"/>
      <c r="BQ24" s="526"/>
      <c r="BR24" s="526"/>
      <c r="BS24" s="526"/>
      <c r="BT24" s="526"/>
      <c r="BU24" s="526"/>
      <c r="BV24" s="526"/>
      <c r="BW24" s="526"/>
      <c r="BX24" s="526"/>
      <c r="BY24" s="526"/>
      <c r="BZ24" s="526"/>
      <c r="CA24" s="526"/>
      <c r="CB24" s="526"/>
      <c r="CC24" s="526"/>
      <c r="CD24" s="526"/>
      <c r="CE24" s="526"/>
      <c r="CF24" s="526"/>
      <c r="CG24" s="526"/>
      <c r="CH24" s="526"/>
      <c r="CI24" s="526"/>
      <c r="CJ24" s="526"/>
      <c r="CK24" s="526"/>
      <c r="CL24" s="526"/>
      <c r="CM24" s="526"/>
      <c r="CN24" s="526"/>
      <c r="CO24" s="526"/>
      <c r="CP24" s="526"/>
      <c r="CQ24" s="526"/>
      <c r="CR24" s="526"/>
      <c r="CS24" s="526"/>
      <c r="CT24" s="526"/>
      <c r="CU24" s="526"/>
      <c r="CV24" s="526"/>
      <c r="CW24" s="526"/>
      <c r="CX24" s="526"/>
      <c r="CY24" s="526"/>
      <c r="CZ24" s="526"/>
      <c r="DA24" s="526"/>
      <c r="DB24" s="526"/>
      <c r="DC24" s="526"/>
      <c r="DD24" s="526"/>
      <c r="DE24" s="526"/>
      <c r="DF24" s="526"/>
      <c r="DG24" s="526"/>
      <c r="DH24" s="526"/>
      <c r="DI24" s="526"/>
      <c r="DJ24" s="526"/>
      <c r="DK24" s="526"/>
      <c r="DL24" s="526"/>
      <c r="DM24" s="526"/>
      <c r="DN24" s="526"/>
      <c r="DO24" s="526"/>
      <c r="DP24" s="526"/>
      <c r="DQ24" s="526"/>
      <c r="DR24" s="526"/>
      <c r="DS24" s="526"/>
      <c r="DT24" s="526"/>
      <c r="DU24" s="526"/>
      <c r="DV24" s="526"/>
      <c r="DW24" s="526"/>
      <c r="DX24" s="526"/>
      <c r="DY24" s="526"/>
      <c r="DZ24" s="526"/>
      <c r="EA24" s="526"/>
      <c r="EB24" s="526"/>
      <c r="EC24" s="526"/>
      <c r="ED24" s="526"/>
      <c r="EE24" s="526"/>
      <c r="EF24" s="526"/>
      <c r="EG24" s="526"/>
      <c r="EH24" s="526"/>
      <c r="EI24" s="526"/>
      <c r="EJ24" s="526"/>
      <c r="EK24" s="526"/>
      <c r="EL24" s="526"/>
      <c r="EM24" s="526"/>
      <c r="EN24" s="526"/>
      <c r="EO24" s="526"/>
      <c r="EP24" s="526"/>
      <c r="EQ24" s="526"/>
      <c r="ER24" s="526"/>
      <c r="ES24" s="526"/>
      <c r="ET24" s="526"/>
      <c r="EU24" s="526"/>
      <c r="EV24" s="526"/>
      <c r="EW24" s="526"/>
      <c r="EX24" s="526"/>
      <c r="EY24" s="526"/>
      <c r="EZ24" s="526"/>
      <c r="FA24" s="526"/>
      <c r="FB24" s="526"/>
      <c r="FC24" s="526"/>
      <c r="FD24" s="526"/>
      <c r="FE24" s="526"/>
      <c r="FF24" s="526"/>
      <c r="FG24" s="526"/>
      <c r="FH24" s="526"/>
      <c r="FI24" s="526"/>
      <c r="FJ24" s="526"/>
      <c r="FK24" s="526"/>
      <c r="FL24" s="526"/>
      <c r="FM24" s="526"/>
      <c r="FN24" s="526"/>
      <c r="FO24" s="526"/>
      <c r="FP24" s="526"/>
      <c r="FQ24" s="526"/>
      <c r="FR24" s="526"/>
      <c r="FS24" s="526"/>
      <c r="FT24" s="526"/>
      <c r="FU24" s="526"/>
      <c r="FV24" s="526"/>
      <c r="FW24" s="526"/>
      <c r="FX24" s="526"/>
      <c r="FY24" s="526"/>
      <c r="FZ24" s="526"/>
      <c r="GA24" s="526"/>
      <c r="GB24" s="526"/>
      <c r="GC24" s="526"/>
      <c r="GD24" s="526"/>
      <c r="GE24" s="526"/>
      <c r="GF24" s="526"/>
      <c r="GG24" s="526"/>
      <c r="GH24" s="526"/>
      <c r="GI24" s="526"/>
      <c r="GJ24" s="526"/>
      <c r="GK24" s="526"/>
      <c r="GL24" s="526"/>
      <c r="GM24" s="526"/>
      <c r="GN24" s="526"/>
      <c r="GO24" s="526"/>
      <c r="GP24" s="526"/>
      <c r="GQ24" s="526"/>
      <c r="GR24" s="526"/>
      <c r="GS24" s="526"/>
      <c r="GT24" s="526"/>
      <c r="GU24" s="526"/>
      <c r="GV24" s="526"/>
      <c r="GW24" s="526"/>
      <c r="GX24" s="526"/>
      <c r="GY24" s="526"/>
      <c r="GZ24" s="526"/>
      <c r="HA24" s="526"/>
      <c r="HB24" s="526"/>
      <c r="HC24" s="526"/>
      <c r="HD24" s="526"/>
      <c r="HE24" s="526"/>
      <c r="HF24" s="526"/>
      <c r="HG24" s="526"/>
      <c r="HH24" s="526"/>
      <c r="HI24" s="526"/>
      <c r="HJ24" s="526"/>
      <c r="HK24" s="526"/>
      <c r="HL24" s="526"/>
      <c r="HM24" s="526"/>
      <c r="HN24" s="526"/>
      <c r="HO24" s="526"/>
      <c r="HP24" s="526"/>
      <c r="HQ24" s="526"/>
      <c r="HR24" s="526"/>
      <c r="HS24" s="526"/>
      <c r="HT24" s="526"/>
      <c r="HU24" s="526"/>
      <c r="HV24" s="526"/>
      <c r="HW24" s="526"/>
      <c r="HX24" s="526"/>
      <c r="HY24" s="526"/>
      <c r="HZ24" s="526"/>
      <c r="IA24" s="526"/>
      <c r="IB24" s="526"/>
      <c r="IC24" s="526"/>
      <c r="ID24" s="526"/>
      <c r="IE24" s="526"/>
      <c r="IF24" s="526"/>
      <c r="IG24" s="526"/>
      <c r="IH24" s="526"/>
      <c r="II24" s="526"/>
      <c r="IJ24" s="526"/>
      <c r="IK24" s="526"/>
      <c r="IL24" s="526"/>
      <c r="IM24" s="526"/>
      <c r="IN24" s="526"/>
      <c r="IO24" s="526"/>
      <c r="IP24" s="526"/>
      <c r="IQ24" s="526"/>
      <c r="IR24" s="526"/>
      <c r="IS24" s="526"/>
      <c r="IT24" s="526"/>
      <c r="IU24" s="526"/>
      <c r="IV24" s="526"/>
      <c r="IW24" s="526"/>
      <c r="IX24" s="526"/>
      <c r="IY24" s="526"/>
      <c r="IZ24" s="526"/>
      <c r="JA24" s="526"/>
      <c r="JB24" s="526"/>
      <c r="JC24" s="526"/>
      <c r="JD24" s="526"/>
      <c r="JE24" s="526"/>
      <c r="JF24" s="526"/>
      <c r="JG24" s="526"/>
      <c r="JH24" s="526"/>
      <c r="JI24" s="526"/>
      <c r="JJ24" s="526"/>
      <c r="JK24" s="526"/>
      <c r="JL24" s="526"/>
      <c r="JM24" s="526"/>
      <c r="JN24" s="527"/>
    </row>
    <row r="25" spans="1:274" ht="38" customHeight="1">
      <c r="A25" s="933" t="s">
        <v>1882</v>
      </c>
      <c r="B25" s="931" t="s">
        <v>1427</v>
      </c>
      <c r="C25" s="931" t="s">
        <v>1414</v>
      </c>
      <c r="D25" s="932">
        <v>1</v>
      </c>
      <c r="E25" s="1190">
        <v>310</v>
      </c>
      <c r="F25" s="924" t="s">
        <v>1713</v>
      </c>
      <c r="G25" s="916"/>
      <c r="H25" s="917"/>
      <c r="I25" s="918"/>
      <c r="J25" s="919"/>
      <c r="K25" s="920"/>
      <c r="L25" s="921"/>
      <c r="M25" s="895">
        <f t="shared" si="0"/>
        <v>0</v>
      </c>
      <c r="N25" s="685">
        <f t="shared" si="1"/>
        <v>0</v>
      </c>
      <c r="O25" s="686" t="str">
        <f t="shared" si="2"/>
        <v>-</v>
      </c>
      <c r="P25" s="896">
        <v>11.7</v>
      </c>
      <c r="Q25" s="174">
        <f t="shared" si="3"/>
        <v>0</v>
      </c>
      <c r="R25" s="533"/>
      <c r="S25" s="922" t="s">
        <v>1520</v>
      </c>
      <c r="T25" s="898"/>
      <c r="U25" s="898"/>
      <c r="V25" s="898"/>
      <c r="W25" s="898"/>
      <c r="X25" s="898"/>
      <c r="Y25" s="898"/>
      <c r="Z25" s="898"/>
      <c r="AA25" s="898"/>
      <c r="AB25" s="898"/>
      <c r="AC25" s="898"/>
      <c r="AD25" s="898"/>
      <c r="AE25" s="898"/>
      <c r="AF25" s="898"/>
      <c r="AG25" s="898"/>
      <c r="AH25" s="898"/>
      <c r="AI25" s="898"/>
      <c r="AJ25" s="898"/>
      <c r="AK25" s="898"/>
      <c r="AL25" s="899"/>
      <c r="AM25" s="900"/>
      <c r="AN25" s="900"/>
      <c r="AO25" s="900"/>
      <c r="AP25" s="900">
        <v>1</v>
      </c>
      <c r="AQ25" s="900"/>
      <c r="AR25" s="900"/>
      <c r="AS25" s="858"/>
      <c r="AT25" s="526"/>
      <c r="AU25" s="526"/>
      <c r="AV25" s="526"/>
      <c r="AW25" s="526"/>
      <c r="AX25" s="526"/>
      <c r="AY25" s="526"/>
      <c r="AZ25" s="526"/>
      <c r="BA25" s="526"/>
      <c r="BB25" s="526"/>
      <c r="BC25" s="526"/>
      <c r="BD25" s="526"/>
      <c r="BE25" s="526"/>
      <c r="BF25" s="526"/>
      <c r="BG25" s="526"/>
      <c r="BH25" s="526"/>
      <c r="BI25" s="526"/>
      <c r="BJ25" s="526"/>
      <c r="BK25" s="526"/>
      <c r="BL25" s="526"/>
      <c r="BM25" s="526"/>
      <c r="BN25" s="526"/>
      <c r="BO25" s="526"/>
      <c r="BP25" s="526"/>
      <c r="BQ25" s="526"/>
      <c r="BR25" s="526"/>
      <c r="BS25" s="526"/>
      <c r="BT25" s="526"/>
      <c r="BU25" s="526"/>
      <c r="BV25" s="526"/>
      <c r="BW25" s="526"/>
      <c r="BX25" s="526"/>
      <c r="BY25" s="526"/>
      <c r="BZ25" s="526"/>
      <c r="CA25" s="526"/>
      <c r="CB25" s="526"/>
      <c r="CC25" s="526"/>
      <c r="CD25" s="526"/>
      <c r="CE25" s="526"/>
      <c r="CF25" s="526"/>
      <c r="CG25" s="526"/>
      <c r="CH25" s="526"/>
      <c r="CI25" s="526"/>
      <c r="CJ25" s="526"/>
      <c r="CK25" s="526"/>
      <c r="CL25" s="526"/>
      <c r="CM25" s="526"/>
      <c r="CN25" s="526"/>
      <c r="CO25" s="526"/>
      <c r="CP25" s="526"/>
      <c r="CQ25" s="526"/>
      <c r="CR25" s="526"/>
      <c r="CS25" s="526"/>
      <c r="CT25" s="526"/>
      <c r="CU25" s="526"/>
      <c r="CV25" s="526"/>
      <c r="CW25" s="526"/>
      <c r="CX25" s="526"/>
      <c r="CY25" s="526"/>
      <c r="CZ25" s="526"/>
      <c r="DA25" s="526"/>
      <c r="DB25" s="526"/>
      <c r="DC25" s="526"/>
      <c r="DD25" s="526"/>
      <c r="DE25" s="526"/>
      <c r="DF25" s="526"/>
      <c r="DG25" s="526"/>
      <c r="DH25" s="526"/>
      <c r="DI25" s="526"/>
      <c r="DJ25" s="526"/>
      <c r="DK25" s="526"/>
      <c r="DL25" s="526"/>
      <c r="DM25" s="526"/>
      <c r="DN25" s="526"/>
      <c r="DO25" s="526"/>
      <c r="DP25" s="526"/>
      <c r="DQ25" s="526"/>
      <c r="DR25" s="526"/>
      <c r="DS25" s="526"/>
      <c r="DT25" s="526"/>
      <c r="DU25" s="526"/>
      <c r="DV25" s="526"/>
      <c r="DW25" s="526"/>
      <c r="DX25" s="526"/>
      <c r="DY25" s="526"/>
      <c r="DZ25" s="526"/>
      <c r="EA25" s="526"/>
      <c r="EB25" s="526"/>
      <c r="EC25" s="526"/>
      <c r="ED25" s="526"/>
      <c r="EE25" s="526"/>
      <c r="EF25" s="526"/>
      <c r="EG25" s="526"/>
      <c r="EH25" s="526"/>
      <c r="EI25" s="526"/>
      <c r="EJ25" s="526"/>
      <c r="EK25" s="526"/>
      <c r="EL25" s="526"/>
      <c r="EM25" s="526"/>
      <c r="EN25" s="526"/>
      <c r="EO25" s="526"/>
      <c r="EP25" s="526"/>
      <c r="EQ25" s="526"/>
      <c r="ER25" s="526"/>
      <c r="ES25" s="526"/>
      <c r="ET25" s="526"/>
      <c r="EU25" s="526"/>
      <c r="EV25" s="526"/>
      <c r="EW25" s="526"/>
      <c r="EX25" s="526"/>
      <c r="EY25" s="526"/>
      <c r="EZ25" s="526"/>
      <c r="FA25" s="526"/>
      <c r="FB25" s="526"/>
      <c r="FC25" s="526"/>
      <c r="FD25" s="526"/>
      <c r="FE25" s="526"/>
      <c r="FF25" s="526"/>
      <c r="FG25" s="526"/>
      <c r="FH25" s="526"/>
      <c r="FI25" s="526"/>
      <c r="FJ25" s="526"/>
      <c r="FK25" s="526"/>
      <c r="FL25" s="526"/>
      <c r="FM25" s="526"/>
      <c r="FN25" s="526"/>
      <c r="FO25" s="526"/>
      <c r="FP25" s="526"/>
      <c r="FQ25" s="526"/>
      <c r="FR25" s="526"/>
      <c r="FS25" s="526"/>
      <c r="FT25" s="526"/>
      <c r="FU25" s="526"/>
      <c r="FV25" s="526"/>
      <c r="FW25" s="526"/>
      <c r="FX25" s="526"/>
      <c r="FY25" s="526"/>
      <c r="FZ25" s="526"/>
      <c r="GA25" s="526"/>
      <c r="GB25" s="526"/>
      <c r="GC25" s="526"/>
      <c r="GD25" s="526"/>
      <c r="GE25" s="526"/>
      <c r="GF25" s="526"/>
      <c r="GG25" s="526"/>
      <c r="GH25" s="526"/>
      <c r="GI25" s="526"/>
      <c r="GJ25" s="526"/>
      <c r="GK25" s="526"/>
      <c r="GL25" s="526"/>
      <c r="GM25" s="526"/>
      <c r="GN25" s="526"/>
      <c r="GO25" s="526"/>
      <c r="GP25" s="526"/>
      <c r="GQ25" s="526"/>
      <c r="GR25" s="526"/>
      <c r="GS25" s="526"/>
      <c r="GT25" s="526"/>
      <c r="GU25" s="526"/>
      <c r="GV25" s="526"/>
      <c r="GW25" s="526"/>
      <c r="GX25" s="526"/>
      <c r="GY25" s="526"/>
      <c r="GZ25" s="526"/>
      <c r="HA25" s="526"/>
      <c r="HB25" s="526"/>
      <c r="HC25" s="526"/>
      <c r="HD25" s="526"/>
      <c r="HE25" s="526"/>
      <c r="HF25" s="526"/>
      <c r="HG25" s="526"/>
      <c r="HH25" s="526"/>
      <c r="HI25" s="526"/>
      <c r="HJ25" s="526"/>
      <c r="HK25" s="526"/>
      <c r="HL25" s="526"/>
      <c r="HM25" s="526"/>
      <c r="HN25" s="526"/>
      <c r="HO25" s="526"/>
      <c r="HP25" s="526"/>
      <c r="HQ25" s="526"/>
      <c r="HR25" s="526"/>
      <c r="HS25" s="526"/>
      <c r="HT25" s="526"/>
      <c r="HU25" s="526"/>
      <c r="HV25" s="526"/>
      <c r="HW25" s="526"/>
      <c r="HX25" s="526"/>
      <c r="HY25" s="526"/>
      <c r="HZ25" s="526"/>
      <c r="IA25" s="526"/>
      <c r="IB25" s="526"/>
      <c r="IC25" s="526"/>
      <c r="ID25" s="526"/>
      <c r="IE25" s="526"/>
      <c r="IF25" s="526"/>
      <c r="IG25" s="526"/>
      <c r="IH25" s="526"/>
      <c r="II25" s="526"/>
      <c r="IJ25" s="526"/>
      <c r="IK25" s="526"/>
      <c r="IL25" s="526"/>
      <c r="IM25" s="526"/>
      <c r="IN25" s="526"/>
      <c r="IO25" s="526"/>
      <c r="IP25" s="526"/>
      <c r="IQ25" s="526"/>
      <c r="IR25" s="526"/>
      <c r="IS25" s="526"/>
      <c r="IT25" s="526"/>
      <c r="IU25" s="526"/>
      <c r="IV25" s="526"/>
      <c r="IW25" s="526"/>
      <c r="IX25" s="526"/>
      <c r="IY25" s="526"/>
      <c r="IZ25" s="526"/>
      <c r="JA25" s="526"/>
      <c r="JB25" s="526"/>
      <c r="JC25" s="526"/>
      <c r="JD25" s="526"/>
      <c r="JE25" s="526"/>
      <c r="JF25" s="526"/>
      <c r="JG25" s="526"/>
      <c r="JH25" s="526"/>
      <c r="JI25" s="526"/>
      <c r="JJ25" s="526"/>
      <c r="JK25" s="526"/>
      <c r="JL25" s="526"/>
      <c r="JM25" s="526"/>
      <c r="JN25" s="527"/>
    </row>
    <row r="26" spans="1:274" ht="38" customHeight="1">
      <c r="A26" s="927"/>
      <c r="B26" s="931" t="s">
        <v>1428</v>
      </c>
      <c r="C26" s="931" t="s">
        <v>1415</v>
      </c>
      <c r="D26" s="932">
        <v>1</v>
      </c>
      <c r="E26" s="1190">
        <v>284</v>
      </c>
      <c r="F26" s="924" t="s">
        <v>1714</v>
      </c>
      <c r="G26" s="916"/>
      <c r="H26" s="917"/>
      <c r="I26" s="918"/>
      <c r="J26" s="919"/>
      <c r="K26" s="920"/>
      <c r="L26" s="921"/>
      <c r="M26" s="895">
        <f t="shared" si="0"/>
        <v>0</v>
      </c>
      <c r="N26" s="685">
        <f t="shared" si="1"/>
        <v>0</v>
      </c>
      <c r="O26" s="686" t="str">
        <f t="shared" si="2"/>
        <v>-</v>
      </c>
      <c r="P26" s="896">
        <v>9.6999999999999993</v>
      </c>
      <c r="Q26" s="174">
        <f t="shared" si="3"/>
        <v>0</v>
      </c>
      <c r="R26" s="533"/>
      <c r="S26" s="922" t="s">
        <v>1520</v>
      </c>
      <c r="T26" s="898"/>
      <c r="U26" s="898"/>
      <c r="V26" s="898"/>
      <c r="W26" s="898"/>
      <c r="X26" s="898"/>
      <c r="Y26" s="898"/>
      <c r="Z26" s="898"/>
      <c r="AA26" s="898"/>
      <c r="AB26" s="898"/>
      <c r="AC26" s="898"/>
      <c r="AD26" s="898"/>
      <c r="AE26" s="898"/>
      <c r="AF26" s="898"/>
      <c r="AG26" s="898"/>
      <c r="AH26" s="898"/>
      <c r="AI26" s="898"/>
      <c r="AJ26" s="898"/>
      <c r="AK26" s="898"/>
      <c r="AL26" s="899"/>
      <c r="AM26" s="900"/>
      <c r="AN26" s="900"/>
      <c r="AO26" s="900"/>
      <c r="AP26" s="900">
        <v>1</v>
      </c>
      <c r="AQ26" s="900"/>
      <c r="AR26" s="900"/>
      <c r="AS26" s="858"/>
      <c r="AT26" s="526"/>
      <c r="AU26" s="526"/>
      <c r="AV26" s="526"/>
      <c r="AW26" s="526"/>
      <c r="AX26" s="526"/>
      <c r="AY26" s="526"/>
      <c r="AZ26" s="526"/>
      <c r="BA26" s="526"/>
      <c r="BB26" s="526"/>
      <c r="BC26" s="526"/>
      <c r="BD26" s="526"/>
      <c r="BE26" s="526"/>
      <c r="BF26" s="526"/>
      <c r="BG26" s="526"/>
      <c r="BH26" s="526"/>
      <c r="BI26" s="526"/>
      <c r="BJ26" s="526"/>
      <c r="BK26" s="526"/>
      <c r="BL26" s="526"/>
      <c r="BM26" s="526"/>
      <c r="BN26" s="526"/>
      <c r="BO26" s="526"/>
      <c r="BP26" s="526"/>
      <c r="BQ26" s="526"/>
      <c r="BR26" s="526"/>
      <c r="BS26" s="526"/>
      <c r="BT26" s="526"/>
      <c r="BU26" s="526"/>
      <c r="BV26" s="526"/>
      <c r="BW26" s="526"/>
      <c r="BX26" s="526"/>
      <c r="BY26" s="526"/>
      <c r="BZ26" s="526"/>
      <c r="CA26" s="526"/>
      <c r="CB26" s="526"/>
      <c r="CC26" s="526"/>
      <c r="CD26" s="526"/>
      <c r="CE26" s="526"/>
      <c r="CF26" s="526"/>
      <c r="CG26" s="526"/>
      <c r="CH26" s="526"/>
      <c r="CI26" s="526"/>
      <c r="CJ26" s="526"/>
      <c r="CK26" s="526"/>
      <c r="CL26" s="526"/>
      <c r="CM26" s="526"/>
      <c r="CN26" s="526"/>
      <c r="CO26" s="526"/>
      <c r="CP26" s="526"/>
      <c r="CQ26" s="526"/>
      <c r="CR26" s="526"/>
      <c r="CS26" s="526"/>
      <c r="CT26" s="526"/>
      <c r="CU26" s="526"/>
      <c r="CV26" s="526"/>
      <c r="CW26" s="526"/>
      <c r="CX26" s="526"/>
      <c r="CY26" s="526"/>
      <c r="CZ26" s="526"/>
      <c r="DA26" s="526"/>
      <c r="DB26" s="526"/>
      <c r="DC26" s="526"/>
      <c r="DD26" s="526"/>
      <c r="DE26" s="526"/>
      <c r="DF26" s="526"/>
      <c r="DG26" s="526"/>
      <c r="DH26" s="526"/>
      <c r="DI26" s="526"/>
      <c r="DJ26" s="526"/>
      <c r="DK26" s="526"/>
      <c r="DL26" s="526"/>
      <c r="DM26" s="526"/>
      <c r="DN26" s="526"/>
      <c r="DO26" s="526"/>
      <c r="DP26" s="526"/>
      <c r="DQ26" s="526"/>
      <c r="DR26" s="526"/>
      <c r="DS26" s="526"/>
      <c r="DT26" s="526"/>
      <c r="DU26" s="526"/>
      <c r="DV26" s="526"/>
      <c r="DW26" s="526"/>
      <c r="DX26" s="526"/>
      <c r="DY26" s="526"/>
      <c r="DZ26" s="526"/>
      <c r="EA26" s="526"/>
      <c r="EB26" s="526"/>
      <c r="EC26" s="526"/>
      <c r="ED26" s="526"/>
      <c r="EE26" s="526"/>
      <c r="EF26" s="526"/>
      <c r="EG26" s="526"/>
      <c r="EH26" s="526"/>
      <c r="EI26" s="526"/>
      <c r="EJ26" s="526"/>
      <c r="EK26" s="526"/>
      <c r="EL26" s="526"/>
      <c r="EM26" s="526"/>
      <c r="EN26" s="526"/>
      <c r="EO26" s="526"/>
      <c r="EP26" s="526"/>
      <c r="EQ26" s="526"/>
      <c r="ER26" s="526"/>
      <c r="ES26" s="526"/>
      <c r="ET26" s="526"/>
      <c r="EU26" s="526"/>
      <c r="EV26" s="526"/>
      <c r="EW26" s="526"/>
      <c r="EX26" s="526"/>
      <c r="EY26" s="526"/>
      <c r="EZ26" s="526"/>
      <c r="FA26" s="526"/>
      <c r="FB26" s="526"/>
      <c r="FC26" s="526"/>
      <c r="FD26" s="526"/>
      <c r="FE26" s="526"/>
      <c r="FF26" s="526"/>
      <c r="FG26" s="526"/>
      <c r="FH26" s="526"/>
      <c r="FI26" s="526"/>
      <c r="FJ26" s="526"/>
      <c r="FK26" s="526"/>
      <c r="FL26" s="526"/>
      <c r="FM26" s="526"/>
      <c r="FN26" s="526"/>
      <c r="FO26" s="526"/>
      <c r="FP26" s="526"/>
      <c r="FQ26" s="526"/>
      <c r="FR26" s="526"/>
      <c r="FS26" s="526"/>
      <c r="FT26" s="526"/>
      <c r="FU26" s="526"/>
      <c r="FV26" s="526"/>
      <c r="FW26" s="526"/>
      <c r="FX26" s="526"/>
      <c r="FY26" s="526"/>
      <c r="FZ26" s="526"/>
      <c r="GA26" s="526"/>
      <c r="GB26" s="526"/>
      <c r="GC26" s="526"/>
      <c r="GD26" s="526"/>
      <c r="GE26" s="526"/>
      <c r="GF26" s="526"/>
      <c r="GG26" s="526"/>
      <c r="GH26" s="526"/>
      <c r="GI26" s="526"/>
      <c r="GJ26" s="526"/>
      <c r="GK26" s="526"/>
      <c r="GL26" s="526"/>
      <c r="GM26" s="526"/>
      <c r="GN26" s="526"/>
      <c r="GO26" s="526"/>
      <c r="GP26" s="526"/>
      <c r="GQ26" s="526"/>
      <c r="GR26" s="526"/>
      <c r="GS26" s="526"/>
      <c r="GT26" s="526"/>
      <c r="GU26" s="526"/>
      <c r="GV26" s="526"/>
      <c r="GW26" s="526"/>
      <c r="GX26" s="526"/>
      <c r="GY26" s="526"/>
      <c r="GZ26" s="526"/>
      <c r="HA26" s="526"/>
      <c r="HB26" s="526"/>
      <c r="HC26" s="526"/>
      <c r="HD26" s="526"/>
      <c r="HE26" s="526"/>
      <c r="HF26" s="526"/>
      <c r="HG26" s="526"/>
      <c r="HH26" s="526"/>
      <c r="HI26" s="526"/>
      <c r="HJ26" s="526"/>
      <c r="HK26" s="526"/>
      <c r="HL26" s="526"/>
      <c r="HM26" s="526"/>
      <c r="HN26" s="526"/>
      <c r="HO26" s="526"/>
      <c r="HP26" s="526"/>
      <c r="HQ26" s="526"/>
      <c r="HR26" s="526"/>
      <c r="HS26" s="526"/>
      <c r="HT26" s="526"/>
      <c r="HU26" s="526"/>
      <c r="HV26" s="526"/>
      <c r="HW26" s="526"/>
      <c r="HX26" s="526"/>
      <c r="HY26" s="526"/>
      <c r="HZ26" s="526"/>
      <c r="IA26" s="526"/>
      <c r="IB26" s="526"/>
      <c r="IC26" s="526"/>
      <c r="ID26" s="526"/>
      <c r="IE26" s="526"/>
      <c r="IF26" s="526"/>
      <c r="IG26" s="526"/>
      <c r="IH26" s="526"/>
      <c r="II26" s="526"/>
      <c r="IJ26" s="526"/>
      <c r="IK26" s="526"/>
      <c r="IL26" s="526"/>
      <c r="IM26" s="526"/>
      <c r="IN26" s="526"/>
      <c r="IO26" s="526"/>
      <c r="IP26" s="526"/>
      <c r="IQ26" s="526"/>
      <c r="IR26" s="526"/>
      <c r="IS26" s="526"/>
      <c r="IT26" s="526"/>
      <c r="IU26" s="526"/>
      <c r="IV26" s="526"/>
      <c r="IW26" s="526"/>
      <c r="IX26" s="526"/>
      <c r="IY26" s="526"/>
      <c r="IZ26" s="526"/>
      <c r="JA26" s="526"/>
      <c r="JB26" s="526"/>
      <c r="JC26" s="526"/>
      <c r="JD26" s="526"/>
      <c r="JE26" s="526"/>
      <c r="JF26" s="526"/>
      <c r="JG26" s="526"/>
      <c r="JH26" s="526"/>
      <c r="JI26" s="526"/>
      <c r="JJ26" s="526"/>
      <c r="JK26" s="526"/>
      <c r="JL26" s="526"/>
      <c r="JM26" s="526"/>
      <c r="JN26" s="527"/>
    </row>
    <row r="27" spans="1:274" ht="38" customHeight="1">
      <c r="A27" s="927"/>
      <c r="B27" s="931" t="s">
        <v>1429</v>
      </c>
      <c r="C27" s="931" t="s">
        <v>1416</v>
      </c>
      <c r="D27" s="932">
        <v>1</v>
      </c>
      <c r="E27" s="1190">
        <v>258</v>
      </c>
      <c r="F27" s="924" t="s">
        <v>1715</v>
      </c>
      <c r="G27" s="916"/>
      <c r="H27" s="917"/>
      <c r="I27" s="918"/>
      <c r="J27" s="919"/>
      <c r="K27" s="920"/>
      <c r="L27" s="921"/>
      <c r="M27" s="895">
        <f t="shared" si="0"/>
        <v>0</v>
      </c>
      <c r="N27" s="685">
        <f t="shared" si="1"/>
        <v>0</v>
      </c>
      <c r="O27" s="686" t="str">
        <f t="shared" si="2"/>
        <v>-</v>
      </c>
      <c r="P27" s="896">
        <v>8</v>
      </c>
      <c r="Q27" s="174">
        <f t="shared" si="3"/>
        <v>0</v>
      </c>
      <c r="R27" s="533"/>
      <c r="S27" s="922" t="s">
        <v>1520</v>
      </c>
      <c r="T27" s="898"/>
      <c r="U27" s="898"/>
      <c r="V27" s="898"/>
      <c r="W27" s="898"/>
      <c r="X27" s="898"/>
      <c r="Y27" s="898"/>
      <c r="Z27" s="898"/>
      <c r="AA27" s="898"/>
      <c r="AB27" s="898"/>
      <c r="AC27" s="898"/>
      <c r="AD27" s="898"/>
      <c r="AE27" s="898"/>
      <c r="AF27" s="898"/>
      <c r="AG27" s="898"/>
      <c r="AH27" s="898"/>
      <c r="AI27" s="898"/>
      <c r="AJ27" s="898"/>
      <c r="AK27" s="898"/>
      <c r="AL27" s="899"/>
      <c r="AM27" s="900"/>
      <c r="AN27" s="900"/>
      <c r="AO27" s="900"/>
      <c r="AP27" s="900">
        <v>1</v>
      </c>
      <c r="AQ27" s="900"/>
      <c r="AR27" s="900"/>
      <c r="AS27" s="858"/>
      <c r="AT27" s="526"/>
      <c r="AU27" s="526"/>
      <c r="AV27" s="526"/>
      <c r="AW27" s="526"/>
      <c r="AX27" s="526"/>
      <c r="AY27" s="526"/>
      <c r="AZ27" s="526"/>
      <c r="BA27" s="526"/>
      <c r="BB27" s="526"/>
      <c r="BC27" s="526"/>
      <c r="BD27" s="526"/>
      <c r="BE27" s="526"/>
      <c r="BF27" s="526"/>
      <c r="BG27" s="526"/>
      <c r="BH27" s="526"/>
      <c r="BI27" s="526"/>
      <c r="BJ27" s="526"/>
      <c r="BK27" s="526"/>
      <c r="BL27" s="526"/>
      <c r="BM27" s="526"/>
      <c r="BN27" s="526"/>
      <c r="BO27" s="526"/>
      <c r="BP27" s="526"/>
      <c r="BQ27" s="526"/>
      <c r="BR27" s="526"/>
      <c r="BS27" s="526"/>
      <c r="BT27" s="526"/>
      <c r="BU27" s="526"/>
      <c r="BV27" s="526"/>
      <c r="BW27" s="526"/>
      <c r="BX27" s="526"/>
      <c r="BY27" s="526"/>
      <c r="BZ27" s="526"/>
      <c r="CA27" s="526"/>
      <c r="CB27" s="526"/>
      <c r="CC27" s="526"/>
      <c r="CD27" s="526"/>
      <c r="CE27" s="526"/>
      <c r="CF27" s="526"/>
      <c r="CG27" s="526"/>
      <c r="CH27" s="526"/>
      <c r="CI27" s="526"/>
      <c r="CJ27" s="526"/>
      <c r="CK27" s="526"/>
      <c r="CL27" s="526"/>
      <c r="CM27" s="526"/>
      <c r="CN27" s="526"/>
      <c r="CO27" s="526"/>
      <c r="CP27" s="526"/>
      <c r="CQ27" s="526"/>
      <c r="CR27" s="526"/>
      <c r="CS27" s="526"/>
      <c r="CT27" s="526"/>
      <c r="CU27" s="526"/>
      <c r="CV27" s="526"/>
      <c r="CW27" s="526"/>
      <c r="CX27" s="526"/>
      <c r="CY27" s="526"/>
      <c r="CZ27" s="526"/>
      <c r="DA27" s="526"/>
      <c r="DB27" s="526"/>
      <c r="DC27" s="526"/>
      <c r="DD27" s="526"/>
      <c r="DE27" s="526"/>
      <c r="DF27" s="526"/>
      <c r="DG27" s="526"/>
      <c r="DH27" s="526"/>
      <c r="DI27" s="526"/>
      <c r="DJ27" s="526"/>
      <c r="DK27" s="526"/>
      <c r="DL27" s="526"/>
      <c r="DM27" s="526"/>
      <c r="DN27" s="526"/>
      <c r="DO27" s="526"/>
      <c r="DP27" s="526"/>
      <c r="DQ27" s="526"/>
      <c r="DR27" s="526"/>
      <c r="DS27" s="526"/>
      <c r="DT27" s="526"/>
      <c r="DU27" s="526"/>
      <c r="DV27" s="526"/>
      <c r="DW27" s="526"/>
      <c r="DX27" s="526"/>
      <c r="DY27" s="526"/>
      <c r="DZ27" s="526"/>
      <c r="EA27" s="526"/>
      <c r="EB27" s="526"/>
      <c r="EC27" s="526"/>
      <c r="ED27" s="526"/>
      <c r="EE27" s="526"/>
      <c r="EF27" s="526"/>
      <c r="EG27" s="526"/>
      <c r="EH27" s="526"/>
      <c r="EI27" s="526"/>
      <c r="EJ27" s="526"/>
      <c r="EK27" s="526"/>
      <c r="EL27" s="526"/>
      <c r="EM27" s="526"/>
      <c r="EN27" s="526"/>
      <c r="EO27" s="526"/>
      <c r="EP27" s="526"/>
      <c r="EQ27" s="526"/>
      <c r="ER27" s="526"/>
      <c r="ES27" s="526"/>
      <c r="ET27" s="526"/>
      <c r="EU27" s="526"/>
      <c r="EV27" s="526"/>
      <c r="EW27" s="526"/>
      <c r="EX27" s="526"/>
      <c r="EY27" s="526"/>
      <c r="EZ27" s="526"/>
      <c r="FA27" s="526"/>
      <c r="FB27" s="526"/>
      <c r="FC27" s="526"/>
      <c r="FD27" s="526"/>
      <c r="FE27" s="526"/>
      <c r="FF27" s="526"/>
      <c r="FG27" s="526"/>
      <c r="FH27" s="526"/>
      <c r="FI27" s="526"/>
      <c r="FJ27" s="526"/>
      <c r="FK27" s="526"/>
      <c r="FL27" s="526"/>
      <c r="FM27" s="526"/>
      <c r="FN27" s="526"/>
      <c r="FO27" s="526"/>
      <c r="FP27" s="526"/>
      <c r="FQ27" s="526"/>
      <c r="FR27" s="526"/>
      <c r="FS27" s="526"/>
      <c r="FT27" s="526"/>
      <c r="FU27" s="526"/>
      <c r="FV27" s="526"/>
      <c r="FW27" s="526"/>
      <c r="FX27" s="526"/>
      <c r="FY27" s="526"/>
      <c r="FZ27" s="526"/>
      <c r="GA27" s="526"/>
      <c r="GB27" s="526"/>
      <c r="GC27" s="526"/>
      <c r="GD27" s="526"/>
      <c r="GE27" s="526"/>
      <c r="GF27" s="526"/>
      <c r="GG27" s="526"/>
      <c r="GH27" s="526"/>
      <c r="GI27" s="526"/>
      <c r="GJ27" s="526"/>
      <c r="GK27" s="526"/>
      <c r="GL27" s="526"/>
      <c r="GM27" s="526"/>
      <c r="GN27" s="526"/>
      <c r="GO27" s="526"/>
      <c r="GP27" s="526"/>
      <c r="GQ27" s="526"/>
      <c r="GR27" s="526"/>
      <c r="GS27" s="526"/>
      <c r="GT27" s="526"/>
      <c r="GU27" s="526"/>
      <c r="GV27" s="526"/>
      <c r="GW27" s="526"/>
      <c r="GX27" s="526"/>
      <c r="GY27" s="526"/>
      <c r="GZ27" s="526"/>
      <c r="HA27" s="526"/>
      <c r="HB27" s="526"/>
      <c r="HC27" s="526"/>
      <c r="HD27" s="526"/>
      <c r="HE27" s="526"/>
      <c r="HF27" s="526"/>
      <c r="HG27" s="526"/>
      <c r="HH27" s="526"/>
      <c r="HI27" s="526"/>
      <c r="HJ27" s="526"/>
      <c r="HK27" s="526"/>
      <c r="HL27" s="526"/>
      <c r="HM27" s="526"/>
      <c r="HN27" s="526"/>
      <c r="HO27" s="526"/>
      <c r="HP27" s="526"/>
      <c r="HQ27" s="526"/>
      <c r="HR27" s="526"/>
      <c r="HS27" s="526"/>
      <c r="HT27" s="526"/>
      <c r="HU27" s="526"/>
      <c r="HV27" s="526"/>
      <c r="HW27" s="526"/>
      <c r="HX27" s="526"/>
      <c r="HY27" s="526"/>
      <c r="HZ27" s="526"/>
      <c r="IA27" s="526"/>
      <c r="IB27" s="526"/>
      <c r="IC27" s="526"/>
      <c r="ID27" s="526"/>
      <c r="IE27" s="526"/>
      <c r="IF27" s="526"/>
      <c r="IG27" s="526"/>
      <c r="IH27" s="526"/>
      <c r="II27" s="526"/>
      <c r="IJ27" s="526"/>
      <c r="IK27" s="526"/>
      <c r="IL27" s="526"/>
      <c r="IM27" s="526"/>
      <c r="IN27" s="526"/>
      <c r="IO27" s="526"/>
      <c r="IP27" s="526"/>
      <c r="IQ27" s="526"/>
      <c r="IR27" s="526"/>
      <c r="IS27" s="526"/>
      <c r="IT27" s="526"/>
      <c r="IU27" s="526"/>
      <c r="IV27" s="526"/>
      <c r="IW27" s="526"/>
      <c r="IX27" s="526"/>
      <c r="IY27" s="526"/>
      <c r="IZ27" s="526"/>
      <c r="JA27" s="526"/>
      <c r="JB27" s="526"/>
      <c r="JC27" s="526"/>
      <c r="JD27" s="526"/>
      <c r="JE27" s="526"/>
      <c r="JF27" s="526"/>
      <c r="JG27" s="526"/>
      <c r="JH27" s="526"/>
      <c r="JI27" s="526"/>
      <c r="JJ27" s="526"/>
      <c r="JK27" s="526"/>
      <c r="JL27" s="526"/>
      <c r="JM27" s="526"/>
      <c r="JN27" s="527"/>
    </row>
    <row r="28" spans="1:274" ht="38" customHeight="1">
      <c r="A28" s="934"/>
      <c r="B28" s="935" t="s">
        <v>1430</v>
      </c>
      <c r="C28" s="935" t="s">
        <v>1417</v>
      </c>
      <c r="D28" s="936">
        <v>1</v>
      </c>
      <c r="E28" s="1191">
        <v>245</v>
      </c>
      <c r="F28" s="937" t="s">
        <v>1716</v>
      </c>
      <c r="G28" s="904"/>
      <c r="H28" s="905"/>
      <c r="I28" s="906"/>
      <c r="J28" s="907"/>
      <c r="K28" s="908"/>
      <c r="L28" s="909"/>
      <c r="M28" s="910">
        <f t="shared" si="0"/>
        <v>0</v>
      </c>
      <c r="N28" s="725">
        <f t="shared" si="1"/>
        <v>0</v>
      </c>
      <c r="O28" s="726" t="str">
        <f t="shared" si="2"/>
        <v>-</v>
      </c>
      <c r="P28" s="896">
        <v>6.7</v>
      </c>
      <c r="Q28" s="174">
        <f t="shared" si="3"/>
        <v>0</v>
      </c>
      <c r="R28" s="533"/>
      <c r="S28" s="911" t="s">
        <v>1520</v>
      </c>
      <c r="T28" s="898"/>
      <c r="U28" s="898"/>
      <c r="V28" s="898"/>
      <c r="W28" s="898"/>
      <c r="X28" s="898"/>
      <c r="Y28" s="898"/>
      <c r="Z28" s="898"/>
      <c r="AA28" s="898"/>
      <c r="AB28" s="898"/>
      <c r="AC28" s="898"/>
      <c r="AD28" s="898"/>
      <c r="AE28" s="898"/>
      <c r="AF28" s="898"/>
      <c r="AG28" s="898"/>
      <c r="AH28" s="898"/>
      <c r="AI28" s="898"/>
      <c r="AJ28" s="898"/>
      <c r="AK28" s="898"/>
      <c r="AL28" s="899"/>
      <c r="AM28" s="900"/>
      <c r="AN28" s="900"/>
      <c r="AO28" s="900"/>
      <c r="AP28" s="900">
        <v>1</v>
      </c>
      <c r="AQ28" s="900"/>
      <c r="AR28" s="900"/>
      <c r="AS28" s="858"/>
      <c r="AT28" s="526"/>
      <c r="AU28" s="526"/>
      <c r="AV28" s="526"/>
      <c r="AW28" s="526"/>
      <c r="AX28" s="526"/>
      <c r="AY28" s="526"/>
      <c r="AZ28" s="526"/>
      <c r="BA28" s="526"/>
      <c r="BB28" s="526"/>
      <c r="BC28" s="526"/>
      <c r="BD28" s="526"/>
      <c r="BE28" s="526"/>
      <c r="BF28" s="526"/>
      <c r="BG28" s="526"/>
      <c r="BH28" s="526"/>
      <c r="BI28" s="526"/>
      <c r="BJ28" s="526"/>
      <c r="BK28" s="526"/>
      <c r="BL28" s="526"/>
      <c r="BM28" s="526"/>
      <c r="BN28" s="526"/>
      <c r="BO28" s="526"/>
      <c r="BP28" s="526"/>
      <c r="BQ28" s="526"/>
      <c r="BR28" s="526"/>
      <c r="BS28" s="526"/>
      <c r="BT28" s="526"/>
      <c r="BU28" s="526"/>
      <c r="BV28" s="526"/>
      <c r="BW28" s="526"/>
      <c r="BX28" s="526"/>
      <c r="BY28" s="526"/>
      <c r="BZ28" s="526"/>
      <c r="CA28" s="526"/>
      <c r="CB28" s="526"/>
      <c r="CC28" s="526"/>
      <c r="CD28" s="526"/>
      <c r="CE28" s="526"/>
      <c r="CF28" s="526"/>
      <c r="CG28" s="526"/>
      <c r="CH28" s="526"/>
      <c r="CI28" s="526"/>
      <c r="CJ28" s="526"/>
      <c r="CK28" s="526"/>
      <c r="CL28" s="526"/>
      <c r="CM28" s="526"/>
      <c r="CN28" s="526"/>
      <c r="CO28" s="526"/>
      <c r="CP28" s="526"/>
      <c r="CQ28" s="526"/>
      <c r="CR28" s="526"/>
      <c r="CS28" s="526"/>
      <c r="CT28" s="526"/>
      <c r="CU28" s="526"/>
      <c r="CV28" s="526"/>
      <c r="CW28" s="526"/>
      <c r="CX28" s="526"/>
      <c r="CY28" s="526"/>
      <c r="CZ28" s="526"/>
      <c r="DA28" s="526"/>
      <c r="DB28" s="526"/>
      <c r="DC28" s="526"/>
      <c r="DD28" s="526"/>
      <c r="DE28" s="526"/>
      <c r="DF28" s="526"/>
      <c r="DG28" s="526"/>
      <c r="DH28" s="526"/>
      <c r="DI28" s="526"/>
      <c r="DJ28" s="526"/>
      <c r="DK28" s="526"/>
      <c r="DL28" s="526"/>
      <c r="DM28" s="526"/>
      <c r="DN28" s="526"/>
      <c r="DO28" s="526"/>
      <c r="DP28" s="526"/>
      <c r="DQ28" s="526"/>
      <c r="DR28" s="526"/>
      <c r="DS28" s="526"/>
      <c r="DT28" s="526"/>
      <c r="DU28" s="526"/>
      <c r="DV28" s="526"/>
      <c r="DW28" s="526"/>
      <c r="DX28" s="526"/>
      <c r="DY28" s="526"/>
      <c r="DZ28" s="526"/>
      <c r="EA28" s="526"/>
      <c r="EB28" s="526"/>
      <c r="EC28" s="526"/>
      <c r="ED28" s="526"/>
      <c r="EE28" s="526"/>
      <c r="EF28" s="526"/>
      <c r="EG28" s="526"/>
      <c r="EH28" s="526"/>
      <c r="EI28" s="526"/>
      <c r="EJ28" s="526"/>
      <c r="EK28" s="526"/>
      <c r="EL28" s="526"/>
      <c r="EM28" s="526"/>
      <c r="EN28" s="526"/>
      <c r="EO28" s="526"/>
      <c r="EP28" s="526"/>
      <c r="EQ28" s="526"/>
      <c r="ER28" s="526"/>
      <c r="ES28" s="526"/>
      <c r="ET28" s="526"/>
      <c r="EU28" s="526"/>
      <c r="EV28" s="526"/>
      <c r="EW28" s="526"/>
      <c r="EX28" s="526"/>
      <c r="EY28" s="526"/>
      <c r="EZ28" s="526"/>
      <c r="FA28" s="526"/>
      <c r="FB28" s="526"/>
      <c r="FC28" s="526"/>
      <c r="FD28" s="526"/>
      <c r="FE28" s="526"/>
      <c r="FF28" s="526"/>
      <c r="FG28" s="526"/>
      <c r="FH28" s="526"/>
      <c r="FI28" s="526"/>
      <c r="FJ28" s="526"/>
      <c r="FK28" s="526"/>
      <c r="FL28" s="526"/>
      <c r="FM28" s="526"/>
      <c r="FN28" s="526"/>
      <c r="FO28" s="526"/>
      <c r="FP28" s="526"/>
      <c r="FQ28" s="526"/>
      <c r="FR28" s="526"/>
      <c r="FS28" s="526"/>
      <c r="FT28" s="526"/>
      <c r="FU28" s="526"/>
      <c r="FV28" s="526"/>
      <c r="FW28" s="526"/>
      <c r="FX28" s="526"/>
      <c r="FY28" s="526"/>
      <c r="FZ28" s="526"/>
      <c r="GA28" s="526"/>
      <c r="GB28" s="526"/>
      <c r="GC28" s="526"/>
      <c r="GD28" s="526"/>
      <c r="GE28" s="526"/>
      <c r="GF28" s="526"/>
      <c r="GG28" s="526"/>
      <c r="GH28" s="526"/>
      <c r="GI28" s="526"/>
      <c r="GJ28" s="526"/>
      <c r="GK28" s="526"/>
      <c r="GL28" s="526"/>
      <c r="GM28" s="526"/>
      <c r="GN28" s="526"/>
      <c r="GO28" s="526"/>
      <c r="GP28" s="526"/>
      <c r="GQ28" s="526"/>
      <c r="GR28" s="526"/>
      <c r="GS28" s="526"/>
      <c r="GT28" s="526"/>
      <c r="GU28" s="526"/>
      <c r="GV28" s="526"/>
      <c r="GW28" s="526"/>
      <c r="GX28" s="526"/>
      <c r="GY28" s="526"/>
      <c r="GZ28" s="526"/>
      <c r="HA28" s="526"/>
      <c r="HB28" s="526"/>
      <c r="HC28" s="526"/>
      <c r="HD28" s="526"/>
      <c r="HE28" s="526"/>
      <c r="HF28" s="526"/>
      <c r="HG28" s="526"/>
      <c r="HH28" s="526"/>
      <c r="HI28" s="526"/>
      <c r="HJ28" s="526"/>
      <c r="HK28" s="526"/>
      <c r="HL28" s="526"/>
      <c r="HM28" s="526"/>
      <c r="HN28" s="526"/>
      <c r="HO28" s="526"/>
      <c r="HP28" s="526"/>
      <c r="HQ28" s="526"/>
      <c r="HR28" s="526"/>
      <c r="HS28" s="526"/>
      <c r="HT28" s="526"/>
      <c r="HU28" s="526"/>
      <c r="HV28" s="526"/>
      <c r="HW28" s="526"/>
      <c r="HX28" s="526"/>
      <c r="HY28" s="526"/>
      <c r="HZ28" s="526"/>
      <c r="IA28" s="526"/>
      <c r="IB28" s="526"/>
      <c r="IC28" s="526"/>
      <c r="ID28" s="526"/>
      <c r="IE28" s="526"/>
      <c r="IF28" s="526"/>
      <c r="IG28" s="526"/>
      <c r="IH28" s="526"/>
      <c r="II28" s="526"/>
      <c r="IJ28" s="526"/>
      <c r="IK28" s="526"/>
      <c r="IL28" s="526"/>
      <c r="IM28" s="526"/>
      <c r="IN28" s="526"/>
      <c r="IO28" s="526"/>
      <c r="IP28" s="526"/>
      <c r="IQ28" s="526"/>
      <c r="IR28" s="526"/>
      <c r="IS28" s="526"/>
      <c r="IT28" s="526"/>
      <c r="IU28" s="526"/>
      <c r="IV28" s="526"/>
      <c r="IW28" s="526"/>
      <c r="IX28" s="526"/>
      <c r="IY28" s="526"/>
      <c r="IZ28" s="526"/>
      <c r="JA28" s="526"/>
      <c r="JB28" s="526"/>
      <c r="JC28" s="526"/>
      <c r="JD28" s="526"/>
      <c r="JE28" s="526"/>
      <c r="JF28" s="526"/>
      <c r="JG28" s="526"/>
      <c r="JH28" s="526"/>
      <c r="JI28" s="526"/>
      <c r="JJ28" s="526"/>
      <c r="JK28" s="526"/>
      <c r="JL28" s="526"/>
      <c r="JM28" s="526"/>
      <c r="JN28" s="527"/>
    </row>
    <row r="29" spans="1:274" ht="38" customHeight="1">
      <c r="A29" s="860"/>
      <c r="B29" s="887" t="s">
        <v>1431</v>
      </c>
      <c r="C29" s="887" t="s">
        <v>1418</v>
      </c>
      <c r="D29" s="684">
        <v>4</v>
      </c>
      <c r="E29" s="1190">
        <v>265</v>
      </c>
      <c r="F29" s="930" t="s">
        <v>1710</v>
      </c>
      <c r="G29" s="889"/>
      <c r="H29" s="890"/>
      <c r="I29" s="891"/>
      <c r="J29" s="892"/>
      <c r="K29" s="893"/>
      <c r="L29" s="894"/>
      <c r="M29" s="895">
        <f t="shared" si="0"/>
        <v>0</v>
      </c>
      <c r="N29" s="685">
        <f t="shared" si="1"/>
        <v>0</v>
      </c>
      <c r="O29" s="686" t="str">
        <f t="shared" si="2"/>
        <v>-</v>
      </c>
      <c r="P29" s="896">
        <v>2.9</v>
      </c>
      <c r="Q29" s="174">
        <f t="shared" si="3"/>
        <v>0</v>
      </c>
      <c r="R29" s="533"/>
      <c r="S29" s="897" t="s">
        <v>1521</v>
      </c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  <c r="AI29" s="898"/>
      <c r="AJ29" s="898"/>
      <c r="AK29" s="898"/>
      <c r="AL29" s="899"/>
      <c r="AM29" s="900"/>
      <c r="AN29" s="900">
        <v>4</v>
      </c>
      <c r="AO29" s="900"/>
      <c r="AP29" s="900"/>
      <c r="AQ29" s="900"/>
      <c r="AR29" s="900"/>
      <c r="AS29" s="858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526"/>
      <c r="BL29" s="526"/>
      <c r="BM29" s="526"/>
      <c r="BN29" s="526"/>
      <c r="BO29" s="526"/>
      <c r="BP29" s="526"/>
      <c r="BQ29" s="526"/>
      <c r="BR29" s="526"/>
      <c r="BS29" s="526"/>
      <c r="BT29" s="526"/>
      <c r="BU29" s="526"/>
      <c r="BV29" s="526"/>
      <c r="BW29" s="526"/>
      <c r="BX29" s="526"/>
      <c r="BY29" s="526"/>
      <c r="BZ29" s="526"/>
      <c r="CA29" s="526"/>
      <c r="CB29" s="526"/>
      <c r="CC29" s="526"/>
      <c r="CD29" s="526"/>
      <c r="CE29" s="526"/>
      <c r="CF29" s="526"/>
      <c r="CG29" s="526"/>
      <c r="CH29" s="526"/>
      <c r="CI29" s="526"/>
      <c r="CJ29" s="526"/>
      <c r="CK29" s="526"/>
      <c r="CL29" s="526"/>
      <c r="CM29" s="526"/>
      <c r="CN29" s="526"/>
      <c r="CO29" s="526"/>
      <c r="CP29" s="526"/>
      <c r="CQ29" s="526"/>
      <c r="CR29" s="526"/>
      <c r="CS29" s="526"/>
      <c r="CT29" s="526"/>
      <c r="CU29" s="526"/>
      <c r="CV29" s="526"/>
      <c r="CW29" s="526"/>
      <c r="CX29" s="526"/>
      <c r="CY29" s="526"/>
      <c r="CZ29" s="526"/>
      <c r="DA29" s="526"/>
      <c r="DB29" s="526"/>
      <c r="DC29" s="526"/>
      <c r="DD29" s="526"/>
      <c r="DE29" s="526"/>
      <c r="DF29" s="526"/>
      <c r="DG29" s="526"/>
      <c r="DH29" s="526"/>
      <c r="DI29" s="526"/>
      <c r="DJ29" s="526"/>
      <c r="DK29" s="526"/>
      <c r="DL29" s="526"/>
      <c r="DM29" s="526"/>
      <c r="DN29" s="526"/>
      <c r="DO29" s="526"/>
      <c r="DP29" s="526"/>
      <c r="DQ29" s="526"/>
      <c r="DR29" s="526"/>
      <c r="DS29" s="526"/>
      <c r="DT29" s="526"/>
      <c r="DU29" s="526"/>
      <c r="DV29" s="526"/>
      <c r="DW29" s="526"/>
      <c r="DX29" s="526"/>
      <c r="DY29" s="526"/>
      <c r="DZ29" s="526"/>
      <c r="EA29" s="526"/>
      <c r="EB29" s="526"/>
      <c r="EC29" s="526"/>
      <c r="ED29" s="526"/>
      <c r="EE29" s="526"/>
      <c r="EF29" s="526"/>
      <c r="EG29" s="526"/>
      <c r="EH29" s="526"/>
      <c r="EI29" s="526"/>
      <c r="EJ29" s="526"/>
      <c r="EK29" s="526"/>
      <c r="EL29" s="526"/>
      <c r="EM29" s="526"/>
      <c r="EN29" s="526"/>
      <c r="EO29" s="526"/>
      <c r="EP29" s="526"/>
      <c r="EQ29" s="526"/>
      <c r="ER29" s="526"/>
      <c r="ES29" s="526"/>
      <c r="ET29" s="526"/>
      <c r="EU29" s="526"/>
      <c r="EV29" s="526"/>
      <c r="EW29" s="526"/>
      <c r="EX29" s="526"/>
      <c r="EY29" s="526"/>
      <c r="EZ29" s="526"/>
      <c r="FA29" s="526"/>
      <c r="FB29" s="526"/>
      <c r="FC29" s="526"/>
      <c r="FD29" s="526"/>
      <c r="FE29" s="526"/>
      <c r="FF29" s="526"/>
      <c r="FG29" s="526"/>
      <c r="FH29" s="526"/>
      <c r="FI29" s="526"/>
      <c r="FJ29" s="526"/>
      <c r="FK29" s="526"/>
      <c r="FL29" s="526"/>
      <c r="FM29" s="526"/>
      <c r="FN29" s="526"/>
      <c r="FO29" s="526"/>
      <c r="FP29" s="526"/>
      <c r="FQ29" s="526"/>
      <c r="FR29" s="526"/>
      <c r="FS29" s="526"/>
      <c r="FT29" s="526"/>
      <c r="FU29" s="526"/>
      <c r="FV29" s="526"/>
      <c r="FW29" s="526"/>
      <c r="FX29" s="526"/>
      <c r="FY29" s="526"/>
      <c r="FZ29" s="526"/>
      <c r="GA29" s="526"/>
      <c r="GB29" s="526"/>
      <c r="GC29" s="526"/>
      <c r="GD29" s="526"/>
      <c r="GE29" s="526"/>
      <c r="GF29" s="526"/>
      <c r="GG29" s="526"/>
      <c r="GH29" s="526"/>
      <c r="GI29" s="526"/>
      <c r="GJ29" s="526"/>
      <c r="GK29" s="526"/>
      <c r="GL29" s="526"/>
      <c r="GM29" s="526"/>
      <c r="GN29" s="526"/>
      <c r="GO29" s="526"/>
      <c r="GP29" s="526"/>
      <c r="GQ29" s="526"/>
      <c r="GR29" s="526"/>
      <c r="GS29" s="526"/>
      <c r="GT29" s="526"/>
      <c r="GU29" s="526"/>
      <c r="GV29" s="526"/>
      <c r="GW29" s="526"/>
      <c r="GX29" s="526"/>
      <c r="GY29" s="526"/>
      <c r="GZ29" s="526"/>
      <c r="HA29" s="526"/>
      <c r="HB29" s="526"/>
      <c r="HC29" s="526"/>
      <c r="HD29" s="526"/>
      <c r="HE29" s="526"/>
      <c r="HF29" s="526"/>
      <c r="HG29" s="526"/>
      <c r="HH29" s="526"/>
      <c r="HI29" s="526"/>
      <c r="HJ29" s="526"/>
      <c r="HK29" s="526"/>
      <c r="HL29" s="526"/>
      <c r="HM29" s="526"/>
      <c r="HN29" s="526"/>
      <c r="HO29" s="526"/>
      <c r="HP29" s="526"/>
      <c r="HQ29" s="526"/>
      <c r="HR29" s="526"/>
      <c r="HS29" s="526"/>
      <c r="HT29" s="526"/>
      <c r="HU29" s="526"/>
      <c r="HV29" s="526"/>
      <c r="HW29" s="526"/>
      <c r="HX29" s="526"/>
      <c r="HY29" s="526"/>
      <c r="HZ29" s="526"/>
      <c r="IA29" s="526"/>
      <c r="IB29" s="526"/>
      <c r="IC29" s="526"/>
      <c r="ID29" s="526"/>
      <c r="IE29" s="526"/>
      <c r="IF29" s="526"/>
      <c r="IG29" s="526"/>
      <c r="IH29" s="526"/>
      <c r="II29" s="526"/>
      <c r="IJ29" s="526"/>
      <c r="IK29" s="526"/>
      <c r="IL29" s="526"/>
      <c r="IM29" s="526"/>
      <c r="IN29" s="526"/>
      <c r="IO29" s="526"/>
      <c r="IP29" s="526"/>
      <c r="IQ29" s="526"/>
      <c r="IR29" s="526"/>
      <c r="IS29" s="526"/>
      <c r="IT29" s="526"/>
      <c r="IU29" s="526"/>
      <c r="IV29" s="526"/>
      <c r="IW29" s="526"/>
      <c r="IX29" s="526"/>
      <c r="IY29" s="526"/>
      <c r="IZ29" s="526"/>
      <c r="JA29" s="526"/>
      <c r="JB29" s="526"/>
      <c r="JC29" s="526"/>
      <c r="JD29" s="526"/>
      <c r="JE29" s="526"/>
      <c r="JF29" s="526"/>
      <c r="JG29" s="526"/>
      <c r="JH29" s="526"/>
      <c r="JI29" s="526"/>
      <c r="JJ29" s="526"/>
      <c r="JK29" s="526"/>
      <c r="JL29" s="526"/>
      <c r="JM29" s="526"/>
      <c r="JN29" s="527"/>
    </row>
    <row r="30" spans="1:274" ht="38" customHeight="1">
      <c r="A30" s="860"/>
      <c r="B30" s="914" t="s">
        <v>1568</v>
      </c>
      <c r="C30" s="914" t="s">
        <v>1419</v>
      </c>
      <c r="D30" s="661">
        <v>2</v>
      </c>
      <c r="E30" s="1190">
        <v>284</v>
      </c>
      <c r="F30" s="924" t="s">
        <v>1711</v>
      </c>
      <c r="G30" s="916"/>
      <c r="H30" s="917"/>
      <c r="I30" s="918"/>
      <c r="J30" s="919"/>
      <c r="K30" s="920"/>
      <c r="L30" s="921"/>
      <c r="M30" s="895">
        <f t="shared" si="0"/>
        <v>0</v>
      </c>
      <c r="N30" s="685">
        <f t="shared" si="1"/>
        <v>0</v>
      </c>
      <c r="O30" s="686" t="str">
        <f t="shared" si="2"/>
        <v>-</v>
      </c>
      <c r="P30" s="896">
        <v>3.1</v>
      </c>
      <c r="Q30" s="174">
        <f t="shared" si="3"/>
        <v>0</v>
      </c>
      <c r="R30" s="533"/>
      <c r="S30" s="922" t="s">
        <v>1519</v>
      </c>
      <c r="T30" s="898"/>
      <c r="U30" s="898"/>
      <c r="V30" s="898"/>
      <c r="W30" s="898"/>
      <c r="X30" s="898"/>
      <c r="Y30" s="898"/>
      <c r="Z30" s="898"/>
      <c r="AA30" s="898"/>
      <c r="AB30" s="898"/>
      <c r="AC30" s="898"/>
      <c r="AD30" s="898"/>
      <c r="AE30" s="898"/>
      <c r="AF30" s="898"/>
      <c r="AG30" s="898"/>
      <c r="AH30" s="898"/>
      <c r="AI30" s="898"/>
      <c r="AJ30" s="898"/>
      <c r="AK30" s="898"/>
      <c r="AL30" s="899"/>
      <c r="AM30" s="900"/>
      <c r="AN30" s="900"/>
      <c r="AO30" s="900">
        <v>2</v>
      </c>
      <c r="AP30" s="900"/>
      <c r="AQ30" s="900"/>
      <c r="AR30" s="900"/>
      <c r="AS30" s="858"/>
      <c r="AT30" s="526"/>
      <c r="AU30" s="526"/>
      <c r="AV30" s="526"/>
      <c r="AW30" s="526"/>
      <c r="AX30" s="526"/>
      <c r="AY30" s="526"/>
      <c r="AZ30" s="526"/>
      <c r="BA30" s="526"/>
      <c r="BB30" s="526"/>
      <c r="BC30" s="526"/>
      <c r="BD30" s="526"/>
      <c r="BE30" s="526"/>
      <c r="BF30" s="526"/>
      <c r="BG30" s="526"/>
      <c r="BH30" s="526"/>
      <c r="BI30" s="526"/>
      <c r="BJ30" s="526"/>
      <c r="BK30" s="526"/>
      <c r="BL30" s="526"/>
      <c r="BM30" s="526"/>
      <c r="BN30" s="526"/>
      <c r="BO30" s="526"/>
      <c r="BP30" s="526"/>
      <c r="BQ30" s="526"/>
      <c r="BR30" s="526"/>
      <c r="BS30" s="526"/>
      <c r="BT30" s="526"/>
      <c r="BU30" s="526"/>
      <c r="BV30" s="526"/>
      <c r="BW30" s="526"/>
      <c r="BX30" s="526"/>
      <c r="BY30" s="526"/>
      <c r="BZ30" s="526"/>
      <c r="CA30" s="526"/>
      <c r="CB30" s="526"/>
      <c r="CC30" s="526"/>
      <c r="CD30" s="526"/>
      <c r="CE30" s="526"/>
      <c r="CF30" s="526"/>
      <c r="CG30" s="526"/>
      <c r="CH30" s="526"/>
      <c r="CI30" s="526"/>
      <c r="CJ30" s="526"/>
      <c r="CK30" s="526"/>
      <c r="CL30" s="526"/>
      <c r="CM30" s="526"/>
      <c r="CN30" s="526"/>
      <c r="CO30" s="526"/>
      <c r="CP30" s="526"/>
      <c r="CQ30" s="526"/>
      <c r="CR30" s="526"/>
      <c r="CS30" s="526"/>
      <c r="CT30" s="526"/>
      <c r="CU30" s="526"/>
      <c r="CV30" s="526"/>
      <c r="CW30" s="526"/>
      <c r="CX30" s="526"/>
      <c r="CY30" s="526"/>
      <c r="CZ30" s="526"/>
      <c r="DA30" s="526"/>
      <c r="DB30" s="526"/>
      <c r="DC30" s="526"/>
      <c r="DD30" s="526"/>
      <c r="DE30" s="526"/>
      <c r="DF30" s="526"/>
      <c r="DG30" s="526"/>
      <c r="DH30" s="526"/>
      <c r="DI30" s="526"/>
      <c r="DJ30" s="526"/>
      <c r="DK30" s="526"/>
      <c r="DL30" s="526"/>
      <c r="DM30" s="526"/>
      <c r="DN30" s="526"/>
      <c r="DO30" s="526"/>
      <c r="DP30" s="526"/>
      <c r="DQ30" s="526"/>
      <c r="DR30" s="526"/>
      <c r="DS30" s="526"/>
      <c r="DT30" s="526"/>
      <c r="DU30" s="526"/>
      <c r="DV30" s="526"/>
      <c r="DW30" s="526"/>
      <c r="DX30" s="526"/>
      <c r="DY30" s="526"/>
      <c r="DZ30" s="526"/>
      <c r="EA30" s="526"/>
      <c r="EB30" s="526"/>
      <c r="EC30" s="526"/>
      <c r="ED30" s="526"/>
      <c r="EE30" s="526"/>
      <c r="EF30" s="526"/>
      <c r="EG30" s="526"/>
      <c r="EH30" s="526"/>
      <c r="EI30" s="526"/>
      <c r="EJ30" s="526"/>
      <c r="EK30" s="526"/>
      <c r="EL30" s="526"/>
      <c r="EM30" s="526"/>
      <c r="EN30" s="526"/>
      <c r="EO30" s="526"/>
      <c r="EP30" s="526"/>
      <c r="EQ30" s="526"/>
      <c r="ER30" s="526"/>
      <c r="ES30" s="526"/>
      <c r="ET30" s="526"/>
      <c r="EU30" s="526"/>
      <c r="EV30" s="526"/>
      <c r="EW30" s="526"/>
      <c r="EX30" s="526"/>
      <c r="EY30" s="526"/>
      <c r="EZ30" s="526"/>
      <c r="FA30" s="526"/>
      <c r="FB30" s="526"/>
      <c r="FC30" s="526"/>
      <c r="FD30" s="526"/>
      <c r="FE30" s="526"/>
      <c r="FF30" s="526"/>
      <c r="FG30" s="526"/>
      <c r="FH30" s="526"/>
      <c r="FI30" s="526"/>
      <c r="FJ30" s="526"/>
      <c r="FK30" s="526"/>
      <c r="FL30" s="526"/>
      <c r="FM30" s="526"/>
      <c r="FN30" s="526"/>
      <c r="FO30" s="526"/>
      <c r="FP30" s="526"/>
      <c r="FQ30" s="526"/>
      <c r="FR30" s="526"/>
      <c r="FS30" s="526"/>
      <c r="FT30" s="526"/>
      <c r="FU30" s="526"/>
      <c r="FV30" s="526"/>
      <c r="FW30" s="526"/>
      <c r="FX30" s="526"/>
      <c r="FY30" s="526"/>
      <c r="FZ30" s="526"/>
      <c r="GA30" s="526"/>
      <c r="GB30" s="526"/>
      <c r="GC30" s="526"/>
      <c r="GD30" s="526"/>
      <c r="GE30" s="526"/>
      <c r="GF30" s="526"/>
      <c r="GG30" s="526"/>
      <c r="GH30" s="526"/>
      <c r="GI30" s="526"/>
      <c r="GJ30" s="526"/>
      <c r="GK30" s="526"/>
      <c r="GL30" s="526"/>
      <c r="GM30" s="526"/>
      <c r="GN30" s="526"/>
      <c r="GO30" s="526"/>
      <c r="GP30" s="526"/>
      <c r="GQ30" s="526"/>
      <c r="GR30" s="526"/>
      <c r="GS30" s="526"/>
      <c r="GT30" s="526"/>
      <c r="GU30" s="526"/>
      <c r="GV30" s="526"/>
      <c r="GW30" s="526"/>
      <c r="GX30" s="526"/>
      <c r="GY30" s="526"/>
      <c r="GZ30" s="526"/>
      <c r="HA30" s="526"/>
      <c r="HB30" s="526"/>
      <c r="HC30" s="526"/>
      <c r="HD30" s="526"/>
      <c r="HE30" s="526"/>
      <c r="HF30" s="526"/>
      <c r="HG30" s="526"/>
      <c r="HH30" s="526"/>
      <c r="HI30" s="526"/>
      <c r="HJ30" s="526"/>
      <c r="HK30" s="526"/>
      <c r="HL30" s="526"/>
      <c r="HM30" s="526"/>
      <c r="HN30" s="526"/>
      <c r="HO30" s="526"/>
      <c r="HP30" s="526"/>
      <c r="HQ30" s="526"/>
      <c r="HR30" s="526"/>
      <c r="HS30" s="526"/>
      <c r="HT30" s="526"/>
      <c r="HU30" s="526"/>
      <c r="HV30" s="526"/>
      <c r="HW30" s="526"/>
      <c r="HX30" s="526"/>
      <c r="HY30" s="526"/>
      <c r="HZ30" s="526"/>
      <c r="IA30" s="526"/>
      <c r="IB30" s="526"/>
      <c r="IC30" s="526"/>
      <c r="ID30" s="526"/>
      <c r="IE30" s="526"/>
      <c r="IF30" s="526"/>
      <c r="IG30" s="526"/>
      <c r="IH30" s="526"/>
      <c r="II30" s="526"/>
      <c r="IJ30" s="526"/>
      <c r="IK30" s="526"/>
      <c r="IL30" s="526"/>
      <c r="IM30" s="526"/>
      <c r="IN30" s="526"/>
      <c r="IO30" s="526"/>
      <c r="IP30" s="526"/>
      <c r="IQ30" s="526"/>
      <c r="IR30" s="526"/>
      <c r="IS30" s="526"/>
      <c r="IT30" s="526"/>
      <c r="IU30" s="526"/>
      <c r="IV30" s="526"/>
      <c r="IW30" s="526"/>
      <c r="IX30" s="526"/>
      <c r="IY30" s="526"/>
      <c r="IZ30" s="526"/>
      <c r="JA30" s="526"/>
      <c r="JB30" s="526"/>
      <c r="JC30" s="526"/>
      <c r="JD30" s="526"/>
      <c r="JE30" s="526"/>
      <c r="JF30" s="526"/>
      <c r="JG30" s="526"/>
      <c r="JH30" s="526"/>
      <c r="JI30" s="526"/>
      <c r="JJ30" s="526"/>
      <c r="JK30" s="526"/>
      <c r="JL30" s="526"/>
      <c r="JM30" s="526"/>
      <c r="JN30" s="527"/>
    </row>
    <row r="31" spans="1:274" ht="38" customHeight="1">
      <c r="A31" s="860"/>
      <c r="B31" s="914" t="s">
        <v>1569</v>
      </c>
      <c r="C31" s="914" t="s">
        <v>1420</v>
      </c>
      <c r="D31" s="661">
        <v>2</v>
      </c>
      <c r="E31" s="1190">
        <v>265</v>
      </c>
      <c r="F31" s="924" t="s">
        <v>1712</v>
      </c>
      <c r="G31" s="916"/>
      <c r="H31" s="917"/>
      <c r="I31" s="918"/>
      <c r="J31" s="919"/>
      <c r="K31" s="920"/>
      <c r="L31" s="921"/>
      <c r="M31" s="895">
        <f t="shared" si="0"/>
        <v>0</v>
      </c>
      <c r="N31" s="685">
        <f t="shared" si="1"/>
        <v>0</v>
      </c>
      <c r="O31" s="686" t="str">
        <f t="shared" si="2"/>
        <v>-</v>
      </c>
      <c r="P31" s="896">
        <v>4.9000000000000004</v>
      </c>
      <c r="Q31" s="174">
        <f t="shared" si="3"/>
        <v>0</v>
      </c>
      <c r="R31" s="533"/>
      <c r="S31" s="922" t="s">
        <v>1519</v>
      </c>
      <c r="T31" s="898"/>
      <c r="U31" s="898"/>
      <c r="V31" s="898"/>
      <c r="W31" s="898"/>
      <c r="X31" s="898"/>
      <c r="Y31" s="898"/>
      <c r="Z31" s="898"/>
      <c r="AA31" s="898"/>
      <c r="AB31" s="898"/>
      <c r="AC31" s="898"/>
      <c r="AD31" s="898"/>
      <c r="AE31" s="898"/>
      <c r="AF31" s="898"/>
      <c r="AG31" s="898"/>
      <c r="AH31" s="898"/>
      <c r="AI31" s="898"/>
      <c r="AJ31" s="898"/>
      <c r="AK31" s="898"/>
      <c r="AL31" s="899"/>
      <c r="AM31" s="900"/>
      <c r="AN31" s="900"/>
      <c r="AO31" s="900">
        <v>2</v>
      </c>
      <c r="AP31" s="900"/>
      <c r="AQ31" s="900"/>
      <c r="AR31" s="900"/>
      <c r="AS31" s="858"/>
      <c r="AT31" s="526"/>
      <c r="AU31" s="526"/>
      <c r="AV31" s="526"/>
      <c r="AW31" s="526"/>
      <c r="AX31" s="526"/>
      <c r="AY31" s="526"/>
      <c r="AZ31" s="526"/>
      <c r="BA31" s="526"/>
      <c r="BB31" s="526"/>
      <c r="BC31" s="526"/>
      <c r="BD31" s="526"/>
      <c r="BE31" s="526"/>
      <c r="BF31" s="526"/>
      <c r="BG31" s="526"/>
      <c r="BH31" s="526"/>
      <c r="BI31" s="526"/>
      <c r="BJ31" s="526"/>
      <c r="BK31" s="526"/>
      <c r="BL31" s="526"/>
      <c r="BM31" s="526"/>
      <c r="BN31" s="526"/>
      <c r="BO31" s="526"/>
      <c r="BP31" s="526"/>
      <c r="BQ31" s="526"/>
      <c r="BR31" s="526"/>
      <c r="BS31" s="526"/>
      <c r="BT31" s="526"/>
      <c r="BU31" s="526"/>
      <c r="BV31" s="526"/>
      <c r="BW31" s="526"/>
      <c r="BX31" s="526"/>
      <c r="BY31" s="526"/>
      <c r="BZ31" s="526"/>
      <c r="CA31" s="526"/>
      <c r="CB31" s="526"/>
      <c r="CC31" s="526"/>
      <c r="CD31" s="526"/>
      <c r="CE31" s="526"/>
      <c r="CF31" s="526"/>
      <c r="CG31" s="526"/>
      <c r="CH31" s="526"/>
      <c r="CI31" s="526"/>
      <c r="CJ31" s="526"/>
      <c r="CK31" s="526"/>
      <c r="CL31" s="526"/>
      <c r="CM31" s="526"/>
      <c r="CN31" s="526"/>
      <c r="CO31" s="526"/>
      <c r="CP31" s="526"/>
      <c r="CQ31" s="526"/>
      <c r="CR31" s="526"/>
      <c r="CS31" s="526"/>
      <c r="CT31" s="526"/>
      <c r="CU31" s="526"/>
      <c r="CV31" s="526"/>
      <c r="CW31" s="526"/>
      <c r="CX31" s="526"/>
      <c r="CY31" s="526"/>
      <c r="CZ31" s="526"/>
      <c r="DA31" s="526"/>
      <c r="DB31" s="526"/>
      <c r="DC31" s="526"/>
      <c r="DD31" s="526"/>
      <c r="DE31" s="526"/>
      <c r="DF31" s="526"/>
      <c r="DG31" s="526"/>
      <c r="DH31" s="526"/>
      <c r="DI31" s="526"/>
      <c r="DJ31" s="526"/>
      <c r="DK31" s="526"/>
      <c r="DL31" s="526"/>
      <c r="DM31" s="526"/>
      <c r="DN31" s="526"/>
      <c r="DO31" s="526"/>
      <c r="DP31" s="526"/>
      <c r="DQ31" s="526"/>
      <c r="DR31" s="526"/>
      <c r="DS31" s="526"/>
      <c r="DT31" s="526"/>
      <c r="DU31" s="526"/>
      <c r="DV31" s="526"/>
      <c r="DW31" s="526"/>
      <c r="DX31" s="526"/>
      <c r="DY31" s="526"/>
      <c r="DZ31" s="526"/>
      <c r="EA31" s="526"/>
      <c r="EB31" s="526"/>
      <c r="EC31" s="526"/>
      <c r="ED31" s="526"/>
      <c r="EE31" s="526"/>
      <c r="EF31" s="526"/>
      <c r="EG31" s="526"/>
      <c r="EH31" s="526"/>
      <c r="EI31" s="526"/>
      <c r="EJ31" s="526"/>
      <c r="EK31" s="526"/>
      <c r="EL31" s="526"/>
      <c r="EM31" s="526"/>
      <c r="EN31" s="526"/>
      <c r="EO31" s="526"/>
      <c r="EP31" s="526"/>
      <c r="EQ31" s="526"/>
      <c r="ER31" s="526"/>
      <c r="ES31" s="526"/>
      <c r="ET31" s="526"/>
      <c r="EU31" s="526"/>
      <c r="EV31" s="526"/>
      <c r="EW31" s="526"/>
      <c r="EX31" s="526"/>
      <c r="EY31" s="526"/>
      <c r="EZ31" s="526"/>
      <c r="FA31" s="526"/>
      <c r="FB31" s="526"/>
      <c r="FC31" s="526"/>
      <c r="FD31" s="526"/>
      <c r="FE31" s="526"/>
      <c r="FF31" s="526"/>
      <c r="FG31" s="526"/>
      <c r="FH31" s="526"/>
      <c r="FI31" s="526"/>
      <c r="FJ31" s="526"/>
      <c r="FK31" s="526"/>
      <c r="FL31" s="526"/>
      <c r="FM31" s="526"/>
      <c r="FN31" s="526"/>
      <c r="FO31" s="526"/>
      <c r="FP31" s="526"/>
      <c r="FQ31" s="526"/>
      <c r="FR31" s="526"/>
      <c r="FS31" s="526"/>
      <c r="FT31" s="526"/>
      <c r="FU31" s="526"/>
      <c r="FV31" s="526"/>
      <c r="FW31" s="526"/>
      <c r="FX31" s="526"/>
      <c r="FY31" s="526"/>
      <c r="FZ31" s="526"/>
      <c r="GA31" s="526"/>
      <c r="GB31" s="526"/>
      <c r="GC31" s="526"/>
      <c r="GD31" s="526"/>
      <c r="GE31" s="526"/>
      <c r="GF31" s="526"/>
      <c r="GG31" s="526"/>
      <c r="GH31" s="526"/>
      <c r="GI31" s="526"/>
      <c r="GJ31" s="526"/>
      <c r="GK31" s="526"/>
      <c r="GL31" s="526"/>
      <c r="GM31" s="526"/>
      <c r="GN31" s="526"/>
      <c r="GO31" s="526"/>
      <c r="GP31" s="526"/>
      <c r="GQ31" s="526"/>
      <c r="GR31" s="526"/>
      <c r="GS31" s="526"/>
      <c r="GT31" s="526"/>
      <c r="GU31" s="526"/>
      <c r="GV31" s="526"/>
      <c r="GW31" s="526"/>
      <c r="GX31" s="526"/>
      <c r="GY31" s="526"/>
      <c r="GZ31" s="526"/>
      <c r="HA31" s="526"/>
      <c r="HB31" s="526"/>
      <c r="HC31" s="526"/>
      <c r="HD31" s="526"/>
      <c r="HE31" s="526"/>
      <c r="HF31" s="526"/>
      <c r="HG31" s="526"/>
      <c r="HH31" s="526"/>
      <c r="HI31" s="526"/>
      <c r="HJ31" s="526"/>
      <c r="HK31" s="526"/>
      <c r="HL31" s="526"/>
      <c r="HM31" s="526"/>
      <c r="HN31" s="526"/>
      <c r="HO31" s="526"/>
      <c r="HP31" s="526"/>
      <c r="HQ31" s="526"/>
      <c r="HR31" s="526"/>
      <c r="HS31" s="526"/>
      <c r="HT31" s="526"/>
      <c r="HU31" s="526"/>
      <c r="HV31" s="526"/>
      <c r="HW31" s="526"/>
      <c r="HX31" s="526"/>
      <c r="HY31" s="526"/>
      <c r="HZ31" s="526"/>
      <c r="IA31" s="526"/>
      <c r="IB31" s="526"/>
      <c r="IC31" s="526"/>
      <c r="ID31" s="526"/>
      <c r="IE31" s="526"/>
      <c r="IF31" s="526"/>
      <c r="IG31" s="526"/>
      <c r="IH31" s="526"/>
      <c r="II31" s="526"/>
      <c r="IJ31" s="526"/>
      <c r="IK31" s="526"/>
      <c r="IL31" s="526"/>
      <c r="IM31" s="526"/>
      <c r="IN31" s="526"/>
      <c r="IO31" s="526"/>
      <c r="IP31" s="526"/>
      <c r="IQ31" s="526"/>
      <c r="IR31" s="526"/>
      <c r="IS31" s="526"/>
      <c r="IT31" s="526"/>
      <c r="IU31" s="526"/>
      <c r="IV31" s="526"/>
      <c r="IW31" s="526"/>
      <c r="IX31" s="526"/>
      <c r="IY31" s="526"/>
      <c r="IZ31" s="526"/>
      <c r="JA31" s="526"/>
      <c r="JB31" s="526"/>
      <c r="JC31" s="526"/>
      <c r="JD31" s="526"/>
      <c r="JE31" s="526"/>
      <c r="JF31" s="526"/>
      <c r="JG31" s="526"/>
      <c r="JH31" s="526"/>
      <c r="JI31" s="526"/>
      <c r="JJ31" s="526"/>
      <c r="JK31" s="526"/>
      <c r="JL31" s="526"/>
      <c r="JM31" s="526"/>
      <c r="JN31" s="527"/>
    </row>
    <row r="32" spans="1:274" ht="38" customHeight="1">
      <c r="A32" s="886" t="s">
        <v>1882</v>
      </c>
      <c r="B32" s="914" t="s">
        <v>1432</v>
      </c>
      <c r="C32" s="914" t="s">
        <v>1421</v>
      </c>
      <c r="D32" s="661">
        <v>1</v>
      </c>
      <c r="E32" s="1190">
        <v>352</v>
      </c>
      <c r="F32" s="924" t="s">
        <v>1713</v>
      </c>
      <c r="G32" s="916"/>
      <c r="H32" s="917"/>
      <c r="I32" s="918"/>
      <c r="J32" s="919"/>
      <c r="K32" s="920"/>
      <c r="L32" s="921"/>
      <c r="M32" s="895">
        <f t="shared" si="0"/>
        <v>0</v>
      </c>
      <c r="N32" s="685">
        <f t="shared" si="1"/>
        <v>0</v>
      </c>
      <c r="O32" s="686" t="str">
        <f t="shared" si="2"/>
        <v>-</v>
      </c>
      <c r="P32" s="896">
        <v>11.7</v>
      </c>
      <c r="Q32" s="174">
        <f t="shared" si="3"/>
        <v>0</v>
      </c>
      <c r="R32" s="533"/>
      <c r="S32" s="922" t="s">
        <v>1520</v>
      </c>
      <c r="T32" s="898"/>
      <c r="U32" s="898"/>
      <c r="V32" s="898"/>
      <c r="W32" s="898"/>
      <c r="X32" s="898"/>
      <c r="Y32" s="898"/>
      <c r="Z32" s="898"/>
      <c r="AA32" s="898"/>
      <c r="AB32" s="898"/>
      <c r="AC32" s="898"/>
      <c r="AD32" s="898"/>
      <c r="AE32" s="898"/>
      <c r="AF32" s="898"/>
      <c r="AG32" s="898"/>
      <c r="AH32" s="898"/>
      <c r="AI32" s="898"/>
      <c r="AJ32" s="898"/>
      <c r="AK32" s="898"/>
      <c r="AL32" s="899"/>
      <c r="AM32" s="900"/>
      <c r="AN32" s="900"/>
      <c r="AO32" s="900"/>
      <c r="AP32" s="900">
        <v>1</v>
      </c>
      <c r="AQ32" s="900"/>
      <c r="AR32" s="900"/>
      <c r="AS32" s="858"/>
      <c r="AT32" s="526"/>
      <c r="AU32" s="526"/>
      <c r="AV32" s="526"/>
      <c r="AW32" s="526"/>
      <c r="AX32" s="526"/>
      <c r="AY32" s="526"/>
      <c r="AZ32" s="526"/>
      <c r="BA32" s="526"/>
      <c r="BB32" s="526"/>
      <c r="BC32" s="526"/>
      <c r="BD32" s="526"/>
      <c r="BE32" s="526"/>
      <c r="BF32" s="526"/>
      <c r="BG32" s="526"/>
      <c r="BH32" s="526"/>
      <c r="BI32" s="526"/>
      <c r="BJ32" s="526"/>
      <c r="BK32" s="526"/>
      <c r="BL32" s="526"/>
      <c r="BM32" s="526"/>
      <c r="BN32" s="526"/>
      <c r="BO32" s="526"/>
      <c r="BP32" s="526"/>
      <c r="BQ32" s="526"/>
      <c r="BR32" s="526"/>
      <c r="BS32" s="526"/>
      <c r="BT32" s="526"/>
      <c r="BU32" s="526"/>
      <c r="BV32" s="526"/>
      <c r="BW32" s="526"/>
      <c r="BX32" s="526"/>
      <c r="BY32" s="526"/>
      <c r="BZ32" s="526"/>
      <c r="CA32" s="526"/>
      <c r="CB32" s="526"/>
      <c r="CC32" s="526"/>
      <c r="CD32" s="526"/>
      <c r="CE32" s="526"/>
      <c r="CF32" s="526"/>
      <c r="CG32" s="526"/>
      <c r="CH32" s="526"/>
      <c r="CI32" s="526"/>
      <c r="CJ32" s="526"/>
      <c r="CK32" s="526"/>
      <c r="CL32" s="526"/>
      <c r="CM32" s="526"/>
      <c r="CN32" s="526"/>
      <c r="CO32" s="526"/>
      <c r="CP32" s="526"/>
      <c r="CQ32" s="526"/>
      <c r="CR32" s="526"/>
      <c r="CS32" s="526"/>
      <c r="CT32" s="526"/>
      <c r="CU32" s="526"/>
      <c r="CV32" s="526"/>
      <c r="CW32" s="526"/>
      <c r="CX32" s="526"/>
      <c r="CY32" s="526"/>
      <c r="CZ32" s="526"/>
      <c r="DA32" s="526"/>
      <c r="DB32" s="526"/>
      <c r="DC32" s="526"/>
      <c r="DD32" s="526"/>
      <c r="DE32" s="526"/>
      <c r="DF32" s="526"/>
      <c r="DG32" s="526"/>
      <c r="DH32" s="526"/>
      <c r="DI32" s="526"/>
      <c r="DJ32" s="526"/>
      <c r="DK32" s="526"/>
      <c r="DL32" s="526"/>
      <c r="DM32" s="526"/>
      <c r="DN32" s="526"/>
      <c r="DO32" s="526"/>
      <c r="DP32" s="526"/>
      <c r="DQ32" s="526"/>
      <c r="DR32" s="526"/>
      <c r="DS32" s="526"/>
      <c r="DT32" s="526"/>
      <c r="DU32" s="526"/>
      <c r="DV32" s="526"/>
      <c r="DW32" s="526"/>
      <c r="DX32" s="526"/>
      <c r="DY32" s="526"/>
      <c r="DZ32" s="526"/>
      <c r="EA32" s="526"/>
      <c r="EB32" s="526"/>
      <c r="EC32" s="526"/>
      <c r="ED32" s="526"/>
      <c r="EE32" s="526"/>
      <c r="EF32" s="526"/>
      <c r="EG32" s="526"/>
      <c r="EH32" s="526"/>
      <c r="EI32" s="526"/>
      <c r="EJ32" s="526"/>
      <c r="EK32" s="526"/>
      <c r="EL32" s="526"/>
      <c r="EM32" s="526"/>
      <c r="EN32" s="526"/>
      <c r="EO32" s="526"/>
      <c r="EP32" s="526"/>
      <c r="EQ32" s="526"/>
      <c r="ER32" s="526"/>
      <c r="ES32" s="526"/>
      <c r="ET32" s="526"/>
      <c r="EU32" s="526"/>
      <c r="EV32" s="526"/>
      <c r="EW32" s="526"/>
      <c r="EX32" s="526"/>
      <c r="EY32" s="526"/>
      <c r="EZ32" s="526"/>
      <c r="FA32" s="526"/>
      <c r="FB32" s="526"/>
      <c r="FC32" s="526"/>
      <c r="FD32" s="526"/>
      <c r="FE32" s="526"/>
      <c r="FF32" s="526"/>
      <c r="FG32" s="526"/>
      <c r="FH32" s="526"/>
      <c r="FI32" s="526"/>
      <c r="FJ32" s="526"/>
      <c r="FK32" s="526"/>
      <c r="FL32" s="526"/>
      <c r="FM32" s="526"/>
      <c r="FN32" s="526"/>
      <c r="FO32" s="526"/>
      <c r="FP32" s="526"/>
      <c r="FQ32" s="526"/>
      <c r="FR32" s="526"/>
      <c r="FS32" s="526"/>
      <c r="FT32" s="526"/>
      <c r="FU32" s="526"/>
      <c r="FV32" s="526"/>
      <c r="FW32" s="526"/>
      <c r="FX32" s="526"/>
      <c r="FY32" s="526"/>
      <c r="FZ32" s="526"/>
      <c r="GA32" s="526"/>
      <c r="GB32" s="526"/>
      <c r="GC32" s="526"/>
      <c r="GD32" s="526"/>
      <c r="GE32" s="526"/>
      <c r="GF32" s="526"/>
      <c r="GG32" s="526"/>
      <c r="GH32" s="526"/>
      <c r="GI32" s="526"/>
      <c r="GJ32" s="526"/>
      <c r="GK32" s="526"/>
      <c r="GL32" s="526"/>
      <c r="GM32" s="526"/>
      <c r="GN32" s="526"/>
      <c r="GO32" s="526"/>
      <c r="GP32" s="526"/>
      <c r="GQ32" s="526"/>
      <c r="GR32" s="526"/>
      <c r="GS32" s="526"/>
      <c r="GT32" s="526"/>
      <c r="GU32" s="526"/>
      <c r="GV32" s="526"/>
      <c r="GW32" s="526"/>
      <c r="GX32" s="526"/>
      <c r="GY32" s="526"/>
      <c r="GZ32" s="526"/>
      <c r="HA32" s="526"/>
      <c r="HB32" s="526"/>
      <c r="HC32" s="526"/>
      <c r="HD32" s="526"/>
      <c r="HE32" s="526"/>
      <c r="HF32" s="526"/>
      <c r="HG32" s="526"/>
      <c r="HH32" s="526"/>
      <c r="HI32" s="526"/>
      <c r="HJ32" s="526"/>
      <c r="HK32" s="526"/>
      <c r="HL32" s="526"/>
      <c r="HM32" s="526"/>
      <c r="HN32" s="526"/>
      <c r="HO32" s="526"/>
      <c r="HP32" s="526"/>
      <c r="HQ32" s="526"/>
      <c r="HR32" s="526"/>
      <c r="HS32" s="526"/>
      <c r="HT32" s="526"/>
      <c r="HU32" s="526"/>
      <c r="HV32" s="526"/>
      <c r="HW32" s="526"/>
      <c r="HX32" s="526"/>
      <c r="HY32" s="526"/>
      <c r="HZ32" s="526"/>
      <c r="IA32" s="526"/>
      <c r="IB32" s="526"/>
      <c r="IC32" s="526"/>
      <c r="ID32" s="526"/>
      <c r="IE32" s="526"/>
      <c r="IF32" s="526"/>
      <c r="IG32" s="526"/>
      <c r="IH32" s="526"/>
      <c r="II32" s="526"/>
      <c r="IJ32" s="526"/>
      <c r="IK32" s="526"/>
      <c r="IL32" s="526"/>
      <c r="IM32" s="526"/>
      <c r="IN32" s="526"/>
      <c r="IO32" s="526"/>
      <c r="IP32" s="526"/>
      <c r="IQ32" s="526"/>
      <c r="IR32" s="526"/>
      <c r="IS32" s="526"/>
      <c r="IT32" s="526"/>
      <c r="IU32" s="526"/>
      <c r="IV32" s="526"/>
      <c r="IW32" s="526"/>
      <c r="IX32" s="526"/>
      <c r="IY32" s="526"/>
      <c r="IZ32" s="526"/>
      <c r="JA32" s="526"/>
      <c r="JB32" s="526"/>
      <c r="JC32" s="526"/>
      <c r="JD32" s="526"/>
      <c r="JE32" s="526"/>
      <c r="JF32" s="526"/>
      <c r="JG32" s="526"/>
      <c r="JH32" s="526"/>
      <c r="JI32" s="526"/>
      <c r="JJ32" s="526"/>
      <c r="JK32" s="526"/>
      <c r="JL32" s="526"/>
      <c r="JM32" s="526"/>
      <c r="JN32" s="527"/>
    </row>
    <row r="33" spans="1:274" ht="38" customHeight="1">
      <c r="A33" s="860"/>
      <c r="B33" s="914" t="s">
        <v>1433</v>
      </c>
      <c r="C33" s="914" t="s">
        <v>1422</v>
      </c>
      <c r="D33" s="661">
        <v>1</v>
      </c>
      <c r="E33" s="1190">
        <v>327</v>
      </c>
      <c r="F33" s="924" t="s">
        <v>1714</v>
      </c>
      <c r="G33" s="916"/>
      <c r="H33" s="917"/>
      <c r="I33" s="918"/>
      <c r="J33" s="919"/>
      <c r="K33" s="920"/>
      <c r="L33" s="921"/>
      <c r="M33" s="895">
        <f t="shared" si="0"/>
        <v>0</v>
      </c>
      <c r="N33" s="685">
        <f t="shared" si="1"/>
        <v>0</v>
      </c>
      <c r="O33" s="686" t="str">
        <f t="shared" si="2"/>
        <v>-</v>
      </c>
      <c r="P33" s="896">
        <v>9.6999999999999993</v>
      </c>
      <c r="Q33" s="174">
        <f t="shared" si="3"/>
        <v>0</v>
      </c>
      <c r="R33" s="533"/>
      <c r="S33" s="922" t="s">
        <v>1520</v>
      </c>
      <c r="T33" s="898"/>
      <c r="U33" s="898"/>
      <c r="V33" s="898"/>
      <c r="W33" s="898"/>
      <c r="X33" s="898"/>
      <c r="Y33" s="898"/>
      <c r="Z33" s="898"/>
      <c r="AA33" s="898"/>
      <c r="AB33" s="898"/>
      <c r="AC33" s="898"/>
      <c r="AD33" s="898"/>
      <c r="AE33" s="898"/>
      <c r="AF33" s="898"/>
      <c r="AG33" s="898"/>
      <c r="AH33" s="898"/>
      <c r="AI33" s="898"/>
      <c r="AJ33" s="898"/>
      <c r="AK33" s="898"/>
      <c r="AL33" s="899"/>
      <c r="AM33" s="900"/>
      <c r="AN33" s="900"/>
      <c r="AO33" s="900"/>
      <c r="AP33" s="900">
        <v>1</v>
      </c>
      <c r="AQ33" s="900"/>
      <c r="AR33" s="900"/>
      <c r="AS33" s="858"/>
      <c r="AT33" s="526"/>
      <c r="AU33" s="526"/>
      <c r="AV33" s="526"/>
      <c r="AW33" s="526"/>
      <c r="AX33" s="526"/>
      <c r="AY33" s="526"/>
      <c r="AZ33" s="526"/>
      <c r="BA33" s="526"/>
      <c r="BB33" s="526"/>
      <c r="BC33" s="526"/>
      <c r="BD33" s="526"/>
      <c r="BE33" s="526"/>
      <c r="BF33" s="526"/>
      <c r="BG33" s="526"/>
      <c r="BH33" s="526"/>
      <c r="BI33" s="526"/>
      <c r="BJ33" s="526"/>
      <c r="BK33" s="526"/>
      <c r="BL33" s="526"/>
      <c r="BM33" s="526"/>
      <c r="BN33" s="526"/>
      <c r="BO33" s="526"/>
      <c r="BP33" s="526"/>
      <c r="BQ33" s="526"/>
      <c r="BR33" s="526"/>
      <c r="BS33" s="526"/>
      <c r="BT33" s="526"/>
      <c r="BU33" s="526"/>
      <c r="BV33" s="526"/>
      <c r="BW33" s="526"/>
      <c r="BX33" s="526"/>
      <c r="BY33" s="526"/>
      <c r="BZ33" s="526"/>
      <c r="CA33" s="526"/>
      <c r="CB33" s="526"/>
      <c r="CC33" s="526"/>
      <c r="CD33" s="526"/>
      <c r="CE33" s="526"/>
      <c r="CF33" s="526"/>
      <c r="CG33" s="526"/>
      <c r="CH33" s="526"/>
      <c r="CI33" s="526"/>
      <c r="CJ33" s="526"/>
      <c r="CK33" s="526"/>
      <c r="CL33" s="526"/>
      <c r="CM33" s="526"/>
      <c r="CN33" s="526"/>
      <c r="CO33" s="526"/>
      <c r="CP33" s="526"/>
      <c r="CQ33" s="526"/>
      <c r="CR33" s="526"/>
      <c r="CS33" s="526"/>
      <c r="CT33" s="526"/>
      <c r="CU33" s="526"/>
      <c r="CV33" s="526"/>
      <c r="CW33" s="526"/>
      <c r="CX33" s="526"/>
      <c r="CY33" s="526"/>
      <c r="CZ33" s="526"/>
      <c r="DA33" s="526"/>
      <c r="DB33" s="526"/>
      <c r="DC33" s="526"/>
      <c r="DD33" s="526"/>
      <c r="DE33" s="526"/>
      <c r="DF33" s="526"/>
      <c r="DG33" s="526"/>
      <c r="DH33" s="526"/>
      <c r="DI33" s="526"/>
      <c r="DJ33" s="526"/>
      <c r="DK33" s="526"/>
      <c r="DL33" s="526"/>
      <c r="DM33" s="526"/>
      <c r="DN33" s="526"/>
      <c r="DO33" s="526"/>
      <c r="DP33" s="526"/>
      <c r="DQ33" s="526"/>
      <c r="DR33" s="526"/>
      <c r="DS33" s="526"/>
      <c r="DT33" s="526"/>
      <c r="DU33" s="526"/>
      <c r="DV33" s="526"/>
      <c r="DW33" s="526"/>
      <c r="DX33" s="526"/>
      <c r="DY33" s="526"/>
      <c r="DZ33" s="526"/>
      <c r="EA33" s="526"/>
      <c r="EB33" s="526"/>
      <c r="EC33" s="526"/>
      <c r="ED33" s="526"/>
      <c r="EE33" s="526"/>
      <c r="EF33" s="526"/>
      <c r="EG33" s="526"/>
      <c r="EH33" s="526"/>
      <c r="EI33" s="526"/>
      <c r="EJ33" s="526"/>
      <c r="EK33" s="526"/>
      <c r="EL33" s="526"/>
      <c r="EM33" s="526"/>
      <c r="EN33" s="526"/>
      <c r="EO33" s="526"/>
      <c r="EP33" s="526"/>
      <c r="EQ33" s="526"/>
      <c r="ER33" s="526"/>
      <c r="ES33" s="526"/>
      <c r="ET33" s="526"/>
      <c r="EU33" s="526"/>
      <c r="EV33" s="526"/>
      <c r="EW33" s="526"/>
      <c r="EX33" s="526"/>
      <c r="EY33" s="526"/>
      <c r="EZ33" s="526"/>
      <c r="FA33" s="526"/>
      <c r="FB33" s="526"/>
      <c r="FC33" s="526"/>
      <c r="FD33" s="526"/>
      <c r="FE33" s="526"/>
      <c r="FF33" s="526"/>
      <c r="FG33" s="526"/>
      <c r="FH33" s="526"/>
      <c r="FI33" s="526"/>
      <c r="FJ33" s="526"/>
      <c r="FK33" s="526"/>
      <c r="FL33" s="526"/>
      <c r="FM33" s="526"/>
      <c r="FN33" s="526"/>
      <c r="FO33" s="526"/>
      <c r="FP33" s="526"/>
      <c r="FQ33" s="526"/>
      <c r="FR33" s="526"/>
      <c r="FS33" s="526"/>
      <c r="FT33" s="526"/>
      <c r="FU33" s="526"/>
      <c r="FV33" s="526"/>
      <c r="FW33" s="526"/>
      <c r="FX33" s="526"/>
      <c r="FY33" s="526"/>
      <c r="FZ33" s="526"/>
      <c r="GA33" s="526"/>
      <c r="GB33" s="526"/>
      <c r="GC33" s="526"/>
      <c r="GD33" s="526"/>
      <c r="GE33" s="526"/>
      <c r="GF33" s="526"/>
      <c r="GG33" s="526"/>
      <c r="GH33" s="526"/>
      <c r="GI33" s="526"/>
      <c r="GJ33" s="526"/>
      <c r="GK33" s="526"/>
      <c r="GL33" s="526"/>
      <c r="GM33" s="526"/>
      <c r="GN33" s="526"/>
      <c r="GO33" s="526"/>
      <c r="GP33" s="526"/>
      <c r="GQ33" s="526"/>
      <c r="GR33" s="526"/>
      <c r="GS33" s="526"/>
      <c r="GT33" s="526"/>
      <c r="GU33" s="526"/>
      <c r="GV33" s="526"/>
      <c r="GW33" s="526"/>
      <c r="GX33" s="526"/>
      <c r="GY33" s="526"/>
      <c r="GZ33" s="526"/>
      <c r="HA33" s="526"/>
      <c r="HB33" s="526"/>
      <c r="HC33" s="526"/>
      <c r="HD33" s="526"/>
      <c r="HE33" s="526"/>
      <c r="HF33" s="526"/>
      <c r="HG33" s="526"/>
      <c r="HH33" s="526"/>
      <c r="HI33" s="526"/>
      <c r="HJ33" s="526"/>
      <c r="HK33" s="526"/>
      <c r="HL33" s="526"/>
      <c r="HM33" s="526"/>
      <c r="HN33" s="526"/>
      <c r="HO33" s="526"/>
      <c r="HP33" s="526"/>
      <c r="HQ33" s="526"/>
      <c r="HR33" s="526"/>
      <c r="HS33" s="526"/>
      <c r="HT33" s="526"/>
      <c r="HU33" s="526"/>
      <c r="HV33" s="526"/>
      <c r="HW33" s="526"/>
      <c r="HX33" s="526"/>
      <c r="HY33" s="526"/>
      <c r="HZ33" s="526"/>
      <c r="IA33" s="526"/>
      <c r="IB33" s="526"/>
      <c r="IC33" s="526"/>
      <c r="ID33" s="526"/>
      <c r="IE33" s="526"/>
      <c r="IF33" s="526"/>
      <c r="IG33" s="526"/>
      <c r="IH33" s="526"/>
      <c r="II33" s="526"/>
      <c r="IJ33" s="526"/>
      <c r="IK33" s="526"/>
      <c r="IL33" s="526"/>
      <c r="IM33" s="526"/>
      <c r="IN33" s="526"/>
      <c r="IO33" s="526"/>
      <c r="IP33" s="526"/>
      <c r="IQ33" s="526"/>
      <c r="IR33" s="526"/>
      <c r="IS33" s="526"/>
      <c r="IT33" s="526"/>
      <c r="IU33" s="526"/>
      <c r="IV33" s="526"/>
      <c r="IW33" s="526"/>
      <c r="IX33" s="526"/>
      <c r="IY33" s="526"/>
      <c r="IZ33" s="526"/>
      <c r="JA33" s="526"/>
      <c r="JB33" s="526"/>
      <c r="JC33" s="526"/>
      <c r="JD33" s="526"/>
      <c r="JE33" s="526"/>
      <c r="JF33" s="526"/>
      <c r="JG33" s="526"/>
      <c r="JH33" s="526"/>
      <c r="JI33" s="526"/>
      <c r="JJ33" s="526"/>
      <c r="JK33" s="526"/>
      <c r="JL33" s="526"/>
      <c r="JM33" s="526"/>
      <c r="JN33" s="527"/>
    </row>
    <row r="34" spans="1:274" ht="38" customHeight="1">
      <c r="A34" s="860"/>
      <c r="B34" s="914" t="s">
        <v>1434</v>
      </c>
      <c r="C34" s="914" t="s">
        <v>1423</v>
      </c>
      <c r="D34" s="661">
        <v>1</v>
      </c>
      <c r="E34" s="1190">
        <v>311</v>
      </c>
      <c r="F34" s="924" t="s">
        <v>1715</v>
      </c>
      <c r="G34" s="916"/>
      <c r="H34" s="917"/>
      <c r="I34" s="918"/>
      <c r="J34" s="919"/>
      <c r="K34" s="920"/>
      <c r="L34" s="921"/>
      <c r="M34" s="895">
        <f t="shared" si="0"/>
        <v>0</v>
      </c>
      <c r="N34" s="685">
        <f t="shared" si="1"/>
        <v>0</v>
      </c>
      <c r="O34" s="686" t="str">
        <f t="shared" si="2"/>
        <v>-</v>
      </c>
      <c r="P34" s="896">
        <v>8</v>
      </c>
      <c r="Q34" s="174">
        <f t="shared" si="3"/>
        <v>0</v>
      </c>
      <c r="R34" s="533"/>
      <c r="S34" s="922" t="s">
        <v>1520</v>
      </c>
      <c r="T34" s="898"/>
      <c r="U34" s="898"/>
      <c r="V34" s="898"/>
      <c r="W34" s="898"/>
      <c r="X34" s="898"/>
      <c r="Y34" s="898"/>
      <c r="Z34" s="898"/>
      <c r="AA34" s="898"/>
      <c r="AB34" s="898"/>
      <c r="AC34" s="898"/>
      <c r="AD34" s="898"/>
      <c r="AE34" s="898"/>
      <c r="AF34" s="898"/>
      <c r="AG34" s="898"/>
      <c r="AH34" s="898"/>
      <c r="AI34" s="898"/>
      <c r="AJ34" s="898"/>
      <c r="AK34" s="898"/>
      <c r="AL34" s="899"/>
      <c r="AM34" s="900"/>
      <c r="AN34" s="900"/>
      <c r="AO34" s="900"/>
      <c r="AP34" s="900">
        <v>1</v>
      </c>
      <c r="AQ34" s="900"/>
      <c r="AR34" s="900"/>
      <c r="AS34" s="858"/>
      <c r="AT34" s="526"/>
      <c r="AU34" s="526"/>
      <c r="AV34" s="526"/>
      <c r="AW34" s="526"/>
      <c r="AX34" s="526"/>
      <c r="AY34" s="526"/>
      <c r="AZ34" s="526"/>
      <c r="BA34" s="526"/>
      <c r="BB34" s="526"/>
      <c r="BC34" s="526"/>
      <c r="BD34" s="526"/>
      <c r="BE34" s="526"/>
      <c r="BF34" s="526"/>
      <c r="BG34" s="526"/>
      <c r="BH34" s="526"/>
      <c r="BI34" s="526"/>
      <c r="BJ34" s="526"/>
      <c r="BK34" s="526"/>
      <c r="BL34" s="526"/>
      <c r="BM34" s="526"/>
      <c r="BN34" s="526"/>
      <c r="BO34" s="526"/>
      <c r="BP34" s="526"/>
      <c r="BQ34" s="526"/>
      <c r="BR34" s="526"/>
      <c r="BS34" s="526"/>
      <c r="BT34" s="526"/>
      <c r="BU34" s="526"/>
      <c r="BV34" s="526"/>
      <c r="BW34" s="526"/>
      <c r="BX34" s="526"/>
      <c r="BY34" s="526"/>
      <c r="BZ34" s="526"/>
      <c r="CA34" s="526"/>
      <c r="CB34" s="526"/>
      <c r="CC34" s="526"/>
      <c r="CD34" s="526"/>
      <c r="CE34" s="526"/>
      <c r="CF34" s="526"/>
      <c r="CG34" s="526"/>
      <c r="CH34" s="526"/>
      <c r="CI34" s="526"/>
      <c r="CJ34" s="526"/>
      <c r="CK34" s="526"/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6"/>
      <c r="CY34" s="526"/>
      <c r="CZ34" s="526"/>
      <c r="DA34" s="526"/>
      <c r="DB34" s="526"/>
      <c r="DC34" s="526"/>
      <c r="DD34" s="526"/>
      <c r="DE34" s="526"/>
      <c r="DF34" s="526"/>
      <c r="DG34" s="526"/>
      <c r="DH34" s="526"/>
      <c r="DI34" s="526"/>
      <c r="DJ34" s="526"/>
      <c r="DK34" s="526"/>
      <c r="DL34" s="526"/>
      <c r="DM34" s="526"/>
      <c r="DN34" s="526"/>
      <c r="DO34" s="526"/>
      <c r="DP34" s="526"/>
      <c r="DQ34" s="526"/>
      <c r="DR34" s="526"/>
      <c r="DS34" s="526"/>
      <c r="DT34" s="526"/>
      <c r="DU34" s="526"/>
      <c r="DV34" s="526"/>
      <c r="DW34" s="526"/>
      <c r="DX34" s="526"/>
      <c r="DY34" s="526"/>
      <c r="DZ34" s="526"/>
      <c r="EA34" s="526"/>
      <c r="EB34" s="526"/>
      <c r="EC34" s="526"/>
      <c r="ED34" s="526"/>
      <c r="EE34" s="526"/>
      <c r="EF34" s="526"/>
      <c r="EG34" s="526"/>
      <c r="EH34" s="526"/>
      <c r="EI34" s="526"/>
      <c r="EJ34" s="526"/>
      <c r="EK34" s="526"/>
      <c r="EL34" s="526"/>
      <c r="EM34" s="526"/>
      <c r="EN34" s="526"/>
      <c r="EO34" s="526"/>
      <c r="EP34" s="526"/>
      <c r="EQ34" s="526"/>
      <c r="ER34" s="526"/>
      <c r="ES34" s="526"/>
      <c r="ET34" s="526"/>
      <c r="EU34" s="526"/>
      <c r="EV34" s="526"/>
      <c r="EW34" s="526"/>
      <c r="EX34" s="526"/>
      <c r="EY34" s="526"/>
      <c r="EZ34" s="526"/>
      <c r="FA34" s="526"/>
      <c r="FB34" s="526"/>
      <c r="FC34" s="526"/>
      <c r="FD34" s="526"/>
      <c r="FE34" s="526"/>
      <c r="FF34" s="526"/>
      <c r="FG34" s="526"/>
      <c r="FH34" s="526"/>
      <c r="FI34" s="526"/>
      <c r="FJ34" s="526"/>
      <c r="FK34" s="526"/>
      <c r="FL34" s="526"/>
      <c r="FM34" s="526"/>
      <c r="FN34" s="526"/>
      <c r="FO34" s="526"/>
      <c r="FP34" s="526"/>
      <c r="FQ34" s="526"/>
      <c r="FR34" s="526"/>
      <c r="FS34" s="526"/>
      <c r="FT34" s="526"/>
      <c r="FU34" s="526"/>
      <c r="FV34" s="526"/>
      <c r="FW34" s="526"/>
      <c r="FX34" s="526"/>
      <c r="FY34" s="526"/>
      <c r="FZ34" s="526"/>
      <c r="GA34" s="526"/>
      <c r="GB34" s="526"/>
      <c r="GC34" s="526"/>
      <c r="GD34" s="526"/>
      <c r="GE34" s="526"/>
      <c r="GF34" s="526"/>
      <c r="GG34" s="526"/>
      <c r="GH34" s="526"/>
      <c r="GI34" s="526"/>
      <c r="GJ34" s="526"/>
      <c r="GK34" s="526"/>
      <c r="GL34" s="526"/>
      <c r="GM34" s="526"/>
      <c r="GN34" s="526"/>
      <c r="GO34" s="526"/>
      <c r="GP34" s="526"/>
      <c r="GQ34" s="526"/>
      <c r="GR34" s="526"/>
      <c r="GS34" s="526"/>
      <c r="GT34" s="526"/>
      <c r="GU34" s="526"/>
      <c r="GV34" s="526"/>
      <c r="GW34" s="526"/>
      <c r="GX34" s="526"/>
      <c r="GY34" s="526"/>
      <c r="GZ34" s="526"/>
      <c r="HA34" s="526"/>
      <c r="HB34" s="526"/>
      <c r="HC34" s="526"/>
      <c r="HD34" s="526"/>
      <c r="HE34" s="526"/>
      <c r="HF34" s="526"/>
      <c r="HG34" s="526"/>
      <c r="HH34" s="526"/>
      <c r="HI34" s="526"/>
      <c r="HJ34" s="526"/>
      <c r="HK34" s="526"/>
      <c r="HL34" s="526"/>
      <c r="HM34" s="526"/>
      <c r="HN34" s="526"/>
      <c r="HO34" s="526"/>
      <c r="HP34" s="526"/>
      <c r="HQ34" s="526"/>
      <c r="HR34" s="526"/>
      <c r="HS34" s="526"/>
      <c r="HT34" s="526"/>
      <c r="HU34" s="526"/>
      <c r="HV34" s="526"/>
      <c r="HW34" s="526"/>
      <c r="HX34" s="526"/>
      <c r="HY34" s="526"/>
      <c r="HZ34" s="526"/>
      <c r="IA34" s="526"/>
      <c r="IB34" s="526"/>
      <c r="IC34" s="526"/>
      <c r="ID34" s="526"/>
      <c r="IE34" s="526"/>
      <c r="IF34" s="526"/>
      <c r="IG34" s="526"/>
      <c r="IH34" s="526"/>
      <c r="II34" s="526"/>
      <c r="IJ34" s="526"/>
      <c r="IK34" s="526"/>
      <c r="IL34" s="526"/>
      <c r="IM34" s="526"/>
      <c r="IN34" s="526"/>
      <c r="IO34" s="526"/>
      <c r="IP34" s="526"/>
      <c r="IQ34" s="526"/>
      <c r="IR34" s="526"/>
      <c r="IS34" s="526"/>
      <c r="IT34" s="526"/>
      <c r="IU34" s="526"/>
      <c r="IV34" s="526"/>
      <c r="IW34" s="526"/>
      <c r="IX34" s="526"/>
      <c r="IY34" s="526"/>
      <c r="IZ34" s="526"/>
      <c r="JA34" s="526"/>
      <c r="JB34" s="526"/>
      <c r="JC34" s="526"/>
      <c r="JD34" s="526"/>
      <c r="JE34" s="526"/>
      <c r="JF34" s="526"/>
      <c r="JG34" s="526"/>
      <c r="JH34" s="526"/>
      <c r="JI34" s="526"/>
      <c r="JJ34" s="526"/>
      <c r="JK34" s="526"/>
      <c r="JL34" s="526"/>
      <c r="JM34" s="526"/>
      <c r="JN34" s="527"/>
    </row>
    <row r="35" spans="1:274" ht="38" customHeight="1">
      <c r="A35" s="938"/>
      <c r="B35" s="939" t="s">
        <v>1435</v>
      </c>
      <c r="C35" s="939" t="s">
        <v>1424</v>
      </c>
      <c r="D35" s="724">
        <v>1</v>
      </c>
      <c r="E35" s="1191">
        <v>298</v>
      </c>
      <c r="F35" s="937" t="s">
        <v>1716</v>
      </c>
      <c r="G35" s="940"/>
      <c r="H35" s="941"/>
      <c r="I35" s="942"/>
      <c r="J35" s="943"/>
      <c r="K35" s="944"/>
      <c r="L35" s="945"/>
      <c r="M35" s="910">
        <f t="shared" si="0"/>
        <v>0</v>
      </c>
      <c r="N35" s="725">
        <f t="shared" si="1"/>
        <v>0</v>
      </c>
      <c r="O35" s="726" t="str">
        <f t="shared" si="2"/>
        <v>-</v>
      </c>
      <c r="P35" s="896">
        <v>6.7</v>
      </c>
      <c r="Q35" s="174">
        <f t="shared" si="3"/>
        <v>0</v>
      </c>
      <c r="R35" s="533"/>
      <c r="S35" s="911" t="s">
        <v>1520</v>
      </c>
      <c r="T35" s="898"/>
      <c r="U35" s="898"/>
      <c r="V35" s="898"/>
      <c r="W35" s="898"/>
      <c r="X35" s="898"/>
      <c r="Y35" s="898"/>
      <c r="Z35" s="898"/>
      <c r="AA35" s="898"/>
      <c r="AB35" s="898"/>
      <c r="AC35" s="898"/>
      <c r="AD35" s="898"/>
      <c r="AE35" s="898"/>
      <c r="AF35" s="898"/>
      <c r="AG35" s="898"/>
      <c r="AH35" s="898"/>
      <c r="AI35" s="898"/>
      <c r="AJ35" s="898"/>
      <c r="AK35" s="898"/>
      <c r="AL35" s="899"/>
      <c r="AM35" s="900"/>
      <c r="AN35" s="900"/>
      <c r="AO35" s="900"/>
      <c r="AP35" s="900">
        <v>1</v>
      </c>
      <c r="AQ35" s="900"/>
      <c r="AR35" s="900"/>
      <c r="AS35" s="858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6"/>
      <c r="BL35" s="526"/>
      <c r="BM35" s="526"/>
      <c r="BN35" s="526"/>
      <c r="BO35" s="526"/>
      <c r="BP35" s="526"/>
      <c r="BQ35" s="526"/>
      <c r="BR35" s="526"/>
      <c r="BS35" s="526"/>
      <c r="BT35" s="526"/>
      <c r="BU35" s="526"/>
      <c r="BV35" s="526"/>
      <c r="BW35" s="526"/>
      <c r="BX35" s="526"/>
      <c r="BY35" s="526"/>
      <c r="BZ35" s="526"/>
      <c r="CA35" s="526"/>
      <c r="CB35" s="526"/>
      <c r="CC35" s="526"/>
      <c r="CD35" s="526"/>
      <c r="CE35" s="526"/>
      <c r="CF35" s="526"/>
      <c r="CG35" s="526"/>
      <c r="CH35" s="526"/>
      <c r="CI35" s="526"/>
      <c r="CJ35" s="526"/>
      <c r="CK35" s="526"/>
      <c r="CL35" s="526"/>
      <c r="CM35" s="526"/>
      <c r="CN35" s="526"/>
      <c r="CO35" s="526"/>
      <c r="CP35" s="526"/>
      <c r="CQ35" s="526"/>
      <c r="CR35" s="526"/>
      <c r="CS35" s="526"/>
      <c r="CT35" s="526"/>
      <c r="CU35" s="526"/>
      <c r="CV35" s="526"/>
      <c r="CW35" s="526"/>
      <c r="CX35" s="526"/>
      <c r="CY35" s="526"/>
      <c r="CZ35" s="526"/>
      <c r="DA35" s="526"/>
      <c r="DB35" s="526"/>
      <c r="DC35" s="526"/>
      <c r="DD35" s="526"/>
      <c r="DE35" s="526"/>
      <c r="DF35" s="526"/>
      <c r="DG35" s="526"/>
      <c r="DH35" s="526"/>
      <c r="DI35" s="526"/>
      <c r="DJ35" s="526"/>
      <c r="DK35" s="526"/>
      <c r="DL35" s="526"/>
      <c r="DM35" s="526"/>
      <c r="DN35" s="526"/>
      <c r="DO35" s="526"/>
      <c r="DP35" s="526"/>
      <c r="DQ35" s="526"/>
      <c r="DR35" s="526"/>
      <c r="DS35" s="526"/>
      <c r="DT35" s="526"/>
      <c r="DU35" s="526"/>
      <c r="DV35" s="526"/>
      <c r="DW35" s="526"/>
      <c r="DX35" s="526"/>
      <c r="DY35" s="526"/>
      <c r="DZ35" s="526"/>
      <c r="EA35" s="526"/>
      <c r="EB35" s="526"/>
      <c r="EC35" s="526"/>
      <c r="ED35" s="526"/>
      <c r="EE35" s="526"/>
      <c r="EF35" s="526"/>
      <c r="EG35" s="526"/>
      <c r="EH35" s="526"/>
      <c r="EI35" s="526"/>
      <c r="EJ35" s="526"/>
      <c r="EK35" s="526"/>
      <c r="EL35" s="526"/>
      <c r="EM35" s="526"/>
      <c r="EN35" s="526"/>
      <c r="EO35" s="526"/>
      <c r="EP35" s="526"/>
      <c r="EQ35" s="526"/>
      <c r="ER35" s="526"/>
      <c r="ES35" s="526"/>
      <c r="ET35" s="526"/>
      <c r="EU35" s="526"/>
      <c r="EV35" s="526"/>
      <c r="EW35" s="526"/>
      <c r="EX35" s="526"/>
      <c r="EY35" s="526"/>
      <c r="EZ35" s="526"/>
      <c r="FA35" s="526"/>
      <c r="FB35" s="526"/>
      <c r="FC35" s="526"/>
      <c r="FD35" s="526"/>
      <c r="FE35" s="526"/>
      <c r="FF35" s="526"/>
      <c r="FG35" s="526"/>
      <c r="FH35" s="526"/>
      <c r="FI35" s="526"/>
      <c r="FJ35" s="526"/>
      <c r="FK35" s="526"/>
      <c r="FL35" s="526"/>
      <c r="FM35" s="526"/>
      <c r="FN35" s="526"/>
      <c r="FO35" s="526"/>
      <c r="FP35" s="526"/>
      <c r="FQ35" s="526"/>
      <c r="FR35" s="526"/>
      <c r="FS35" s="526"/>
      <c r="FT35" s="526"/>
      <c r="FU35" s="526"/>
      <c r="FV35" s="526"/>
      <c r="FW35" s="526"/>
      <c r="FX35" s="526"/>
      <c r="FY35" s="526"/>
      <c r="FZ35" s="526"/>
      <c r="GA35" s="526"/>
      <c r="GB35" s="526"/>
      <c r="GC35" s="526"/>
      <c r="GD35" s="526"/>
      <c r="GE35" s="526"/>
      <c r="GF35" s="526"/>
      <c r="GG35" s="526"/>
      <c r="GH35" s="526"/>
      <c r="GI35" s="526"/>
      <c r="GJ35" s="526"/>
      <c r="GK35" s="526"/>
      <c r="GL35" s="526"/>
      <c r="GM35" s="526"/>
      <c r="GN35" s="526"/>
      <c r="GO35" s="526"/>
      <c r="GP35" s="526"/>
      <c r="GQ35" s="526"/>
      <c r="GR35" s="526"/>
      <c r="GS35" s="526"/>
      <c r="GT35" s="526"/>
      <c r="GU35" s="526"/>
      <c r="GV35" s="526"/>
      <c r="GW35" s="526"/>
      <c r="GX35" s="526"/>
      <c r="GY35" s="526"/>
      <c r="GZ35" s="526"/>
      <c r="HA35" s="526"/>
      <c r="HB35" s="526"/>
      <c r="HC35" s="526"/>
      <c r="HD35" s="526"/>
      <c r="HE35" s="526"/>
      <c r="HF35" s="526"/>
      <c r="HG35" s="526"/>
      <c r="HH35" s="526"/>
      <c r="HI35" s="526"/>
      <c r="HJ35" s="526"/>
      <c r="HK35" s="526"/>
      <c r="HL35" s="526"/>
      <c r="HM35" s="526"/>
      <c r="HN35" s="526"/>
      <c r="HO35" s="526"/>
      <c r="HP35" s="526"/>
      <c r="HQ35" s="526"/>
      <c r="HR35" s="526"/>
      <c r="HS35" s="526"/>
      <c r="HT35" s="526"/>
      <c r="HU35" s="526"/>
      <c r="HV35" s="526"/>
      <c r="HW35" s="526"/>
      <c r="HX35" s="526"/>
      <c r="HY35" s="526"/>
      <c r="HZ35" s="526"/>
      <c r="IA35" s="526"/>
      <c r="IB35" s="526"/>
      <c r="IC35" s="526"/>
      <c r="ID35" s="526"/>
      <c r="IE35" s="526"/>
      <c r="IF35" s="526"/>
      <c r="IG35" s="526"/>
      <c r="IH35" s="526"/>
      <c r="II35" s="526"/>
      <c r="IJ35" s="526"/>
      <c r="IK35" s="526"/>
      <c r="IL35" s="526"/>
      <c r="IM35" s="526"/>
      <c r="IN35" s="526"/>
      <c r="IO35" s="526"/>
      <c r="IP35" s="526"/>
      <c r="IQ35" s="526"/>
      <c r="IR35" s="526"/>
      <c r="IS35" s="526"/>
      <c r="IT35" s="526"/>
      <c r="IU35" s="526"/>
      <c r="IV35" s="526"/>
      <c r="IW35" s="526"/>
      <c r="IX35" s="526"/>
      <c r="IY35" s="526"/>
      <c r="IZ35" s="526"/>
      <c r="JA35" s="526"/>
      <c r="JB35" s="526"/>
      <c r="JC35" s="526"/>
      <c r="JD35" s="526"/>
      <c r="JE35" s="526"/>
      <c r="JF35" s="526"/>
      <c r="JG35" s="526"/>
      <c r="JH35" s="526"/>
      <c r="JI35" s="526"/>
      <c r="JJ35" s="526"/>
      <c r="JK35" s="526"/>
      <c r="JL35" s="526"/>
      <c r="JM35" s="526"/>
      <c r="JN35" s="527"/>
    </row>
    <row r="36" spans="1:274" ht="38" customHeight="1">
      <c r="A36" s="860"/>
      <c r="B36" s="887" t="s">
        <v>853</v>
      </c>
      <c r="C36" s="887" t="s">
        <v>854</v>
      </c>
      <c r="D36" s="684">
        <v>1</v>
      </c>
      <c r="E36" s="1190">
        <v>218</v>
      </c>
      <c r="F36" s="888" t="s">
        <v>1717</v>
      </c>
      <c r="G36" s="889"/>
      <c r="H36" s="890"/>
      <c r="I36" s="891"/>
      <c r="J36" s="892"/>
      <c r="K36" s="893"/>
      <c r="L36" s="894"/>
      <c r="M36" s="895">
        <f t="shared" ref="M36:M67" si="4">G36+H36+I36+J36+K36+L36</f>
        <v>0</v>
      </c>
      <c r="N36" s="685">
        <f t="shared" ref="N36:N67" si="5">M36*D36</f>
        <v>0</v>
      </c>
      <c r="O36" s="686" t="str">
        <f t="shared" ref="O36:O67" si="6">IF(M36&gt;0,M36*E36,"-")</f>
        <v>-</v>
      </c>
      <c r="P36" s="896">
        <v>4.8</v>
      </c>
      <c r="Q36" s="174">
        <f t="shared" si="3"/>
        <v>0</v>
      </c>
      <c r="R36" s="533"/>
      <c r="S36" s="946" t="s">
        <v>1521</v>
      </c>
      <c r="T36" s="947"/>
      <c r="U36" s="947"/>
      <c r="V36" s="947"/>
      <c r="W36" s="947"/>
      <c r="X36" s="947"/>
      <c r="Y36" s="947"/>
      <c r="Z36" s="947"/>
      <c r="AA36" s="947"/>
      <c r="AB36" s="947"/>
      <c r="AC36" s="947"/>
      <c r="AD36" s="947"/>
      <c r="AE36" s="947"/>
      <c r="AF36" s="947"/>
      <c r="AG36" s="947"/>
      <c r="AH36" s="947"/>
      <c r="AI36" s="947"/>
      <c r="AJ36" s="947"/>
      <c r="AK36" s="947"/>
      <c r="AL36" s="899">
        <v>2</v>
      </c>
      <c r="AM36" s="925"/>
      <c r="AN36" s="925"/>
      <c r="AO36" s="925"/>
      <c r="AP36" s="925">
        <v>1</v>
      </c>
      <c r="AQ36" s="925"/>
      <c r="AR36" s="925"/>
      <c r="AS36" s="858"/>
      <c r="AT36" s="526"/>
      <c r="AU36" s="526"/>
      <c r="AV36" s="526"/>
      <c r="AW36" s="526"/>
      <c r="AX36" s="526"/>
      <c r="AY36" s="526"/>
      <c r="AZ36" s="526"/>
      <c r="BA36" s="526"/>
      <c r="BB36" s="526"/>
      <c r="BC36" s="526"/>
      <c r="BD36" s="526"/>
      <c r="BE36" s="526"/>
      <c r="BF36" s="526"/>
      <c r="BG36" s="526"/>
      <c r="BH36" s="526"/>
      <c r="BI36" s="526"/>
      <c r="BJ36" s="526"/>
      <c r="BK36" s="526"/>
      <c r="BL36" s="526"/>
      <c r="BM36" s="526"/>
      <c r="BN36" s="526"/>
      <c r="BO36" s="526"/>
      <c r="BP36" s="526"/>
      <c r="BQ36" s="526"/>
      <c r="BR36" s="526"/>
      <c r="BS36" s="526"/>
      <c r="BT36" s="526"/>
      <c r="BU36" s="526"/>
      <c r="BV36" s="526"/>
      <c r="BW36" s="526"/>
      <c r="BX36" s="526"/>
      <c r="BY36" s="526"/>
      <c r="BZ36" s="526"/>
      <c r="CA36" s="526"/>
      <c r="CB36" s="526"/>
      <c r="CC36" s="526"/>
      <c r="CD36" s="526"/>
      <c r="CE36" s="526"/>
      <c r="CF36" s="526"/>
      <c r="CG36" s="526"/>
      <c r="CH36" s="526"/>
      <c r="CI36" s="526"/>
      <c r="CJ36" s="526"/>
      <c r="CK36" s="526"/>
      <c r="CL36" s="526"/>
      <c r="CM36" s="526"/>
      <c r="CN36" s="526"/>
      <c r="CO36" s="526"/>
      <c r="CP36" s="526"/>
      <c r="CQ36" s="526"/>
      <c r="CR36" s="526"/>
      <c r="CS36" s="526"/>
      <c r="CT36" s="526"/>
      <c r="CU36" s="526"/>
      <c r="CV36" s="526"/>
      <c r="CW36" s="526"/>
      <c r="CX36" s="526"/>
      <c r="CY36" s="526"/>
      <c r="CZ36" s="526"/>
      <c r="DA36" s="526"/>
      <c r="DB36" s="526"/>
      <c r="DC36" s="526"/>
      <c r="DD36" s="526"/>
      <c r="DE36" s="526"/>
      <c r="DF36" s="526"/>
      <c r="DG36" s="526"/>
      <c r="DH36" s="526"/>
      <c r="DI36" s="526"/>
      <c r="DJ36" s="526"/>
      <c r="DK36" s="526"/>
      <c r="DL36" s="526"/>
      <c r="DM36" s="526"/>
      <c r="DN36" s="526"/>
      <c r="DO36" s="526"/>
      <c r="DP36" s="526"/>
      <c r="DQ36" s="526"/>
      <c r="DR36" s="526"/>
      <c r="DS36" s="526"/>
      <c r="DT36" s="526"/>
      <c r="DU36" s="526"/>
      <c r="DV36" s="526"/>
      <c r="DW36" s="526"/>
      <c r="DX36" s="526"/>
      <c r="DY36" s="526"/>
      <c r="DZ36" s="526"/>
      <c r="EA36" s="526"/>
      <c r="EB36" s="526"/>
      <c r="EC36" s="526"/>
      <c r="ED36" s="526"/>
      <c r="EE36" s="526"/>
      <c r="EF36" s="526"/>
      <c r="EG36" s="526"/>
      <c r="EH36" s="526"/>
      <c r="EI36" s="526"/>
      <c r="EJ36" s="526"/>
      <c r="EK36" s="526"/>
      <c r="EL36" s="526"/>
      <c r="EM36" s="526"/>
      <c r="EN36" s="526"/>
      <c r="EO36" s="526"/>
      <c r="EP36" s="526"/>
      <c r="EQ36" s="526"/>
      <c r="ER36" s="526"/>
      <c r="ES36" s="526"/>
      <c r="ET36" s="526"/>
      <c r="EU36" s="526"/>
      <c r="EV36" s="526"/>
      <c r="EW36" s="526"/>
      <c r="EX36" s="526"/>
      <c r="EY36" s="526"/>
      <c r="EZ36" s="526"/>
      <c r="FA36" s="526"/>
      <c r="FB36" s="526"/>
      <c r="FC36" s="526"/>
      <c r="FD36" s="526"/>
      <c r="FE36" s="526"/>
      <c r="FF36" s="526"/>
      <c r="FG36" s="526"/>
      <c r="FH36" s="526"/>
      <c r="FI36" s="526"/>
      <c r="FJ36" s="526"/>
      <c r="FK36" s="526"/>
      <c r="FL36" s="526"/>
      <c r="FM36" s="526"/>
      <c r="FN36" s="526"/>
      <c r="FO36" s="526"/>
      <c r="FP36" s="526"/>
      <c r="FQ36" s="526"/>
      <c r="FR36" s="526"/>
      <c r="FS36" s="526"/>
      <c r="FT36" s="526"/>
      <c r="FU36" s="526"/>
      <c r="FV36" s="526"/>
      <c r="FW36" s="526"/>
      <c r="FX36" s="526"/>
      <c r="FY36" s="526"/>
      <c r="FZ36" s="526"/>
      <c r="GA36" s="526"/>
      <c r="GB36" s="526"/>
      <c r="GC36" s="526"/>
      <c r="GD36" s="526"/>
      <c r="GE36" s="526"/>
      <c r="GF36" s="526"/>
      <c r="GG36" s="526"/>
      <c r="GH36" s="526"/>
      <c r="GI36" s="526"/>
      <c r="GJ36" s="526"/>
      <c r="GK36" s="526"/>
      <c r="GL36" s="526"/>
      <c r="GM36" s="526"/>
      <c r="GN36" s="526"/>
      <c r="GO36" s="526"/>
      <c r="GP36" s="526"/>
      <c r="GQ36" s="526"/>
      <c r="GR36" s="526"/>
      <c r="GS36" s="526"/>
      <c r="GT36" s="526"/>
      <c r="GU36" s="526"/>
      <c r="GV36" s="526"/>
      <c r="GW36" s="526"/>
      <c r="GX36" s="526"/>
      <c r="GY36" s="526"/>
      <c r="GZ36" s="526"/>
      <c r="HA36" s="526"/>
      <c r="HB36" s="526"/>
      <c r="HC36" s="526"/>
      <c r="HD36" s="526"/>
      <c r="HE36" s="526"/>
      <c r="HF36" s="526"/>
      <c r="HG36" s="526"/>
      <c r="HH36" s="526"/>
      <c r="HI36" s="526"/>
      <c r="HJ36" s="526"/>
      <c r="HK36" s="526"/>
      <c r="HL36" s="526"/>
      <c r="HM36" s="526"/>
      <c r="HN36" s="526"/>
      <c r="HO36" s="526"/>
      <c r="HP36" s="526"/>
      <c r="HQ36" s="526"/>
      <c r="HR36" s="526"/>
      <c r="HS36" s="526"/>
      <c r="HT36" s="526"/>
      <c r="HU36" s="526"/>
      <c r="HV36" s="526"/>
      <c r="HW36" s="526"/>
      <c r="HX36" s="526"/>
      <c r="HY36" s="526"/>
      <c r="HZ36" s="526"/>
      <c r="IA36" s="526"/>
      <c r="IB36" s="526"/>
      <c r="IC36" s="526"/>
      <c r="ID36" s="526"/>
      <c r="IE36" s="526"/>
      <c r="IF36" s="526"/>
      <c r="IG36" s="526"/>
      <c r="IH36" s="526"/>
      <c r="II36" s="526"/>
      <c r="IJ36" s="526"/>
      <c r="IK36" s="526"/>
      <c r="IL36" s="526"/>
      <c r="IM36" s="526"/>
      <c r="IN36" s="526"/>
      <c r="IO36" s="526"/>
      <c r="IP36" s="526"/>
      <c r="IQ36" s="526"/>
      <c r="IR36" s="526"/>
      <c r="IS36" s="526"/>
      <c r="IT36" s="526"/>
      <c r="IU36" s="526"/>
      <c r="IV36" s="526"/>
      <c r="IW36" s="526"/>
      <c r="IX36" s="526"/>
      <c r="IY36" s="526"/>
      <c r="IZ36" s="526"/>
      <c r="JA36" s="526"/>
      <c r="JB36" s="526"/>
      <c r="JC36" s="526"/>
      <c r="JD36" s="526"/>
      <c r="JE36" s="526"/>
      <c r="JF36" s="526"/>
      <c r="JG36" s="526"/>
      <c r="JH36" s="526"/>
      <c r="JI36" s="526"/>
      <c r="JJ36" s="526"/>
      <c r="JK36" s="526"/>
      <c r="JL36" s="526"/>
      <c r="JM36" s="526"/>
      <c r="JN36" s="527"/>
    </row>
    <row r="37" spans="1:274" ht="38" customHeight="1">
      <c r="A37" s="860"/>
      <c r="B37" s="914" t="s">
        <v>855</v>
      </c>
      <c r="C37" s="914" t="s">
        <v>856</v>
      </c>
      <c r="D37" s="661">
        <v>1</v>
      </c>
      <c r="E37" s="1190">
        <v>212</v>
      </c>
      <c r="F37" s="915" t="s">
        <v>1718</v>
      </c>
      <c r="G37" s="916"/>
      <c r="H37" s="917"/>
      <c r="I37" s="918"/>
      <c r="J37" s="919"/>
      <c r="K37" s="920"/>
      <c r="L37" s="921"/>
      <c r="M37" s="895">
        <f t="shared" si="4"/>
        <v>0</v>
      </c>
      <c r="N37" s="685">
        <f t="shared" si="5"/>
        <v>0</v>
      </c>
      <c r="O37" s="686" t="str">
        <f t="shared" si="6"/>
        <v>-</v>
      </c>
      <c r="P37" s="896">
        <v>4.8</v>
      </c>
      <c r="Q37" s="174">
        <f t="shared" si="3"/>
        <v>0</v>
      </c>
      <c r="R37" s="533"/>
      <c r="S37" s="948" t="s">
        <v>1521</v>
      </c>
      <c r="T37" s="947"/>
      <c r="U37" s="947"/>
      <c r="V37" s="947"/>
      <c r="W37" s="947"/>
      <c r="X37" s="947"/>
      <c r="Y37" s="947"/>
      <c r="Z37" s="947"/>
      <c r="AA37" s="947"/>
      <c r="AB37" s="947"/>
      <c r="AC37" s="947"/>
      <c r="AD37" s="947"/>
      <c r="AE37" s="947"/>
      <c r="AF37" s="947"/>
      <c r="AG37" s="947"/>
      <c r="AH37" s="947"/>
      <c r="AI37" s="947"/>
      <c r="AJ37" s="947"/>
      <c r="AK37" s="947"/>
      <c r="AL37" s="899">
        <v>2</v>
      </c>
      <c r="AM37" s="925"/>
      <c r="AN37" s="925"/>
      <c r="AO37" s="925"/>
      <c r="AP37" s="925">
        <v>1</v>
      </c>
      <c r="AQ37" s="925"/>
      <c r="AR37" s="925"/>
      <c r="AS37" s="858"/>
      <c r="AT37" s="526"/>
      <c r="AU37" s="526"/>
      <c r="AV37" s="526"/>
      <c r="AW37" s="526"/>
      <c r="AX37" s="526"/>
      <c r="AY37" s="526"/>
      <c r="AZ37" s="526"/>
      <c r="BA37" s="526"/>
      <c r="BB37" s="526"/>
      <c r="BC37" s="526"/>
      <c r="BD37" s="526"/>
      <c r="BE37" s="526"/>
      <c r="BF37" s="526"/>
      <c r="BG37" s="526"/>
      <c r="BH37" s="526"/>
      <c r="BI37" s="526"/>
      <c r="BJ37" s="526"/>
      <c r="BK37" s="526"/>
      <c r="BL37" s="526"/>
      <c r="BM37" s="526"/>
      <c r="BN37" s="526"/>
      <c r="BO37" s="526"/>
      <c r="BP37" s="526"/>
      <c r="BQ37" s="526"/>
      <c r="BR37" s="526"/>
      <c r="BS37" s="526"/>
      <c r="BT37" s="526"/>
      <c r="BU37" s="526"/>
      <c r="BV37" s="526"/>
      <c r="BW37" s="526"/>
      <c r="BX37" s="526"/>
      <c r="BY37" s="526"/>
      <c r="BZ37" s="526"/>
      <c r="CA37" s="526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526"/>
      <c r="CZ37" s="526"/>
      <c r="DA37" s="526"/>
      <c r="DB37" s="526"/>
      <c r="DC37" s="526"/>
      <c r="DD37" s="526"/>
      <c r="DE37" s="526"/>
      <c r="DF37" s="526"/>
      <c r="DG37" s="526"/>
      <c r="DH37" s="526"/>
      <c r="DI37" s="526"/>
      <c r="DJ37" s="526"/>
      <c r="DK37" s="526"/>
      <c r="DL37" s="526"/>
      <c r="DM37" s="526"/>
      <c r="DN37" s="526"/>
      <c r="DO37" s="526"/>
      <c r="DP37" s="526"/>
      <c r="DQ37" s="526"/>
      <c r="DR37" s="526"/>
      <c r="DS37" s="526"/>
      <c r="DT37" s="526"/>
      <c r="DU37" s="526"/>
      <c r="DV37" s="526"/>
      <c r="DW37" s="526"/>
      <c r="DX37" s="526"/>
      <c r="DY37" s="526"/>
      <c r="DZ37" s="526"/>
      <c r="EA37" s="526"/>
      <c r="EB37" s="526"/>
      <c r="EC37" s="526"/>
      <c r="ED37" s="526"/>
      <c r="EE37" s="526"/>
      <c r="EF37" s="526"/>
      <c r="EG37" s="526"/>
      <c r="EH37" s="526"/>
      <c r="EI37" s="526"/>
      <c r="EJ37" s="526"/>
      <c r="EK37" s="526"/>
      <c r="EL37" s="526"/>
      <c r="EM37" s="526"/>
      <c r="EN37" s="526"/>
      <c r="EO37" s="526"/>
      <c r="EP37" s="526"/>
      <c r="EQ37" s="526"/>
      <c r="ER37" s="526"/>
      <c r="ES37" s="526"/>
      <c r="ET37" s="526"/>
      <c r="EU37" s="526"/>
      <c r="EV37" s="526"/>
      <c r="EW37" s="526"/>
      <c r="EX37" s="526"/>
      <c r="EY37" s="526"/>
      <c r="EZ37" s="526"/>
      <c r="FA37" s="526"/>
      <c r="FB37" s="526"/>
      <c r="FC37" s="526"/>
      <c r="FD37" s="526"/>
      <c r="FE37" s="526"/>
      <c r="FF37" s="526"/>
      <c r="FG37" s="526"/>
      <c r="FH37" s="526"/>
      <c r="FI37" s="526"/>
      <c r="FJ37" s="526"/>
      <c r="FK37" s="526"/>
      <c r="FL37" s="526"/>
      <c r="FM37" s="526"/>
      <c r="FN37" s="526"/>
      <c r="FO37" s="526"/>
      <c r="FP37" s="526"/>
      <c r="FQ37" s="526"/>
      <c r="FR37" s="526"/>
      <c r="FS37" s="526"/>
      <c r="FT37" s="526"/>
      <c r="FU37" s="526"/>
      <c r="FV37" s="526"/>
      <c r="FW37" s="526"/>
      <c r="FX37" s="526"/>
      <c r="FY37" s="526"/>
      <c r="FZ37" s="526"/>
      <c r="GA37" s="526"/>
      <c r="GB37" s="526"/>
      <c r="GC37" s="526"/>
      <c r="GD37" s="526"/>
      <c r="GE37" s="526"/>
      <c r="GF37" s="526"/>
      <c r="GG37" s="526"/>
      <c r="GH37" s="526"/>
      <c r="GI37" s="526"/>
      <c r="GJ37" s="526"/>
      <c r="GK37" s="526"/>
      <c r="GL37" s="526"/>
      <c r="GM37" s="526"/>
      <c r="GN37" s="526"/>
      <c r="GO37" s="526"/>
      <c r="GP37" s="526"/>
      <c r="GQ37" s="526"/>
      <c r="GR37" s="526"/>
      <c r="GS37" s="526"/>
      <c r="GT37" s="526"/>
      <c r="GU37" s="526"/>
      <c r="GV37" s="526"/>
      <c r="GW37" s="526"/>
      <c r="GX37" s="526"/>
      <c r="GY37" s="526"/>
      <c r="GZ37" s="526"/>
      <c r="HA37" s="526"/>
      <c r="HB37" s="526"/>
      <c r="HC37" s="526"/>
      <c r="HD37" s="526"/>
      <c r="HE37" s="526"/>
      <c r="HF37" s="526"/>
      <c r="HG37" s="526"/>
      <c r="HH37" s="526"/>
      <c r="HI37" s="526"/>
      <c r="HJ37" s="526"/>
      <c r="HK37" s="526"/>
      <c r="HL37" s="526"/>
      <c r="HM37" s="526"/>
      <c r="HN37" s="526"/>
      <c r="HO37" s="526"/>
      <c r="HP37" s="526"/>
      <c r="HQ37" s="526"/>
      <c r="HR37" s="526"/>
      <c r="HS37" s="526"/>
      <c r="HT37" s="526"/>
      <c r="HU37" s="526"/>
      <c r="HV37" s="526"/>
      <c r="HW37" s="526"/>
      <c r="HX37" s="526"/>
      <c r="HY37" s="526"/>
      <c r="HZ37" s="526"/>
      <c r="IA37" s="526"/>
      <c r="IB37" s="526"/>
      <c r="IC37" s="526"/>
      <c r="ID37" s="526"/>
      <c r="IE37" s="526"/>
      <c r="IF37" s="526"/>
      <c r="IG37" s="526"/>
      <c r="IH37" s="526"/>
      <c r="II37" s="526"/>
      <c r="IJ37" s="526"/>
      <c r="IK37" s="526"/>
      <c r="IL37" s="526"/>
      <c r="IM37" s="526"/>
      <c r="IN37" s="526"/>
      <c r="IO37" s="526"/>
      <c r="IP37" s="526"/>
      <c r="IQ37" s="526"/>
      <c r="IR37" s="526"/>
      <c r="IS37" s="526"/>
      <c r="IT37" s="526"/>
      <c r="IU37" s="526"/>
      <c r="IV37" s="526"/>
      <c r="IW37" s="526"/>
      <c r="IX37" s="526"/>
      <c r="IY37" s="526"/>
      <c r="IZ37" s="526"/>
      <c r="JA37" s="526"/>
      <c r="JB37" s="526"/>
      <c r="JC37" s="526"/>
      <c r="JD37" s="526"/>
      <c r="JE37" s="526"/>
      <c r="JF37" s="526"/>
      <c r="JG37" s="526"/>
      <c r="JH37" s="526"/>
      <c r="JI37" s="526"/>
      <c r="JJ37" s="526"/>
      <c r="JK37" s="526"/>
      <c r="JL37" s="526"/>
      <c r="JM37" s="526"/>
      <c r="JN37" s="527"/>
    </row>
    <row r="38" spans="1:274" ht="38" customHeight="1">
      <c r="A38" s="860"/>
      <c r="B38" s="914" t="s">
        <v>857</v>
      </c>
      <c r="C38" s="914" t="s">
        <v>858</v>
      </c>
      <c r="D38" s="661">
        <v>1</v>
      </c>
      <c r="E38" s="1190">
        <v>181</v>
      </c>
      <c r="F38" s="915" t="s">
        <v>1719</v>
      </c>
      <c r="G38" s="916"/>
      <c r="H38" s="917"/>
      <c r="I38" s="918"/>
      <c r="J38" s="919"/>
      <c r="K38" s="920"/>
      <c r="L38" s="921"/>
      <c r="M38" s="895">
        <f t="shared" si="4"/>
        <v>0</v>
      </c>
      <c r="N38" s="685">
        <f t="shared" si="5"/>
        <v>0</v>
      </c>
      <c r="O38" s="686" t="str">
        <f t="shared" si="6"/>
        <v>-</v>
      </c>
      <c r="P38" s="896">
        <v>3.1</v>
      </c>
      <c r="Q38" s="174">
        <f t="shared" si="3"/>
        <v>0</v>
      </c>
      <c r="R38" s="533"/>
      <c r="S38" s="948" t="s">
        <v>1521</v>
      </c>
      <c r="T38" s="947"/>
      <c r="U38" s="947"/>
      <c r="V38" s="947"/>
      <c r="W38" s="947"/>
      <c r="X38" s="947"/>
      <c r="Y38" s="947"/>
      <c r="Z38" s="947"/>
      <c r="AA38" s="947"/>
      <c r="AB38" s="947"/>
      <c r="AC38" s="947"/>
      <c r="AD38" s="947"/>
      <c r="AE38" s="947"/>
      <c r="AF38" s="947"/>
      <c r="AG38" s="947"/>
      <c r="AH38" s="947"/>
      <c r="AI38" s="947"/>
      <c r="AJ38" s="947"/>
      <c r="AK38" s="947"/>
      <c r="AL38" s="899">
        <v>3</v>
      </c>
      <c r="AM38" s="925"/>
      <c r="AN38" s="925"/>
      <c r="AO38" s="925"/>
      <c r="AP38" s="925">
        <v>1</v>
      </c>
      <c r="AQ38" s="925"/>
      <c r="AR38" s="925"/>
      <c r="AS38" s="858"/>
      <c r="AT38" s="526"/>
      <c r="AU38" s="526"/>
      <c r="AV38" s="526"/>
      <c r="AW38" s="526"/>
      <c r="AX38" s="526"/>
      <c r="AY38" s="526"/>
      <c r="AZ38" s="526"/>
      <c r="BA38" s="526"/>
      <c r="BB38" s="526"/>
      <c r="BC38" s="526"/>
      <c r="BD38" s="526"/>
      <c r="BE38" s="526"/>
      <c r="BF38" s="526"/>
      <c r="BG38" s="526"/>
      <c r="BH38" s="526"/>
      <c r="BI38" s="526"/>
      <c r="BJ38" s="526"/>
      <c r="BK38" s="526"/>
      <c r="BL38" s="526"/>
      <c r="BM38" s="526"/>
      <c r="BN38" s="526"/>
      <c r="BO38" s="526"/>
      <c r="BP38" s="526"/>
      <c r="BQ38" s="526"/>
      <c r="BR38" s="526"/>
      <c r="BS38" s="526"/>
      <c r="BT38" s="526"/>
      <c r="BU38" s="526"/>
      <c r="BV38" s="526"/>
      <c r="BW38" s="526"/>
      <c r="BX38" s="526"/>
      <c r="BY38" s="526"/>
      <c r="BZ38" s="526"/>
      <c r="CA38" s="526"/>
      <c r="CB38" s="526"/>
      <c r="CC38" s="526"/>
      <c r="CD38" s="526"/>
      <c r="CE38" s="526"/>
      <c r="CF38" s="526"/>
      <c r="CG38" s="526"/>
      <c r="CH38" s="526"/>
      <c r="CI38" s="526"/>
      <c r="CJ38" s="526"/>
      <c r="CK38" s="526"/>
      <c r="CL38" s="526"/>
      <c r="CM38" s="526"/>
      <c r="CN38" s="526"/>
      <c r="CO38" s="526"/>
      <c r="CP38" s="526"/>
      <c r="CQ38" s="526"/>
      <c r="CR38" s="526"/>
      <c r="CS38" s="526"/>
      <c r="CT38" s="526"/>
      <c r="CU38" s="526"/>
      <c r="CV38" s="526"/>
      <c r="CW38" s="526"/>
      <c r="CX38" s="526"/>
      <c r="CY38" s="526"/>
      <c r="CZ38" s="526"/>
      <c r="DA38" s="526"/>
      <c r="DB38" s="526"/>
      <c r="DC38" s="526"/>
      <c r="DD38" s="526"/>
      <c r="DE38" s="526"/>
      <c r="DF38" s="526"/>
      <c r="DG38" s="526"/>
      <c r="DH38" s="526"/>
      <c r="DI38" s="526"/>
      <c r="DJ38" s="526"/>
      <c r="DK38" s="526"/>
      <c r="DL38" s="526"/>
      <c r="DM38" s="526"/>
      <c r="DN38" s="526"/>
      <c r="DO38" s="526"/>
      <c r="DP38" s="526"/>
      <c r="DQ38" s="526"/>
      <c r="DR38" s="526"/>
      <c r="DS38" s="526"/>
      <c r="DT38" s="526"/>
      <c r="DU38" s="526"/>
      <c r="DV38" s="526"/>
      <c r="DW38" s="526"/>
      <c r="DX38" s="526"/>
      <c r="DY38" s="526"/>
      <c r="DZ38" s="526"/>
      <c r="EA38" s="526"/>
      <c r="EB38" s="526"/>
      <c r="EC38" s="526"/>
      <c r="ED38" s="526"/>
      <c r="EE38" s="526"/>
      <c r="EF38" s="526"/>
      <c r="EG38" s="526"/>
      <c r="EH38" s="526"/>
      <c r="EI38" s="526"/>
      <c r="EJ38" s="526"/>
      <c r="EK38" s="526"/>
      <c r="EL38" s="526"/>
      <c r="EM38" s="526"/>
      <c r="EN38" s="526"/>
      <c r="EO38" s="526"/>
      <c r="EP38" s="526"/>
      <c r="EQ38" s="526"/>
      <c r="ER38" s="526"/>
      <c r="ES38" s="526"/>
      <c r="ET38" s="526"/>
      <c r="EU38" s="526"/>
      <c r="EV38" s="526"/>
      <c r="EW38" s="526"/>
      <c r="EX38" s="526"/>
      <c r="EY38" s="526"/>
      <c r="EZ38" s="526"/>
      <c r="FA38" s="526"/>
      <c r="FB38" s="526"/>
      <c r="FC38" s="526"/>
      <c r="FD38" s="526"/>
      <c r="FE38" s="526"/>
      <c r="FF38" s="526"/>
      <c r="FG38" s="526"/>
      <c r="FH38" s="526"/>
      <c r="FI38" s="526"/>
      <c r="FJ38" s="526"/>
      <c r="FK38" s="526"/>
      <c r="FL38" s="526"/>
      <c r="FM38" s="526"/>
      <c r="FN38" s="526"/>
      <c r="FO38" s="526"/>
      <c r="FP38" s="526"/>
      <c r="FQ38" s="526"/>
      <c r="FR38" s="526"/>
      <c r="FS38" s="526"/>
      <c r="FT38" s="526"/>
      <c r="FU38" s="526"/>
      <c r="FV38" s="526"/>
      <c r="FW38" s="526"/>
      <c r="FX38" s="526"/>
      <c r="FY38" s="526"/>
      <c r="FZ38" s="526"/>
      <c r="GA38" s="526"/>
      <c r="GB38" s="526"/>
      <c r="GC38" s="526"/>
      <c r="GD38" s="526"/>
      <c r="GE38" s="526"/>
      <c r="GF38" s="526"/>
      <c r="GG38" s="526"/>
      <c r="GH38" s="526"/>
      <c r="GI38" s="526"/>
      <c r="GJ38" s="526"/>
      <c r="GK38" s="526"/>
      <c r="GL38" s="526"/>
      <c r="GM38" s="526"/>
      <c r="GN38" s="526"/>
      <c r="GO38" s="526"/>
      <c r="GP38" s="526"/>
      <c r="GQ38" s="526"/>
      <c r="GR38" s="526"/>
      <c r="GS38" s="526"/>
      <c r="GT38" s="526"/>
      <c r="GU38" s="526"/>
      <c r="GV38" s="526"/>
      <c r="GW38" s="526"/>
      <c r="GX38" s="526"/>
      <c r="GY38" s="526"/>
      <c r="GZ38" s="526"/>
      <c r="HA38" s="526"/>
      <c r="HB38" s="526"/>
      <c r="HC38" s="526"/>
      <c r="HD38" s="526"/>
      <c r="HE38" s="526"/>
      <c r="HF38" s="526"/>
      <c r="HG38" s="526"/>
      <c r="HH38" s="526"/>
      <c r="HI38" s="526"/>
      <c r="HJ38" s="526"/>
      <c r="HK38" s="526"/>
      <c r="HL38" s="526"/>
      <c r="HM38" s="526"/>
      <c r="HN38" s="526"/>
      <c r="HO38" s="526"/>
      <c r="HP38" s="526"/>
      <c r="HQ38" s="526"/>
      <c r="HR38" s="526"/>
      <c r="HS38" s="526"/>
      <c r="HT38" s="526"/>
      <c r="HU38" s="526"/>
      <c r="HV38" s="526"/>
      <c r="HW38" s="526"/>
      <c r="HX38" s="526"/>
      <c r="HY38" s="526"/>
      <c r="HZ38" s="526"/>
      <c r="IA38" s="526"/>
      <c r="IB38" s="526"/>
      <c r="IC38" s="526"/>
      <c r="ID38" s="526"/>
      <c r="IE38" s="526"/>
      <c r="IF38" s="526"/>
      <c r="IG38" s="526"/>
      <c r="IH38" s="526"/>
      <c r="II38" s="526"/>
      <c r="IJ38" s="526"/>
      <c r="IK38" s="526"/>
      <c r="IL38" s="526"/>
      <c r="IM38" s="526"/>
      <c r="IN38" s="526"/>
      <c r="IO38" s="526"/>
      <c r="IP38" s="526"/>
      <c r="IQ38" s="526"/>
      <c r="IR38" s="526"/>
      <c r="IS38" s="526"/>
      <c r="IT38" s="526"/>
      <c r="IU38" s="526"/>
      <c r="IV38" s="526"/>
      <c r="IW38" s="526"/>
      <c r="IX38" s="526"/>
      <c r="IY38" s="526"/>
      <c r="IZ38" s="526"/>
      <c r="JA38" s="526"/>
      <c r="JB38" s="526"/>
      <c r="JC38" s="526"/>
      <c r="JD38" s="526"/>
      <c r="JE38" s="526"/>
      <c r="JF38" s="526"/>
      <c r="JG38" s="526"/>
      <c r="JH38" s="526"/>
      <c r="JI38" s="526"/>
      <c r="JJ38" s="526"/>
      <c r="JK38" s="526"/>
      <c r="JL38" s="526"/>
      <c r="JM38" s="526"/>
      <c r="JN38" s="527"/>
    </row>
    <row r="39" spans="1:274" ht="38" customHeight="1">
      <c r="A39" s="860"/>
      <c r="B39" s="914" t="s">
        <v>859</v>
      </c>
      <c r="C39" s="914" t="s">
        <v>860</v>
      </c>
      <c r="D39" s="661">
        <v>1</v>
      </c>
      <c r="E39" s="1190">
        <v>174</v>
      </c>
      <c r="F39" s="915" t="s">
        <v>1720</v>
      </c>
      <c r="G39" s="916"/>
      <c r="H39" s="917"/>
      <c r="I39" s="918"/>
      <c r="J39" s="919"/>
      <c r="K39" s="920"/>
      <c r="L39" s="921"/>
      <c r="M39" s="895">
        <f t="shared" si="4"/>
        <v>0</v>
      </c>
      <c r="N39" s="685">
        <f t="shared" si="5"/>
        <v>0</v>
      </c>
      <c r="O39" s="686" t="str">
        <f t="shared" si="6"/>
        <v>-</v>
      </c>
      <c r="P39" s="896">
        <v>2.6</v>
      </c>
      <c r="Q39" s="174">
        <f t="shared" si="3"/>
        <v>0</v>
      </c>
      <c r="R39" s="533"/>
      <c r="S39" s="948" t="s">
        <v>1521</v>
      </c>
      <c r="T39" s="947"/>
      <c r="U39" s="947"/>
      <c r="V39" s="947"/>
      <c r="W39" s="947"/>
      <c r="X39" s="947"/>
      <c r="Y39" s="947"/>
      <c r="Z39" s="947"/>
      <c r="AA39" s="947"/>
      <c r="AB39" s="947"/>
      <c r="AC39" s="947"/>
      <c r="AD39" s="947"/>
      <c r="AE39" s="947"/>
      <c r="AF39" s="947"/>
      <c r="AG39" s="947"/>
      <c r="AH39" s="947"/>
      <c r="AI39" s="947"/>
      <c r="AJ39" s="947"/>
      <c r="AK39" s="947"/>
      <c r="AL39" s="899">
        <v>3</v>
      </c>
      <c r="AM39" s="925"/>
      <c r="AN39" s="925"/>
      <c r="AO39" s="925"/>
      <c r="AP39" s="925">
        <v>1</v>
      </c>
      <c r="AQ39" s="925"/>
      <c r="AR39" s="925"/>
      <c r="AS39" s="858"/>
      <c r="AT39" s="526"/>
      <c r="AU39" s="526"/>
      <c r="AV39" s="526"/>
      <c r="AW39" s="526"/>
      <c r="AX39" s="526"/>
      <c r="AY39" s="526"/>
      <c r="AZ39" s="526"/>
      <c r="BA39" s="526"/>
      <c r="BB39" s="526"/>
      <c r="BC39" s="526"/>
      <c r="BD39" s="526"/>
      <c r="BE39" s="526"/>
      <c r="BF39" s="526"/>
      <c r="BG39" s="526"/>
      <c r="BH39" s="526"/>
      <c r="BI39" s="526"/>
      <c r="BJ39" s="526"/>
      <c r="BK39" s="526"/>
      <c r="BL39" s="526"/>
      <c r="BM39" s="526"/>
      <c r="BN39" s="526"/>
      <c r="BO39" s="526"/>
      <c r="BP39" s="526"/>
      <c r="BQ39" s="526"/>
      <c r="BR39" s="526"/>
      <c r="BS39" s="526"/>
      <c r="BT39" s="526"/>
      <c r="BU39" s="526"/>
      <c r="BV39" s="526"/>
      <c r="BW39" s="526"/>
      <c r="BX39" s="526"/>
      <c r="BY39" s="526"/>
      <c r="BZ39" s="526"/>
      <c r="CA39" s="526"/>
      <c r="CB39" s="526"/>
      <c r="CC39" s="526"/>
      <c r="CD39" s="526"/>
      <c r="CE39" s="526"/>
      <c r="CF39" s="526"/>
      <c r="CG39" s="526"/>
      <c r="CH39" s="526"/>
      <c r="CI39" s="526"/>
      <c r="CJ39" s="526"/>
      <c r="CK39" s="526"/>
      <c r="CL39" s="526"/>
      <c r="CM39" s="526"/>
      <c r="CN39" s="526"/>
      <c r="CO39" s="526"/>
      <c r="CP39" s="526"/>
      <c r="CQ39" s="526"/>
      <c r="CR39" s="526"/>
      <c r="CS39" s="526"/>
      <c r="CT39" s="526"/>
      <c r="CU39" s="526"/>
      <c r="CV39" s="526"/>
      <c r="CW39" s="526"/>
      <c r="CX39" s="526"/>
      <c r="CY39" s="526"/>
      <c r="CZ39" s="526"/>
      <c r="DA39" s="526"/>
      <c r="DB39" s="526"/>
      <c r="DC39" s="526"/>
      <c r="DD39" s="526"/>
      <c r="DE39" s="526"/>
      <c r="DF39" s="526"/>
      <c r="DG39" s="526"/>
      <c r="DH39" s="526"/>
      <c r="DI39" s="526"/>
      <c r="DJ39" s="526"/>
      <c r="DK39" s="526"/>
      <c r="DL39" s="526"/>
      <c r="DM39" s="526"/>
      <c r="DN39" s="526"/>
      <c r="DO39" s="526"/>
      <c r="DP39" s="526"/>
      <c r="DQ39" s="526"/>
      <c r="DR39" s="526"/>
      <c r="DS39" s="526"/>
      <c r="DT39" s="526"/>
      <c r="DU39" s="526"/>
      <c r="DV39" s="526"/>
      <c r="DW39" s="526"/>
      <c r="DX39" s="526"/>
      <c r="DY39" s="526"/>
      <c r="DZ39" s="526"/>
      <c r="EA39" s="526"/>
      <c r="EB39" s="526"/>
      <c r="EC39" s="526"/>
      <c r="ED39" s="526"/>
      <c r="EE39" s="526"/>
      <c r="EF39" s="526"/>
      <c r="EG39" s="526"/>
      <c r="EH39" s="526"/>
      <c r="EI39" s="526"/>
      <c r="EJ39" s="526"/>
      <c r="EK39" s="526"/>
      <c r="EL39" s="526"/>
      <c r="EM39" s="526"/>
      <c r="EN39" s="526"/>
      <c r="EO39" s="526"/>
      <c r="EP39" s="526"/>
      <c r="EQ39" s="526"/>
      <c r="ER39" s="526"/>
      <c r="ES39" s="526"/>
      <c r="ET39" s="526"/>
      <c r="EU39" s="526"/>
      <c r="EV39" s="526"/>
      <c r="EW39" s="526"/>
      <c r="EX39" s="526"/>
      <c r="EY39" s="526"/>
      <c r="EZ39" s="526"/>
      <c r="FA39" s="526"/>
      <c r="FB39" s="526"/>
      <c r="FC39" s="526"/>
      <c r="FD39" s="526"/>
      <c r="FE39" s="526"/>
      <c r="FF39" s="526"/>
      <c r="FG39" s="526"/>
      <c r="FH39" s="526"/>
      <c r="FI39" s="526"/>
      <c r="FJ39" s="526"/>
      <c r="FK39" s="526"/>
      <c r="FL39" s="526"/>
      <c r="FM39" s="526"/>
      <c r="FN39" s="526"/>
      <c r="FO39" s="526"/>
      <c r="FP39" s="526"/>
      <c r="FQ39" s="526"/>
      <c r="FR39" s="526"/>
      <c r="FS39" s="526"/>
      <c r="FT39" s="526"/>
      <c r="FU39" s="526"/>
      <c r="FV39" s="526"/>
      <c r="FW39" s="526"/>
      <c r="FX39" s="526"/>
      <c r="FY39" s="526"/>
      <c r="FZ39" s="526"/>
      <c r="GA39" s="526"/>
      <c r="GB39" s="526"/>
      <c r="GC39" s="526"/>
      <c r="GD39" s="526"/>
      <c r="GE39" s="526"/>
      <c r="GF39" s="526"/>
      <c r="GG39" s="526"/>
      <c r="GH39" s="526"/>
      <c r="GI39" s="526"/>
      <c r="GJ39" s="526"/>
      <c r="GK39" s="526"/>
      <c r="GL39" s="526"/>
      <c r="GM39" s="526"/>
      <c r="GN39" s="526"/>
      <c r="GO39" s="526"/>
      <c r="GP39" s="526"/>
      <c r="GQ39" s="526"/>
      <c r="GR39" s="526"/>
      <c r="GS39" s="526"/>
      <c r="GT39" s="526"/>
      <c r="GU39" s="526"/>
      <c r="GV39" s="526"/>
      <c r="GW39" s="526"/>
      <c r="GX39" s="526"/>
      <c r="GY39" s="526"/>
      <c r="GZ39" s="526"/>
      <c r="HA39" s="526"/>
      <c r="HB39" s="526"/>
      <c r="HC39" s="526"/>
      <c r="HD39" s="526"/>
      <c r="HE39" s="526"/>
      <c r="HF39" s="526"/>
      <c r="HG39" s="526"/>
      <c r="HH39" s="526"/>
      <c r="HI39" s="526"/>
      <c r="HJ39" s="526"/>
      <c r="HK39" s="526"/>
      <c r="HL39" s="526"/>
      <c r="HM39" s="526"/>
      <c r="HN39" s="526"/>
      <c r="HO39" s="526"/>
      <c r="HP39" s="526"/>
      <c r="HQ39" s="526"/>
      <c r="HR39" s="526"/>
      <c r="HS39" s="526"/>
      <c r="HT39" s="526"/>
      <c r="HU39" s="526"/>
      <c r="HV39" s="526"/>
      <c r="HW39" s="526"/>
      <c r="HX39" s="526"/>
      <c r="HY39" s="526"/>
      <c r="HZ39" s="526"/>
      <c r="IA39" s="526"/>
      <c r="IB39" s="526"/>
      <c r="IC39" s="526"/>
      <c r="ID39" s="526"/>
      <c r="IE39" s="526"/>
      <c r="IF39" s="526"/>
      <c r="IG39" s="526"/>
      <c r="IH39" s="526"/>
      <c r="II39" s="526"/>
      <c r="IJ39" s="526"/>
      <c r="IK39" s="526"/>
      <c r="IL39" s="526"/>
      <c r="IM39" s="526"/>
      <c r="IN39" s="526"/>
      <c r="IO39" s="526"/>
      <c r="IP39" s="526"/>
      <c r="IQ39" s="526"/>
      <c r="IR39" s="526"/>
      <c r="IS39" s="526"/>
      <c r="IT39" s="526"/>
      <c r="IU39" s="526"/>
      <c r="IV39" s="526"/>
      <c r="IW39" s="526"/>
      <c r="IX39" s="526"/>
      <c r="IY39" s="526"/>
      <c r="IZ39" s="526"/>
      <c r="JA39" s="526"/>
      <c r="JB39" s="526"/>
      <c r="JC39" s="526"/>
      <c r="JD39" s="526"/>
      <c r="JE39" s="526"/>
      <c r="JF39" s="526"/>
      <c r="JG39" s="526"/>
      <c r="JH39" s="526"/>
      <c r="JI39" s="526"/>
      <c r="JJ39" s="526"/>
      <c r="JK39" s="526"/>
      <c r="JL39" s="526"/>
      <c r="JM39" s="526"/>
      <c r="JN39" s="527"/>
    </row>
    <row r="40" spans="1:274" ht="38" customHeight="1">
      <c r="A40" s="860"/>
      <c r="B40" s="914" t="s">
        <v>861</v>
      </c>
      <c r="C40" s="914" t="s">
        <v>862</v>
      </c>
      <c r="D40" s="661">
        <v>1</v>
      </c>
      <c r="E40" s="1190">
        <v>317</v>
      </c>
      <c r="F40" s="915" t="s">
        <v>1721</v>
      </c>
      <c r="G40" s="916"/>
      <c r="H40" s="917"/>
      <c r="I40" s="918"/>
      <c r="J40" s="919"/>
      <c r="K40" s="920"/>
      <c r="L40" s="921"/>
      <c r="M40" s="895">
        <f t="shared" si="4"/>
        <v>0</v>
      </c>
      <c r="N40" s="685">
        <f t="shared" si="5"/>
        <v>0</v>
      </c>
      <c r="O40" s="686" t="str">
        <f t="shared" si="6"/>
        <v>-</v>
      </c>
      <c r="P40" s="896">
        <v>14</v>
      </c>
      <c r="Q40" s="174">
        <f t="shared" si="3"/>
        <v>0</v>
      </c>
      <c r="R40" s="533"/>
      <c r="S40" s="948" t="s">
        <v>1521</v>
      </c>
      <c r="T40" s="947"/>
      <c r="U40" s="947"/>
      <c r="V40" s="947"/>
      <c r="W40" s="947"/>
      <c r="X40" s="947"/>
      <c r="Y40" s="947"/>
      <c r="Z40" s="947"/>
      <c r="AA40" s="947"/>
      <c r="AB40" s="947"/>
      <c r="AC40" s="947"/>
      <c r="AD40" s="947"/>
      <c r="AE40" s="947"/>
      <c r="AF40" s="947"/>
      <c r="AG40" s="947"/>
      <c r="AH40" s="947"/>
      <c r="AI40" s="947"/>
      <c r="AJ40" s="947"/>
      <c r="AK40" s="947"/>
      <c r="AL40" s="899"/>
      <c r="AM40" s="925"/>
      <c r="AN40" s="925"/>
      <c r="AO40" s="925"/>
      <c r="AP40" s="925">
        <v>1</v>
      </c>
      <c r="AQ40" s="925"/>
      <c r="AR40" s="925"/>
      <c r="AS40" s="858"/>
      <c r="AT40" s="526"/>
      <c r="AU40" s="526"/>
      <c r="AV40" s="526"/>
      <c r="AW40" s="526"/>
      <c r="AX40" s="526"/>
      <c r="AY40" s="526"/>
      <c r="AZ40" s="526"/>
      <c r="BA40" s="526"/>
      <c r="BB40" s="526"/>
      <c r="BC40" s="526"/>
      <c r="BD40" s="526"/>
      <c r="BE40" s="526"/>
      <c r="BF40" s="526"/>
      <c r="BG40" s="526"/>
      <c r="BH40" s="526"/>
      <c r="BI40" s="526"/>
      <c r="BJ40" s="526"/>
      <c r="BK40" s="526"/>
      <c r="BL40" s="526"/>
      <c r="BM40" s="526"/>
      <c r="BN40" s="526"/>
      <c r="BO40" s="526"/>
      <c r="BP40" s="526"/>
      <c r="BQ40" s="526"/>
      <c r="BR40" s="526"/>
      <c r="BS40" s="526"/>
      <c r="BT40" s="526"/>
      <c r="BU40" s="526"/>
      <c r="BV40" s="526"/>
      <c r="BW40" s="526"/>
      <c r="BX40" s="526"/>
      <c r="BY40" s="526"/>
      <c r="BZ40" s="526"/>
      <c r="CA40" s="526"/>
      <c r="CB40" s="526"/>
      <c r="CC40" s="526"/>
      <c r="CD40" s="526"/>
      <c r="CE40" s="526"/>
      <c r="CF40" s="526"/>
      <c r="CG40" s="526"/>
      <c r="CH40" s="526"/>
      <c r="CI40" s="526"/>
      <c r="CJ40" s="526"/>
      <c r="CK40" s="526"/>
      <c r="CL40" s="526"/>
      <c r="CM40" s="526"/>
      <c r="CN40" s="526"/>
      <c r="CO40" s="526"/>
      <c r="CP40" s="526"/>
      <c r="CQ40" s="526"/>
      <c r="CR40" s="526"/>
      <c r="CS40" s="526"/>
      <c r="CT40" s="526"/>
      <c r="CU40" s="526"/>
      <c r="CV40" s="526"/>
      <c r="CW40" s="526"/>
      <c r="CX40" s="526"/>
      <c r="CY40" s="526"/>
      <c r="CZ40" s="526"/>
      <c r="DA40" s="526"/>
      <c r="DB40" s="526"/>
      <c r="DC40" s="526"/>
      <c r="DD40" s="526"/>
      <c r="DE40" s="526"/>
      <c r="DF40" s="526"/>
      <c r="DG40" s="526"/>
      <c r="DH40" s="526"/>
      <c r="DI40" s="526"/>
      <c r="DJ40" s="526"/>
      <c r="DK40" s="526"/>
      <c r="DL40" s="526"/>
      <c r="DM40" s="526"/>
      <c r="DN40" s="526"/>
      <c r="DO40" s="526"/>
      <c r="DP40" s="526"/>
      <c r="DQ40" s="526"/>
      <c r="DR40" s="526"/>
      <c r="DS40" s="526"/>
      <c r="DT40" s="526"/>
      <c r="DU40" s="526"/>
      <c r="DV40" s="526"/>
      <c r="DW40" s="526"/>
      <c r="DX40" s="526"/>
      <c r="DY40" s="526"/>
      <c r="DZ40" s="526"/>
      <c r="EA40" s="526"/>
      <c r="EB40" s="526"/>
      <c r="EC40" s="526"/>
      <c r="ED40" s="526"/>
      <c r="EE40" s="526"/>
      <c r="EF40" s="526"/>
      <c r="EG40" s="526"/>
      <c r="EH40" s="526"/>
      <c r="EI40" s="526"/>
      <c r="EJ40" s="526"/>
      <c r="EK40" s="526"/>
      <c r="EL40" s="526"/>
      <c r="EM40" s="526"/>
      <c r="EN40" s="526"/>
      <c r="EO40" s="526"/>
      <c r="EP40" s="526"/>
      <c r="EQ40" s="526"/>
      <c r="ER40" s="526"/>
      <c r="ES40" s="526"/>
      <c r="ET40" s="526"/>
      <c r="EU40" s="526"/>
      <c r="EV40" s="526"/>
      <c r="EW40" s="526"/>
      <c r="EX40" s="526"/>
      <c r="EY40" s="526"/>
      <c r="EZ40" s="526"/>
      <c r="FA40" s="526"/>
      <c r="FB40" s="526"/>
      <c r="FC40" s="526"/>
      <c r="FD40" s="526"/>
      <c r="FE40" s="526"/>
      <c r="FF40" s="526"/>
      <c r="FG40" s="526"/>
      <c r="FH40" s="526"/>
      <c r="FI40" s="526"/>
      <c r="FJ40" s="526"/>
      <c r="FK40" s="526"/>
      <c r="FL40" s="526"/>
      <c r="FM40" s="526"/>
      <c r="FN40" s="526"/>
      <c r="FO40" s="526"/>
      <c r="FP40" s="526"/>
      <c r="FQ40" s="526"/>
      <c r="FR40" s="526"/>
      <c r="FS40" s="526"/>
      <c r="FT40" s="526"/>
      <c r="FU40" s="526"/>
      <c r="FV40" s="526"/>
      <c r="FW40" s="526"/>
      <c r="FX40" s="526"/>
      <c r="FY40" s="526"/>
      <c r="FZ40" s="526"/>
      <c r="GA40" s="526"/>
      <c r="GB40" s="526"/>
      <c r="GC40" s="526"/>
      <c r="GD40" s="526"/>
      <c r="GE40" s="526"/>
      <c r="GF40" s="526"/>
      <c r="GG40" s="526"/>
      <c r="GH40" s="526"/>
      <c r="GI40" s="526"/>
      <c r="GJ40" s="526"/>
      <c r="GK40" s="526"/>
      <c r="GL40" s="526"/>
      <c r="GM40" s="526"/>
      <c r="GN40" s="526"/>
      <c r="GO40" s="526"/>
      <c r="GP40" s="526"/>
      <c r="GQ40" s="526"/>
      <c r="GR40" s="526"/>
      <c r="GS40" s="526"/>
      <c r="GT40" s="526"/>
      <c r="GU40" s="526"/>
      <c r="GV40" s="526"/>
      <c r="GW40" s="526"/>
      <c r="GX40" s="526"/>
      <c r="GY40" s="526"/>
      <c r="GZ40" s="526"/>
      <c r="HA40" s="526"/>
      <c r="HB40" s="526"/>
      <c r="HC40" s="526"/>
      <c r="HD40" s="526"/>
      <c r="HE40" s="526"/>
      <c r="HF40" s="526"/>
      <c r="HG40" s="526"/>
      <c r="HH40" s="526"/>
      <c r="HI40" s="526"/>
      <c r="HJ40" s="526"/>
      <c r="HK40" s="526"/>
      <c r="HL40" s="526"/>
      <c r="HM40" s="526"/>
      <c r="HN40" s="526"/>
      <c r="HO40" s="526"/>
      <c r="HP40" s="526"/>
      <c r="HQ40" s="526"/>
      <c r="HR40" s="526"/>
      <c r="HS40" s="526"/>
      <c r="HT40" s="526"/>
      <c r="HU40" s="526"/>
      <c r="HV40" s="526"/>
      <c r="HW40" s="526"/>
      <c r="HX40" s="526"/>
      <c r="HY40" s="526"/>
      <c r="HZ40" s="526"/>
      <c r="IA40" s="526"/>
      <c r="IB40" s="526"/>
      <c r="IC40" s="526"/>
      <c r="ID40" s="526"/>
      <c r="IE40" s="526"/>
      <c r="IF40" s="526"/>
      <c r="IG40" s="526"/>
      <c r="IH40" s="526"/>
      <c r="II40" s="526"/>
      <c r="IJ40" s="526"/>
      <c r="IK40" s="526"/>
      <c r="IL40" s="526"/>
      <c r="IM40" s="526"/>
      <c r="IN40" s="526"/>
      <c r="IO40" s="526"/>
      <c r="IP40" s="526"/>
      <c r="IQ40" s="526"/>
      <c r="IR40" s="526"/>
      <c r="IS40" s="526"/>
      <c r="IT40" s="526"/>
      <c r="IU40" s="526"/>
      <c r="IV40" s="526"/>
      <c r="IW40" s="526"/>
      <c r="IX40" s="526"/>
      <c r="IY40" s="526"/>
      <c r="IZ40" s="526"/>
      <c r="JA40" s="526"/>
      <c r="JB40" s="526"/>
      <c r="JC40" s="526"/>
      <c r="JD40" s="526"/>
      <c r="JE40" s="526"/>
      <c r="JF40" s="526"/>
      <c r="JG40" s="526"/>
      <c r="JH40" s="526"/>
      <c r="JI40" s="526"/>
      <c r="JJ40" s="526"/>
      <c r="JK40" s="526"/>
      <c r="JL40" s="526"/>
      <c r="JM40" s="526"/>
      <c r="JN40" s="527"/>
    </row>
    <row r="41" spans="1:274" ht="38" customHeight="1">
      <c r="A41" s="860"/>
      <c r="B41" s="914" t="s">
        <v>863</v>
      </c>
      <c r="C41" s="914" t="s">
        <v>864</v>
      </c>
      <c r="D41" s="661">
        <v>1</v>
      </c>
      <c r="E41" s="1190">
        <v>268</v>
      </c>
      <c r="F41" s="915" t="s">
        <v>1722</v>
      </c>
      <c r="G41" s="916"/>
      <c r="H41" s="917"/>
      <c r="I41" s="918"/>
      <c r="J41" s="919"/>
      <c r="K41" s="920"/>
      <c r="L41" s="921"/>
      <c r="M41" s="895">
        <f t="shared" si="4"/>
        <v>0</v>
      </c>
      <c r="N41" s="685">
        <f t="shared" si="5"/>
        <v>0</v>
      </c>
      <c r="O41" s="686" t="str">
        <f t="shared" si="6"/>
        <v>-</v>
      </c>
      <c r="P41" s="896">
        <v>10.5</v>
      </c>
      <c r="Q41" s="174">
        <f t="shared" si="3"/>
        <v>0</v>
      </c>
      <c r="R41" s="533"/>
      <c r="S41" s="948" t="s">
        <v>1521</v>
      </c>
      <c r="T41" s="947"/>
      <c r="U41" s="947"/>
      <c r="V41" s="947"/>
      <c r="W41" s="947"/>
      <c r="X41" s="947"/>
      <c r="Y41" s="947"/>
      <c r="Z41" s="947"/>
      <c r="AA41" s="947"/>
      <c r="AB41" s="947"/>
      <c r="AC41" s="947"/>
      <c r="AD41" s="947"/>
      <c r="AE41" s="947"/>
      <c r="AF41" s="947"/>
      <c r="AG41" s="947"/>
      <c r="AH41" s="947"/>
      <c r="AI41" s="947"/>
      <c r="AJ41" s="947"/>
      <c r="AK41" s="947"/>
      <c r="AL41" s="899"/>
      <c r="AM41" s="925"/>
      <c r="AN41" s="925"/>
      <c r="AO41" s="925"/>
      <c r="AP41" s="925">
        <v>1</v>
      </c>
      <c r="AQ41" s="925"/>
      <c r="AR41" s="925"/>
      <c r="AS41" s="858"/>
      <c r="AT41" s="526"/>
      <c r="AU41" s="526"/>
      <c r="AV41" s="526"/>
      <c r="AW41" s="526"/>
      <c r="AX41" s="526"/>
      <c r="AY41" s="526"/>
      <c r="AZ41" s="526"/>
      <c r="BA41" s="526"/>
      <c r="BB41" s="526"/>
      <c r="BC41" s="526"/>
      <c r="BD41" s="526"/>
      <c r="BE41" s="526"/>
      <c r="BF41" s="526"/>
      <c r="BG41" s="526"/>
      <c r="BH41" s="526"/>
      <c r="BI41" s="526"/>
      <c r="BJ41" s="526"/>
      <c r="BK41" s="526"/>
      <c r="BL41" s="526"/>
      <c r="BM41" s="526"/>
      <c r="BN41" s="526"/>
      <c r="BO41" s="526"/>
      <c r="BP41" s="526"/>
      <c r="BQ41" s="526"/>
      <c r="BR41" s="526"/>
      <c r="BS41" s="526"/>
      <c r="BT41" s="526"/>
      <c r="BU41" s="526"/>
      <c r="BV41" s="526"/>
      <c r="BW41" s="526"/>
      <c r="BX41" s="526"/>
      <c r="BY41" s="526"/>
      <c r="BZ41" s="526"/>
      <c r="CA41" s="526"/>
      <c r="CB41" s="526"/>
      <c r="CC41" s="526"/>
      <c r="CD41" s="526"/>
      <c r="CE41" s="526"/>
      <c r="CF41" s="526"/>
      <c r="CG41" s="526"/>
      <c r="CH41" s="526"/>
      <c r="CI41" s="526"/>
      <c r="CJ41" s="526"/>
      <c r="CK41" s="526"/>
      <c r="CL41" s="526"/>
      <c r="CM41" s="526"/>
      <c r="CN41" s="526"/>
      <c r="CO41" s="526"/>
      <c r="CP41" s="526"/>
      <c r="CQ41" s="526"/>
      <c r="CR41" s="526"/>
      <c r="CS41" s="526"/>
      <c r="CT41" s="526"/>
      <c r="CU41" s="526"/>
      <c r="CV41" s="526"/>
      <c r="CW41" s="526"/>
      <c r="CX41" s="526"/>
      <c r="CY41" s="526"/>
      <c r="CZ41" s="526"/>
      <c r="DA41" s="526"/>
      <c r="DB41" s="526"/>
      <c r="DC41" s="526"/>
      <c r="DD41" s="526"/>
      <c r="DE41" s="526"/>
      <c r="DF41" s="526"/>
      <c r="DG41" s="526"/>
      <c r="DH41" s="526"/>
      <c r="DI41" s="526"/>
      <c r="DJ41" s="526"/>
      <c r="DK41" s="526"/>
      <c r="DL41" s="526"/>
      <c r="DM41" s="526"/>
      <c r="DN41" s="526"/>
      <c r="DO41" s="526"/>
      <c r="DP41" s="526"/>
      <c r="DQ41" s="526"/>
      <c r="DR41" s="526"/>
      <c r="DS41" s="526"/>
      <c r="DT41" s="526"/>
      <c r="DU41" s="526"/>
      <c r="DV41" s="526"/>
      <c r="DW41" s="526"/>
      <c r="DX41" s="526"/>
      <c r="DY41" s="526"/>
      <c r="DZ41" s="526"/>
      <c r="EA41" s="526"/>
      <c r="EB41" s="526"/>
      <c r="EC41" s="526"/>
      <c r="ED41" s="526"/>
      <c r="EE41" s="526"/>
      <c r="EF41" s="526"/>
      <c r="EG41" s="526"/>
      <c r="EH41" s="526"/>
      <c r="EI41" s="526"/>
      <c r="EJ41" s="526"/>
      <c r="EK41" s="526"/>
      <c r="EL41" s="526"/>
      <c r="EM41" s="526"/>
      <c r="EN41" s="526"/>
      <c r="EO41" s="526"/>
      <c r="EP41" s="526"/>
      <c r="EQ41" s="526"/>
      <c r="ER41" s="526"/>
      <c r="ES41" s="526"/>
      <c r="ET41" s="526"/>
      <c r="EU41" s="526"/>
      <c r="EV41" s="526"/>
      <c r="EW41" s="526"/>
      <c r="EX41" s="526"/>
      <c r="EY41" s="526"/>
      <c r="EZ41" s="526"/>
      <c r="FA41" s="526"/>
      <c r="FB41" s="526"/>
      <c r="FC41" s="526"/>
      <c r="FD41" s="526"/>
      <c r="FE41" s="526"/>
      <c r="FF41" s="526"/>
      <c r="FG41" s="526"/>
      <c r="FH41" s="526"/>
      <c r="FI41" s="526"/>
      <c r="FJ41" s="526"/>
      <c r="FK41" s="526"/>
      <c r="FL41" s="526"/>
      <c r="FM41" s="526"/>
      <c r="FN41" s="526"/>
      <c r="FO41" s="526"/>
      <c r="FP41" s="526"/>
      <c r="FQ41" s="526"/>
      <c r="FR41" s="526"/>
      <c r="FS41" s="526"/>
      <c r="FT41" s="526"/>
      <c r="FU41" s="526"/>
      <c r="FV41" s="526"/>
      <c r="FW41" s="526"/>
      <c r="FX41" s="526"/>
      <c r="FY41" s="526"/>
      <c r="FZ41" s="526"/>
      <c r="GA41" s="526"/>
      <c r="GB41" s="526"/>
      <c r="GC41" s="526"/>
      <c r="GD41" s="526"/>
      <c r="GE41" s="526"/>
      <c r="GF41" s="526"/>
      <c r="GG41" s="526"/>
      <c r="GH41" s="526"/>
      <c r="GI41" s="526"/>
      <c r="GJ41" s="526"/>
      <c r="GK41" s="526"/>
      <c r="GL41" s="526"/>
      <c r="GM41" s="526"/>
      <c r="GN41" s="526"/>
      <c r="GO41" s="526"/>
      <c r="GP41" s="526"/>
      <c r="GQ41" s="526"/>
      <c r="GR41" s="526"/>
      <c r="GS41" s="526"/>
      <c r="GT41" s="526"/>
      <c r="GU41" s="526"/>
      <c r="GV41" s="526"/>
      <c r="GW41" s="526"/>
      <c r="GX41" s="526"/>
      <c r="GY41" s="526"/>
      <c r="GZ41" s="526"/>
      <c r="HA41" s="526"/>
      <c r="HB41" s="526"/>
      <c r="HC41" s="526"/>
      <c r="HD41" s="526"/>
      <c r="HE41" s="526"/>
      <c r="HF41" s="526"/>
      <c r="HG41" s="526"/>
      <c r="HH41" s="526"/>
      <c r="HI41" s="526"/>
      <c r="HJ41" s="526"/>
      <c r="HK41" s="526"/>
      <c r="HL41" s="526"/>
      <c r="HM41" s="526"/>
      <c r="HN41" s="526"/>
      <c r="HO41" s="526"/>
      <c r="HP41" s="526"/>
      <c r="HQ41" s="526"/>
      <c r="HR41" s="526"/>
      <c r="HS41" s="526"/>
      <c r="HT41" s="526"/>
      <c r="HU41" s="526"/>
      <c r="HV41" s="526"/>
      <c r="HW41" s="526"/>
      <c r="HX41" s="526"/>
      <c r="HY41" s="526"/>
      <c r="HZ41" s="526"/>
      <c r="IA41" s="526"/>
      <c r="IB41" s="526"/>
      <c r="IC41" s="526"/>
      <c r="ID41" s="526"/>
      <c r="IE41" s="526"/>
      <c r="IF41" s="526"/>
      <c r="IG41" s="526"/>
      <c r="IH41" s="526"/>
      <c r="II41" s="526"/>
      <c r="IJ41" s="526"/>
      <c r="IK41" s="526"/>
      <c r="IL41" s="526"/>
      <c r="IM41" s="526"/>
      <c r="IN41" s="526"/>
      <c r="IO41" s="526"/>
      <c r="IP41" s="526"/>
      <c r="IQ41" s="526"/>
      <c r="IR41" s="526"/>
      <c r="IS41" s="526"/>
      <c r="IT41" s="526"/>
      <c r="IU41" s="526"/>
      <c r="IV41" s="526"/>
      <c r="IW41" s="526"/>
      <c r="IX41" s="526"/>
      <c r="IY41" s="526"/>
      <c r="IZ41" s="526"/>
      <c r="JA41" s="526"/>
      <c r="JB41" s="526"/>
      <c r="JC41" s="526"/>
      <c r="JD41" s="526"/>
      <c r="JE41" s="526"/>
      <c r="JF41" s="526"/>
      <c r="JG41" s="526"/>
      <c r="JH41" s="526"/>
      <c r="JI41" s="526"/>
      <c r="JJ41" s="526"/>
      <c r="JK41" s="526"/>
      <c r="JL41" s="526"/>
      <c r="JM41" s="526"/>
      <c r="JN41" s="527"/>
    </row>
    <row r="42" spans="1:274" ht="38" customHeight="1">
      <c r="A42" s="860"/>
      <c r="B42" s="914" t="s">
        <v>865</v>
      </c>
      <c r="C42" s="914" t="s">
        <v>866</v>
      </c>
      <c r="D42" s="661">
        <v>1</v>
      </c>
      <c r="E42" s="1190">
        <v>265</v>
      </c>
      <c r="F42" s="915" t="s">
        <v>1723</v>
      </c>
      <c r="G42" s="916"/>
      <c r="H42" s="917"/>
      <c r="I42" s="918"/>
      <c r="J42" s="919"/>
      <c r="K42" s="920"/>
      <c r="L42" s="921"/>
      <c r="M42" s="895">
        <f t="shared" si="4"/>
        <v>0</v>
      </c>
      <c r="N42" s="685">
        <f t="shared" si="5"/>
        <v>0</v>
      </c>
      <c r="O42" s="686" t="str">
        <f t="shared" si="6"/>
        <v>-</v>
      </c>
      <c r="P42" s="896">
        <v>8.9</v>
      </c>
      <c r="Q42" s="174">
        <f t="shared" si="3"/>
        <v>0</v>
      </c>
      <c r="R42" s="533"/>
      <c r="S42" s="948" t="s">
        <v>1519</v>
      </c>
      <c r="T42" s="947"/>
      <c r="U42" s="947"/>
      <c r="V42" s="947"/>
      <c r="W42" s="947"/>
      <c r="X42" s="947"/>
      <c r="Y42" s="947"/>
      <c r="Z42" s="947"/>
      <c r="AA42" s="947"/>
      <c r="AB42" s="947"/>
      <c r="AC42" s="947"/>
      <c r="AD42" s="947"/>
      <c r="AE42" s="947"/>
      <c r="AF42" s="947"/>
      <c r="AG42" s="947"/>
      <c r="AH42" s="947"/>
      <c r="AI42" s="947"/>
      <c r="AJ42" s="947"/>
      <c r="AK42" s="947"/>
      <c r="AL42" s="899">
        <v>2</v>
      </c>
      <c r="AM42" s="925"/>
      <c r="AN42" s="925"/>
      <c r="AO42" s="925"/>
      <c r="AP42" s="925"/>
      <c r="AQ42" s="925">
        <v>1</v>
      </c>
      <c r="AR42" s="925"/>
      <c r="AS42" s="858"/>
      <c r="AT42" s="526"/>
      <c r="AU42" s="526"/>
      <c r="AV42" s="526"/>
      <c r="AW42" s="526"/>
      <c r="AX42" s="526"/>
      <c r="AY42" s="526"/>
      <c r="AZ42" s="526"/>
      <c r="BA42" s="526"/>
      <c r="BB42" s="526"/>
      <c r="BC42" s="526"/>
      <c r="BD42" s="526"/>
      <c r="BE42" s="526"/>
      <c r="BF42" s="526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6"/>
      <c r="BR42" s="526"/>
      <c r="BS42" s="526"/>
      <c r="BT42" s="526"/>
      <c r="BU42" s="526"/>
      <c r="BV42" s="526"/>
      <c r="BW42" s="526"/>
      <c r="BX42" s="526"/>
      <c r="BY42" s="526"/>
      <c r="BZ42" s="526"/>
      <c r="CA42" s="526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526"/>
      <c r="CZ42" s="526"/>
      <c r="DA42" s="526"/>
      <c r="DB42" s="526"/>
      <c r="DC42" s="526"/>
      <c r="DD42" s="526"/>
      <c r="DE42" s="526"/>
      <c r="DF42" s="526"/>
      <c r="DG42" s="526"/>
      <c r="DH42" s="526"/>
      <c r="DI42" s="526"/>
      <c r="DJ42" s="526"/>
      <c r="DK42" s="526"/>
      <c r="DL42" s="526"/>
      <c r="DM42" s="526"/>
      <c r="DN42" s="526"/>
      <c r="DO42" s="526"/>
      <c r="DP42" s="526"/>
      <c r="DQ42" s="526"/>
      <c r="DR42" s="526"/>
      <c r="DS42" s="526"/>
      <c r="DT42" s="526"/>
      <c r="DU42" s="526"/>
      <c r="DV42" s="526"/>
      <c r="DW42" s="526"/>
      <c r="DX42" s="526"/>
      <c r="DY42" s="526"/>
      <c r="DZ42" s="526"/>
      <c r="EA42" s="526"/>
      <c r="EB42" s="526"/>
      <c r="EC42" s="526"/>
      <c r="ED42" s="526"/>
      <c r="EE42" s="526"/>
      <c r="EF42" s="526"/>
      <c r="EG42" s="526"/>
      <c r="EH42" s="526"/>
      <c r="EI42" s="526"/>
      <c r="EJ42" s="526"/>
      <c r="EK42" s="526"/>
      <c r="EL42" s="526"/>
      <c r="EM42" s="526"/>
      <c r="EN42" s="526"/>
      <c r="EO42" s="526"/>
      <c r="EP42" s="526"/>
      <c r="EQ42" s="526"/>
      <c r="ER42" s="526"/>
      <c r="ES42" s="526"/>
      <c r="ET42" s="526"/>
      <c r="EU42" s="526"/>
      <c r="EV42" s="526"/>
      <c r="EW42" s="526"/>
      <c r="EX42" s="526"/>
      <c r="EY42" s="526"/>
      <c r="EZ42" s="526"/>
      <c r="FA42" s="526"/>
      <c r="FB42" s="526"/>
      <c r="FC42" s="526"/>
      <c r="FD42" s="526"/>
      <c r="FE42" s="526"/>
      <c r="FF42" s="526"/>
      <c r="FG42" s="526"/>
      <c r="FH42" s="526"/>
      <c r="FI42" s="526"/>
      <c r="FJ42" s="526"/>
      <c r="FK42" s="526"/>
      <c r="FL42" s="526"/>
      <c r="FM42" s="526"/>
      <c r="FN42" s="526"/>
      <c r="FO42" s="526"/>
      <c r="FP42" s="526"/>
      <c r="FQ42" s="526"/>
      <c r="FR42" s="526"/>
      <c r="FS42" s="526"/>
      <c r="FT42" s="526"/>
      <c r="FU42" s="526"/>
      <c r="FV42" s="526"/>
      <c r="FW42" s="526"/>
      <c r="FX42" s="526"/>
      <c r="FY42" s="526"/>
      <c r="FZ42" s="526"/>
      <c r="GA42" s="526"/>
      <c r="GB42" s="526"/>
      <c r="GC42" s="526"/>
      <c r="GD42" s="526"/>
      <c r="GE42" s="526"/>
      <c r="GF42" s="526"/>
      <c r="GG42" s="526"/>
      <c r="GH42" s="526"/>
      <c r="GI42" s="526"/>
      <c r="GJ42" s="526"/>
      <c r="GK42" s="526"/>
      <c r="GL42" s="526"/>
      <c r="GM42" s="526"/>
      <c r="GN42" s="526"/>
      <c r="GO42" s="526"/>
      <c r="GP42" s="526"/>
      <c r="GQ42" s="526"/>
      <c r="GR42" s="526"/>
      <c r="GS42" s="526"/>
      <c r="GT42" s="526"/>
      <c r="GU42" s="526"/>
      <c r="GV42" s="526"/>
      <c r="GW42" s="526"/>
      <c r="GX42" s="526"/>
      <c r="GY42" s="526"/>
      <c r="GZ42" s="526"/>
      <c r="HA42" s="526"/>
      <c r="HB42" s="526"/>
      <c r="HC42" s="526"/>
      <c r="HD42" s="526"/>
      <c r="HE42" s="526"/>
      <c r="HF42" s="526"/>
      <c r="HG42" s="526"/>
      <c r="HH42" s="526"/>
      <c r="HI42" s="526"/>
      <c r="HJ42" s="526"/>
      <c r="HK42" s="526"/>
      <c r="HL42" s="526"/>
      <c r="HM42" s="526"/>
      <c r="HN42" s="526"/>
      <c r="HO42" s="526"/>
      <c r="HP42" s="526"/>
      <c r="HQ42" s="526"/>
      <c r="HR42" s="526"/>
      <c r="HS42" s="526"/>
      <c r="HT42" s="526"/>
      <c r="HU42" s="526"/>
      <c r="HV42" s="526"/>
      <c r="HW42" s="526"/>
      <c r="HX42" s="526"/>
      <c r="HY42" s="526"/>
      <c r="HZ42" s="526"/>
      <c r="IA42" s="526"/>
      <c r="IB42" s="526"/>
      <c r="IC42" s="526"/>
      <c r="ID42" s="526"/>
      <c r="IE42" s="526"/>
      <c r="IF42" s="526"/>
      <c r="IG42" s="526"/>
      <c r="IH42" s="526"/>
      <c r="II42" s="526"/>
      <c r="IJ42" s="526"/>
      <c r="IK42" s="526"/>
      <c r="IL42" s="526"/>
      <c r="IM42" s="526"/>
      <c r="IN42" s="526"/>
      <c r="IO42" s="526"/>
      <c r="IP42" s="526"/>
      <c r="IQ42" s="526"/>
      <c r="IR42" s="526"/>
      <c r="IS42" s="526"/>
      <c r="IT42" s="526"/>
      <c r="IU42" s="526"/>
      <c r="IV42" s="526"/>
      <c r="IW42" s="526"/>
      <c r="IX42" s="526"/>
      <c r="IY42" s="526"/>
      <c r="IZ42" s="526"/>
      <c r="JA42" s="526"/>
      <c r="JB42" s="526"/>
      <c r="JC42" s="526"/>
      <c r="JD42" s="526"/>
      <c r="JE42" s="526"/>
      <c r="JF42" s="526"/>
      <c r="JG42" s="526"/>
      <c r="JH42" s="526"/>
      <c r="JI42" s="526"/>
      <c r="JJ42" s="526"/>
      <c r="JK42" s="526"/>
      <c r="JL42" s="526"/>
      <c r="JM42" s="526"/>
      <c r="JN42" s="527"/>
    </row>
    <row r="43" spans="1:274" ht="38" customHeight="1">
      <c r="A43" s="860"/>
      <c r="B43" s="914" t="s">
        <v>867</v>
      </c>
      <c r="C43" s="914" t="s">
        <v>868</v>
      </c>
      <c r="D43" s="661">
        <v>1</v>
      </c>
      <c r="E43" s="1190">
        <v>258</v>
      </c>
      <c r="F43" s="915" t="s">
        <v>1724</v>
      </c>
      <c r="G43" s="916"/>
      <c r="H43" s="917"/>
      <c r="I43" s="918"/>
      <c r="J43" s="919"/>
      <c r="K43" s="920"/>
      <c r="L43" s="921"/>
      <c r="M43" s="895">
        <f t="shared" si="4"/>
        <v>0</v>
      </c>
      <c r="N43" s="685">
        <f t="shared" si="5"/>
        <v>0</v>
      </c>
      <c r="O43" s="686" t="str">
        <f t="shared" si="6"/>
        <v>-</v>
      </c>
      <c r="P43" s="896">
        <v>8.1999999999999993</v>
      </c>
      <c r="Q43" s="174">
        <f t="shared" si="3"/>
        <v>0</v>
      </c>
      <c r="R43" s="533"/>
      <c r="S43" s="948" t="s">
        <v>1519</v>
      </c>
      <c r="T43" s="947"/>
      <c r="U43" s="947"/>
      <c r="V43" s="947"/>
      <c r="W43" s="947"/>
      <c r="X43" s="947"/>
      <c r="Y43" s="947"/>
      <c r="Z43" s="947"/>
      <c r="AA43" s="947"/>
      <c r="AB43" s="947"/>
      <c r="AC43" s="947"/>
      <c r="AD43" s="947"/>
      <c r="AE43" s="947"/>
      <c r="AF43" s="947"/>
      <c r="AG43" s="947"/>
      <c r="AH43" s="947"/>
      <c r="AI43" s="947"/>
      <c r="AJ43" s="947"/>
      <c r="AK43" s="947"/>
      <c r="AL43" s="899">
        <v>3</v>
      </c>
      <c r="AM43" s="925"/>
      <c r="AN43" s="925"/>
      <c r="AO43" s="925"/>
      <c r="AP43" s="925"/>
      <c r="AQ43" s="925">
        <v>1</v>
      </c>
      <c r="AR43" s="925"/>
      <c r="AS43" s="858"/>
      <c r="AT43" s="526"/>
      <c r="AU43" s="526"/>
      <c r="AV43" s="526"/>
      <c r="AW43" s="526"/>
      <c r="AX43" s="526"/>
      <c r="AY43" s="526"/>
      <c r="AZ43" s="526"/>
      <c r="BA43" s="526"/>
      <c r="BB43" s="526"/>
      <c r="BC43" s="526"/>
      <c r="BD43" s="526"/>
      <c r="BE43" s="526"/>
      <c r="BF43" s="526"/>
      <c r="BG43" s="526"/>
      <c r="BH43" s="526"/>
      <c r="BI43" s="526"/>
      <c r="BJ43" s="526"/>
      <c r="BK43" s="526"/>
      <c r="BL43" s="526"/>
      <c r="BM43" s="526"/>
      <c r="BN43" s="526"/>
      <c r="BO43" s="526"/>
      <c r="BP43" s="526"/>
      <c r="BQ43" s="526"/>
      <c r="BR43" s="526"/>
      <c r="BS43" s="526"/>
      <c r="BT43" s="526"/>
      <c r="BU43" s="526"/>
      <c r="BV43" s="526"/>
      <c r="BW43" s="526"/>
      <c r="BX43" s="526"/>
      <c r="BY43" s="526"/>
      <c r="BZ43" s="526"/>
      <c r="CA43" s="526"/>
      <c r="CB43" s="526"/>
      <c r="CC43" s="526"/>
      <c r="CD43" s="526"/>
      <c r="CE43" s="526"/>
      <c r="CF43" s="526"/>
      <c r="CG43" s="526"/>
      <c r="CH43" s="526"/>
      <c r="CI43" s="526"/>
      <c r="CJ43" s="526"/>
      <c r="CK43" s="526"/>
      <c r="CL43" s="526"/>
      <c r="CM43" s="526"/>
      <c r="CN43" s="526"/>
      <c r="CO43" s="526"/>
      <c r="CP43" s="526"/>
      <c r="CQ43" s="526"/>
      <c r="CR43" s="526"/>
      <c r="CS43" s="526"/>
      <c r="CT43" s="526"/>
      <c r="CU43" s="526"/>
      <c r="CV43" s="526"/>
      <c r="CW43" s="526"/>
      <c r="CX43" s="526"/>
      <c r="CY43" s="526"/>
      <c r="CZ43" s="526"/>
      <c r="DA43" s="526"/>
      <c r="DB43" s="526"/>
      <c r="DC43" s="526"/>
      <c r="DD43" s="526"/>
      <c r="DE43" s="526"/>
      <c r="DF43" s="526"/>
      <c r="DG43" s="526"/>
      <c r="DH43" s="526"/>
      <c r="DI43" s="526"/>
      <c r="DJ43" s="526"/>
      <c r="DK43" s="526"/>
      <c r="DL43" s="526"/>
      <c r="DM43" s="526"/>
      <c r="DN43" s="526"/>
      <c r="DO43" s="526"/>
      <c r="DP43" s="526"/>
      <c r="DQ43" s="526"/>
      <c r="DR43" s="526"/>
      <c r="DS43" s="526"/>
      <c r="DT43" s="526"/>
      <c r="DU43" s="526"/>
      <c r="DV43" s="526"/>
      <c r="DW43" s="526"/>
      <c r="DX43" s="526"/>
      <c r="DY43" s="526"/>
      <c r="DZ43" s="526"/>
      <c r="EA43" s="526"/>
      <c r="EB43" s="526"/>
      <c r="EC43" s="526"/>
      <c r="ED43" s="526"/>
      <c r="EE43" s="526"/>
      <c r="EF43" s="526"/>
      <c r="EG43" s="526"/>
      <c r="EH43" s="526"/>
      <c r="EI43" s="526"/>
      <c r="EJ43" s="526"/>
      <c r="EK43" s="526"/>
      <c r="EL43" s="526"/>
      <c r="EM43" s="526"/>
      <c r="EN43" s="526"/>
      <c r="EO43" s="526"/>
      <c r="EP43" s="526"/>
      <c r="EQ43" s="526"/>
      <c r="ER43" s="526"/>
      <c r="ES43" s="526"/>
      <c r="ET43" s="526"/>
      <c r="EU43" s="526"/>
      <c r="EV43" s="526"/>
      <c r="EW43" s="526"/>
      <c r="EX43" s="526"/>
      <c r="EY43" s="526"/>
      <c r="EZ43" s="526"/>
      <c r="FA43" s="526"/>
      <c r="FB43" s="526"/>
      <c r="FC43" s="526"/>
      <c r="FD43" s="526"/>
      <c r="FE43" s="526"/>
      <c r="FF43" s="526"/>
      <c r="FG43" s="526"/>
      <c r="FH43" s="526"/>
      <c r="FI43" s="526"/>
      <c r="FJ43" s="526"/>
      <c r="FK43" s="526"/>
      <c r="FL43" s="526"/>
      <c r="FM43" s="526"/>
      <c r="FN43" s="526"/>
      <c r="FO43" s="526"/>
      <c r="FP43" s="526"/>
      <c r="FQ43" s="526"/>
      <c r="FR43" s="526"/>
      <c r="FS43" s="526"/>
      <c r="FT43" s="526"/>
      <c r="FU43" s="526"/>
      <c r="FV43" s="526"/>
      <c r="FW43" s="526"/>
      <c r="FX43" s="526"/>
      <c r="FY43" s="526"/>
      <c r="FZ43" s="526"/>
      <c r="GA43" s="526"/>
      <c r="GB43" s="526"/>
      <c r="GC43" s="526"/>
      <c r="GD43" s="526"/>
      <c r="GE43" s="526"/>
      <c r="GF43" s="526"/>
      <c r="GG43" s="526"/>
      <c r="GH43" s="526"/>
      <c r="GI43" s="526"/>
      <c r="GJ43" s="526"/>
      <c r="GK43" s="526"/>
      <c r="GL43" s="526"/>
      <c r="GM43" s="526"/>
      <c r="GN43" s="526"/>
      <c r="GO43" s="526"/>
      <c r="GP43" s="526"/>
      <c r="GQ43" s="526"/>
      <c r="GR43" s="526"/>
      <c r="GS43" s="526"/>
      <c r="GT43" s="526"/>
      <c r="GU43" s="526"/>
      <c r="GV43" s="526"/>
      <c r="GW43" s="526"/>
      <c r="GX43" s="526"/>
      <c r="GY43" s="526"/>
      <c r="GZ43" s="526"/>
      <c r="HA43" s="526"/>
      <c r="HB43" s="526"/>
      <c r="HC43" s="526"/>
      <c r="HD43" s="526"/>
      <c r="HE43" s="526"/>
      <c r="HF43" s="526"/>
      <c r="HG43" s="526"/>
      <c r="HH43" s="526"/>
      <c r="HI43" s="526"/>
      <c r="HJ43" s="526"/>
      <c r="HK43" s="526"/>
      <c r="HL43" s="526"/>
      <c r="HM43" s="526"/>
      <c r="HN43" s="526"/>
      <c r="HO43" s="526"/>
      <c r="HP43" s="526"/>
      <c r="HQ43" s="526"/>
      <c r="HR43" s="526"/>
      <c r="HS43" s="526"/>
      <c r="HT43" s="526"/>
      <c r="HU43" s="526"/>
      <c r="HV43" s="526"/>
      <c r="HW43" s="526"/>
      <c r="HX43" s="526"/>
      <c r="HY43" s="526"/>
      <c r="HZ43" s="526"/>
      <c r="IA43" s="526"/>
      <c r="IB43" s="526"/>
      <c r="IC43" s="526"/>
      <c r="ID43" s="526"/>
      <c r="IE43" s="526"/>
      <c r="IF43" s="526"/>
      <c r="IG43" s="526"/>
      <c r="IH43" s="526"/>
      <c r="II43" s="526"/>
      <c r="IJ43" s="526"/>
      <c r="IK43" s="526"/>
      <c r="IL43" s="526"/>
      <c r="IM43" s="526"/>
      <c r="IN43" s="526"/>
      <c r="IO43" s="526"/>
      <c r="IP43" s="526"/>
      <c r="IQ43" s="526"/>
      <c r="IR43" s="526"/>
      <c r="IS43" s="526"/>
      <c r="IT43" s="526"/>
      <c r="IU43" s="526"/>
      <c r="IV43" s="526"/>
      <c r="IW43" s="526"/>
      <c r="IX43" s="526"/>
      <c r="IY43" s="526"/>
      <c r="IZ43" s="526"/>
      <c r="JA43" s="526"/>
      <c r="JB43" s="526"/>
      <c r="JC43" s="526"/>
      <c r="JD43" s="526"/>
      <c r="JE43" s="526"/>
      <c r="JF43" s="526"/>
      <c r="JG43" s="526"/>
      <c r="JH43" s="526"/>
      <c r="JI43" s="526"/>
      <c r="JJ43" s="526"/>
      <c r="JK43" s="526"/>
      <c r="JL43" s="526"/>
      <c r="JM43" s="526"/>
      <c r="JN43" s="527"/>
    </row>
    <row r="44" spans="1:274" ht="38" customHeight="1">
      <c r="A44" s="860"/>
      <c r="B44" s="914" t="s">
        <v>869</v>
      </c>
      <c r="C44" s="914" t="s">
        <v>870</v>
      </c>
      <c r="D44" s="661">
        <v>1</v>
      </c>
      <c r="E44" s="1190">
        <v>224</v>
      </c>
      <c r="F44" s="915" t="s">
        <v>1725</v>
      </c>
      <c r="G44" s="916"/>
      <c r="H44" s="917"/>
      <c r="I44" s="918"/>
      <c r="J44" s="919"/>
      <c r="K44" s="920"/>
      <c r="L44" s="921"/>
      <c r="M44" s="895">
        <f t="shared" si="4"/>
        <v>0</v>
      </c>
      <c r="N44" s="685">
        <f t="shared" si="5"/>
        <v>0</v>
      </c>
      <c r="O44" s="686" t="str">
        <f t="shared" si="6"/>
        <v>-</v>
      </c>
      <c r="P44" s="896">
        <v>5.3</v>
      </c>
      <c r="Q44" s="174">
        <f t="shared" si="3"/>
        <v>0</v>
      </c>
      <c r="R44" s="533"/>
      <c r="S44" s="948" t="s">
        <v>1519</v>
      </c>
      <c r="T44" s="947"/>
      <c r="U44" s="947"/>
      <c r="V44" s="947"/>
      <c r="W44" s="947"/>
      <c r="X44" s="947"/>
      <c r="Y44" s="947"/>
      <c r="Z44" s="947"/>
      <c r="AA44" s="947"/>
      <c r="AB44" s="947"/>
      <c r="AC44" s="947"/>
      <c r="AD44" s="947"/>
      <c r="AE44" s="947"/>
      <c r="AF44" s="947"/>
      <c r="AG44" s="947"/>
      <c r="AH44" s="947"/>
      <c r="AI44" s="947"/>
      <c r="AJ44" s="947"/>
      <c r="AK44" s="947"/>
      <c r="AL44" s="899">
        <v>3.5</v>
      </c>
      <c r="AM44" s="925"/>
      <c r="AN44" s="925"/>
      <c r="AO44" s="925"/>
      <c r="AP44" s="925"/>
      <c r="AQ44" s="925">
        <v>1</v>
      </c>
      <c r="AR44" s="925"/>
      <c r="AS44" s="858"/>
      <c r="AT44" s="526"/>
      <c r="AU44" s="526"/>
      <c r="AV44" s="526"/>
      <c r="AW44" s="526"/>
      <c r="AX44" s="526"/>
      <c r="AY44" s="526"/>
      <c r="AZ44" s="526"/>
      <c r="BA44" s="526"/>
      <c r="BB44" s="526"/>
      <c r="BC44" s="526"/>
      <c r="BD44" s="526"/>
      <c r="BE44" s="526"/>
      <c r="BF44" s="526"/>
      <c r="BG44" s="526"/>
      <c r="BH44" s="526"/>
      <c r="BI44" s="526"/>
      <c r="BJ44" s="526"/>
      <c r="BK44" s="526"/>
      <c r="BL44" s="526"/>
      <c r="BM44" s="526"/>
      <c r="BN44" s="526"/>
      <c r="BO44" s="526"/>
      <c r="BP44" s="526"/>
      <c r="BQ44" s="526"/>
      <c r="BR44" s="526"/>
      <c r="BS44" s="526"/>
      <c r="BT44" s="526"/>
      <c r="BU44" s="526"/>
      <c r="BV44" s="526"/>
      <c r="BW44" s="526"/>
      <c r="BX44" s="526"/>
      <c r="BY44" s="526"/>
      <c r="BZ44" s="526"/>
      <c r="CA44" s="526"/>
      <c r="CB44" s="526"/>
      <c r="CC44" s="526"/>
      <c r="CD44" s="526"/>
      <c r="CE44" s="526"/>
      <c r="CF44" s="526"/>
      <c r="CG44" s="526"/>
      <c r="CH44" s="526"/>
      <c r="CI44" s="526"/>
      <c r="CJ44" s="526"/>
      <c r="CK44" s="526"/>
      <c r="CL44" s="526"/>
      <c r="CM44" s="526"/>
      <c r="CN44" s="526"/>
      <c r="CO44" s="526"/>
      <c r="CP44" s="526"/>
      <c r="CQ44" s="526"/>
      <c r="CR44" s="526"/>
      <c r="CS44" s="526"/>
      <c r="CT44" s="526"/>
      <c r="CU44" s="526"/>
      <c r="CV44" s="526"/>
      <c r="CW44" s="526"/>
      <c r="CX44" s="526"/>
      <c r="CY44" s="526"/>
      <c r="CZ44" s="526"/>
      <c r="DA44" s="526"/>
      <c r="DB44" s="526"/>
      <c r="DC44" s="526"/>
      <c r="DD44" s="526"/>
      <c r="DE44" s="526"/>
      <c r="DF44" s="526"/>
      <c r="DG44" s="526"/>
      <c r="DH44" s="526"/>
      <c r="DI44" s="526"/>
      <c r="DJ44" s="526"/>
      <c r="DK44" s="526"/>
      <c r="DL44" s="526"/>
      <c r="DM44" s="526"/>
      <c r="DN44" s="526"/>
      <c r="DO44" s="526"/>
      <c r="DP44" s="526"/>
      <c r="DQ44" s="526"/>
      <c r="DR44" s="526"/>
      <c r="DS44" s="526"/>
      <c r="DT44" s="526"/>
      <c r="DU44" s="526"/>
      <c r="DV44" s="526"/>
      <c r="DW44" s="526"/>
      <c r="DX44" s="526"/>
      <c r="DY44" s="526"/>
      <c r="DZ44" s="526"/>
      <c r="EA44" s="526"/>
      <c r="EB44" s="526"/>
      <c r="EC44" s="526"/>
      <c r="ED44" s="526"/>
      <c r="EE44" s="526"/>
      <c r="EF44" s="526"/>
      <c r="EG44" s="526"/>
      <c r="EH44" s="526"/>
      <c r="EI44" s="526"/>
      <c r="EJ44" s="526"/>
      <c r="EK44" s="526"/>
      <c r="EL44" s="526"/>
      <c r="EM44" s="526"/>
      <c r="EN44" s="526"/>
      <c r="EO44" s="526"/>
      <c r="EP44" s="526"/>
      <c r="EQ44" s="526"/>
      <c r="ER44" s="526"/>
      <c r="ES44" s="526"/>
      <c r="ET44" s="526"/>
      <c r="EU44" s="526"/>
      <c r="EV44" s="526"/>
      <c r="EW44" s="526"/>
      <c r="EX44" s="526"/>
      <c r="EY44" s="526"/>
      <c r="EZ44" s="526"/>
      <c r="FA44" s="526"/>
      <c r="FB44" s="526"/>
      <c r="FC44" s="526"/>
      <c r="FD44" s="526"/>
      <c r="FE44" s="526"/>
      <c r="FF44" s="526"/>
      <c r="FG44" s="526"/>
      <c r="FH44" s="526"/>
      <c r="FI44" s="526"/>
      <c r="FJ44" s="526"/>
      <c r="FK44" s="526"/>
      <c r="FL44" s="526"/>
      <c r="FM44" s="526"/>
      <c r="FN44" s="526"/>
      <c r="FO44" s="526"/>
      <c r="FP44" s="526"/>
      <c r="FQ44" s="526"/>
      <c r="FR44" s="526"/>
      <c r="FS44" s="526"/>
      <c r="FT44" s="526"/>
      <c r="FU44" s="526"/>
      <c r="FV44" s="526"/>
      <c r="FW44" s="526"/>
      <c r="FX44" s="526"/>
      <c r="FY44" s="526"/>
      <c r="FZ44" s="526"/>
      <c r="GA44" s="526"/>
      <c r="GB44" s="526"/>
      <c r="GC44" s="526"/>
      <c r="GD44" s="526"/>
      <c r="GE44" s="526"/>
      <c r="GF44" s="526"/>
      <c r="GG44" s="526"/>
      <c r="GH44" s="526"/>
      <c r="GI44" s="526"/>
      <c r="GJ44" s="526"/>
      <c r="GK44" s="526"/>
      <c r="GL44" s="526"/>
      <c r="GM44" s="526"/>
      <c r="GN44" s="526"/>
      <c r="GO44" s="526"/>
      <c r="GP44" s="526"/>
      <c r="GQ44" s="526"/>
      <c r="GR44" s="526"/>
      <c r="GS44" s="526"/>
      <c r="GT44" s="526"/>
      <c r="GU44" s="526"/>
      <c r="GV44" s="526"/>
      <c r="GW44" s="526"/>
      <c r="GX44" s="526"/>
      <c r="GY44" s="526"/>
      <c r="GZ44" s="526"/>
      <c r="HA44" s="526"/>
      <c r="HB44" s="526"/>
      <c r="HC44" s="526"/>
      <c r="HD44" s="526"/>
      <c r="HE44" s="526"/>
      <c r="HF44" s="526"/>
      <c r="HG44" s="526"/>
      <c r="HH44" s="526"/>
      <c r="HI44" s="526"/>
      <c r="HJ44" s="526"/>
      <c r="HK44" s="526"/>
      <c r="HL44" s="526"/>
      <c r="HM44" s="526"/>
      <c r="HN44" s="526"/>
      <c r="HO44" s="526"/>
      <c r="HP44" s="526"/>
      <c r="HQ44" s="526"/>
      <c r="HR44" s="526"/>
      <c r="HS44" s="526"/>
      <c r="HT44" s="526"/>
      <c r="HU44" s="526"/>
      <c r="HV44" s="526"/>
      <c r="HW44" s="526"/>
      <c r="HX44" s="526"/>
      <c r="HY44" s="526"/>
      <c r="HZ44" s="526"/>
      <c r="IA44" s="526"/>
      <c r="IB44" s="526"/>
      <c r="IC44" s="526"/>
      <c r="ID44" s="526"/>
      <c r="IE44" s="526"/>
      <c r="IF44" s="526"/>
      <c r="IG44" s="526"/>
      <c r="IH44" s="526"/>
      <c r="II44" s="526"/>
      <c r="IJ44" s="526"/>
      <c r="IK44" s="526"/>
      <c r="IL44" s="526"/>
      <c r="IM44" s="526"/>
      <c r="IN44" s="526"/>
      <c r="IO44" s="526"/>
      <c r="IP44" s="526"/>
      <c r="IQ44" s="526"/>
      <c r="IR44" s="526"/>
      <c r="IS44" s="526"/>
      <c r="IT44" s="526"/>
      <c r="IU44" s="526"/>
      <c r="IV44" s="526"/>
      <c r="IW44" s="526"/>
      <c r="IX44" s="526"/>
      <c r="IY44" s="526"/>
      <c r="IZ44" s="526"/>
      <c r="JA44" s="526"/>
      <c r="JB44" s="526"/>
      <c r="JC44" s="526"/>
      <c r="JD44" s="526"/>
      <c r="JE44" s="526"/>
      <c r="JF44" s="526"/>
      <c r="JG44" s="526"/>
      <c r="JH44" s="526"/>
      <c r="JI44" s="526"/>
      <c r="JJ44" s="526"/>
      <c r="JK44" s="526"/>
      <c r="JL44" s="526"/>
      <c r="JM44" s="526"/>
      <c r="JN44" s="527"/>
    </row>
    <row r="45" spans="1:274" ht="38" customHeight="1">
      <c r="A45" s="886" t="s">
        <v>1124</v>
      </c>
      <c r="B45" s="914" t="s">
        <v>871</v>
      </c>
      <c r="C45" s="914" t="s">
        <v>872</v>
      </c>
      <c r="D45" s="661">
        <v>1</v>
      </c>
      <c r="E45" s="1190">
        <v>212</v>
      </c>
      <c r="F45" s="915" t="s">
        <v>1726</v>
      </c>
      <c r="G45" s="916"/>
      <c r="H45" s="917"/>
      <c r="I45" s="918"/>
      <c r="J45" s="919"/>
      <c r="K45" s="920"/>
      <c r="L45" s="921"/>
      <c r="M45" s="895">
        <f t="shared" si="4"/>
        <v>0</v>
      </c>
      <c r="N45" s="685">
        <f t="shared" si="5"/>
        <v>0</v>
      </c>
      <c r="O45" s="686" t="str">
        <f t="shared" si="6"/>
        <v>-</v>
      </c>
      <c r="P45" s="896">
        <v>4.7</v>
      </c>
      <c r="Q45" s="174">
        <f t="shared" si="3"/>
        <v>0</v>
      </c>
      <c r="R45" s="533"/>
      <c r="S45" s="948" t="s">
        <v>1519</v>
      </c>
      <c r="T45" s="947"/>
      <c r="U45" s="947"/>
      <c r="V45" s="947"/>
      <c r="W45" s="947"/>
      <c r="X45" s="947"/>
      <c r="Y45" s="947"/>
      <c r="Z45" s="947"/>
      <c r="AA45" s="947"/>
      <c r="AB45" s="947"/>
      <c r="AC45" s="947"/>
      <c r="AD45" s="947"/>
      <c r="AE45" s="947"/>
      <c r="AF45" s="947"/>
      <c r="AG45" s="947"/>
      <c r="AH45" s="947"/>
      <c r="AI45" s="947"/>
      <c r="AJ45" s="947"/>
      <c r="AK45" s="947"/>
      <c r="AL45" s="899">
        <v>2</v>
      </c>
      <c r="AM45" s="925"/>
      <c r="AN45" s="925"/>
      <c r="AO45" s="925"/>
      <c r="AP45" s="925"/>
      <c r="AQ45" s="925">
        <v>1</v>
      </c>
      <c r="AR45" s="925"/>
      <c r="AS45" s="858"/>
      <c r="AT45" s="526"/>
      <c r="AU45" s="526"/>
      <c r="AV45" s="526"/>
      <c r="AW45" s="526"/>
      <c r="AX45" s="526"/>
      <c r="AY45" s="526"/>
      <c r="AZ45" s="526"/>
      <c r="BA45" s="526"/>
      <c r="BB45" s="526"/>
      <c r="BC45" s="526"/>
      <c r="BD45" s="526"/>
      <c r="BE45" s="526"/>
      <c r="BF45" s="526"/>
      <c r="BG45" s="526"/>
      <c r="BH45" s="526"/>
      <c r="BI45" s="526"/>
      <c r="BJ45" s="526"/>
      <c r="BK45" s="526"/>
      <c r="BL45" s="526"/>
      <c r="BM45" s="526"/>
      <c r="BN45" s="526"/>
      <c r="BO45" s="526"/>
      <c r="BP45" s="526"/>
      <c r="BQ45" s="526"/>
      <c r="BR45" s="526"/>
      <c r="BS45" s="526"/>
      <c r="BT45" s="526"/>
      <c r="BU45" s="526"/>
      <c r="BV45" s="526"/>
      <c r="BW45" s="526"/>
      <c r="BX45" s="526"/>
      <c r="BY45" s="526"/>
      <c r="BZ45" s="526"/>
      <c r="CA45" s="526"/>
      <c r="CB45" s="526"/>
      <c r="CC45" s="526"/>
      <c r="CD45" s="526"/>
      <c r="CE45" s="526"/>
      <c r="CF45" s="526"/>
      <c r="CG45" s="526"/>
      <c r="CH45" s="526"/>
      <c r="CI45" s="526"/>
      <c r="CJ45" s="526"/>
      <c r="CK45" s="526"/>
      <c r="CL45" s="526"/>
      <c r="CM45" s="526"/>
      <c r="CN45" s="526"/>
      <c r="CO45" s="526"/>
      <c r="CP45" s="526"/>
      <c r="CQ45" s="526"/>
      <c r="CR45" s="526"/>
      <c r="CS45" s="526"/>
      <c r="CT45" s="526"/>
      <c r="CU45" s="526"/>
      <c r="CV45" s="526"/>
      <c r="CW45" s="526"/>
      <c r="CX45" s="526"/>
      <c r="CY45" s="526"/>
      <c r="CZ45" s="526"/>
      <c r="DA45" s="526"/>
      <c r="DB45" s="526"/>
      <c r="DC45" s="526"/>
      <c r="DD45" s="526"/>
      <c r="DE45" s="526"/>
      <c r="DF45" s="526"/>
      <c r="DG45" s="526"/>
      <c r="DH45" s="526"/>
      <c r="DI45" s="526"/>
      <c r="DJ45" s="526"/>
      <c r="DK45" s="526"/>
      <c r="DL45" s="526"/>
      <c r="DM45" s="526"/>
      <c r="DN45" s="526"/>
      <c r="DO45" s="526"/>
      <c r="DP45" s="526"/>
      <c r="DQ45" s="526"/>
      <c r="DR45" s="526"/>
      <c r="DS45" s="526"/>
      <c r="DT45" s="526"/>
      <c r="DU45" s="526"/>
      <c r="DV45" s="526"/>
      <c r="DW45" s="526"/>
      <c r="DX45" s="526"/>
      <c r="DY45" s="526"/>
      <c r="DZ45" s="526"/>
      <c r="EA45" s="526"/>
      <c r="EB45" s="526"/>
      <c r="EC45" s="526"/>
      <c r="ED45" s="526"/>
      <c r="EE45" s="526"/>
      <c r="EF45" s="526"/>
      <c r="EG45" s="526"/>
      <c r="EH45" s="526"/>
      <c r="EI45" s="526"/>
      <c r="EJ45" s="526"/>
      <c r="EK45" s="526"/>
      <c r="EL45" s="526"/>
      <c r="EM45" s="526"/>
      <c r="EN45" s="526"/>
      <c r="EO45" s="526"/>
      <c r="EP45" s="526"/>
      <c r="EQ45" s="526"/>
      <c r="ER45" s="526"/>
      <c r="ES45" s="526"/>
      <c r="ET45" s="526"/>
      <c r="EU45" s="526"/>
      <c r="EV45" s="526"/>
      <c r="EW45" s="526"/>
      <c r="EX45" s="526"/>
      <c r="EY45" s="526"/>
      <c r="EZ45" s="526"/>
      <c r="FA45" s="526"/>
      <c r="FB45" s="526"/>
      <c r="FC45" s="526"/>
      <c r="FD45" s="526"/>
      <c r="FE45" s="526"/>
      <c r="FF45" s="526"/>
      <c r="FG45" s="526"/>
      <c r="FH45" s="526"/>
      <c r="FI45" s="526"/>
      <c r="FJ45" s="526"/>
      <c r="FK45" s="526"/>
      <c r="FL45" s="526"/>
      <c r="FM45" s="526"/>
      <c r="FN45" s="526"/>
      <c r="FO45" s="526"/>
      <c r="FP45" s="526"/>
      <c r="FQ45" s="526"/>
      <c r="FR45" s="526"/>
      <c r="FS45" s="526"/>
      <c r="FT45" s="526"/>
      <c r="FU45" s="526"/>
      <c r="FV45" s="526"/>
      <c r="FW45" s="526"/>
      <c r="FX45" s="526"/>
      <c r="FY45" s="526"/>
      <c r="FZ45" s="526"/>
      <c r="GA45" s="526"/>
      <c r="GB45" s="526"/>
      <c r="GC45" s="526"/>
      <c r="GD45" s="526"/>
      <c r="GE45" s="526"/>
      <c r="GF45" s="526"/>
      <c r="GG45" s="526"/>
      <c r="GH45" s="526"/>
      <c r="GI45" s="526"/>
      <c r="GJ45" s="526"/>
      <c r="GK45" s="526"/>
      <c r="GL45" s="526"/>
      <c r="GM45" s="526"/>
      <c r="GN45" s="526"/>
      <c r="GO45" s="526"/>
      <c r="GP45" s="526"/>
      <c r="GQ45" s="526"/>
      <c r="GR45" s="526"/>
      <c r="GS45" s="526"/>
      <c r="GT45" s="526"/>
      <c r="GU45" s="526"/>
      <c r="GV45" s="526"/>
      <c r="GW45" s="526"/>
      <c r="GX45" s="526"/>
      <c r="GY45" s="526"/>
      <c r="GZ45" s="526"/>
      <c r="HA45" s="526"/>
      <c r="HB45" s="526"/>
      <c r="HC45" s="526"/>
      <c r="HD45" s="526"/>
      <c r="HE45" s="526"/>
      <c r="HF45" s="526"/>
      <c r="HG45" s="526"/>
      <c r="HH45" s="526"/>
      <c r="HI45" s="526"/>
      <c r="HJ45" s="526"/>
      <c r="HK45" s="526"/>
      <c r="HL45" s="526"/>
      <c r="HM45" s="526"/>
      <c r="HN45" s="526"/>
      <c r="HO45" s="526"/>
      <c r="HP45" s="526"/>
      <c r="HQ45" s="526"/>
      <c r="HR45" s="526"/>
      <c r="HS45" s="526"/>
      <c r="HT45" s="526"/>
      <c r="HU45" s="526"/>
      <c r="HV45" s="526"/>
      <c r="HW45" s="526"/>
      <c r="HX45" s="526"/>
      <c r="HY45" s="526"/>
      <c r="HZ45" s="526"/>
      <c r="IA45" s="526"/>
      <c r="IB45" s="526"/>
      <c r="IC45" s="526"/>
      <c r="ID45" s="526"/>
      <c r="IE45" s="526"/>
      <c r="IF45" s="526"/>
      <c r="IG45" s="526"/>
      <c r="IH45" s="526"/>
      <c r="II45" s="526"/>
      <c r="IJ45" s="526"/>
      <c r="IK45" s="526"/>
      <c r="IL45" s="526"/>
      <c r="IM45" s="526"/>
      <c r="IN45" s="526"/>
      <c r="IO45" s="526"/>
      <c r="IP45" s="526"/>
      <c r="IQ45" s="526"/>
      <c r="IR45" s="526"/>
      <c r="IS45" s="526"/>
      <c r="IT45" s="526"/>
      <c r="IU45" s="526"/>
      <c r="IV45" s="526"/>
      <c r="IW45" s="526"/>
      <c r="IX45" s="526"/>
      <c r="IY45" s="526"/>
      <c r="IZ45" s="526"/>
      <c r="JA45" s="526"/>
      <c r="JB45" s="526"/>
      <c r="JC45" s="526"/>
      <c r="JD45" s="526"/>
      <c r="JE45" s="526"/>
      <c r="JF45" s="526"/>
      <c r="JG45" s="526"/>
      <c r="JH45" s="526"/>
      <c r="JI45" s="526"/>
      <c r="JJ45" s="526"/>
      <c r="JK45" s="526"/>
      <c r="JL45" s="526"/>
      <c r="JM45" s="526"/>
      <c r="JN45" s="527"/>
    </row>
    <row r="46" spans="1:274" ht="38" customHeight="1">
      <c r="A46" s="860"/>
      <c r="B46" s="914" t="s">
        <v>873</v>
      </c>
      <c r="C46" s="914" t="s">
        <v>874</v>
      </c>
      <c r="D46" s="661">
        <v>1</v>
      </c>
      <c r="E46" s="1190">
        <v>430</v>
      </c>
      <c r="F46" s="915" t="s">
        <v>1727</v>
      </c>
      <c r="G46" s="916"/>
      <c r="H46" s="917"/>
      <c r="I46" s="918"/>
      <c r="J46" s="919"/>
      <c r="K46" s="920"/>
      <c r="L46" s="921"/>
      <c r="M46" s="895">
        <f t="shared" si="4"/>
        <v>0</v>
      </c>
      <c r="N46" s="685">
        <f t="shared" si="5"/>
        <v>0</v>
      </c>
      <c r="O46" s="686" t="str">
        <f t="shared" si="6"/>
        <v>-</v>
      </c>
      <c r="P46" s="896">
        <v>27</v>
      </c>
      <c r="Q46" s="174">
        <f t="shared" si="3"/>
        <v>0</v>
      </c>
      <c r="R46" s="533"/>
      <c r="S46" s="948" t="s">
        <v>1519</v>
      </c>
      <c r="T46" s="947"/>
      <c r="U46" s="947"/>
      <c r="V46" s="947"/>
      <c r="W46" s="947"/>
      <c r="X46" s="947"/>
      <c r="Y46" s="947"/>
      <c r="Z46" s="947"/>
      <c r="AA46" s="947"/>
      <c r="AB46" s="947"/>
      <c r="AC46" s="947"/>
      <c r="AD46" s="947"/>
      <c r="AE46" s="947"/>
      <c r="AF46" s="947"/>
      <c r="AG46" s="947"/>
      <c r="AH46" s="947"/>
      <c r="AI46" s="947"/>
      <c r="AJ46" s="947"/>
      <c r="AK46" s="947"/>
      <c r="AL46" s="899"/>
      <c r="AM46" s="925"/>
      <c r="AN46" s="925"/>
      <c r="AO46" s="925"/>
      <c r="AP46" s="925"/>
      <c r="AQ46" s="925">
        <v>1</v>
      </c>
      <c r="AR46" s="925"/>
      <c r="AS46" s="858"/>
      <c r="AT46" s="526"/>
      <c r="AU46" s="526"/>
      <c r="AV46" s="526"/>
      <c r="AW46" s="526"/>
      <c r="AX46" s="526"/>
      <c r="AY46" s="526"/>
      <c r="AZ46" s="526"/>
      <c r="BA46" s="526"/>
      <c r="BB46" s="526"/>
      <c r="BC46" s="526"/>
      <c r="BD46" s="526"/>
      <c r="BE46" s="526"/>
      <c r="BF46" s="526"/>
      <c r="BG46" s="526"/>
      <c r="BH46" s="526"/>
      <c r="BI46" s="526"/>
      <c r="BJ46" s="526"/>
      <c r="BK46" s="526"/>
      <c r="BL46" s="526"/>
      <c r="BM46" s="526"/>
      <c r="BN46" s="526"/>
      <c r="BO46" s="526"/>
      <c r="BP46" s="526"/>
      <c r="BQ46" s="526"/>
      <c r="BR46" s="526"/>
      <c r="BS46" s="526"/>
      <c r="BT46" s="526"/>
      <c r="BU46" s="526"/>
      <c r="BV46" s="526"/>
      <c r="BW46" s="526"/>
      <c r="BX46" s="526"/>
      <c r="BY46" s="526"/>
      <c r="BZ46" s="526"/>
      <c r="CA46" s="526"/>
      <c r="CB46" s="526"/>
      <c r="CC46" s="526"/>
      <c r="CD46" s="526"/>
      <c r="CE46" s="526"/>
      <c r="CF46" s="526"/>
      <c r="CG46" s="526"/>
      <c r="CH46" s="526"/>
      <c r="CI46" s="526"/>
      <c r="CJ46" s="526"/>
      <c r="CK46" s="526"/>
      <c r="CL46" s="526"/>
      <c r="CM46" s="526"/>
      <c r="CN46" s="526"/>
      <c r="CO46" s="526"/>
      <c r="CP46" s="526"/>
      <c r="CQ46" s="526"/>
      <c r="CR46" s="526"/>
      <c r="CS46" s="526"/>
      <c r="CT46" s="526"/>
      <c r="CU46" s="526"/>
      <c r="CV46" s="526"/>
      <c r="CW46" s="526"/>
      <c r="CX46" s="526"/>
      <c r="CY46" s="526"/>
      <c r="CZ46" s="526"/>
      <c r="DA46" s="526"/>
      <c r="DB46" s="526"/>
      <c r="DC46" s="526"/>
      <c r="DD46" s="526"/>
      <c r="DE46" s="526"/>
      <c r="DF46" s="526"/>
      <c r="DG46" s="526"/>
      <c r="DH46" s="526"/>
      <c r="DI46" s="526"/>
      <c r="DJ46" s="526"/>
      <c r="DK46" s="526"/>
      <c r="DL46" s="526"/>
      <c r="DM46" s="526"/>
      <c r="DN46" s="526"/>
      <c r="DO46" s="526"/>
      <c r="DP46" s="526"/>
      <c r="DQ46" s="526"/>
      <c r="DR46" s="526"/>
      <c r="DS46" s="526"/>
      <c r="DT46" s="526"/>
      <c r="DU46" s="526"/>
      <c r="DV46" s="526"/>
      <c r="DW46" s="526"/>
      <c r="DX46" s="526"/>
      <c r="DY46" s="526"/>
      <c r="DZ46" s="526"/>
      <c r="EA46" s="526"/>
      <c r="EB46" s="526"/>
      <c r="EC46" s="526"/>
      <c r="ED46" s="526"/>
      <c r="EE46" s="526"/>
      <c r="EF46" s="526"/>
      <c r="EG46" s="526"/>
      <c r="EH46" s="526"/>
      <c r="EI46" s="526"/>
      <c r="EJ46" s="526"/>
      <c r="EK46" s="526"/>
      <c r="EL46" s="526"/>
      <c r="EM46" s="526"/>
      <c r="EN46" s="526"/>
      <c r="EO46" s="526"/>
      <c r="EP46" s="526"/>
      <c r="EQ46" s="526"/>
      <c r="ER46" s="526"/>
      <c r="ES46" s="526"/>
      <c r="ET46" s="526"/>
      <c r="EU46" s="526"/>
      <c r="EV46" s="526"/>
      <c r="EW46" s="526"/>
      <c r="EX46" s="526"/>
      <c r="EY46" s="526"/>
      <c r="EZ46" s="526"/>
      <c r="FA46" s="526"/>
      <c r="FB46" s="526"/>
      <c r="FC46" s="526"/>
      <c r="FD46" s="526"/>
      <c r="FE46" s="526"/>
      <c r="FF46" s="526"/>
      <c r="FG46" s="526"/>
      <c r="FH46" s="526"/>
      <c r="FI46" s="526"/>
      <c r="FJ46" s="526"/>
      <c r="FK46" s="526"/>
      <c r="FL46" s="526"/>
      <c r="FM46" s="526"/>
      <c r="FN46" s="526"/>
      <c r="FO46" s="526"/>
      <c r="FP46" s="526"/>
      <c r="FQ46" s="526"/>
      <c r="FR46" s="526"/>
      <c r="FS46" s="526"/>
      <c r="FT46" s="526"/>
      <c r="FU46" s="526"/>
      <c r="FV46" s="526"/>
      <c r="FW46" s="526"/>
      <c r="FX46" s="526"/>
      <c r="FY46" s="526"/>
      <c r="FZ46" s="526"/>
      <c r="GA46" s="526"/>
      <c r="GB46" s="526"/>
      <c r="GC46" s="526"/>
      <c r="GD46" s="526"/>
      <c r="GE46" s="526"/>
      <c r="GF46" s="526"/>
      <c r="GG46" s="526"/>
      <c r="GH46" s="526"/>
      <c r="GI46" s="526"/>
      <c r="GJ46" s="526"/>
      <c r="GK46" s="526"/>
      <c r="GL46" s="526"/>
      <c r="GM46" s="526"/>
      <c r="GN46" s="526"/>
      <c r="GO46" s="526"/>
      <c r="GP46" s="526"/>
      <c r="GQ46" s="526"/>
      <c r="GR46" s="526"/>
      <c r="GS46" s="526"/>
      <c r="GT46" s="526"/>
      <c r="GU46" s="526"/>
      <c r="GV46" s="526"/>
      <c r="GW46" s="526"/>
      <c r="GX46" s="526"/>
      <c r="GY46" s="526"/>
      <c r="GZ46" s="526"/>
      <c r="HA46" s="526"/>
      <c r="HB46" s="526"/>
      <c r="HC46" s="526"/>
      <c r="HD46" s="526"/>
      <c r="HE46" s="526"/>
      <c r="HF46" s="526"/>
      <c r="HG46" s="526"/>
      <c r="HH46" s="526"/>
      <c r="HI46" s="526"/>
      <c r="HJ46" s="526"/>
      <c r="HK46" s="526"/>
      <c r="HL46" s="526"/>
      <c r="HM46" s="526"/>
      <c r="HN46" s="526"/>
      <c r="HO46" s="526"/>
      <c r="HP46" s="526"/>
      <c r="HQ46" s="526"/>
      <c r="HR46" s="526"/>
      <c r="HS46" s="526"/>
      <c r="HT46" s="526"/>
      <c r="HU46" s="526"/>
      <c r="HV46" s="526"/>
      <c r="HW46" s="526"/>
      <c r="HX46" s="526"/>
      <c r="HY46" s="526"/>
      <c r="HZ46" s="526"/>
      <c r="IA46" s="526"/>
      <c r="IB46" s="526"/>
      <c r="IC46" s="526"/>
      <c r="ID46" s="526"/>
      <c r="IE46" s="526"/>
      <c r="IF46" s="526"/>
      <c r="IG46" s="526"/>
      <c r="IH46" s="526"/>
      <c r="II46" s="526"/>
      <c r="IJ46" s="526"/>
      <c r="IK46" s="526"/>
      <c r="IL46" s="526"/>
      <c r="IM46" s="526"/>
      <c r="IN46" s="526"/>
      <c r="IO46" s="526"/>
      <c r="IP46" s="526"/>
      <c r="IQ46" s="526"/>
      <c r="IR46" s="526"/>
      <c r="IS46" s="526"/>
      <c r="IT46" s="526"/>
      <c r="IU46" s="526"/>
      <c r="IV46" s="526"/>
      <c r="IW46" s="526"/>
      <c r="IX46" s="526"/>
      <c r="IY46" s="526"/>
      <c r="IZ46" s="526"/>
      <c r="JA46" s="526"/>
      <c r="JB46" s="526"/>
      <c r="JC46" s="526"/>
      <c r="JD46" s="526"/>
      <c r="JE46" s="526"/>
      <c r="JF46" s="526"/>
      <c r="JG46" s="526"/>
      <c r="JH46" s="526"/>
      <c r="JI46" s="526"/>
      <c r="JJ46" s="526"/>
      <c r="JK46" s="526"/>
      <c r="JL46" s="526"/>
      <c r="JM46" s="526"/>
      <c r="JN46" s="527"/>
    </row>
    <row r="47" spans="1:274" ht="38" customHeight="1">
      <c r="A47" s="860"/>
      <c r="B47" s="914" t="s">
        <v>875</v>
      </c>
      <c r="C47" s="914" t="s">
        <v>876</v>
      </c>
      <c r="D47" s="661">
        <v>1</v>
      </c>
      <c r="E47" s="1190">
        <v>374</v>
      </c>
      <c r="F47" s="915" t="s">
        <v>1728</v>
      </c>
      <c r="G47" s="916"/>
      <c r="H47" s="917"/>
      <c r="I47" s="918"/>
      <c r="J47" s="919"/>
      <c r="K47" s="920"/>
      <c r="L47" s="921"/>
      <c r="M47" s="895">
        <f t="shared" si="4"/>
        <v>0</v>
      </c>
      <c r="N47" s="685">
        <f t="shared" si="5"/>
        <v>0</v>
      </c>
      <c r="O47" s="686" t="str">
        <f t="shared" si="6"/>
        <v>-</v>
      </c>
      <c r="P47" s="896">
        <v>18</v>
      </c>
      <c r="Q47" s="174">
        <f t="shared" si="3"/>
        <v>0</v>
      </c>
      <c r="R47" s="533"/>
      <c r="S47" s="948" t="s">
        <v>1519</v>
      </c>
      <c r="T47" s="947"/>
      <c r="U47" s="947"/>
      <c r="V47" s="947"/>
      <c r="W47" s="947"/>
      <c r="X47" s="947"/>
      <c r="Y47" s="947"/>
      <c r="Z47" s="947"/>
      <c r="AA47" s="947"/>
      <c r="AB47" s="947"/>
      <c r="AC47" s="947"/>
      <c r="AD47" s="947"/>
      <c r="AE47" s="947"/>
      <c r="AF47" s="947"/>
      <c r="AG47" s="947"/>
      <c r="AH47" s="947"/>
      <c r="AI47" s="947"/>
      <c r="AJ47" s="947"/>
      <c r="AK47" s="947"/>
      <c r="AL47" s="899"/>
      <c r="AM47" s="925"/>
      <c r="AN47" s="925"/>
      <c r="AO47" s="925"/>
      <c r="AP47" s="925"/>
      <c r="AQ47" s="925">
        <v>1</v>
      </c>
      <c r="AR47" s="925"/>
      <c r="AS47" s="858"/>
      <c r="AT47" s="526"/>
      <c r="AU47" s="526"/>
      <c r="AV47" s="526"/>
      <c r="AW47" s="526"/>
      <c r="AX47" s="526"/>
      <c r="AY47" s="526"/>
      <c r="AZ47" s="526"/>
      <c r="BA47" s="526"/>
      <c r="BB47" s="526"/>
      <c r="BC47" s="526"/>
      <c r="BD47" s="526"/>
      <c r="BE47" s="526"/>
      <c r="BF47" s="526"/>
      <c r="BG47" s="526"/>
      <c r="BH47" s="526"/>
      <c r="BI47" s="526"/>
      <c r="BJ47" s="526"/>
      <c r="BK47" s="526"/>
      <c r="BL47" s="526"/>
      <c r="BM47" s="526"/>
      <c r="BN47" s="526"/>
      <c r="BO47" s="526"/>
      <c r="BP47" s="526"/>
      <c r="BQ47" s="526"/>
      <c r="BR47" s="526"/>
      <c r="BS47" s="526"/>
      <c r="BT47" s="526"/>
      <c r="BU47" s="526"/>
      <c r="BV47" s="526"/>
      <c r="BW47" s="526"/>
      <c r="BX47" s="526"/>
      <c r="BY47" s="526"/>
      <c r="BZ47" s="526"/>
      <c r="CA47" s="526"/>
      <c r="CB47" s="526"/>
      <c r="CC47" s="526"/>
      <c r="CD47" s="526"/>
      <c r="CE47" s="526"/>
      <c r="CF47" s="526"/>
      <c r="CG47" s="526"/>
      <c r="CH47" s="526"/>
      <c r="CI47" s="526"/>
      <c r="CJ47" s="526"/>
      <c r="CK47" s="526"/>
      <c r="CL47" s="526"/>
      <c r="CM47" s="526"/>
      <c r="CN47" s="526"/>
      <c r="CO47" s="526"/>
      <c r="CP47" s="526"/>
      <c r="CQ47" s="526"/>
      <c r="CR47" s="526"/>
      <c r="CS47" s="526"/>
      <c r="CT47" s="526"/>
      <c r="CU47" s="526"/>
      <c r="CV47" s="526"/>
      <c r="CW47" s="526"/>
      <c r="CX47" s="526"/>
      <c r="CY47" s="526"/>
      <c r="CZ47" s="526"/>
      <c r="DA47" s="526"/>
      <c r="DB47" s="526"/>
      <c r="DC47" s="526"/>
      <c r="DD47" s="526"/>
      <c r="DE47" s="526"/>
      <c r="DF47" s="526"/>
      <c r="DG47" s="526"/>
      <c r="DH47" s="526"/>
      <c r="DI47" s="526"/>
      <c r="DJ47" s="526"/>
      <c r="DK47" s="526"/>
      <c r="DL47" s="526"/>
      <c r="DM47" s="526"/>
      <c r="DN47" s="526"/>
      <c r="DO47" s="526"/>
      <c r="DP47" s="526"/>
      <c r="DQ47" s="526"/>
      <c r="DR47" s="526"/>
      <c r="DS47" s="526"/>
      <c r="DT47" s="526"/>
      <c r="DU47" s="526"/>
      <c r="DV47" s="526"/>
      <c r="DW47" s="526"/>
      <c r="DX47" s="526"/>
      <c r="DY47" s="526"/>
      <c r="DZ47" s="526"/>
      <c r="EA47" s="526"/>
      <c r="EB47" s="526"/>
      <c r="EC47" s="526"/>
      <c r="ED47" s="526"/>
      <c r="EE47" s="526"/>
      <c r="EF47" s="526"/>
      <c r="EG47" s="526"/>
      <c r="EH47" s="526"/>
      <c r="EI47" s="526"/>
      <c r="EJ47" s="526"/>
      <c r="EK47" s="526"/>
      <c r="EL47" s="526"/>
      <c r="EM47" s="526"/>
      <c r="EN47" s="526"/>
      <c r="EO47" s="526"/>
      <c r="EP47" s="526"/>
      <c r="EQ47" s="526"/>
      <c r="ER47" s="526"/>
      <c r="ES47" s="526"/>
      <c r="ET47" s="526"/>
      <c r="EU47" s="526"/>
      <c r="EV47" s="526"/>
      <c r="EW47" s="526"/>
      <c r="EX47" s="526"/>
      <c r="EY47" s="526"/>
      <c r="EZ47" s="526"/>
      <c r="FA47" s="526"/>
      <c r="FB47" s="526"/>
      <c r="FC47" s="526"/>
      <c r="FD47" s="526"/>
      <c r="FE47" s="526"/>
      <c r="FF47" s="526"/>
      <c r="FG47" s="526"/>
      <c r="FH47" s="526"/>
      <c r="FI47" s="526"/>
      <c r="FJ47" s="526"/>
      <c r="FK47" s="526"/>
      <c r="FL47" s="526"/>
      <c r="FM47" s="526"/>
      <c r="FN47" s="526"/>
      <c r="FO47" s="526"/>
      <c r="FP47" s="526"/>
      <c r="FQ47" s="526"/>
      <c r="FR47" s="526"/>
      <c r="FS47" s="526"/>
      <c r="FT47" s="526"/>
      <c r="FU47" s="526"/>
      <c r="FV47" s="526"/>
      <c r="FW47" s="526"/>
      <c r="FX47" s="526"/>
      <c r="FY47" s="526"/>
      <c r="FZ47" s="526"/>
      <c r="GA47" s="526"/>
      <c r="GB47" s="526"/>
      <c r="GC47" s="526"/>
      <c r="GD47" s="526"/>
      <c r="GE47" s="526"/>
      <c r="GF47" s="526"/>
      <c r="GG47" s="526"/>
      <c r="GH47" s="526"/>
      <c r="GI47" s="526"/>
      <c r="GJ47" s="526"/>
      <c r="GK47" s="526"/>
      <c r="GL47" s="526"/>
      <c r="GM47" s="526"/>
      <c r="GN47" s="526"/>
      <c r="GO47" s="526"/>
      <c r="GP47" s="526"/>
      <c r="GQ47" s="526"/>
      <c r="GR47" s="526"/>
      <c r="GS47" s="526"/>
      <c r="GT47" s="526"/>
      <c r="GU47" s="526"/>
      <c r="GV47" s="526"/>
      <c r="GW47" s="526"/>
      <c r="GX47" s="526"/>
      <c r="GY47" s="526"/>
      <c r="GZ47" s="526"/>
      <c r="HA47" s="526"/>
      <c r="HB47" s="526"/>
      <c r="HC47" s="526"/>
      <c r="HD47" s="526"/>
      <c r="HE47" s="526"/>
      <c r="HF47" s="526"/>
      <c r="HG47" s="526"/>
      <c r="HH47" s="526"/>
      <c r="HI47" s="526"/>
      <c r="HJ47" s="526"/>
      <c r="HK47" s="526"/>
      <c r="HL47" s="526"/>
      <c r="HM47" s="526"/>
      <c r="HN47" s="526"/>
      <c r="HO47" s="526"/>
      <c r="HP47" s="526"/>
      <c r="HQ47" s="526"/>
      <c r="HR47" s="526"/>
      <c r="HS47" s="526"/>
      <c r="HT47" s="526"/>
      <c r="HU47" s="526"/>
      <c r="HV47" s="526"/>
      <c r="HW47" s="526"/>
      <c r="HX47" s="526"/>
      <c r="HY47" s="526"/>
      <c r="HZ47" s="526"/>
      <c r="IA47" s="526"/>
      <c r="IB47" s="526"/>
      <c r="IC47" s="526"/>
      <c r="ID47" s="526"/>
      <c r="IE47" s="526"/>
      <c r="IF47" s="526"/>
      <c r="IG47" s="526"/>
      <c r="IH47" s="526"/>
      <c r="II47" s="526"/>
      <c r="IJ47" s="526"/>
      <c r="IK47" s="526"/>
      <c r="IL47" s="526"/>
      <c r="IM47" s="526"/>
      <c r="IN47" s="526"/>
      <c r="IO47" s="526"/>
      <c r="IP47" s="526"/>
      <c r="IQ47" s="526"/>
      <c r="IR47" s="526"/>
      <c r="IS47" s="526"/>
      <c r="IT47" s="526"/>
      <c r="IU47" s="526"/>
      <c r="IV47" s="526"/>
      <c r="IW47" s="526"/>
      <c r="IX47" s="526"/>
      <c r="IY47" s="526"/>
      <c r="IZ47" s="526"/>
      <c r="JA47" s="526"/>
      <c r="JB47" s="526"/>
      <c r="JC47" s="526"/>
      <c r="JD47" s="526"/>
      <c r="JE47" s="526"/>
      <c r="JF47" s="526"/>
      <c r="JG47" s="526"/>
      <c r="JH47" s="526"/>
      <c r="JI47" s="526"/>
      <c r="JJ47" s="526"/>
      <c r="JK47" s="526"/>
      <c r="JL47" s="526"/>
      <c r="JM47" s="526"/>
      <c r="JN47" s="527"/>
    </row>
    <row r="48" spans="1:274" ht="38" customHeight="1">
      <c r="A48" s="860"/>
      <c r="B48" s="914" t="s">
        <v>877</v>
      </c>
      <c r="C48" s="914" t="s">
        <v>878</v>
      </c>
      <c r="D48" s="661">
        <v>1</v>
      </c>
      <c r="E48" s="1190">
        <v>375</v>
      </c>
      <c r="F48" s="915" t="s">
        <v>1729</v>
      </c>
      <c r="G48" s="916"/>
      <c r="H48" s="917"/>
      <c r="I48" s="918"/>
      <c r="J48" s="919"/>
      <c r="K48" s="920"/>
      <c r="L48" s="921"/>
      <c r="M48" s="895">
        <f t="shared" si="4"/>
        <v>0</v>
      </c>
      <c r="N48" s="685">
        <f t="shared" si="5"/>
        <v>0</v>
      </c>
      <c r="O48" s="686" t="str">
        <f t="shared" si="6"/>
        <v>-</v>
      </c>
      <c r="P48" s="896">
        <v>13.7</v>
      </c>
      <c r="Q48" s="174">
        <f t="shared" si="3"/>
        <v>0</v>
      </c>
      <c r="R48" s="533"/>
      <c r="S48" s="948" t="s">
        <v>1520</v>
      </c>
      <c r="T48" s="947"/>
      <c r="U48" s="947"/>
      <c r="V48" s="947"/>
      <c r="W48" s="947"/>
      <c r="X48" s="947"/>
      <c r="Y48" s="947"/>
      <c r="Z48" s="947"/>
      <c r="AA48" s="947"/>
      <c r="AB48" s="947"/>
      <c r="AC48" s="947"/>
      <c r="AD48" s="947"/>
      <c r="AE48" s="947"/>
      <c r="AF48" s="947"/>
      <c r="AG48" s="947"/>
      <c r="AH48" s="947"/>
      <c r="AI48" s="947"/>
      <c r="AJ48" s="947"/>
      <c r="AK48" s="947"/>
      <c r="AL48" s="899">
        <v>3</v>
      </c>
      <c r="AM48" s="925"/>
      <c r="AN48" s="925"/>
      <c r="AO48" s="925"/>
      <c r="AP48" s="925"/>
      <c r="AQ48" s="925">
        <v>1</v>
      </c>
      <c r="AR48" s="925"/>
      <c r="AS48" s="858"/>
      <c r="AT48" s="526"/>
      <c r="AU48" s="526"/>
      <c r="AV48" s="526"/>
      <c r="AW48" s="526"/>
      <c r="AX48" s="526"/>
      <c r="AY48" s="526"/>
      <c r="AZ48" s="526"/>
      <c r="BA48" s="526"/>
      <c r="BB48" s="526"/>
      <c r="BC48" s="526"/>
      <c r="BD48" s="526"/>
      <c r="BE48" s="526"/>
      <c r="BF48" s="526"/>
      <c r="BG48" s="526"/>
      <c r="BH48" s="526"/>
      <c r="BI48" s="526"/>
      <c r="BJ48" s="526"/>
      <c r="BK48" s="526"/>
      <c r="BL48" s="526"/>
      <c r="BM48" s="526"/>
      <c r="BN48" s="526"/>
      <c r="BO48" s="526"/>
      <c r="BP48" s="526"/>
      <c r="BQ48" s="526"/>
      <c r="BR48" s="526"/>
      <c r="BS48" s="526"/>
      <c r="BT48" s="526"/>
      <c r="BU48" s="526"/>
      <c r="BV48" s="526"/>
      <c r="BW48" s="526"/>
      <c r="BX48" s="526"/>
      <c r="BY48" s="526"/>
      <c r="BZ48" s="526"/>
      <c r="CA48" s="526"/>
      <c r="CB48" s="526"/>
      <c r="CC48" s="526"/>
      <c r="CD48" s="526"/>
      <c r="CE48" s="526"/>
      <c r="CF48" s="526"/>
      <c r="CG48" s="526"/>
      <c r="CH48" s="526"/>
      <c r="CI48" s="526"/>
      <c r="CJ48" s="526"/>
      <c r="CK48" s="526"/>
      <c r="CL48" s="526"/>
      <c r="CM48" s="526"/>
      <c r="CN48" s="526"/>
      <c r="CO48" s="526"/>
      <c r="CP48" s="526"/>
      <c r="CQ48" s="526"/>
      <c r="CR48" s="526"/>
      <c r="CS48" s="526"/>
      <c r="CT48" s="526"/>
      <c r="CU48" s="526"/>
      <c r="CV48" s="526"/>
      <c r="CW48" s="526"/>
      <c r="CX48" s="526"/>
      <c r="CY48" s="526"/>
      <c r="CZ48" s="526"/>
      <c r="DA48" s="526"/>
      <c r="DB48" s="526"/>
      <c r="DC48" s="526"/>
      <c r="DD48" s="526"/>
      <c r="DE48" s="526"/>
      <c r="DF48" s="526"/>
      <c r="DG48" s="526"/>
      <c r="DH48" s="526"/>
      <c r="DI48" s="526"/>
      <c r="DJ48" s="526"/>
      <c r="DK48" s="526"/>
      <c r="DL48" s="526"/>
      <c r="DM48" s="526"/>
      <c r="DN48" s="526"/>
      <c r="DO48" s="526"/>
      <c r="DP48" s="526"/>
      <c r="DQ48" s="526"/>
      <c r="DR48" s="526"/>
      <c r="DS48" s="526"/>
      <c r="DT48" s="526"/>
      <c r="DU48" s="526"/>
      <c r="DV48" s="526"/>
      <c r="DW48" s="526"/>
      <c r="DX48" s="526"/>
      <c r="DY48" s="526"/>
      <c r="DZ48" s="526"/>
      <c r="EA48" s="526"/>
      <c r="EB48" s="526"/>
      <c r="EC48" s="526"/>
      <c r="ED48" s="526"/>
      <c r="EE48" s="526"/>
      <c r="EF48" s="526"/>
      <c r="EG48" s="526"/>
      <c r="EH48" s="526"/>
      <c r="EI48" s="526"/>
      <c r="EJ48" s="526"/>
      <c r="EK48" s="526"/>
      <c r="EL48" s="526"/>
      <c r="EM48" s="526"/>
      <c r="EN48" s="526"/>
      <c r="EO48" s="526"/>
      <c r="EP48" s="526"/>
      <c r="EQ48" s="526"/>
      <c r="ER48" s="526"/>
      <c r="ES48" s="526"/>
      <c r="ET48" s="526"/>
      <c r="EU48" s="526"/>
      <c r="EV48" s="526"/>
      <c r="EW48" s="526"/>
      <c r="EX48" s="526"/>
      <c r="EY48" s="526"/>
      <c r="EZ48" s="526"/>
      <c r="FA48" s="526"/>
      <c r="FB48" s="526"/>
      <c r="FC48" s="526"/>
      <c r="FD48" s="526"/>
      <c r="FE48" s="526"/>
      <c r="FF48" s="526"/>
      <c r="FG48" s="526"/>
      <c r="FH48" s="526"/>
      <c r="FI48" s="526"/>
      <c r="FJ48" s="526"/>
      <c r="FK48" s="526"/>
      <c r="FL48" s="526"/>
      <c r="FM48" s="526"/>
      <c r="FN48" s="526"/>
      <c r="FO48" s="526"/>
      <c r="FP48" s="526"/>
      <c r="FQ48" s="526"/>
      <c r="FR48" s="526"/>
      <c r="FS48" s="526"/>
      <c r="FT48" s="526"/>
      <c r="FU48" s="526"/>
      <c r="FV48" s="526"/>
      <c r="FW48" s="526"/>
      <c r="FX48" s="526"/>
      <c r="FY48" s="526"/>
      <c r="FZ48" s="526"/>
      <c r="GA48" s="526"/>
      <c r="GB48" s="526"/>
      <c r="GC48" s="526"/>
      <c r="GD48" s="526"/>
      <c r="GE48" s="526"/>
      <c r="GF48" s="526"/>
      <c r="GG48" s="526"/>
      <c r="GH48" s="526"/>
      <c r="GI48" s="526"/>
      <c r="GJ48" s="526"/>
      <c r="GK48" s="526"/>
      <c r="GL48" s="526"/>
      <c r="GM48" s="526"/>
      <c r="GN48" s="526"/>
      <c r="GO48" s="526"/>
      <c r="GP48" s="526"/>
      <c r="GQ48" s="526"/>
      <c r="GR48" s="526"/>
      <c r="GS48" s="526"/>
      <c r="GT48" s="526"/>
      <c r="GU48" s="526"/>
      <c r="GV48" s="526"/>
      <c r="GW48" s="526"/>
      <c r="GX48" s="526"/>
      <c r="GY48" s="526"/>
      <c r="GZ48" s="526"/>
      <c r="HA48" s="526"/>
      <c r="HB48" s="526"/>
      <c r="HC48" s="526"/>
      <c r="HD48" s="526"/>
      <c r="HE48" s="526"/>
      <c r="HF48" s="526"/>
      <c r="HG48" s="526"/>
      <c r="HH48" s="526"/>
      <c r="HI48" s="526"/>
      <c r="HJ48" s="526"/>
      <c r="HK48" s="526"/>
      <c r="HL48" s="526"/>
      <c r="HM48" s="526"/>
      <c r="HN48" s="526"/>
      <c r="HO48" s="526"/>
      <c r="HP48" s="526"/>
      <c r="HQ48" s="526"/>
      <c r="HR48" s="526"/>
      <c r="HS48" s="526"/>
      <c r="HT48" s="526"/>
      <c r="HU48" s="526"/>
      <c r="HV48" s="526"/>
      <c r="HW48" s="526"/>
      <c r="HX48" s="526"/>
      <c r="HY48" s="526"/>
      <c r="HZ48" s="526"/>
      <c r="IA48" s="526"/>
      <c r="IB48" s="526"/>
      <c r="IC48" s="526"/>
      <c r="ID48" s="526"/>
      <c r="IE48" s="526"/>
      <c r="IF48" s="526"/>
      <c r="IG48" s="526"/>
      <c r="IH48" s="526"/>
      <c r="II48" s="526"/>
      <c r="IJ48" s="526"/>
      <c r="IK48" s="526"/>
      <c r="IL48" s="526"/>
      <c r="IM48" s="526"/>
      <c r="IN48" s="526"/>
      <c r="IO48" s="526"/>
      <c r="IP48" s="526"/>
      <c r="IQ48" s="526"/>
      <c r="IR48" s="526"/>
      <c r="IS48" s="526"/>
      <c r="IT48" s="526"/>
      <c r="IU48" s="526"/>
      <c r="IV48" s="526"/>
      <c r="IW48" s="526"/>
      <c r="IX48" s="526"/>
      <c r="IY48" s="526"/>
      <c r="IZ48" s="526"/>
      <c r="JA48" s="526"/>
      <c r="JB48" s="526"/>
      <c r="JC48" s="526"/>
      <c r="JD48" s="526"/>
      <c r="JE48" s="526"/>
      <c r="JF48" s="526"/>
      <c r="JG48" s="526"/>
      <c r="JH48" s="526"/>
      <c r="JI48" s="526"/>
      <c r="JJ48" s="526"/>
      <c r="JK48" s="526"/>
      <c r="JL48" s="526"/>
      <c r="JM48" s="526"/>
      <c r="JN48" s="527"/>
    </row>
    <row r="49" spans="1:274" ht="38" customHeight="1">
      <c r="A49" s="860"/>
      <c r="B49" s="914" t="s">
        <v>879</v>
      </c>
      <c r="C49" s="914" t="s">
        <v>880</v>
      </c>
      <c r="D49" s="661">
        <v>1</v>
      </c>
      <c r="E49" s="1190">
        <v>362</v>
      </c>
      <c r="F49" s="915" t="s">
        <v>1730</v>
      </c>
      <c r="G49" s="916"/>
      <c r="H49" s="917"/>
      <c r="I49" s="918"/>
      <c r="J49" s="919"/>
      <c r="K49" s="920"/>
      <c r="L49" s="921"/>
      <c r="M49" s="895">
        <f t="shared" si="4"/>
        <v>0</v>
      </c>
      <c r="N49" s="685">
        <f t="shared" si="5"/>
        <v>0</v>
      </c>
      <c r="O49" s="686" t="str">
        <f t="shared" si="6"/>
        <v>-</v>
      </c>
      <c r="P49" s="896">
        <v>11.8</v>
      </c>
      <c r="Q49" s="174">
        <f t="shared" si="3"/>
        <v>0</v>
      </c>
      <c r="R49" s="533"/>
      <c r="S49" s="948" t="s">
        <v>1520</v>
      </c>
      <c r="T49" s="947"/>
      <c r="U49" s="947"/>
      <c r="V49" s="947"/>
      <c r="W49" s="947"/>
      <c r="X49" s="947"/>
      <c r="Y49" s="947"/>
      <c r="Z49" s="947"/>
      <c r="AA49" s="947"/>
      <c r="AB49" s="947"/>
      <c r="AC49" s="947"/>
      <c r="AD49" s="947"/>
      <c r="AE49" s="947"/>
      <c r="AF49" s="947"/>
      <c r="AG49" s="947"/>
      <c r="AH49" s="947"/>
      <c r="AI49" s="947"/>
      <c r="AJ49" s="947"/>
      <c r="AK49" s="947"/>
      <c r="AL49" s="899">
        <v>3</v>
      </c>
      <c r="AM49" s="925"/>
      <c r="AN49" s="925"/>
      <c r="AO49" s="925"/>
      <c r="AP49" s="925"/>
      <c r="AQ49" s="925">
        <v>1</v>
      </c>
      <c r="AR49" s="925"/>
      <c r="AS49" s="858"/>
      <c r="AT49" s="526"/>
      <c r="AU49" s="526"/>
      <c r="AV49" s="526"/>
      <c r="AW49" s="526"/>
      <c r="AX49" s="526"/>
      <c r="AY49" s="526"/>
      <c r="AZ49" s="526"/>
      <c r="BA49" s="526"/>
      <c r="BB49" s="526"/>
      <c r="BC49" s="526"/>
      <c r="BD49" s="526"/>
      <c r="BE49" s="526"/>
      <c r="BF49" s="526"/>
      <c r="BG49" s="526"/>
      <c r="BH49" s="526"/>
      <c r="BI49" s="526"/>
      <c r="BJ49" s="526"/>
      <c r="BK49" s="526"/>
      <c r="BL49" s="526"/>
      <c r="BM49" s="526"/>
      <c r="BN49" s="526"/>
      <c r="BO49" s="526"/>
      <c r="BP49" s="526"/>
      <c r="BQ49" s="526"/>
      <c r="BR49" s="526"/>
      <c r="BS49" s="526"/>
      <c r="BT49" s="526"/>
      <c r="BU49" s="526"/>
      <c r="BV49" s="526"/>
      <c r="BW49" s="526"/>
      <c r="BX49" s="526"/>
      <c r="BY49" s="526"/>
      <c r="BZ49" s="526"/>
      <c r="CA49" s="526"/>
      <c r="CB49" s="526"/>
      <c r="CC49" s="526"/>
      <c r="CD49" s="526"/>
      <c r="CE49" s="526"/>
      <c r="CF49" s="526"/>
      <c r="CG49" s="526"/>
      <c r="CH49" s="526"/>
      <c r="CI49" s="526"/>
      <c r="CJ49" s="526"/>
      <c r="CK49" s="526"/>
      <c r="CL49" s="526"/>
      <c r="CM49" s="526"/>
      <c r="CN49" s="526"/>
      <c r="CO49" s="526"/>
      <c r="CP49" s="526"/>
      <c r="CQ49" s="526"/>
      <c r="CR49" s="526"/>
      <c r="CS49" s="526"/>
      <c r="CT49" s="526"/>
      <c r="CU49" s="526"/>
      <c r="CV49" s="526"/>
      <c r="CW49" s="526"/>
      <c r="CX49" s="526"/>
      <c r="CY49" s="526"/>
      <c r="CZ49" s="526"/>
      <c r="DA49" s="526"/>
      <c r="DB49" s="526"/>
      <c r="DC49" s="526"/>
      <c r="DD49" s="526"/>
      <c r="DE49" s="526"/>
      <c r="DF49" s="526"/>
      <c r="DG49" s="526"/>
      <c r="DH49" s="526"/>
      <c r="DI49" s="526"/>
      <c r="DJ49" s="526"/>
      <c r="DK49" s="526"/>
      <c r="DL49" s="526"/>
      <c r="DM49" s="526"/>
      <c r="DN49" s="526"/>
      <c r="DO49" s="526"/>
      <c r="DP49" s="526"/>
      <c r="DQ49" s="526"/>
      <c r="DR49" s="526"/>
      <c r="DS49" s="526"/>
      <c r="DT49" s="526"/>
      <c r="DU49" s="526"/>
      <c r="DV49" s="526"/>
      <c r="DW49" s="526"/>
      <c r="DX49" s="526"/>
      <c r="DY49" s="526"/>
      <c r="DZ49" s="526"/>
      <c r="EA49" s="526"/>
      <c r="EB49" s="526"/>
      <c r="EC49" s="526"/>
      <c r="ED49" s="526"/>
      <c r="EE49" s="526"/>
      <c r="EF49" s="526"/>
      <c r="EG49" s="526"/>
      <c r="EH49" s="526"/>
      <c r="EI49" s="526"/>
      <c r="EJ49" s="526"/>
      <c r="EK49" s="526"/>
      <c r="EL49" s="526"/>
      <c r="EM49" s="526"/>
      <c r="EN49" s="526"/>
      <c r="EO49" s="526"/>
      <c r="EP49" s="526"/>
      <c r="EQ49" s="526"/>
      <c r="ER49" s="526"/>
      <c r="ES49" s="526"/>
      <c r="ET49" s="526"/>
      <c r="EU49" s="526"/>
      <c r="EV49" s="526"/>
      <c r="EW49" s="526"/>
      <c r="EX49" s="526"/>
      <c r="EY49" s="526"/>
      <c r="EZ49" s="526"/>
      <c r="FA49" s="526"/>
      <c r="FB49" s="526"/>
      <c r="FC49" s="526"/>
      <c r="FD49" s="526"/>
      <c r="FE49" s="526"/>
      <c r="FF49" s="526"/>
      <c r="FG49" s="526"/>
      <c r="FH49" s="526"/>
      <c r="FI49" s="526"/>
      <c r="FJ49" s="526"/>
      <c r="FK49" s="526"/>
      <c r="FL49" s="526"/>
      <c r="FM49" s="526"/>
      <c r="FN49" s="526"/>
      <c r="FO49" s="526"/>
      <c r="FP49" s="526"/>
      <c r="FQ49" s="526"/>
      <c r="FR49" s="526"/>
      <c r="FS49" s="526"/>
      <c r="FT49" s="526"/>
      <c r="FU49" s="526"/>
      <c r="FV49" s="526"/>
      <c r="FW49" s="526"/>
      <c r="FX49" s="526"/>
      <c r="FY49" s="526"/>
      <c r="FZ49" s="526"/>
      <c r="GA49" s="526"/>
      <c r="GB49" s="526"/>
      <c r="GC49" s="526"/>
      <c r="GD49" s="526"/>
      <c r="GE49" s="526"/>
      <c r="GF49" s="526"/>
      <c r="GG49" s="526"/>
      <c r="GH49" s="526"/>
      <c r="GI49" s="526"/>
      <c r="GJ49" s="526"/>
      <c r="GK49" s="526"/>
      <c r="GL49" s="526"/>
      <c r="GM49" s="526"/>
      <c r="GN49" s="526"/>
      <c r="GO49" s="526"/>
      <c r="GP49" s="526"/>
      <c r="GQ49" s="526"/>
      <c r="GR49" s="526"/>
      <c r="GS49" s="526"/>
      <c r="GT49" s="526"/>
      <c r="GU49" s="526"/>
      <c r="GV49" s="526"/>
      <c r="GW49" s="526"/>
      <c r="GX49" s="526"/>
      <c r="GY49" s="526"/>
      <c r="GZ49" s="526"/>
      <c r="HA49" s="526"/>
      <c r="HB49" s="526"/>
      <c r="HC49" s="526"/>
      <c r="HD49" s="526"/>
      <c r="HE49" s="526"/>
      <c r="HF49" s="526"/>
      <c r="HG49" s="526"/>
      <c r="HH49" s="526"/>
      <c r="HI49" s="526"/>
      <c r="HJ49" s="526"/>
      <c r="HK49" s="526"/>
      <c r="HL49" s="526"/>
      <c r="HM49" s="526"/>
      <c r="HN49" s="526"/>
      <c r="HO49" s="526"/>
      <c r="HP49" s="526"/>
      <c r="HQ49" s="526"/>
      <c r="HR49" s="526"/>
      <c r="HS49" s="526"/>
      <c r="HT49" s="526"/>
      <c r="HU49" s="526"/>
      <c r="HV49" s="526"/>
      <c r="HW49" s="526"/>
      <c r="HX49" s="526"/>
      <c r="HY49" s="526"/>
      <c r="HZ49" s="526"/>
      <c r="IA49" s="526"/>
      <c r="IB49" s="526"/>
      <c r="IC49" s="526"/>
      <c r="ID49" s="526"/>
      <c r="IE49" s="526"/>
      <c r="IF49" s="526"/>
      <c r="IG49" s="526"/>
      <c r="IH49" s="526"/>
      <c r="II49" s="526"/>
      <c r="IJ49" s="526"/>
      <c r="IK49" s="526"/>
      <c r="IL49" s="526"/>
      <c r="IM49" s="526"/>
      <c r="IN49" s="526"/>
      <c r="IO49" s="526"/>
      <c r="IP49" s="526"/>
      <c r="IQ49" s="526"/>
      <c r="IR49" s="526"/>
      <c r="IS49" s="526"/>
      <c r="IT49" s="526"/>
      <c r="IU49" s="526"/>
      <c r="IV49" s="526"/>
      <c r="IW49" s="526"/>
      <c r="IX49" s="526"/>
      <c r="IY49" s="526"/>
      <c r="IZ49" s="526"/>
      <c r="JA49" s="526"/>
      <c r="JB49" s="526"/>
      <c r="JC49" s="526"/>
      <c r="JD49" s="526"/>
      <c r="JE49" s="526"/>
      <c r="JF49" s="526"/>
      <c r="JG49" s="526"/>
      <c r="JH49" s="526"/>
      <c r="JI49" s="526"/>
      <c r="JJ49" s="526"/>
      <c r="JK49" s="526"/>
      <c r="JL49" s="526"/>
      <c r="JM49" s="526"/>
      <c r="JN49" s="527"/>
    </row>
    <row r="50" spans="1:274" ht="38" customHeight="1">
      <c r="A50" s="860"/>
      <c r="B50" s="914" t="s">
        <v>881</v>
      </c>
      <c r="C50" s="914" t="s">
        <v>882</v>
      </c>
      <c r="D50" s="661">
        <v>1</v>
      </c>
      <c r="E50" s="1190">
        <v>291</v>
      </c>
      <c r="F50" s="915" t="s">
        <v>1731</v>
      </c>
      <c r="G50" s="916"/>
      <c r="H50" s="917"/>
      <c r="I50" s="918"/>
      <c r="J50" s="919"/>
      <c r="K50" s="920"/>
      <c r="L50" s="921"/>
      <c r="M50" s="895">
        <f t="shared" si="4"/>
        <v>0</v>
      </c>
      <c r="N50" s="685">
        <f t="shared" si="5"/>
        <v>0</v>
      </c>
      <c r="O50" s="686" t="str">
        <f t="shared" si="6"/>
        <v>-</v>
      </c>
      <c r="P50" s="896">
        <v>8.6999999999999993</v>
      </c>
      <c r="Q50" s="174">
        <f t="shared" si="3"/>
        <v>0</v>
      </c>
      <c r="R50" s="533"/>
      <c r="S50" s="948" t="s">
        <v>1520</v>
      </c>
      <c r="T50" s="947"/>
      <c r="U50" s="947"/>
      <c r="V50" s="947"/>
      <c r="W50" s="947"/>
      <c r="X50" s="947"/>
      <c r="Y50" s="947"/>
      <c r="Z50" s="947"/>
      <c r="AA50" s="947"/>
      <c r="AB50" s="947"/>
      <c r="AC50" s="947"/>
      <c r="AD50" s="947"/>
      <c r="AE50" s="947"/>
      <c r="AF50" s="947"/>
      <c r="AG50" s="947"/>
      <c r="AH50" s="947"/>
      <c r="AI50" s="947"/>
      <c r="AJ50" s="947"/>
      <c r="AK50" s="947"/>
      <c r="AL50" s="899">
        <v>4</v>
      </c>
      <c r="AM50" s="925"/>
      <c r="AN50" s="925"/>
      <c r="AO50" s="925"/>
      <c r="AP50" s="925"/>
      <c r="AQ50" s="925">
        <v>1</v>
      </c>
      <c r="AR50" s="925"/>
      <c r="AS50" s="858"/>
      <c r="AT50" s="526"/>
      <c r="AU50" s="526"/>
      <c r="AV50" s="526"/>
      <c r="AW50" s="526"/>
      <c r="AX50" s="526"/>
      <c r="AY50" s="526"/>
      <c r="AZ50" s="526"/>
      <c r="BA50" s="526"/>
      <c r="BB50" s="526"/>
      <c r="BC50" s="526"/>
      <c r="BD50" s="526"/>
      <c r="BE50" s="526"/>
      <c r="BF50" s="526"/>
      <c r="BG50" s="526"/>
      <c r="BH50" s="526"/>
      <c r="BI50" s="526"/>
      <c r="BJ50" s="526"/>
      <c r="BK50" s="526"/>
      <c r="BL50" s="526"/>
      <c r="BM50" s="526"/>
      <c r="BN50" s="526"/>
      <c r="BO50" s="526"/>
      <c r="BP50" s="526"/>
      <c r="BQ50" s="526"/>
      <c r="BR50" s="526"/>
      <c r="BS50" s="526"/>
      <c r="BT50" s="526"/>
      <c r="BU50" s="526"/>
      <c r="BV50" s="526"/>
      <c r="BW50" s="526"/>
      <c r="BX50" s="526"/>
      <c r="BY50" s="526"/>
      <c r="BZ50" s="526"/>
      <c r="CA50" s="526"/>
      <c r="CB50" s="526"/>
      <c r="CC50" s="526"/>
      <c r="CD50" s="526"/>
      <c r="CE50" s="526"/>
      <c r="CF50" s="526"/>
      <c r="CG50" s="526"/>
      <c r="CH50" s="526"/>
      <c r="CI50" s="526"/>
      <c r="CJ50" s="526"/>
      <c r="CK50" s="526"/>
      <c r="CL50" s="526"/>
      <c r="CM50" s="526"/>
      <c r="CN50" s="526"/>
      <c r="CO50" s="526"/>
      <c r="CP50" s="526"/>
      <c r="CQ50" s="526"/>
      <c r="CR50" s="526"/>
      <c r="CS50" s="526"/>
      <c r="CT50" s="526"/>
      <c r="CU50" s="526"/>
      <c r="CV50" s="526"/>
      <c r="CW50" s="526"/>
      <c r="CX50" s="526"/>
      <c r="CY50" s="526"/>
      <c r="CZ50" s="526"/>
      <c r="DA50" s="526"/>
      <c r="DB50" s="526"/>
      <c r="DC50" s="526"/>
      <c r="DD50" s="526"/>
      <c r="DE50" s="526"/>
      <c r="DF50" s="526"/>
      <c r="DG50" s="526"/>
      <c r="DH50" s="526"/>
      <c r="DI50" s="526"/>
      <c r="DJ50" s="526"/>
      <c r="DK50" s="526"/>
      <c r="DL50" s="526"/>
      <c r="DM50" s="526"/>
      <c r="DN50" s="526"/>
      <c r="DO50" s="526"/>
      <c r="DP50" s="526"/>
      <c r="DQ50" s="526"/>
      <c r="DR50" s="526"/>
      <c r="DS50" s="526"/>
      <c r="DT50" s="526"/>
      <c r="DU50" s="526"/>
      <c r="DV50" s="526"/>
      <c r="DW50" s="526"/>
      <c r="DX50" s="526"/>
      <c r="DY50" s="526"/>
      <c r="DZ50" s="526"/>
      <c r="EA50" s="526"/>
      <c r="EB50" s="526"/>
      <c r="EC50" s="526"/>
      <c r="ED50" s="526"/>
      <c r="EE50" s="526"/>
      <c r="EF50" s="526"/>
      <c r="EG50" s="526"/>
      <c r="EH50" s="526"/>
      <c r="EI50" s="526"/>
      <c r="EJ50" s="526"/>
      <c r="EK50" s="526"/>
      <c r="EL50" s="526"/>
      <c r="EM50" s="526"/>
      <c r="EN50" s="526"/>
      <c r="EO50" s="526"/>
      <c r="EP50" s="526"/>
      <c r="EQ50" s="526"/>
      <c r="ER50" s="526"/>
      <c r="ES50" s="526"/>
      <c r="ET50" s="526"/>
      <c r="EU50" s="526"/>
      <c r="EV50" s="526"/>
      <c r="EW50" s="526"/>
      <c r="EX50" s="526"/>
      <c r="EY50" s="526"/>
      <c r="EZ50" s="526"/>
      <c r="FA50" s="526"/>
      <c r="FB50" s="526"/>
      <c r="FC50" s="526"/>
      <c r="FD50" s="526"/>
      <c r="FE50" s="526"/>
      <c r="FF50" s="526"/>
      <c r="FG50" s="526"/>
      <c r="FH50" s="526"/>
      <c r="FI50" s="526"/>
      <c r="FJ50" s="526"/>
      <c r="FK50" s="526"/>
      <c r="FL50" s="526"/>
      <c r="FM50" s="526"/>
      <c r="FN50" s="526"/>
      <c r="FO50" s="526"/>
      <c r="FP50" s="526"/>
      <c r="FQ50" s="526"/>
      <c r="FR50" s="526"/>
      <c r="FS50" s="526"/>
      <c r="FT50" s="526"/>
      <c r="FU50" s="526"/>
      <c r="FV50" s="526"/>
      <c r="FW50" s="526"/>
      <c r="FX50" s="526"/>
      <c r="FY50" s="526"/>
      <c r="FZ50" s="526"/>
      <c r="GA50" s="526"/>
      <c r="GB50" s="526"/>
      <c r="GC50" s="526"/>
      <c r="GD50" s="526"/>
      <c r="GE50" s="526"/>
      <c r="GF50" s="526"/>
      <c r="GG50" s="526"/>
      <c r="GH50" s="526"/>
      <c r="GI50" s="526"/>
      <c r="GJ50" s="526"/>
      <c r="GK50" s="526"/>
      <c r="GL50" s="526"/>
      <c r="GM50" s="526"/>
      <c r="GN50" s="526"/>
      <c r="GO50" s="526"/>
      <c r="GP50" s="526"/>
      <c r="GQ50" s="526"/>
      <c r="GR50" s="526"/>
      <c r="GS50" s="526"/>
      <c r="GT50" s="526"/>
      <c r="GU50" s="526"/>
      <c r="GV50" s="526"/>
      <c r="GW50" s="526"/>
      <c r="GX50" s="526"/>
      <c r="GY50" s="526"/>
      <c r="GZ50" s="526"/>
      <c r="HA50" s="526"/>
      <c r="HB50" s="526"/>
      <c r="HC50" s="526"/>
      <c r="HD50" s="526"/>
      <c r="HE50" s="526"/>
      <c r="HF50" s="526"/>
      <c r="HG50" s="526"/>
      <c r="HH50" s="526"/>
      <c r="HI50" s="526"/>
      <c r="HJ50" s="526"/>
      <c r="HK50" s="526"/>
      <c r="HL50" s="526"/>
      <c r="HM50" s="526"/>
      <c r="HN50" s="526"/>
      <c r="HO50" s="526"/>
      <c r="HP50" s="526"/>
      <c r="HQ50" s="526"/>
      <c r="HR50" s="526"/>
      <c r="HS50" s="526"/>
      <c r="HT50" s="526"/>
      <c r="HU50" s="526"/>
      <c r="HV50" s="526"/>
      <c r="HW50" s="526"/>
      <c r="HX50" s="526"/>
      <c r="HY50" s="526"/>
      <c r="HZ50" s="526"/>
      <c r="IA50" s="526"/>
      <c r="IB50" s="526"/>
      <c r="IC50" s="526"/>
      <c r="ID50" s="526"/>
      <c r="IE50" s="526"/>
      <c r="IF50" s="526"/>
      <c r="IG50" s="526"/>
      <c r="IH50" s="526"/>
      <c r="II50" s="526"/>
      <c r="IJ50" s="526"/>
      <c r="IK50" s="526"/>
      <c r="IL50" s="526"/>
      <c r="IM50" s="526"/>
      <c r="IN50" s="526"/>
      <c r="IO50" s="526"/>
      <c r="IP50" s="526"/>
      <c r="IQ50" s="526"/>
      <c r="IR50" s="526"/>
      <c r="IS50" s="526"/>
      <c r="IT50" s="526"/>
      <c r="IU50" s="526"/>
      <c r="IV50" s="526"/>
      <c r="IW50" s="526"/>
      <c r="IX50" s="526"/>
      <c r="IY50" s="526"/>
      <c r="IZ50" s="526"/>
      <c r="JA50" s="526"/>
      <c r="JB50" s="526"/>
      <c r="JC50" s="526"/>
      <c r="JD50" s="526"/>
      <c r="JE50" s="526"/>
      <c r="JF50" s="526"/>
      <c r="JG50" s="526"/>
      <c r="JH50" s="526"/>
      <c r="JI50" s="526"/>
      <c r="JJ50" s="526"/>
      <c r="JK50" s="526"/>
      <c r="JL50" s="526"/>
      <c r="JM50" s="526"/>
      <c r="JN50" s="527"/>
    </row>
    <row r="51" spans="1:274" ht="38" customHeight="1">
      <c r="A51" s="860"/>
      <c r="B51" s="914" t="s">
        <v>883</v>
      </c>
      <c r="C51" s="914" t="s">
        <v>884</v>
      </c>
      <c r="D51" s="661">
        <v>1</v>
      </c>
      <c r="E51" s="1190">
        <v>270</v>
      </c>
      <c r="F51" s="915" t="s">
        <v>1732</v>
      </c>
      <c r="G51" s="916"/>
      <c r="H51" s="917"/>
      <c r="I51" s="918"/>
      <c r="J51" s="919"/>
      <c r="K51" s="920"/>
      <c r="L51" s="921"/>
      <c r="M51" s="895">
        <f t="shared" si="4"/>
        <v>0</v>
      </c>
      <c r="N51" s="685">
        <f t="shared" si="5"/>
        <v>0</v>
      </c>
      <c r="O51" s="686" t="str">
        <f t="shared" si="6"/>
        <v>-</v>
      </c>
      <c r="P51" s="896">
        <v>7.9</v>
      </c>
      <c r="Q51" s="174">
        <f t="shared" si="3"/>
        <v>0</v>
      </c>
      <c r="R51" s="533"/>
      <c r="S51" s="948" t="s">
        <v>1520</v>
      </c>
      <c r="T51" s="947"/>
      <c r="U51" s="947"/>
      <c r="V51" s="947"/>
      <c r="W51" s="947"/>
      <c r="X51" s="947"/>
      <c r="Y51" s="947"/>
      <c r="Z51" s="947"/>
      <c r="AA51" s="947"/>
      <c r="AB51" s="947"/>
      <c r="AC51" s="947"/>
      <c r="AD51" s="947"/>
      <c r="AE51" s="947"/>
      <c r="AF51" s="947"/>
      <c r="AG51" s="947"/>
      <c r="AH51" s="947"/>
      <c r="AI51" s="947"/>
      <c r="AJ51" s="947"/>
      <c r="AK51" s="947"/>
      <c r="AL51" s="899">
        <v>4</v>
      </c>
      <c r="AM51" s="925"/>
      <c r="AN51" s="925"/>
      <c r="AO51" s="925"/>
      <c r="AP51" s="925"/>
      <c r="AQ51" s="925">
        <v>1</v>
      </c>
      <c r="AR51" s="925"/>
      <c r="AS51" s="858"/>
      <c r="AT51" s="526"/>
      <c r="AU51" s="526"/>
      <c r="AV51" s="526"/>
      <c r="AW51" s="526"/>
      <c r="AX51" s="526"/>
      <c r="AY51" s="526"/>
      <c r="AZ51" s="526"/>
      <c r="BA51" s="526"/>
      <c r="BB51" s="526"/>
      <c r="BC51" s="526"/>
      <c r="BD51" s="526"/>
      <c r="BE51" s="526"/>
      <c r="BF51" s="526"/>
      <c r="BG51" s="526"/>
      <c r="BH51" s="526"/>
      <c r="BI51" s="526"/>
      <c r="BJ51" s="526"/>
      <c r="BK51" s="526"/>
      <c r="BL51" s="526"/>
      <c r="BM51" s="526"/>
      <c r="BN51" s="526"/>
      <c r="BO51" s="526"/>
      <c r="BP51" s="526"/>
      <c r="BQ51" s="526"/>
      <c r="BR51" s="526"/>
      <c r="BS51" s="526"/>
      <c r="BT51" s="526"/>
      <c r="BU51" s="526"/>
      <c r="BV51" s="526"/>
      <c r="BW51" s="526"/>
      <c r="BX51" s="526"/>
      <c r="BY51" s="526"/>
      <c r="BZ51" s="526"/>
      <c r="CA51" s="526"/>
      <c r="CB51" s="526"/>
      <c r="CC51" s="526"/>
      <c r="CD51" s="526"/>
      <c r="CE51" s="526"/>
      <c r="CF51" s="526"/>
      <c r="CG51" s="526"/>
      <c r="CH51" s="526"/>
      <c r="CI51" s="526"/>
      <c r="CJ51" s="526"/>
      <c r="CK51" s="526"/>
      <c r="CL51" s="526"/>
      <c r="CM51" s="526"/>
      <c r="CN51" s="526"/>
      <c r="CO51" s="526"/>
      <c r="CP51" s="526"/>
      <c r="CQ51" s="526"/>
      <c r="CR51" s="526"/>
      <c r="CS51" s="526"/>
      <c r="CT51" s="526"/>
      <c r="CU51" s="526"/>
      <c r="CV51" s="526"/>
      <c r="CW51" s="526"/>
      <c r="CX51" s="526"/>
      <c r="CY51" s="526"/>
      <c r="CZ51" s="526"/>
      <c r="DA51" s="526"/>
      <c r="DB51" s="526"/>
      <c r="DC51" s="526"/>
      <c r="DD51" s="526"/>
      <c r="DE51" s="526"/>
      <c r="DF51" s="526"/>
      <c r="DG51" s="526"/>
      <c r="DH51" s="526"/>
      <c r="DI51" s="526"/>
      <c r="DJ51" s="526"/>
      <c r="DK51" s="526"/>
      <c r="DL51" s="526"/>
      <c r="DM51" s="526"/>
      <c r="DN51" s="526"/>
      <c r="DO51" s="526"/>
      <c r="DP51" s="526"/>
      <c r="DQ51" s="526"/>
      <c r="DR51" s="526"/>
      <c r="DS51" s="526"/>
      <c r="DT51" s="526"/>
      <c r="DU51" s="526"/>
      <c r="DV51" s="526"/>
      <c r="DW51" s="526"/>
      <c r="DX51" s="526"/>
      <c r="DY51" s="526"/>
      <c r="DZ51" s="526"/>
      <c r="EA51" s="526"/>
      <c r="EB51" s="526"/>
      <c r="EC51" s="526"/>
      <c r="ED51" s="526"/>
      <c r="EE51" s="526"/>
      <c r="EF51" s="526"/>
      <c r="EG51" s="526"/>
      <c r="EH51" s="526"/>
      <c r="EI51" s="526"/>
      <c r="EJ51" s="526"/>
      <c r="EK51" s="526"/>
      <c r="EL51" s="526"/>
      <c r="EM51" s="526"/>
      <c r="EN51" s="526"/>
      <c r="EO51" s="526"/>
      <c r="EP51" s="526"/>
      <c r="EQ51" s="526"/>
      <c r="ER51" s="526"/>
      <c r="ES51" s="526"/>
      <c r="ET51" s="526"/>
      <c r="EU51" s="526"/>
      <c r="EV51" s="526"/>
      <c r="EW51" s="526"/>
      <c r="EX51" s="526"/>
      <c r="EY51" s="526"/>
      <c r="EZ51" s="526"/>
      <c r="FA51" s="526"/>
      <c r="FB51" s="526"/>
      <c r="FC51" s="526"/>
      <c r="FD51" s="526"/>
      <c r="FE51" s="526"/>
      <c r="FF51" s="526"/>
      <c r="FG51" s="526"/>
      <c r="FH51" s="526"/>
      <c r="FI51" s="526"/>
      <c r="FJ51" s="526"/>
      <c r="FK51" s="526"/>
      <c r="FL51" s="526"/>
      <c r="FM51" s="526"/>
      <c r="FN51" s="526"/>
      <c r="FO51" s="526"/>
      <c r="FP51" s="526"/>
      <c r="FQ51" s="526"/>
      <c r="FR51" s="526"/>
      <c r="FS51" s="526"/>
      <c r="FT51" s="526"/>
      <c r="FU51" s="526"/>
      <c r="FV51" s="526"/>
      <c r="FW51" s="526"/>
      <c r="FX51" s="526"/>
      <c r="FY51" s="526"/>
      <c r="FZ51" s="526"/>
      <c r="GA51" s="526"/>
      <c r="GB51" s="526"/>
      <c r="GC51" s="526"/>
      <c r="GD51" s="526"/>
      <c r="GE51" s="526"/>
      <c r="GF51" s="526"/>
      <c r="GG51" s="526"/>
      <c r="GH51" s="526"/>
      <c r="GI51" s="526"/>
      <c r="GJ51" s="526"/>
      <c r="GK51" s="526"/>
      <c r="GL51" s="526"/>
      <c r="GM51" s="526"/>
      <c r="GN51" s="526"/>
      <c r="GO51" s="526"/>
      <c r="GP51" s="526"/>
      <c r="GQ51" s="526"/>
      <c r="GR51" s="526"/>
      <c r="GS51" s="526"/>
      <c r="GT51" s="526"/>
      <c r="GU51" s="526"/>
      <c r="GV51" s="526"/>
      <c r="GW51" s="526"/>
      <c r="GX51" s="526"/>
      <c r="GY51" s="526"/>
      <c r="GZ51" s="526"/>
      <c r="HA51" s="526"/>
      <c r="HB51" s="526"/>
      <c r="HC51" s="526"/>
      <c r="HD51" s="526"/>
      <c r="HE51" s="526"/>
      <c r="HF51" s="526"/>
      <c r="HG51" s="526"/>
      <c r="HH51" s="526"/>
      <c r="HI51" s="526"/>
      <c r="HJ51" s="526"/>
      <c r="HK51" s="526"/>
      <c r="HL51" s="526"/>
      <c r="HM51" s="526"/>
      <c r="HN51" s="526"/>
      <c r="HO51" s="526"/>
      <c r="HP51" s="526"/>
      <c r="HQ51" s="526"/>
      <c r="HR51" s="526"/>
      <c r="HS51" s="526"/>
      <c r="HT51" s="526"/>
      <c r="HU51" s="526"/>
      <c r="HV51" s="526"/>
      <c r="HW51" s="526"/>
      <c r="HX51" s="526"/>
      <c r="HY51" s="526"/>
      <c r="HZ51" s="526"/>
      <c r="IA51" s="526"/>
      <c r="IB51" s="526"/>
      <c r="IC51" s="526"/>
      <c r="ID51" s="526"/>
      <c r="IE51" s="526"/>
      <c r="IF51" s="526"/>
      <c r="IG51" s="526"/>
      <c r="IH51" s="526"/>
      <c r="II51" s="526"/>
      <c r="IJ51" s="526"/>
      <c r="IK51" s="526"/>
      <c r="IL51" s="526"/>
      <c r="IM51" s="526"/>
      <c r="IN51" s="526"/>
      <c r="IO51" s="526"/>
      <c r="IP51" s="526"/>
      <c r="IQ51" s="526"/>
      <c r="IR51" s="526"/>
      <c r="IS51" s="526"/>
      <c r="IT51" s="526"/>
      <c r="IU51" s="526"/>
      <c r="IV51" s="526"/>
      <c r="IW51" s="526"/>
      <c r="IX51" s="526"/>
      <c r="IY51" s="526"/>
      <c r="IZ51" s="526"/>
      <c r="JA51" s="526"/>
      <c r="JB51" s="526"/>
      <c r="JC51" s="526"/>
      <c r="JD51" s="526"/>
      <c r="JE51" s="526"/>
      <c r="JF51" s="526"/>
      <c r="JG51" s="526"/>
      <c r="JH51" s="526"/>
      <c r="JI51" s="526"/>
      <c r="JJ51" s="526"/>
      <c r="JK51" s="526"/>
      <c r="JL51" s="526"/>
      <c r="JM51" s="526"/>
      <c r="JN51" s="527"/>
    </row>
    <row r="52" spans="1:274" ht="38" customHeight="1">
      <c r="A52" s="860"/>
      <c r="B52" s="914" t="s">
        <v>885</v>
      </c>
      <c r="C52" s="914" t="s">
        <v>886</v>
      </c>
      <c r="D52" s="661">
        <v>1</v>
      </c>
      <c r="E52" s="1190">
        <v>477</v>
      </c>
      <c r="F52" s="915" t="s">
        <v>1733</v>
      </c>
      <c r="G52" s="916"/>
      <c r="H52" s="917"/>
      <c r="I52" s="918"/>
      <c r="J52" s="919"/>
      <c r="K52" s="920"/>
      <c r="L52" s="921"/>
      <c r="M52" s="895">
        <f t="shared" si="4"/>
        <v>0</v>
      </c>
      <c r="N52" s="685">
        <f t="shared" si="5"/>
        <v>0</v>
      </c>
      <c r="O52" s="686" t="str">
        <f t="shared" si="6"/>
        <v>-</v>
      </c>
      <c r="P52" s="896">
        <v>19.8</v>
      </c>
      <c r="Q52" s="174">
        <f t="shared" si="3"/>
        <v>0</v>
      </c>
      <c r="R52" s="533"/>
      <c r="S52" s="948" t="s">
        <v>1516</v>
      </c>
      <c r="T52" s="947"/>
      <c r="U52" s="947"/>
      <c r="V52" s="947"/>
      <c r="W52" s="947"/>
      <c r="X52" s="947"/>
      <c r="Y52" s="947"/>
      <c r="Z52" s="947"/>
      <c r="AA52" s="947"/>
      <c r="AB52" s="947"/>
      <c r="AC52" s="947"/>
      <c r="AD52" s="947"/>
      <c r="AE52" s="947"/>
      <c r="AF52" s="947"/>
      <c r="AG52" s="947"/>
      <c r="AH52" s="947"/>
      <c r="AI52" s="947"/>
      <c r="AJ52" s="947"/>
      <c r="AK52" s="947"/>
      <c r="AL52" s="899">
        <v>5</v>
      </c>
      <c r="AM52" s="925"/>
      <c r="AN52" s="925"/>
      <c r="AO52" s="925"/>
      <c r="AP52" s="925"/>
      <c r="AQ52" s="925"/>
      <c r="AR52" s="925">
        <v>1</v>
      </c>
      <c r="AS52" s="858"/>
      <c r="AT52" s="526"/>
      <c r="AU52" s="526"/>
      <c r="AV52" s="526"/>
      <c r="AW52" s="526"/>
      <c r="AX52" s="526"/>
      <c r="AY52" s="526"/>
      <c r="AZ52" s="526"/>
      <c r="BA52" s="526"/>
      <c r="BB52" s="526"/>
      <c r="BC52" s="526"/>
      <c r="BD52" s="526"/>
      <c r="BE52" s="526"/>
      <c r="BF52" s="526"/>
      <c r="BG52" s="526"/>
      <c r="BH52" s="526"/>
      <c r="BI52" s="526"/>
      <c r="BJ52" s="526"/>
      <c r="BK52" s="526"/>
      <c r="BL52" s="526"/>
      <c r="BM52" s="526"/>
      <c r="BN52" s="526"/>
      <c r="BO52" s="526"/>
      <c r="BP52" s="526"/>
      <c r="BQ52" s="526"/>
      <c r="BR52" s="526"/>
      <c r="BS52" s="526"/>
      <c r="BT52" s="526"/>
      <c r="BU52" s="526"/>
      <c r="BV52" s="526"/>
      <c r="BW52" s="526"/>
      <c r="BX52" s="526"/>
      <c r="BY52" s="526"/>
      <c r="BZ52" s="526"/>
      <c r="CA52" s="526"/>
      <c r="CB52" s="526"/>
      <c r="CC52" s="526"/>
      <c r="CD52" s="526"/>
      <c r="CE52" s="526"/>
      <c r="CF52" s="526"/>
      <c r="CG52" s="526"/>
      <c r="CH52" s="526"/>
      <c r="CI52" s="526"/>
      <c r="CJ52" s="526"/>
      <c r="CK52" s="526"/>
      <c r="CL52" s="526"/>
      <c r="CM52" s="526"/>
      <c r="CN52" s="526"/>
      <c r="CO52" s="526"/>
      <c r="CP52" s="526"/>
      <c r="CQ52" s="526"/>
      <c r="CR52" s="526"/>
      <c r="CS52" s="526"/>
      <c r="CT52" s="526"/>
      <c r="CU52" s="526"/>
      <c r="CV52" s="526"/>
      <c r="CW52" s="526"/>
      <c r="CX52" s="526"/>
      <c r="CY52" s="526"/>
      <c r="CZ52" s="526"/>
      <c r="DA52" s="526"/>
      <c r="DB52" s="526"/>
      <c r="DC52" s="526"/>
      <c r="DD52" s="526"/>
      <c r="DE52" s="526"/>
      <c r="DF52" s="526"/>
      <c r="DG52" s="526"/>
      <c r="DH52" s="526"/>
      <c r="DI52" s="526"/>
      <c r="DJ52" s="526"/>
      <c r="DK52" s="526"/>
      <c r="DL52" s="526"/>
      <c r="DM52" s="526"/>
      <c r="DN52" s="526"/>
      <c r="DO52" s="526"/>
      <c r="DP52" s="526"/>
      <c r="DQ52" s="526"/>
      <c r="DR52" s="526"/>
      <c r="DS52" s="526"/>
      <c r="DT52" s="526"/>
      <c r="DU52" s="526"/>
      <c r="DV52" s="526"/>
      <c r="DW52" s="526"/>
      <c r="DX52" s="526"/>
      <c r="DY52" s="526"/>
      <c r="DZ52" s="526"/>
      <c r="EA52" s="526"/>
      <c r="EB52" s="526"/>
      <c r="EC52" s="526"/>
      <c r="ED52" s="526"/>
      <c r="EE52" s="526"/>
      <c r="EF52" s="526"/>
      <c r="EG52" s="526"/>
      <c r="EH52" s="526"/>
      <c r="EI52" s="526"/>
      <c r="EJ52" s="526"/>
      <c r="EK52" s="526"/>
      <c r="EL52" s="526"/>
      <c r="EM52" s="526"/>
      <c r="EN52" s="526"/>
      <c r="EO52" s="526"/>
      <c r="EP52" s="526"/>
      <c r="EQ52" s="526"/>
      <c r="ER52" s="526"/>
      <c r="ES52" s="526"/>
      <c r="ET52" s="526"/>
      <c r="EU52" s="526"/>
      <c r="EV52" s="526"/>
      <c r="EW52" s="526"/>
      <c r="EX52" s="526"/>
      <c r="EY52" s="526"/>
      <c r="EZ52" s="526"/>
      <c r="FA52" s="526"/>
      <c r="FB52" s="526"/>
      <c r="FC52" s="526"/>
      <c r="FD52" s="526"/>
      <c r="FE52" s="526"/>
      <c r="FF52" s="526"/>
      <c r="FG52" s="526"/>
      <c r="FH52" s="526"/>
      <c r="FI52" s="526"/>
      <c r="FJ52" s="526"/>
      <c r="FK52" s="526"/>
      <c r="FL52" s="526"/>
      <c r="FM52" s="526"/>
      <c r="FN52" s="526"/>
      <c r="FO52" s="526"/>
      <c r="FP52" s="526"/>
      <c r="FQ52" s="526"/>
      <c r="FR52" s="526"/>
      <c r="FS52" s="526"/>
      <c r="FT52" s="526"/>
      <c r="FU52" s="526"/>
      <c r="FV52" s="526"/>
      <c r="FW52" s="526"/>
      <c r="FX52" s="526"/>
      <c r="FY52" s="526"/>
      <c r="FZ52" s="526"/>
      <c r="GA52" s="526"/>
      <c r="GB52" s="526"/>
      <c r="GC52" s="526"/>
      <c r="GD52" s="526"/>
      <c r="GE52" s="526"/>
      <c r="GF52" s="526"/>
      <c r="GG52" s="526"/>
      <c r="GH52" s="526"/>
      <c r="GI52" s="526"/>
      <c r="GJ52" s="526"/>
      <c r="GK52" s="526"/>
      <c r="GL52" s="526"/>
      <c r="GM52" s="526"/>
      <c r="GN52" s="526"/>
      <c r="GO52" s="526"/>
      <c r="GP52" s="526"/>
      <c r="GQ52" s="526"/>
      <c r="GR52" s="526"/>
      <c r="GS52" s="526"/>
      <c r="GT52" s="526"/>
      <c r="GU52" s="526"/>
      <c r="GV52" s="526"/>
      <c r="GW52" s="526"/>
      <c r="GX52" s="526"/>
      <c r="GY52" s="526"/>
      <c r="GZ52" s="526"/>
      <c r="HA52" s="526"/>
      <c r="HB52" s="526"/>
      <c r="HC52" s="526"/>
      <c r="HD52" s="526"/>
      <c r="HE52" s="526"/>
      <c r="HF52" s="526"/>
      <c r="HG52" s="526"/>
      <c r="HH52" s="526"/>
      <c r="HI52" s="526"/>
      <c r="HJ52" s="526"/>
      <c r="HK52" s="526"/>
      <c r="HL52" s="526"/>
      <c r="HM52" s="526"/>
      <c r="HN52" s="526"/>
      <c r="HO52" s="526"/>
      <c r="HP52" s="526"/>
      <c r="HQ52" s="526"/>
      <c r="HR52" s="526"/>
      <c r="HS52" s="526"/>
      <c r="HT52" s="526"/>
      <c r="HU52" s="526"/>
      <c r="HV52" s="526"/>
      <c r="HW52" s="526"/>
      <c r="HX52" s="526"/>
      <c r="HY52" s="526"/>
      <c r="HZ52" s="526"/>
      <c r="IA52" s="526"/>
      <c r="IB52" s="526"/>
      <c r="IC52" s="526"/>
      <c r="ID52" s="526"/>
      <c r="IE52" s="526"/>
      <c r="IF52" s="526"/>
      <c r="IG52" s="526"/>
      <c r="IH52" s="526"/>
      <c r="II52" s="526"/>
      <c r="IJ52" s="526"/>
      <c r="IK52" s="526"/>
      <c r="IL52" s="526"/>
      <c r="IM52" s="526"/>
      <c r="IN52" s="526"/>
      <c r="IO52" s="526"/>
      <c r="IP52" s="526"/>
      <c r="IQ52" s="526"/>
      <c r="IR52" s="526"/>
      <c r="IS52" s="526"/>
      <c r="IT52" s="526"/>
      <c r="IU52" s="526"/>
      <c r="IV52" s="526"/>
      <c r="IW52" s="526"/>
      <c r="IX52" s="526"/>
      <c r="IY52" s="526"/>
      <c r="IZ52" s="526"/>
      <c r="JA52" s="526"/>
      <c r="JB52" s="526"/>
      <c r="JC52" s="526"/>
      <c r="JD52" s="526"/>
      <c r="JE52" s="526"/>
      <c r="JF52" s="526"/>
      <c r="JG52" s="526"/>
      <c r="JH52" s="526"/>
      <c r="JI52" s="526"/>
      <c r="JJ52" s="526"/>
      <c r="JK52" s="526"/>
      <c r="JL52" s="526"/>
      <c r="JM52" s="526"/>
      <c r="JN52" s="527"/>
    </row>
    <row r="53" spans="1:274" ht="38" customHeight="1">
      <c r="A53" s="860"/>
      <c r="B53" s="914" t="s">
        <v>887</v>
      </c>
      <c r="C53" s="914" t="s">
        <v>888</v>
      </c>
      <c r="D53" s="661">
        <v>1</v>
      </c>
      <c r="E53" s="1190">
        <v>465</v>
      </c>
      <c r="F53" s="915" t="s">
        <v>1734</v>
      </c>
      <c r="G53" s="916"/>
      <c r="H53" s="917"/>
      <c r="I53" s="918"/>
      <c r="J53" s="919"/>
      <c r="K53" s="920"/>
      <c r="L53" s="921"/>
      <c r="M53" s="895">
        <f t="shared" si="4"/>
        <v>0</v>
      </c>
      <c r="N53" s="685">
        <f t="shared" si="5"/>
        <v>0</v>
      </c>
      <c r="O53" s="686" t="str">
        <f t="shared" si="6"/>
        <v>-</v>
      </c>
      <c r="P53" s="896">
        <v>19</v>
      </c>
      <c r="Q53" s="174">
        <f t="shared" si="3"/>
        <v>0</v>
      </c>
      <c r="R53" s="533"/>
      <c r="S53" s="948" t="s">
        <v>1516</v>
      </c>
      <c r="T53" s="947"/>
      <c r="U53" s="947"/>
      <c r="V53" s="947"/>
      <c r="W53" s="947"/>
      <c r="X53" s="947"/>
      <c r="Y53" s="947"/>
      <c r="Z53" s="947"/>
      <c r="AA53" s="947"/>
      <c r="AB53" s="947"/>
      <c r="AC53" s="947"/>
      <c r="AD53" s="947"/>
      <c r="AE53" s="947"/>
      <c r="AF53" s="947"/>
      <c r="AG53" s="947"/>
      <c r="AH53" s="947"/>
      <c r="AI53" s="947"/>
      <c r="AJ53" s="947"/>
      <c r="AK53" s="947"/>
      <c r="AL53" s="899">
        <v>5</v>
      </c>
      <c r="AM53" s="925"/>
      <c r="AN53" s="925"/>
      <c r="AO53" s="925"/>
      <c r="AP53" s="925"/>
      <c r="AQ53" s="925"/>
      <c r="AR53" s="925">
        <v>1</v>
      </c>
      <c r="AS53" s="858"/>
      <c r="AT53" s="526"/>
      <c r="AU53" s="526"/>
      <c r="AV53" s="526"/>
      <c r="AW53" s="526"/>
      <c r="AX53" s="526"/>
      <c r="AY53" s="526"/>
      <c r="AZ53" s="526"/>
      <c r="BA53" s="526"/>
      <c r="BB53" s="526"/>
      <c r="BC53" s="526"/>
      <c r="BD53" s="526"/>
      <c r="BE53" s="526"/>
      <c r="BF53" s="526"/>
      <c r="BG53" s="526"/>
      <c r="BH53" s="526"/>
      <c r="BI53" s="526"/>
      <c r="BJ53" s="526"/>
      <c r="BK53" s="526"/>
      <c r="BL53" s="526"/>
      <c r="BM53" s="526"/>
      <c r="BN53" s="526"/>
      <c r="BO53" s="526"/>
      <c r="BP53" s="526"/>
      <c r="BQ53" s="526"/>
      <c r="BR53" s="526"/>
      <c r="BS53" s="526"/>
      <c r="BT53" s="526"/>
      <c r="BU53" s="526"/>
      <c r="BV53" s="526"/>
      <c r="BW53" s="526"/>
      <c r="BX53" s="526"/>
      <c r="BY53" s="526"/>
      <c r="BZ53" s="526"/>
      <c r="CA53" s="526"/>
      <c r="CB53" s="526"/>
      <c r="CC53" s="526"/>
      <c r="CD53" s="526"/>
      <c r="CE53" s="526"/>
      <c r="CF53" s="526"/>
      <c r="CG53" s="526"/>
      <c r="CH53" s="526"/>
      <c r="CI53" s="526"/>
      <c r="CJ53" s="526"/>
      <c r="CK53" s="526"/>
      <c r="CL53" s="526"/>
      <c r="CM53" s="526"/>
      <c r="CN53" s="526"/>
      <c r="CO53" s="526"/>
      <c r="CP53" s="526"/>
      <c r="CQ53" s="526"/>
      <c r="CR53" s="526"/>
      <c r="CS53" s="526"/>
      <c r="CT53" s="526"/>
      <c r="CU53" s="526"/>
      <c r="CV53" s="526"/>
      <c r="CW53" s="526"/>
      <c r="CX53" s="526"/>
      <c r="CY53" s="526"/>
      <c r="CZ53" s="526"/>
      <c r="DA53" s="526"/>
      <c r="DB53" s="526"/>
      <c r="DC53" s="526"/>
      <c r="DD53" s="526"/>
      <c r="DE53" s="526"/>
      <c r="DF53" s="526"/>
      <c r="DG53" s="526"/>
      <c r="DH53" s="526"/>
      <c r="DI53" s="526"/>
      <c r="DJ53" s="526"/>
      <c r="DK53" s="526"/>
      <c r="DL53" s="526"/>
      <c r="DM53" s="526"/>
      <c r="DN53" s="526"/>
      <c r="DO53" s="526"/>
      <c r="DP53" s="526"/>
      <c r="DQ53" s="526"/>
      <c r="DR53" s="526"/>
      <c r="DS53" s="526"/>
      <c r="DT53" s="526"/>
      <c r="DU53" s="526"/>
      <c r="DV53" s="526"/>
      <c r="DW53" s="526"/>
      <c r="DX53" s="526"/>
      <c r="DY53" s="526"/>
      <c r="DZ53" s="526"/>
      <c r="EA53" s="526"/>
      <c r="EB53" s="526"/>
      <c r="EC53" s="526"/>
      <c r="ED53" s="526"/>
      <c r="EE53" s="526"/>
      <c r="EF53" s="526"/>
      <c r="EG53" s="526"/>
      <c r="EH53" s="526"/>
      <c r="EI53" s="526"/>
      <c r="EJ53" s="526"/>
      <c r="EK53" s="526"/>
      <c r="EL53" s="526"/>
      <c r="EM53" s="526"/>
      <c r="EN53" s="526"/>
      <c r="EO53" s="526"/>
      <c r="EP53" s="526"/>
      <c r="EQ53" s="526"/>
      <c r="ER53" s="526"/>
      <c r="ES53" s="526"/>
      <c r="ET53" s="526"/>
      <c r="EU53" s="526"/>
      <c r="EV53" s="526"/>
      <c r="EW53" s="526"/>
      <c r="EX53" s="526"/>
      <c r="EY53" s="526"/>
      <c r="EZ53" s="526"/>
      <c r="FA53" s="526"/>
      <c r="FB53" s="526"/>
      <c r="FC53" s="526"/>
      <c r="FD53" s="526"/>
      <c r="FE53" s="526"/>
      <c r="FF53" s="526"/>
      <c r="FG53" s="526"/>
      <c r="FH53" s="526"/>
      <c r="FI53" s="526"/>
      <c r="FJ53" s="526"/>
      <c r="FK53" s="526"/>
      <c r="FL53" s="526"/>
      <c r="FM53" s="526"/>
      <c r="FN53" s="526"/>
      <c r="FO53" s="526"/>
      <c r="FP53" s="526"/>
      <c r="FQ53" s="526"/>
      <c r="FR53" s="526"/>
      <c r="FS53" s="526"/>
      <c r="FT53" s="526"/>
      <c r="FU53" s="526"/>
      <c r="FV53" s="526"/>
      <c r="FW53" s="526"/>
      <c r="FX53" s="526"/>
      <c r="FY53" s="526"/>
      <c r="FZ53" s="526"/>
      <c r="GA53" s="526"/>
      <c r="GB53" s="526"/>
      <c r="GC53" s="526"/>
      <c r="GD53" s="526"/>
      <c r="GE53" s="526"/>
      <c r="GF53" s="526"/>
      <c r="GG53" s="526"/>
      <c r="GH53" s="526"/>
      <c r="GI53" s="526"/>
      <c r="GJ53" s="526"/>
      <c r="GK53" s="526"/>
      <c r="GL53" s="526"/>
      <c r="GM53" s="526"/>
      <c r="GN53" s="526"/>
      <c r="GO53" s="526"/>
      <c r="GP53" s="526"/>
      <c r="GQ53" s="526"/>
      <c r="GR53" s="526"/>
      <c r="GS53" s="526"/>
      <c r="GT53" s="526"/>
      <c r="GU53" s="526"/>
      <c r="GV53" s="526"/>
      <c r="GW53" s="526"/>
      <c r="GX53" s="526"/>
      <c r="GY53" s="526"/>
      <c r="GZ53" s="526"/>
      <c r="HA53" s="526"/>
      <c r="HB53" s="526"/>
      <c r="HC53" s="526"/>
      <c r="HD53" s="526"/>
      <c r="HE53" s="526"/>
      <c r="HF53" s="526"/>
      <c r="HG53" s="526"/>
      <c r="HH53" s="526"/>
      <c r="HI53" s="526"/>
      <c r="HJ53" s="526"/>
      <c r="HK53" s="526"/>
      <c r="HL53" s="526"/>
      <c r="HM53" s="526"/>
      <c r="HN53" s="526"/>
      <c r="HO53" s="526"/>
      <c r="HP53" s="526"/>
      <c r="HQ53" s="526"/>
      <c r="HR53" s="526"/>
      <c r="HS53" s="526"/>
      <c r="HT53" s="526"/>
      <c r="HU53" s="526"/>
      <c r="HV53" s="526"/>
      <c r="HW53" s="526"/>
      <c r="HX53" s="526"/>
      <c r="HY53" s="526"/>
      <c r="HZ53" s="526"/>
      <c r="IA53" s="526"/>
      <c r="IB53" s="526"/>
      <c r="IC53" s="526"/>
      <c r="ID53" s="526"/>
      <c r="IE53" s="526"/>
      <c r="IF53" s="526"/>
      <c r="IG53" s="526"/>
      <c r="IH53" s="526"/>
      <c r="II53" s="526"/>
      <c r="IJ53" s="526"/>
      <c r="IK53" s="526"/>
      <c r="IL53" s="526"/>
      <c r="IM53" s="526"/>
      <c r="IN53" s="526"/>
      <c r="IO53" s="526"/>
      <c r="IP53" s="526"/>
      <c r="IQ53" s="526"/>
      <c r="IR53" s="526"/>
      <c r="IS53" s="526"/>
      <c r="IT53" s="526"/>
      <c r="IU53" s="526"/>
      <c r="IV53" s="526"/>
      <c r="IW53" s="526"/>
      <c r="IX53" s="526"/>
      <c r="IY53" s="526"/>
      <c r="IZ53" s="526"/>
      <c r="JA53" s="526"/>
      <c r="JB53" s="526"/>
      <c r="JC53" s="526"/>
      <c r="JD53" s="526"/>
      <c r="JE53" s="526"/>
      <c r="JF53" s="526"/>
      <c r="JG53" s="526"/>
      <c r="JH53" s="526"/>
      <c r="JI53" s="526"/>
      <c r="JJ53" s="526"/>
      <c r="JK53" s="526"/>
      <c r="JL53" s="526"/>
      <c r="JM53" s="526"/>
      <c r="JN53" s="527"/>
    </row>
    <row r="54" spans="1:274" ht="38" customHeight="1">
      <c r="A54" s="860"/>
      <c r="B54" s="914" t="s">
        <v>889</v>
      </c>
      <c r="C54" s="914" t="s">
        <v>890</v>
      </c>
      <c r="D54" s="661">
        <v>1</v>
      </c>
      <c r="E54" s="1190">
        <v>348</v>
      </c>
      <c r="F54" s="915" t="s">
        <v>1735</v>
      </c>
      <c r="G54" s="916"/>
      <c r="H54" s="917"/>
      <c r="I54" s="918"/>
      <c r="J54" s="919"/>
      <c r="K54" s="920"/>
      <c r="L54" s="921"/>
      <c r="M54" s="895">
        <f t="shared" si="4"/>
        <v>0</v>
      </c>
      <c r="N54" s="685">
        <f t="shared" si="5"/>
        <v>0</v>
      </c>
      <c r="O54" s="686" t="str">
        <f t="shared" si="6"/>
        <v>-</v>
      </c>
      <c r="P54" s="896">
        <v>13</v>
      </c>
      <c r="Q54" s="174">
        <f t="shared" si="3"/>
        <v>0</v>
      </c>
      <c r="R54" s="533"/>
      <c r="S54" s="948" t="s">
        <v>1516</v>
      </c>
      <c r="T54" s="947"/>
      <c r="U54" s="947"/>
      <c r="V54" s="947"/>
      <c r="W54" s="947"/>
      <c r="X54" s="947"/>
      <c r="Y54" s="947"/>
      <c r="Z54" s="947"/>
      <c r="AA54" s="947"/>
      <c r="AB54" s="947"/>
      <c r="AC54" s="947"/>
      <c r="AD54" s="947"/>
      <c r="AE54" s="947"/>
      <c r="AF54" s="947"/>
      <c r="AG54" s="947"/>
      <c r="AH54" s="947"/>
      <c r="AI54" s="947"/>
      <c r="AJ54" s="947"/>
      <c r="AK54" s="947"/>
      <c r="AL54" s="899">
        <v>5</v>
      </c>
      <c r="AM54" s="925"/>
      <c r="AN54" s="925"/>
      <c r="AO54" s="925"/>
      <c r="AP54" s="925"/>
      <c r="AQ54" s="925"/>
      <c r="AR54" s="925">
        <v>1</v>
      </c>
      <c r="AS54" s="858"/>
      <c r="AT54" s="526"/>
      <c r="AU54" s="526"/>
      <c r="AV54" s="526"/>
      <c r="AW54" s="526"/>
      <c r="AX54" s="526"/>
      <c r="AY54" s="526"/>
      <c r="AZ54" s="526"/>
      <c r="BA54" s="526"/>
      <c r="BB54" s="526"/>
      <c r="BC54" s="526"/>
      <c r="BD54" s="526"/>
      <c r="BE54" s="526"/>
      <c r="BF54" s="526"/>
      <c r="BG54" s="526"/>
      <c r="BH54" s="526"/>
      <c r="BI54" s="526"/>
      <c r="BJ54" s="526"/>
      <c r="BK54" s="526"/>
      <c r="BL54" s="526"/>
      <c r="BM54" s="526"/>
      <c r="BN54" s="526"/>
      <c r="BO54" s="526"/>
      <c r="BP54" s="526"/>
      <c r="BQ54" s="526"/>
      <c r="BR54" s="526"/>
      <c r="BS54" s="526"/>
      <c r="BT54" s="526"/>
      <c r="BU54" s="526"/>
      <c r="BV54" s="526"/>
      <c r="BW54" s="526"/>
      <c r="BX54" s="526"/>
      <c r="BY54" s="526"/>
      <c r="BZ54" s="526"/>
      <c r="CA54" s="526"/>
      <c r="CB54" s="526"/>
      <c r="CC54" s="526"/>
      <c r="CD54" s="526"/>
      <c r="CE54" s="526"/>
      <c r="CF54" s="526"/>
      <c r="CG54" s="526"/>
      <c r="CH54" s="526"/>
      <c r="CI54" s="526"/>
      <c r="CJ54" s="526"/>
      <c r="CK54" s="526"/>
      <c r="CL54" s="526"/>
      <c r="CM54" s="526"/>
      <c r="CN54" s="526"/>
      <c r="CO54" s="526"/>
      <c r="CP54" s="526"/>
      <c r="CQ54" s="526"/>
      <c r="CR54" s="526"/>
      <c r="CS54" s="526"/>
      <c r="CT54" s="526"/>
      <c r="CU54" s="526"/>
      <c r="CV54" s="526"/>
      <c r="CW54" s="526"/>
      <c r="CX54" s="526"/>
      <c r="CY54" s="526"/>
      <c r="CZ54" s="526"/>
      <c r="DA54" s="526"/>
      <c r="DB54" s="526"/>
      <c r="DC54" s="526"/>
      <c r="DD54" s="526"/>
      <c r="DE54" s="526"/>
      <c r="DF54" s="526"/>
      <c r="DG54" s="526"/>
      <c r="DH54" s="526"/>
      <c r="DI54" s="526"/>
      <c r="DJ54" s="526"/>
      <c r="DK54" s="526"/>
      <c r="DL54" s="526"/>
      <c r="DM54" s="526"/>
      <c r="DN54" s="526"/>
      <c r="DO54" s="526"/>
      <c r="DP54" s="526"/>
      <c r="DQ54" s="526"/>
      <c r="DR54" s="526"/>
      <c r="DS54" s="526"/>
      <c r="DT54" s="526"/>
      <c r="DU54" s="526"/>
      <c r="DV54" s="526"/>
      <c r="DW54" s="526"/>
      <c r="DX54" s="526"/>
      <c r="DY54" s="526"/>
      <c r="DZ54" s="526"/>
      <c r="EA54" s="526"/>
      <c r="EB54" s="526"/>
      <c r="EC54" s="526"/>
      <c r="ED54" s="526"/>
      <c r="EE54" s="526"/>
      <c r="EF54" s="526"/>
      <c r="EG54" s="526"/>
      <c r="EH54" s="526"/>
      <c r="EI54" s="526"/>
      <c r="EJ54" s="526"/>
      <c r="EK54" s="526"/>
      <c r="EL54" s="526"/>
      <c r="EM54" s="526"/>
      <c r="EN54" s="526"/>
      <c r="EO54" s="526"/>
      <c r="EP54" s="526"/>
      <c r="EQ54" s="526"/>
      <c r="ER54" s="526"/>
      <c r="ES54" s="526"/>
      <c r="ET54" s="526"/>
      <c r="EU54" s="526"/>
      <c r="EV54" s="526"/>
      <c r="EW54" s="526"/>
      <c r="EX54" s="526"/>
      <c r="EY54" s="526"/>
      <c r="EZ54" s="526"/>
      <c r="FA54" s="526"/>
      <c r="FB54" s="526"/>
      <c r="FC54" s="526"/>
      <c r="FD54" s="526"/>
      <c r="FE54" s="526"/>
      <c r="FF54" s="526"/>
      <c r="FG54" s="526"/>
      <c r="FH54" s="526"/>
      <c r="FI54" s="526"/>
      <c r="FJ54" s="526"/>
      <c r="FK54" s="526"/>
      <c r="FL54" s="526"/>
      <c r="FM54" s="526"/>
      <c r="FN54" s="526"/>
      <c r="FO54" s="526"/>
      <c r="FP54" s="526"/>
      <c r="FQ54" s="526"/>
      <c r="FR54" s="526"/>
      <c r="FS54" s="526"/>
      <c r="FT54" s="526"/>
      <c r="FU54" s="526"/>
      <c r="FV54" s="526"/>
      <c r="FW54" s="526"/>
      <c r="FX54" s="526"/>
      <c r="FY54" s="526"/>
      <c r="FZ54" s="526"/>
      <c r="GA54" s="526"/>
      <c r="GB54" s="526"/>
      <c r="GC54" s="526"/>
      <c r="GD54" s="526"/>
      <c r="GE54" s="526"/>
      <c r="GF54" s="526"/>
      <c r="GG54" s="526"/>
      <c r="GH54" s="526"/>
      <c r="GI54" s="526"/>
      <c r="GJ54" s="526"/>
      <c r="GK54" s="526"/>
      <c r="GL54" s="526"/>
      <c r="GM54" s="526"/>
      <c r="GN54" s="526"/>
      <c r="GO54" s="526"/>
      <c r="GP54" s="526"/>
      <c r="GQ54" s="526"/>
      <c r="GR54" s="526"/>
      <c r="GS54" s="526"/>
      <c r="GT54" s="526"/>
      <c r="GU54" s="526"/>
      <c r="GV54" s="526"/>
      <c r="GW54" s="526"/>
      <c r="GX54" s="526"/>
      <c r="GY54" s="526"/>
      <c r="GZ54" s="526"/>
      <c r="HA54" s="526"/>
      <c r="HB54" s="526"/>
      <c r="HC54" s="526"/>
      <c r="HD54" s="526"/>
      <c r="HE54" s="526"/>
      <c r="HF54" s="526"/>
      <c r="HG54" s="526"/>
      <c r="HH54" s="526"/>
      <c r="HI54" s="526"/>
      <c r="HJ54" s="526"/>
      <c r="HK54" s="526"/>
      <c r="HL54" s="526"/>
      <c r="HM54" s="526"/>
      <c r="HN54" s="526"/>
      <c r="HO54" s="526"/>
      <c r="HP54" s="526"/>
      <c r="HQ54" s="526"/>
      <c r="HR54" s="526"/>
      <c r="HS54" s="526"/>
      <c r="HT54" s="526"/>
      <c r="HU54" s="526"/>
      <c r="HV54" s="526"/>
      <c r="HW54" s="526"/>
      <c r="HX54" s="526"/>
      <c r="HY54" s="526"/>
      <c r="HZ54" s="526"/>
      <c r="IA54" s="526"/>
      <c r="IB54" s="526"/>
      <c r="IC54" s="526"/>
      <c r="ID54" s="526"/>
      <c r="IE54" s="526"/>
      <c r="IF54" s="526"/>
      <c r="IG54" s="526"/>
      <c r="IH54" s="526"/>
      <c r="II54" s="526"/>
      <c r="IJ54" s="526"/>
      <c r="IK54" s="526"/>
      <c r="IL54" s="526"/>
      <c r="IM54" s="526"/>
      <c r="IN54" s="526"/>
      <c r="IO54" s="526"/>
      <c r="IP54" s="526"/>
      <c r="IQ54" s="526"/>
      <c r="IR54" s="526"/>
      <c r="IS54" s="526"/>
      <c r="IT54" s="526"/>
      <c r="IU54" s="526"/>
      <c r="IV54" s="526"/>
      <c r="IW54" s="526"/>
      <c r="IX54" s="526"/>
      <c r="IY54" s="526"/>
      <c r="IZ54" s="526"/>
      <c r="JA54" s="526"/>
      <c r="JB54" s="526"/>
      <c r="JC54" s="526"/>
      <c r="JD54" s="526"/>
      <c r="JE54" s="526"/>
      <c r="JF54" s="526"/>
      <c r="JG54" s="526"/>
      <c r="JH54" s="526"/>
      <c r="JI54" s="526"/>
      <c r="JJ54" s="526"/>
      <c r="JK54" s="526"/>
      <c r="JL54" s="526"/>
      <c r="JM54" s="526"/>
      <c r="JN54" s="527"/>
    </row>
    <row r="55" spans="1:274" ht="38" customHeight="1">
      <c r="A55" s="901"/>
      <c r="B55" s="939" t="s">
        <v>891</v>
      </c>
      <c r="C55" s="939" t="s">
        <v>892</v>
      </c>
      <c r="D55" s="724">
        <v>1</v>
      </c>
      <c r="E55" s="1191">
        <v>348</v>
      </c>
      <c r="F55" s="949" t="s">
        <v>1736</v>
      </c>
      <c r="G55" s="940"/>
      <c r="H55" s="941"/>
      <c r="I55" s="942"/>
      <c r="J55" s="943"/>
      <c r="K55" s="944"/>
      <c r="L55" s="945"/>
      <c r="M55" s="910">
        <f t="shared" si="4"/>
        <v>0</v>
      </c>
      <c r="N55" s="725">
        <f t="shared" si="5"/>
        <v>0</v>
      </c>
      <c r="O55" s="726" t="str">
        <f t="shared" si="6"/>
        <v>-</v>
      </c>
      <c r="P55" s="896">
        <v>11.4</v>
      </c>
      <c r="Q55" s="174">
        <f t="shared" si="3"/>
        <v>0</v>
      </c>
      <c r="R55" s="533"/>
      <c r="S55" s="950" t="s">
        <v>1516</v>
      </c>
      <c r="T55" s="947"/>
      <c r="U55" s="947"/>
      <c r="V55" s="947"/>
      <c r="W55" s="947"/>
      <c r="X55" s="947"/>
      <c r="Y55" s="947"/>
      <c r="Z55" s="947"/>
      <c r="AA55" s="947"/>
      <c r="AB55" s="947"/>
      <c r="AC55" s="947"/>
      <c r="AD55" s="947"/>
      <c r="AE55" s="947"/>
      <c r="AF55" s="947"/>
      <c r="AG55" s="947"/>
      <c r="AH55" s="947"/>
      <c r="AI55" s="947"/>
      <c r="AJ55" s="947"/>
      <c r="AK55" s="947"/>
      <c r="AL55" s="899">
        <v>5</v>
      </c>
      <c r="AM55" s="925"/>
      <c r="AN55" s="925"/>
      <c r="AO55" s="925"/>
      <c r="AP55" s="925"/>
      <c r="AQ55" s="925"/>
      <c r="AR55" s="925">
        <v>1</v>
      </c>
      <c r="AS55" s="858"/>
      <c r="AT55" s="526"/>
      <c r="AU55" s="526"/>
      <c r="AV55" s="526"/>
      <c r="AW55" s="526"/>
      <c r="AX55" s="526"/>
      <c r="AY55" s="526"/>
      <c r="AZ55" s="526"/>
      <c r="BA55" s="526"/>
      <c r="BB55" s="526"/>
      <c r="BC55" s="526"/>
      <c r="BD55" s="526"/>
      <c r="BE55" s="526"/>
      <c r="BF55" s="526"/>
      <c r="BG55" s="526"/>
      <c r="BH55" s="526"/>
      <c r="BI55" s="526"/>
      <c r="BJ55" s="526"/>
      <c r="BK55" s="526"/>
      <c r="BL55" s="526"/>
      <c r="BM55" s="526"/>
      <c r="BN55" s="526"/>
      <c r="BO55" s="526"/>
      <c r="BP55" s="526"/>
      <c r="BQ55" s="526"/>
      <c r="BR55" s="526"/>
      <c r="BS55" s="526"/>
      <c r="BT55" s="526"/>
      <c r="BU55" s="526"/>
      <c r="BV55" s="526"/>
      <c r="BW55" s="526"/>
      <c r="BX55" s="526"/>
      <c r="BY55" s="526"/>
      <c r="BZ55" s="526"/>
      <c r="CA55" s="526"/>
      <c r="CB55" s="526"/>
      <c r="CC55" s="526"/>
      <c r="CD55" s="526"/>
      <c r="CE55" s="526"/>
      <c r="CF55" s="526"/>
      <c r="CG55" s="526"/>
      <c r="CH55" s="526"/>
      <c r="CI55" s="526"/>
      <c r="CJ55" s="526"/>
      <c r="CK55" s="526"/>
      <c r="CL55" s="526"/>
      <c r="CM55" s="526"/>
      <c r="CN55" s="526"/>
      <c r="CO55" s="526"/>
      <c r="CP55" s="526"/>
      <c r="CQ55" s="526"/>
      <c r="CR55" s="526"/>
      <c r="CS55" s="526"/>
      <c r="CT55" s="526"/>
      <c r="CU55" s="526"/>
      <c r="CV55" s="526"/>
      <c r="CW55" s="526"/>
      <c r="CX55" s="526"/>
      <c r="CY55" s="526"/>
      <c r="CZ55" s="526"/>
      <c r="DA55" s="526"/>
      <c r="DB55" s="526"/>
      <c r="DC55" s="526"/>
      <c r="DD55" s="526"/>
      <c r="DE55" s="526"/>
      <c r="DF55" s="526"/>
      <c r="DG55" s="526"/>
      <c r="DH55" s="526"/>
      <c r="DI55" s="526"/>
      <c r="DJ55" s="526"/>
      <c r="DK55" s="526"/>
      <c r="DL55" s="526"/>
      <c r="DM55" s="526"/>
      <c r="DN55" s="526"/>
      <c r="DO55" s="526"/>
      <c r="DP55" s="526"/>
      <c r="DQ55" s="526"/>
      <c r="DR55" s="526"/>
      <c r="DS55" s="526"/>
      <c r="DT55" s="526"/>
      <c r="DU55" s="526"/>
      <c r="DV55" s="526"/>
      <c r="DW55" s="526"/>
      <c r="DX55" s="526"/>
      <c r="DY55" s="526"/>
      <c r="DZ55" s="526"/>
      <c r="EA55" s="526"/>
      <c r="EB55" s="526"/>
      <c r="EC55" s="526"/>
      <c r="ED55" s="526"/>
      <c r="EE55" s="526"/>
      <c r="EF55" s="526"/>
      <c r="EG55" s="526"/>
      <c r="EH55" s="526"/>
      <c r="EI55" s="526"/>
      <c r="EJ55" s="526"/>
      <c r="EK55" s="526"/>
      <c r="EL55" s="526"/>
      <c r="EM55" s="526"/>
      <c r="EN55" s="526"/>
      <c r="EO55" s="526"/>
      <c r="EP55" s="526"/>
      <c r="EQ55" s="526"/>
      <c r="ER55" s="526"/>
      <c r="ES55" s="526"/>
      <c r="ET55" s="526"/>
      <c r="EU55" s="526"/>
      <c r="EV55" s="526"/>
      <c r="EW55" s="526"/>
      <c r="EX55" s="526"/>
      <c r="EY55" s="526"/>
      <c r="EZ55" s="526"/>
      <c r="FA55" s="526"/>
      <c r="FB55" s="526"/>
      <c r="FC55" s="526"/>
      <c r="FD55" s="526"/>
      <c r="FE55" s="526"/>
      <c r="FF55" s="526"/>
      <c r="FG55" s="526"/>
      <c r="FH55" s="526"/>
      <c r="FI55" s="526"/>
      <c r="FJ55" s="526"/>
      <c r="FK55" s="526"/>
      <c r="FL55" s="526"/>
      <c r="FM55" s="526"/>
      <c r="FN55" s="526"/>
      <c r="FO55" s="526"/>
      <c r="FP55" s="526"/>
      <c r="FQ55" s="526"/>
      <c r="FR55" s="526"/>
      <c r="FS55" s="526"/>
      <c r="FT55" s="526"/>
      <c r="FU55" s="526"/>
      <c r="FV55" s="526"/>
      <c r="FW55" s="526"/>
      <c r="FX55" s="526"/>
      <c r="FY55" s="526"/>
      <c r="FZ55" s="526"/>
      <c r="GA55" s="526"/>
      <c r="GB55" s="526"/>
      <c r="GC55" s="526"/>
      <c r="GD55" s="526"/>
      <c r="GE55" s="526"/>
      <c r="GF55" s="526"/>
      <c r="GG55" s="526"/>
      <c r="GH55" s="526"/>
      <c r="GI55" s="526"/>
      <c r="GJ55" s="526"/>
      <c r="GK55" s="526"/>
      <c r="GL55" s="526"/>
      <c r="GM55" s="526"/>
      <c r="GN55" s="526"/>
      <c r="GO55" s="526"/>
      <c r="GP55" s="526"/>
      <c r="GQ55" s="526"/>
      <c r="GR55" s="526"/>
      <c r="GS55" s="526"/>
      <c r="GT55" s="526"/>
      <c r="GU55" s="526"/>
      <c r="GV55" s="526"/>
      <c r="GW55" s="526"/>
      <c r="GX55" s="526"/>
      <c r="GY55" s="526"/>
      <c r="GZ55" s="526"/>
      <c r="HA55" s="526"/>
      <c r="HB55" s="526"/>
      <c r="HC55" s="526"/>
      <c r="HD55" s="526"/>
      <c r="HE55" s="526"/>
      <c r="HF55" s="526"/>
      <c r="HG55" s="526"/>
      <c r="HH55" s="526"/>
      <c r="HI55" s="526"/>
      <c r="HJ55" s="526"/>
      <c r="HK55" s="526"/>
      <c r="HL55" s="526"/>
      <c r="HM55" s="526"/>
      <c r="HN55" s="526"/>
      <c r="HO55" s="526"/>
      <c r="HP55" s="526"/>
      <c r="HQ55" s="526"/>
      <c r="HR55" s="526"/>
      <c r="HS55" s="526"/>
      <c r="HT55" s="526"/>
      <c r="HU55" s="526"/>
      <c r="HV55" s="526"/>
      <c r="HW55" s="526"/>
      <c r="HX55" s="526"/>
      <c r="HY55" s="526"/>
      <c r="HZ55" s="526"/>
      <c r="IA55" s="526"/>
      <c r="IB55" s="526"/>
      <c r="IC55" s="526"/>
      <c r="ID55" s="526"/>
      <c r="IE55" s="526"/>
      <c r="IF55" s="526"/>
      <c r="IG55" s="526"/>
      <c r="IH55" s="526"/>
      <c r="II55" s="526"/>
      <c r="IJ55" s="526"/>
      <c r="IK55" s="526"/>
      <c r="IL55" s="526"/>
      <c r="IM55" s="526"/>
      <c r="IN55" s="526"/>
      <c r="IO55" s="526"/>
      <c r="IP55" s="526"/>
      <c r="IQ55" s="526"/>
      <c r="IR55" s="526"/>
      <c r="IS55" s="526"/>
      <c r="IT55" s="526"/>
      <c r="IU55" s="526"/>
      <c r="IV55" s="526"/>
      <c r="IW55" s="526"/>
      <c r="IX55" s="526"/>
      <c r="IY55" s="526"/>
      <c r="IZ55" s="526"/>
      <c r="JA55" s="526"/>
      <c r="JB55" s="526"/>
      <c r="JC55" s="526"/>
      <c r="JD55" s="526"/>
      <c r="JE55" s="526"/>
      <c r="JF55" s="526"/>
      <c r="JG55" s="526"/>
      <c r="JH55" s="526"/>
      <c r="JI55" s="526"/>
      <c r="JJ55" s="526"/>
      <c r="JK55" s="526"/>
      <c r="JL55" s="526"/>
      <c r="JM55" s="526"/>
      <c r="JN55" s="527"/>
    </row>
    <row r="56" spans="1:274" ht="38" customHeight="1">
      <c r="A56" s="860"/>
      <c r="B56" s="914" t="s">
        <v>1152</v>
      </c>
      <c r="C56" s="914" t="s">
        <v>1103</v>
      </c>
      <c r="D56" s="661">
        <v>2</v>
      </c>
      <c r="E56" s="1190">
        <v>320</v>
      </c>
      <c r="F56" s="924" t="s">
        <v>1737</v>
      </c>
      <c r="G56" s="889"/>
      <c r="H56" s="890"/>
      <c r="I56" s="891"/>
      <c r="J56" s="892"/>
      <c r="K56" s="893"/>
      <c r="L56" s="894"/>
      <c r="M56" s="895">
        <f t="shared" si="4"/>
        <v>0</v>
      </c>
      <c r="N56" s="685">
        <f t="shared" si="5"/>
        <v>0</v>
      </c>
      <c r="O56" s="686" t="str">
        <f t="shared" si="6"/>
        <v>-</v>
      </c>
      <c r="P56" s="896">
        <v>2.7</v>
      </c>
      <c r="Q56" s="174">
        <f t="shared" si="3"/>
        <v>0</v>
      </c>
      <c r="R56" s="533"/>
      <c r="S56" s="946" t="s">
        <v>1523</v>
      </c>
      <c r="T56" s="947"/>
      <c r="U56" s="947"/>
      <c r="V56" s="947"/>
      <c r="W56" s="947"/>
      <c r="X56" s="947"/>
      <c r="Y56" s="947"/>
      <c r="Z56" s="947"/>
      <c r="AA56" s="947"/>
      <c r="AB56" s="947"/>
      <c r="AC56" s="947"/>
      <c r="AD56" s="947"/>
      <c r="AE56" s="947"/>
      <c r="AF56" s="947"/>
      <c r="AG56" s="947"/>
      <c r="AH56" s="947"/>
      <c r="AI56" s="947"/>
      <c r="AJ56" s="947"/>
      <c r="AK56" s="947"/>
      <c r="AL56" s="899"/>
      <c r="AM56" s="925"/>
      <c r="AN56" s="925">
        <v>2</v>
      </c>
      <c r="AO56" s="925"/>
      <c r="AP56" s="925"/>
      <c r="AQ56" s="925"/>
      <c r="AR56" s="925"/>
      <c r="AS56" s="858"/>
      <c r="AT56" s="526"/>
      <c r="AU56" s="526"/>
      <c r="AV56" s="526"/>
      <c r="AW56" s="526"/>
      <c r="AX56" s="526"/>
      <c r="AY56" s="526"/>
      <c r="AZ56" s="526"/>
      <c r="BA56" s="526"/>
      <c r="BB56" s="526"/>
      <c r="BC56" s="526"/>
      <c r="BD56" s="526"/>
      <c r="BE56" s="526"/>
      <c r="BF56" s="526"/>
      <c r="BG56" s="526"/>
      <c r="BH56" s="526"/>
      <c r="BI56" s="526"/>
      <c r="BJ56" s="526"/>
      <c r="BK56" s="526"/>
      <c r="BL56" s="526"/>
      <c r="BM56" s="526"/>
      <c r="BN56" s="526"/>
      <c r="BO56" s="526"/>
      <c r="BP56" s="526"/>
      <c r="BQ56" s="526"/>
      <c r="BR56" s="526"/>
      <c r="BS56" s="526"/>
      <c r="BT56" s="526"/>
      <c r="BU56" s="526"/>
      <c r="BV56" s="526"/>
      <c r="BW56" s="526"/>
      <c r="BX56" s="526"/>
      <c r="BY56" s="526"/>
      <c r="BZ56" s="526"/>
      <c r="CA56" s="526"/>
      <c r="CB56" s="526"/>
      <c r="CC56" s="526"/>
      <c r="CD56" s="526"/>
      <c r="CE56" s="526"/>
      <c r="CF56" s="526"/>
      <c r="CG56" s="526"/>
      <c r="CH56" s="526"/>
      <c r="CI56" s="526"/>
      <c r="CJ56" s="526"/>
      <c r="CK56" s="526"/>
      <c r="CL56" s="526"/>
      <c r="CM56" s="526"/>
      <c r="CN56" s="526"/>
      <c r="CO56" s="526"/>
      <c r="CP56" s="526"/>
      <c r="CQ56" s="526"/>
      <c r="CR56" s="526"/>
      <c r="CS56" s="526"/>
      <c r="CT56" s="526"/>
      <c r="CU56" s="526"/>
      <c r="CV56" s="526"/>
      <c r="CW56" s="526"/>
      <c r="CX56" s="526"/>
      <c r="CY56" s="526"/>
      <c r="CZ56" s="526"/>
      <c r="DA56" s="526"/>
      <c r="DB56" s="526"/>
      <c r="DC56" s="526"/>
      <c r="DD56" s="526"/>
      <c r="DE56" s="526"/>
      <c r="DF56" s="526"/>
      <c r="DG56" s="526"/>
      <c r="DH56" s="526"/>
      <c r="DI56" s="526"/>
      <c r="DJ56" s="526"/>
      <c r="DK56" s="526"/>
      <c r="DL56" s="526"/>
      <c r="DM56" s="526"/>
      <c r="DN56" s="526"/>
      <c r="DO56" s="526"/>
      <c r="DP56" s="526"/>
      <c r="DQ56" s="526"/>
      <c r="DR56" s="526"/>
      <c r="DS56" s="526"/>
      <c r="DT56" s="526"/>
      <c r="DU56" s="526"/>
      <c r="DV56" s="526"/>
      <c r="DW56" s="526"/>
      <c r="DX56" s="526"/>
      <c r="DY56" s="526"/>
      <c r="DZ56" s="526"/>
      <c r="EA56" s="526"/>
      <c r="EB56" s="526"/>
      <c r="EC56" s="526"/>
      <c r="ED56" s="526"/>
      <c r="EE56" s="526"/>
      <c r="EF56" s="526"/>
      <c r="EG56" s="526"/>
      <c r="EH56" s="526"/>
      <c r="EI56" s="526"/>
      <c r="EJ56" s="526"/>
      <c r="EK56" s="526"/>
      <c r="EL56" s="526"/>
      <c r="EM56" s="526"/>
      <c r="EN56" s="526"/>
      <c r="EO56" s="526"/>
      <c r="EP56" s="526"/>
      <c r="EQ56" s="526"/>
      <c r="ER56" s="526"/>
      <c r="ES56" s="526"/>
      <c r="ET56" s="526"/>
      <c r="EU56" s="526"/>
      <c r="EV56" s="526"/>
      <c r="EW56" s="526"/>
      <c r="EX56" s="526"/>
      <c r="EY56" s="526"/>
      <c r="EZ56" s="526"/>
      <c r="FA56" s="526"/>
      <c r="FB56" s="526"/>
      <c r="FC56" s="526"/>
      <c r="FD56" s="526"/>
      <c r="FE56" s="526"/>
      <c r="FF56" s="526"/>
      <c r="FG56" s="526"/>
      <c r="FH56" s="526"/>
      <c r="FI56" s="526"/>
      <c r="FJ56" s="526"/>
      <c r="FK56" s="526"/>
      <c r="FL56" s="526"/>
      <c r="FM56" s="526"/>
      <c r="FN56" s="526"/>
      <c r="FO56" s="526"/>
      <c r="FP56" s="526"/>
      <c r="FQ56" s="526"/>
      <c r="FR56" s="526"/>
      <c r="FS56" s="526"/>
      <c r="FT56" s="526"/>
      <c r="FU56" s="526"/>
      <c r="FV56" s="526"/>
      <c r="FW56" s="526"/>
      <c r="FX56" s="526"/>
      <c r="FY56" s="526"/>
      <c r="FZ56" s="526"/>
      <c r="GA56" s="526"/>
      <c r="GB56" s="526"/>
      <c r="GC56" s="526"/>
      <c r="GD56" s="526"/>
      <c r="GE56" s="526"/>
      <c r="GF56" s="526"/>
      <c r="GG56" s="526"/>
      <c r="GH56" s="526"/>
      <c r="GI56" s="526"/>
      <c r="GJ56" s="526"/>
      <c r="GK56" s="526"/>
      <c r="GL56" s="526"/>
      <c r="GM56" s="526"/>
      <c r="GN56" s="526"/>
      <c r="GO56" s="526"/>
      <c r="GP56" s="526"/>
      <c r="GQ56" s="526"/>
      <c r="GR56" s="526"/>
      <c r="GS56" s="526"/>
      <c r="GT56" s="526"/>
      <c r="GU56" s="526"/>
      <c r="GV56" s="526"/>
      <c r="GW56" s="526"/>
      <c r="GX56" s="526"/>
      <c r="GY56" s="526"/>
      <c r="GZ56" s="526"/>
      <c r="HA56" s="526"/>
      <c r="HB56" s="526"/>
      <c r="HC56" s="526"/>
      <c r="HD56" s="526"/>
      <c r="HE56" s="526"/>
      <c r="HF56" s="526"/>
      <c r="HG56" s="526"/>
      <c r="HH56" s="526"/>
      <c r="HI56" s="526"/>
      <c r="HJ56" s="526"/>
      <c r="HK56" s="526"/>
      <c r="HL56" s="526"/>
      <c r="HM56" s="526"/>
      <c r="HN56" s="526"/>
      <c r="HO56" s="526"/>
      <c r="HP56" s="526"/>
      <c r="HQ56" s="526"/>
      <c r="HR56" s="526"/>
      <c r="HS56" s="526"/>
      <c r="HT56" s="526"/>
      <c r="HU56" s="526"/>
      <c r="HV56" s="526"/>
      <c r="HW56" s="526"/>
      <c r="HX56" s="526"/>
      <c r="HY56" s="526"/>
      <c r="HZ56" s="526"/>
      <c r="IA56" s="526"/>
      <c r="IB56" s="526"/>
      <c r="IC56" s="526"/>
      <c r="ID56" s="526"/>
      <c r="IE56" s="526"/>
      <c r="IF56" s="526"/>
      <c r="IG56" s="526"/>
      <c r="IH56" s="526"/>
      <c r="II56" s="526"/>
      <c r="IJ56" s="526"/>
      <c r="IK56" s="526"/>
      <c r="IL56" s="526"/>
      <c r="IM56" s="526"/>
      <c r="IN56" s="526"/>
      <c r="IO56" s="526"/>
      <c r="IP56" s="526"/>
      <c r="IQ56" s="526"/>
      <c r="IR56" s="526"/>
      <c r="IS56" s="526"/>
      <c r="IT56" s="526"/>
      <c r="IU56" s="526"/>
      <c r="IV56" s="526"/>
      <c r="IW56" s="526"/>
      <c r="IX56" s="526"/>
      <c r="IY56" s="526"/>
      <c r="IZ56" s="526"/>
      <c r="JA56" s="526"/>
      <c r="JB56" s="526"/>
      <c r="JC56" s="526"/>
      <c r="JD56" s="526"/>
      <c r="JE56" s="526"/>
      <c r="JF56" s="526"/>
      <c r="JG56" s="526"/>
      <c r="JH56" s="526"/>
      <c r="JI56" s="526"/>
      <c r="JJ56" s="526"/>
      <c r="JK56" s="526"/>
      <c r="JL56" s="526"/>
      <c r="JM56" s="526"/>
      <c r="JN56" s="527"/>
    </row>
    <row r="57" spans="1:274" ht="38" customHeight="1">
      <c r="A57" s="886" t="s">
        <v>1595</v>
      </c>
      <c r="B57" s="951" t="s">
        <v>1153</v>
      </c>
      <c r="C57" s="951" t="s">
        <v>1104</v>
      </c>
      <c r="D57" s="666">
        <v>2</v>
      </c>
      <c r="E57" s="1190">
        <v>307</v>
      </c>
      <c r="F57" s="952" t="s">
        <v>1738</v>
      </c>
      <c r="G57" s="916"/>
      <c r="H57" s="917"/>
      <c r="I57" s="918"/>
      <c r="J57" s="919"/>
      <c r="K57" s="920"/>
      <c r="L57" s="921"/>
      <c r="M57" s="895">
        <f t="shared" si="4"/>
        <v>0</v>
      </c>
      <c r="N57" s="685">
        <f t="shared" si="5"/>
        <v>0</v>
      </c>
      <c r="O57" s="686" t="str">
        <f t="shared" si="6"/>
        <v>-</v>
      </c>
      <c r="P57" s="896">
        <v>4.7</v>
      </c>
      <c r="Q57" s="174">
        <f t="shared" si="3"/>
        <v>0</v>
      </c>
      <c r="R57" s="533"/>
      <c r="S57" s="948" t="s">
        <v>1523</v>
      </c>
      <c r="T57" s="947"/>
      <c r="U57" s="947"/>
      <c r="V57" s="947"/>
      <c r="W57" s="947"/>
      <c r="X57" s="947"/>
      <c r="Y57" s="947"/>
      <c r="Z57" s="947"/>
      <c r="AA57" s="947"/>
      <c r="AB57" s="947"/>
      <c r="AC57" s="947"/>
      <c r="AD57" s="947"/>
      <c r="AE57" s="947"/>
      <c r="AF57" s="947"/>
      <c r="AG57" s="947"/>
      <c r="AH57" s="947"/>
      <c r="AI57" s="947"/>
      <c r="AJ57" s="947"/>
      <c r="AK57" s="947"/>
      <c r="AL57" s="899"/>
      <c r="AM57" s="925"/>
      <c r="AN57" s="925">
        <v>2</v>
      </c>
      <c r="AO57" s="925"/>
      <c r="AP57" s="925"/>
      <c r="AQ57" s="925"/>
      <c r="AR57" s="925"/>
      <c r="AS57" s="858"/>
      <c r="AT57" s="526"/>
      <c r="AU57" s="526"/>
      <c r="AV57" s="526"/>
      <c r="AW57" s="526"/>
      <c r="AX57" s="526"/>
      <c r="AY57" s="526"/>
      <c r="AZ57" s="526"/>
      <c r="BA57" s="526"/>
      <c r="BB57" s="526"/>
      <c r="BC57" s="526"/>
      <c r="BD57" s="526"/>
      <c r="BE57" s="526"/>
      <c r="BF57" s="526"/>
      <c r="BG57" s="526"/>
      <c r="BH57" s="526"/>
      <c r="BI57" s="526"/>
      <c r="BJ57" s="526"/>
      <c r="BK57" s="526"/>
      <c r="BL57" s="526"/>
      <c r="BM57" s="526"/>
      <c r="BN57" s="526"/>
      <c r="BO57" s="526"/>
      <c r="BP57" s="526"/>
      <c r="BQ57" s="526"/>
      <c r="BR57" s="526"/>
      <c r="BS57" s="526"/>
      <c r="BT57" s="526"/>
      <c r="BU57" s="526"/>
      <c r="BV57" s="526"/>
      <c r="BW57" s="526"/>
      <c r="BX57" s="526"/>
      <c r="BY57" s="526"/>
      <c r="BZ57" s="526"/>
      <c r="CA57" s="526"/>
      <c r="CB57" s="526"/>
      <c r="CC57" s="526"/>
      <c r="CD57" s="526"/>
      <c r="CE57" s="526"/>
      <c r="CF57" s="526"/>
      <c r="CG57" s="526"/>
      <c r="CH57" s="526"/>
      <c r="CI57" s="526"/>
      <c r="CJ57" s="526"/>
      <c r="CK57" s="526"/>
      <c r="CL57" s="526"/>
      <c r="CM57" s="526"/>
      <c r="CN57" s="526"/>
      <c r="CO57" s="526"/>
      <c r="CP57" s="526"/>
      <c r="CQ57" s="526"/>
      <c r="CR57" s="526"/>
      <c r="CS57" s="526"/>
      <c r="CT57" s="526"/>
      <c r="CU57" s="526"/>
      <c r="CV57" s="526"/>
      <c r="CW57" s="526"/>
      <c r="CX57" s="526"/>
      <c r="CY57" s="526"/>
      <c r="CZ57" s="526"/>
      <c r="DA57" s="526"/>
      <c r="DB57" s="526"/>
      <c r="DC57" s="526"/>
      <c r="DD57" s="526"/>
      <c r="DE57" s="526"/>
      <c r="DF57" s="526"/>
      <c r="DG57" s="526"/>
      <c r="DH57" s="526"/>
      <c r="DI57" s="526"/>
      <c r="DJ57" s="526"/>
      <c r="DK57" s="526"/>
      <c r="DL57" s="526"/>
      <c r="DM57" s="526"/>
      <c r="DN57" s="526"/>
      <c r="DO57" s="526"/>
      <c r="DP57" s="526"/>
      <c r="DQ57" s="526"/>
      <c r="DR57" s="526"/>
      <c r="DS57" s="526"/>
      <c r="DT57" s="526"/>
      <c r="DU57" s="526"/>
      <c r="DV57" s="526"/>
      <c r="DW57" s="526"/>
      <c r="DX57" s="526"/>
      <c r="DY57" s="526"/>
      <c r="DZ57" s="526"/>
      <c r="EA57" s="526"/>
      <c r="EB57" s="526"/>
      <c r="EC57" s="526"/>
      <c r="ED57" s="526"/>
      <c r="EE57" s="526"/>
      <c r="EF57" s="526"/>
      <c r="EG57" s="526"/>
      <c r="EH57" s="526"/>
      <c r="EI57" s="526"/>
      <c r="EJ57" s="526"/>
      <c r="EK57" s="526"/>
      <c r="EL57" s="526"/>
      <c r="EM57" s="526"/>
      <c r="EN57" s="526"/>
      <c r="EO57" s="526"/>
      <c r="EP57" s="526"/>
      <c r="EQ57" s="526"/>
      <c r="ER57" s="526"/>
      <c r="ES57" s="526"/>
      <c r="ET57" s="526"/>
      <c r="EU57" s="526"/>
      <c r="EV57" s="526"/>
      <c r="EW57" s="526"/>
      <c r="EX57" s="526"/>
      <c r="EY57" s="526"/>
      <c r="EZ57" s="526"/>
      <c r="FA57" s="526"/>
      <c r="FB57" s="526"/>
      <c r="FC57" s="526"/>
      <c r="FD57" s="526"/>
      <c r="FE57" s="526"/>
      <c r="FF57" s="526"/>
      <c r="FG57" s="526"/>
      <c r="FH57" s="526"/>
      <c r="FI57" s="526"/>
      <c r="FJ57" s="526"/>
      <c r="FK57" s="526"/>
      <c r="FL57" s="526"/>
      <c r="FM57" s="526"/>
      <c r="FN57" s="526"/>
      <c r="FO57" s="526"/>
      <c r="FP57" s="526"/>
      <c r="FQ57" s="526"/>
      <c r="FR57" s="526"/>
      <c r="FS57" s="526"/>
      <c r="FT57" s="526"/>
      <c r="FU57" s="526"/>
      <c r="FV57" s="526"/>
      <c r="FW57" s="526"/>
      <c r="FX57" s="526"/>
      <c r="FY57" s="526"/>
      <c r="FZ57" s="526"/>
      <c r="GA57" s="526"/>
      <c r="GB57" s="526"/>
      <c r="GC57" s="526"/>
      <c r="GD57" s="526"/>
      <c r="GE57" s="526"/>
      <c r="GF57" s="526"/>
      <c r="GG57" s="526"/>
      <c r="GH57" s="526"/>
      <c r="GI57" s="526"/>
      <c r="GJ57" s="526"/>
      <c r="GK57" s="526"/>
      <c r="GL57" s="526"/>
      <c r="GM57" s="526"/>
      <c r="GN57" s="526"/>
      <c r="GO57" s="526"/>
      <c r="GP57" s="526"/>
      <c r="GQ57" s="526"/>
      <c r="GR57" s="526"/>
      <c r="GS57" s="526"/>
      <c r="GT57" s="526"/>
      <c r="GU57" s="526"/>
      <c r="GV57" s="526"/>
      <c r="GW57" s="526"/>
      <c r="GX57" s="526"/>
      <c r="GY57" s="526"/>
      <c r="GZ57" s="526"/>
      <c r="HA57" s="526"/>
      <c r="HB57" s="526"/>
      <c r="HC57" s="526"/>
      <c r="HD57" s="526"/>
      <c r="HE57" s="526"/>
      <c r="HF57" s="526"/>
      <c r="HG57" s="526"/>
      <c r="HH57" s="526"/>
      <c r="HI57" s="526"/>
      <c r="HJ57" s="526"/>
      <c r="HK57" s="526"/>
      <c r="HL57" s="526"/>
      <c r="HM57" s="526"/>
      <c r="HN57" s="526"/>
      <c r="HO57" s="526"/>
      <c r="HP57" s="526"/>
      <c r="HQ57" s="526"/>
      <c r="HR57" s="526"/>
      <c r="HS57" s="526"/>
      <c r="HT57" s="526"/>
      <c r="HU57" s="526"/>
      <c r="HV57" s="526"/>
      <c r="HW57" s="526"/>
      <c r="HX57" s="526"/>
      <c r="HY57" s="526"/>
      <c r="HZ57" s="526"/>
      <c r="IA57" s="526"/>
      <c r="IB57" s="526"/>
      <c r="IC57" s="526"/>
      <c r="ID57" s="526"/>
      <c r="IE57" s="526"/>
      <c r="IF57" s="526"/>
      <c r="IG57" s="526"/>
      <c r="IH57" s="526"/>
      <c r="II57" s="526"/>
      <c r="IJ57" s="526"/>
      <c r="IK57" s="526"/>
      <c r="IL57" s="526"/>
      <c r="IM57" s="526"/>
      <c r="IN57" s="526"/>
      <c r="IO57" s="526"/>
      <c r="IP57" s="526"/>
      <c r="IQ57" s="526"/>
      <c r="IR57" s="526"/>
      <c r="IS57" s="526"/>
      <c r="IT57" s="526"/>
      <c r="IU57" s="526"/>
      <c r="IV57" s="526"/>
      <c r="IW57" s="526"/>
      <c r="IX57" s="526"/>
      <c r="IY57" s="526"/>
      <c r="IZ57" s="526"/>
      <c r="JA57" s="526"/>
      <c r="JB57" s="526"/>
      <c r="JC57" s="526"/>
      <c r="JD57" s="526"/>
      <c r="JE57" s="526"/>
      <c r="JF57" s="526"/>
      <c r="JG57" s="526"/>
      <c r="JH57" s="526"/>
      <c r="JI57" s="526"/>
      <c r="JJ57" s="526"/>
      <c r="JK57" s="526"/>
      <c r="JL57" s="526"/>
      <c r="JM57" s="526"/>
      <c r="JN57" s="527"/>
    </row>
    <row r="58" spans="1:274" ht="38" customHeight="1">
      <c r="A58" s="860"/>
      <c r="B58" s="953" t="s">
        <v>1150</v>
      </c>
      <c r="C58" s="953" t="s">
        <v>1100</v>
      </c>
      <c r="D58" s="593">
        <v>2</v>
      </c>
      <c r="E58" s="1190">
        <v>375</v>
      </c>
      <c r="F58" s="954" t="s">
        <v>1739</v>
      </c>
      <c r="G58" s="916"/>
      <c r="H58" s="917"/>
      <c r="I58" s="918"/>
      <c r="J58" s="919"/>
      <c r="K58" s="920"/>
      <c r="L58" s="921"/>
      <c r="M58" s="895">
        <f t="shared" si="4"/>
        <v>0</v>
      </c>
      <c r="N58" s="685">
        <f t="shared" si="5"/>
        <v>0</v>
      </c>
      <c r="O58" s="686" t="str">
        <f t="shared" si="6"/>
        <v>-</v>
      </c>
      <c r="P58" s="896">
        <v>4.5</v>
      </c>
      <c r="Q58" s="174">
        <f t="shared" si="3"/>
        <v>0</v>
      </c>
      <c r="R58" s="533"/>
      <c r="S58" s="948" t="s">
        <v>1522</v>
      </c>
      <c r="T58" s="947"/>
      <c r="U58" s="947"/>
      <c r="V58" s="947"/>
      <c r="W58" s="947"/>
      <c r="X58" s="947"/>
      <c r="Y58" s="947"/>
      <c r="Z58" s="947"/>
      <c r="AA58" s="947"/>
      <c r="AB58" s="947"/>
      <c r="AC58" s="947"/>
      <c r="AD58" s="947"/>
      <c r="AE58" s="947"/>
      <c r="AF58" s="947"/>
      <c r="AG58" s="947"/>
      <c r="AH58" s="947"/>
      <c r="AI58" s="947"/>
      <c r="AJ58" s="947"/>
      <c r="AK58" s="947"/>
      <c r="AL58" s="899"/>
      <c r="AM58" s="925"/>
      <c r="AN58" s="925"/>
      <c r="AO58" s="925">
        <v>2</v>
      </c>
      <c r="AP58" s="925"/>
      <c r="AQ58" s="925"/>
      <c r="AR58" s="925"/>
      <c r="AS58" s="858"/>
      <c r="AT58" s="526"/>
      <c r="AU58" s="526"/>
      <c r="AV58" s="526"/>
      <c r="AW58" s="526"/>
      <c r="AX58" s="526"/>
      <c r="AY58" s="526"/>
      <c r="AZ58" s="526"/>
      <c r="BA58" s="526"/>
      <c r="BB58" s="526"/>
      <c r="BC58" s="526"/>
      <c r="BD58" s="526"/>
      <c r="BE58" s="526"/>
      <c r="BF58" s="526"/>
      <c r="BG58" s="526"/>
      <c r="BH58" s="526"/>
      <c r="BI58" s="526"/>
      <c r="BJ58" s="526"/>
      <c r="BK58" s="526"/>
      <c r="BL58" s="526"/>
      <c r="BM58" s="526"/>
      <c r="BN58" s="526"/>
      <c r="BO58" s="526"/>
      <c r="BP58" s="526"/>
      <c r="BQ58" s="526"/>
      <c r="BR58" s="526"/>
      <c r="BS58" s="526"/>
      <c r="BT58" s="526"/>
      <c r="BU58" s="526"/>
      <c r="BV58" s="526"/>
      <c r="BW58" s="526"/>
      <c r="BX58" s="526"/>
      <c r="BY58" s="526"/>
      <c r="BZ58" s="526"/>
      <c r="CA58" s="526"/>
      <c r="CB58" s="526"/>
      <c r="CC58" s="526"/>
      <c r="CD58" s="526"/>
      <c r="CE58" s="526"/>
      <c r="CF58" s="526"/>
      <c r="CG58" s="526"/>
      <c r="CH58" s="526"/>
      <c r="CI58" s="526"/>
      <c r="CJ58" s="526"/>
      <c r="CK58" s="526"/>
      <c r="CL58" s="526"/>
      <c r="CM58" s="526"/>
      <c r="CN58" s="526"/>
      <c r="CO58" s="526"/>
      <c r="CP58" s="526"/>
      <c r="CQ58" s="526"/>
      <c r="CR58" s="526"/>
      <c r="CS58" s="526"/>
      <c r="CT58" s="526"/>
      <c r="CU58" s="526"/>
      <c r="CV58" s="526"/>
      <c r="CW58" s="526"/>
      <c r="CX58" s="526"/>
      <c r="CY58" s="526"/>
      <c r="CZ58" s="526"/>
      <c r="DA58" s="526"/>
      <c r="DB58" s="526"/>
      <c r="DC58" s="526"/>
      <c r="DD58" s="526"/>
      <c r="DE58" s="526"/>
      <c r="DF58" s="526"/>
      <c r="DG58" s="526"/>
      <c r="DH58" s="526"/>
      <c r="DI58" s="526"/>
      <c r="DJ58" s="526"/>
      <c r="DK58" s="526"/>
      <c r="DL58" s="526"/>
      <c r="DM58" s="526"/>
      <c r="DN58" s="526"/>
      <c r="DO58" s="526"/>
      <c r="DP58" s="526"/>
      <c r="DQ58" s="526"/>
      <c r="DR58" s="526"/>
      <c r="DS58" s="526"/>
      <c r="DT58" s="526"/>
      <c r="DU58" s="526"/>
      <c r="DV58" s="526"/>
      <c r="DW58" s="526"/>
      <c r="DX58" s="526"/>
      <c r="DY58" s="526"/>
      <c r="DZ58" s="526"/>
      <c r="EA58" s="526"/>
      <c r="EB58" s="526"/>
      <c r="EC58" s="526"/>
      <c r="ED58" s="526"/>
      <c r="EE58" s="526"/>
      <c r="EF58" s="526"/>
      <c r="EG58" s="526"/>
      <c r="EH58" s="526"/>
      <c r="EI58" s="526"/>
      <c r="EJ58" s="526"/>
      <c r="EK58" s="526"/>
      <c r="EL58" s="526"/>
      <c r="EM58" s="526"/>
      <c r="EN58" s="526"/>
      <c r="EO58" s="526"/>
      <c r="EP58" s="526"/>
      <c r="EQ58" s="526"/>
      <c r="ER58" s="526"/>
      <c r="ES58" s="526"/>
      <c r="ET58" s="526"/>
      <c r="EU58" s="526"/>
      <c r="EV58" s="526"/>
      <c r="EW58" s="526"/>
      <c r="EX58" s="526"/>
      <c r="EY58" s="526"/>
      <c r="EZ58" s="526"/>
      <c r="FA58" s="526"/>
      <c r="FB58" s="526"/>
      <c r="FC58" s="526"/>
      <c r="FD58" s="526"/>
      <c r="FE58" s="526"/>
      <c r="FF58" s="526"/>
      <c r="FG58" s="526"/>
      <c r="FH58" s="526"/>
      <c r="FI58" s="526"/>
      <c r="FJ58" s="526"/>
      <c r="FK58" s="526"/>
      <c r="FL58" s="526"/>
      <c r="FM58" s="526"/>
      <c r="FN58" s="526"/>
      <c r="FO58" s="526"/>
      <c r="FP58" s="526"/>
      <c r="FQ58" s="526"/>
      <c r="FR58" s="526"/>
      <c r="FS58" s="526"/>
      <c r="FT58" s="526"/>
      <c r="FU58" s="526"/>
      <c r="FV58" s="526"/>
      <c r="FW58" s="526"/>
      <c r="FX58" s="526"/>
      <c r="FY58" s="526"/>
      <c r="FZ58" s="526"/>
      <c r="GA58" s="526"/>
      <c r="GB58" s="526"/>
      <c r="GC58" s="526"/>
      <c r="GD58" s="526"/>
      <c r="GE58" s="526"/>
      <c r="GF58" s="526"/>
      <c r="GG58" s="526"/>
      <c r="GH58" s="526"/>
      <c r="GI58" s="526"/>
      <c r="GJ58" s="526"/>
      <c r="GK58" s="526"/>
      <c r="GL58" s="526"/>
      <c r="GM58" s="526"/>
      <c r="GN58" s="526"/>
      <c r="GO58" s="526"/>
      <c r="GP58" s="526"/>
      <c r="GQ58" s="526"/>
      <c r="GR58" s="526"/>
      <c r="GS58" s="526"/>
      <c r="GT58" s="526"/>
      <c r="GU58" s="526"/>
      <c r="GV58" s="526"/>
      <c r="GW58" s="526"/>
      <c r="GX58" s="526"/>
      <c r="GY58" s="526"/>
      <c r="GZ58" s="526"/>
      <c r="HA58" s="526"/>
      <c r="HB58" s="526"/>
      <c r="HC58" s="526"/>
      <c r="HD58" s="526"/>
      <c r="HE58" s="526"/>
      <c r="HF58" s="526"/>
      <c r="HG58" s="526"/>
      <c r="HH58" s="526"/>
      <c r="HI58" s="526"/>
      <c r="HJ58" s="526"/>
      <c r="HK58" s="526"/>
      <c r="HL58" s="526"/>
      <c r="HM58" s="526"/>
      <c r="HN58" s="526"/>
      <c r="HO58" s="526"/>
      <c r="HP58" s="526"/>
      <c r="HQ58" s="526"/>
      <c r="HR58" s="526"/>
      <c r="HS58" s="526"/>
      <c r="HT58" s="526"/>
      <c r="HU58" s="526"/>
      <c r="HV58" s="526"/>
      <c r="HW58" s="526"/>
      <c r="HX58" s="526"/>
      <c r="HY58" s="526"/>
      <c r="HZ58" s="526"/>
      <c r="IA58" s="526"/>
      <c r="IB58" s="526"/>
      <c r="IC58" s="526"/>
      <c r="ID58" s="526"/>
      <c r="IE58" s="526"/>
      <c r="IF58" s="526"/>
      <c r="IG58" s="526"/>
      <c r="IH58" s="526"/>
      <c r="II58" s="526"/>
      <c r="IJ58" s="526"/>
      <c r="IK58" s="526"/>
      <c r="IL58" s="526"/>
      <c r="IM58" s="526"/>
      <c r="IN58" s="526"/>
      <c r="IO58" s="526"/>
      <c r="IP58" s="526"/>
      <c r="IQ58" s="526"/>
      <c r="IR58" s="526"/>
      <c r="IS58" s="526"/>
      <c r="IT58" s="526"/>
      <c r="IU58" s="526"/>
      <c r="IV58" s="526"/>
      <c r="IW58" s="526"/>
      <c r="IX58" s="526"/>
      <c r="IY58" s="526"/>
      <c r="IZ58" s="526"/>
      <c r="JA58" s="526"/>
      <c r="JB58" s="526"/>
      <c r="JC58" s="526"/>
      <c r="JD58" s="526"/>
      <c r="JE58" s="526"/>
      <c r="JF58" s="526"/>
      <c r="JG58" s="526"/>
      <c r="JH58" s="526"/>
      <c r="JI58" s="526"/>
      <c r="JJ58" s="526"/>
      <c r="JK58" s="526"/>
      <c r="JL58" s="526"/>
      <c r="JM58" s="526"/>
      <c r="JN58" s="527"/>
    </row>
    <row r="59" spans="1:274" ht="38" customHeight="1">
      <c r="A59" s="955"/>
      <c r="B59" s="956" t="s">
        <v>1151</v>
      </c>
      <c r="C59" s="956" t="s">
        <v>1102</v>
      </c>
      <c r="D59" s="957">
        <v>2</v>
      </c>
      <c r="E59" s="1191">
        <v>362</v>
      </c>
      <c r="F59" s="958" t="s">
        <v>1740</v>
      </c>
      <c r="G59" s="959"/>
      <c r="H59" s="960"/>
      <c r="I59" s="961"/>
      <c r="J59" s="962"/>
      <c r="K59" s="963"/>
      <c r="L59" s="964"/>
      <c r="M59" s="910">
        <f t="shared" si="4"/>
        <v>0</v>
      </c>
      <c r="N59" s="965">
        <f t="shared" si="5"/>
        <v>0</v>
      </c>
      <c r="O59" s="966" t="str">
        <f t="shared" si="6"/>
        <v>-</v>
      </c>
      <c r="P59" s="896">
        <v>7</v>
      </c>
      <c r="Q59" s="174">
        <f t="shared" si="3"/>
        <v>0</v>
      </c>
      <c r="R59" s="533"/>
      <c r="S59" s="950" t="s">
        <v>1522</v>
      </c>
      <c r="T59" s="947"/>
      <c r="U59" s="947"/>
      <c r="V59" s="947"/>
      <c r="W59" s="947"/>
      <c r="X59" s="947"/>
      <c r="Y59" s="947"/>
      <c r="Z59" s="947"/>
      <c r="AA59" s="947"/>
      <c r="AB59" s="947"/>
      <c r="AC59" s="947"/>
      <c r="AD59" s="947"/>
      <c r="AE59" s="947"/>
      <c r="AF59" s="947"/>
      <c r="AG59" s="947"/>
      <c r="AH59" s="947"/>
      <c r="AI59" s="947"/>
      <c r="AJ59" s="947"/>
      <c r="AK59" s="947"/>
      <c r="AL59" s="899"/>
      <c r="AM59" s="925"/>
      <c r="AN59" s="925"/>
      <c r="AO59" s="925">
        <v>2</v>
      </c>
      <c r="AP59" s="925"/>
      <c r="AQ59" s="925"/>
      <c r="AR59" s="925"/>
      <c r="AS59" s="858"/>
      <c r="AT59" s="526"/>
      <c r="AU59" s="526"/>
      <c r="AV59" s="526"/>
      <c r="AW59" s="526"/>
      <c r="AX59" s="526"/>
      <c r="AY59" s="526"/>
      <c r="AZ59" s="526"/>
      <c r="BA59" s="526"/>
      <c r="BB59" s="526"/>
      <c r="BC59" s="526"/>
      <c r="BD59" s="526"/>
      <c r="BE59" s="526"/>
      <c r="BF59" s="526"/>
      <c r="BG59" s="526"/>
      <c r="BH59" s="526"/>
      <c r="BI59" s="526"/>
      <c r="BJ59" s="526"/>
      <c r="BK59" s="526"/>
      <c r="BL59" s="526"/>
      <c r="BM59" s="526"/>
      <c r="BN59" s="526"/>
      <c r="BO59" s="526"/>
      <c r="BP59" s="526"/>
      <c r="BQ59" s="526"/>
      <c r="BR59" s="526"/>
      <c r="BS59" s="526"/>
      <c r="BT59" s="526"/>
      <c r="BU59" s="526"/>
      <c r="BV59" s="526"/>
      <c r="BW59" s="526"/>
      <c r="BX59" s="526"/>
      <c r="BY59" s="526"/>
      <c r="BZ59" s="526"/>
      <c r="CA59" s="526"/>
      <c r="CB59" s="526"/>
      <c r="CC59" s="526"/>
      <c r="CD59" s="526"/>
      <c r="CE59" s="526"/>
      <c r="CF59" s="526"/>
      <c r="CG59" s="526"/>
      <c r="CH59" s="526"/>
      <c r="CI59" s="526"/>
      <c r="CJ59" s="526"/>
      <c r="CK59" s="526"/>
      <c r="CL59" s="526"/>
      <c r="CM59" s="526"/>
      <c r="CN59" s="526"/>
      <c r="CO59" s="526"/>
      <c r="CP59" s="526"/>
      <c r="CQ59" s="526"/>
      <c r="CR59" s="526"/>
      <c r="CS59" s="526"/>
      <c r="CT59" s="526"/>
      <c r="CU59" s="526"/>
      <c r="CV59" s="526"/>
      <c r="CW59" s="526"/>
      <c r="CX59" s="526"/>
      <c r="CY59" s="526"/>
      <c r="CZ59" s="526"/>
      <c r="DA59" s="526"/>
      <c r="DB59" s="526"/>
      <c r="DC59" s="526"/>
      <c r="DD59" s="526"/>
      <c r="DE59" s="526"/>
      <c r="DF59" s="526"/>
      <c r="DG59" s="526"/>
      <c r="DH59" s="526"/>
      <c r="DI59" s="526"/>
      <c r="DJ59" s="526"/>
      <c r="DK59" s="526"/>
      <c r="DL59" s="526"/>
      <c r="DM59" s="526"/>
      <c r="DN59" s="526"/>
      <c r="DO59" s="526"/>
      <c r="DP59" s="526"/>
      <c r="DQ59" s="526"/>
      <c r="DR59" s="526"/>
      <c r="DS59" s="526"/>
      <c r="DT59" s="526"/>
      <c r="DU59" s="526"/>
      <c r="DV59" s="526"/>
      <c r="DW59" s="526"/>
      <c r="DX59" s="526"/>
      <c r="DY59" s="526"/>
      <c r="DZ59" s="526"/>
      <c r="EA59" s="526"/>
      <c r="EB59" s="526"/>
      <c r="EC59" s="526"/>
      <c r="ED59" s="526"/>
      <c r="EE59" s="526"/>
      <c r="EF59" s="526"/>
      <c r="EG59" s="526"/>
      <c r="EH59" s="526"/>
      <c r="EI59" s="526"/>
      <c r="EJ59" s="526"/>
      <c r="EK59" s="526"/>
      <c r="EL59" s="526"/>
      <c r="EM59" s="526"/>
      <c r="EN59" s="526"/>
      <c r="EO59" s="526"/>
      <c r="EP59" s="526"/>
      <c r="EQ59" s="526"/>
      <c r="ER59" s="526"/>
      <c r="ES59" s="526"/>
      <c r="ET59" s="526"/>
      <c r="EU59" s="526"/>
      <c r="EV59" s="526"/>
      <c r="EW59" s="526"/>
      <c r="EX59" s="526"/>
      <c r="EY59" s="526"/>
      <c r="EZ59" s="526"/>
      <c r="FA59" s="526"/>
      <c r="FB59" s="526"/>
      <c r="FC59" s="526"/>
      <c r="FD59" s="526"/>
      <c r="FE59" s="526"/>
      <c r="FF59" s="526"/>
      <c r="FG59" s="526"/>
      <c r="FH59" s="526"/>
      <c r="FI59" s="526"/>
      <c r="FJ59" s="526"/>
      <c r="FK59" s="526"/>
      <c r="FL59" s="526"/>
      <c r="FM59" s="526"/>
      <c r="FN59" s="526"/>
      <c r="FO59" s="526"/>
      <c r="FP59" s="526"/>
      <c r="FQ59" s="526"/>
      <c r="FR59" s="526"/>
      <c r="FS59" s="526"/>
      <c r="FT59" s="526"/>
      <c r="FU59" s="526"/>
      <c r="FV59" s="526"/>
      <c r="FW59" s="526"/>
      <c r="FX59" s="526"/>
      <c r="FY59" s="526"/>
      <c r="FZ59" s="526"/>
      <c r="GA59" s="526"/>
      <c r="GB59" s="526"/>
      <c r="GC59" s="526"/>
      <c r="GD59" s="526"/>
      <c r="GE59" s="526"/>
      <c r="GF59" s="526"/>
      <c r="GG59" s="526"/>
      <c r="GH59" s="526"/>
      <c r="GI59" s="526"/>
      <c r="GJ59" s="526"/>
      <c r="GK59" s="526"/>
      <c r="GL59" s="526"/>
      <c r="GM59" s="526"/>
      <c r="GN59" s="526"/>
      <c r="GO59" s="526"/>
      <c r="GP59" s="526"/>
      <c r="GQ59" s="526"/>
      <c r="GR59" s="526"/>
      <c r="GS59" s="526"/>
      <c r="GT59" s="526"/>
      <c r="GU59" s="526"/>
      <c r="GV59" s="526"/>
      <c r="GW59" s="526"/>
      <c r="GX59" s="526"/>
      <c r="GY59" s="526"/>
      <c r="GZ59" s="526"/>
      <c r="HA59" s="526"/>
      <c r="HB59" s="526"/>
      <c r="HC59" s="526"/>
      <c r="HD59" s="526"/>
      <c r="HE59" s="526"/>
      <c r="HF59" s="526"/>
      <c r="HG59" s="526"/>
      <c r="HH59" s="526"/>
      <c r="HI59" s="526"/>
      <c r="HJ59" s="526"/>
      <c r="HK59" s="526"/>
      <c r="HL59" s="526"/>
      <c r="HM59" s="526"/>
      <c r="HN59" s="526"/>
      <c r="HO59" s="526"/>
      <c r="HP59" s="526"/>
      <c r="HQ59" s="526"/>
      <c r="HR59" s="526"/>
      <c r="HS59" s="526"/>
      <c r="HT59" s="526"/>
      <c r="HU59" s="526"/>
      <c r="HV59" s="526"/>
      <c r="HW59" s="526"/>
      <c r="HX59" s="526"/>
      <c r="HY59" s="526"/>
      <c r="HZ59" s="526"/>
      <c r="IA59" s="526"/>
      <c r="IB59" s="526"/>
      <c r="IC59" s="526"/>
      <c r="ID59" s="526"/>
      <c r="IE59" s="526"/>
      <c r="IF59" s="526"/>
      <c r="IG59" s="526"/>
      <c r="IH59" s="526"/>
      <c r="II59" s="526"/>
      <c r="IJ59" s="526"/>
      <c r="IK59" s="526"/>
      <c r="IL59" s="526"/>
      <c r="IM59" s="526"/>
      <c r="IN59" s="526"/>
      <c r="IO59" s="526"/>
      <c r="IP59" s="526"/>
      <c r="IQ59" s="526"/>
      <c r="IR59" s="526"/>
      <c r="IS59" s="526"/>
      <c r="IT59" s="526"/>
      <c r="IU59" s="526"/>
      <c r="IV59" s="526"/>
      <c r="IW59" s="526"/>
      <c r="IX59" s="526"/>
      <c r="IY59" s="526"/>
      <c r="IZ59" s="526"/>
      <c r="JA59" s="526"/>
      <c r="JB59" s="526"/>
      <c r="JC59" s="526"/>
      <c r="JD59" s="526"/>
      <c r="JE59" s="526"/>
      <c r="JF59" s="526"/>
      <c r="JG59" s="526"/>
      <c r="JH59" s="526"/>
      <c r="JI59" s="526"/>
      <c r="JJ59" s="526"/>
      <c r="JK59" s="526"/>
      <c r="JL59" s="526"/>
      <c r="JM59" s="526"/>
      <c r="JN59" s="527"/>
    </row>
    <row r="60" spans="1:274" ht="38" customHeight="1">
      <c r="A60" s="860"/>
      <c r="B60" s="887" t="s">
        <v>1154</v>
      </c>
      <c r="C60" s="928" t="s">
        <v>1594</v>
      </c>
      <c r="D60" s="684">
        <v>2</v>
      </c>
      <c r="E60" s="1190">
        <v>354</v>
      </c>
      <c r="F60" s="930" t="s">
        <v>1741</v>
      </c>
      <c r="G60" s="889"/>
      <c r="H60" s="890"/>
      <c r="I60" s="891"/>
      <c r="J60" s="892"/>
      <c r="K60" s="893"/>
      <c r="L60" s="894"/>
      <c r="M60" s="895">
        <f t="shared" si="4"/>
        <v>0</v>
      </c>
      <c r="N60" s="685">
        <f t="shared" si="5"/>
        <v>0</v>
      </c>
      <c r="O60" s="686" t="str">
        <f t="shared" si="6"/>
        <v>-</v>
      </c>
      <c r="P60" s="896">
        <v>9.8000000000000007</v>
      </c>
      <c r="Q60" s="174">
        <f t="shared" si="3"/>
        <v>0</v>
      </c>
      <c r="R60" s="533"/>
      <c r="S60" s="946" t="s">
        <v>1519</v>
      </c>
      <c r="T60" s="947"/>
      <c r="U60" s="947"/>
      <c r="V60" s="947"/>
      <c r="W60" s="947"/>
      <c r="X60" s="947"/>
      <c r="Y60" s="947"/>
      <c r="Z60" s="947"/>
      <c r="AA60" s="947"/>
      <c r="AB60" s="947"/>
      <c r="AC60" s="947"/>
      <c r="AD60" s="947"/>
      <c r="AE60" s="947"/>
      <c r="AF60" s="947"/>
      <c r="AG60" s="947"/>
      <c r="AH60" s="947"/>
      <c r="AI60" s="947"/>
      <c r="AJ60" s="947"/>
      <c r="AK60" s="947"/>
      <c r="AL60" s="899"/>
      <c r="AM60" s="925"/>
      <c r="AN60" s="925"/>
      <c r="AO60" s="925">
        <v>2</v>
      </c>
      <c r="AP60" s="925"/>
      <c r="AQ60" s="925"/>
      <c r="AR60" s="925"/>
      <c r="AS60" s="858"/>
      <c r="AT60" s="526"/>
      <c r="AU60" s="526"/>
      <c r="AV60" s="526"/>
      <c r="AW60" s="526"/>
      <c r="AX60" s="526"/>
      <c r="AY60" s="526"/>
      <c r="AZ60" s="526"/>
      <c r="BA60" s="526"/>
      <c r="BB60" s="526"/>
      <c r="BC60" s="526"/>
      <c r="BD60" s="526"/>
      <c r="BE60" s="526"/>
      <c r="BF60" s="526"/>
      <c r="BG60" s="526"/>
      <c r="BH60" s="526"/>
      <c r="BI60" s="526"/>
      <c r="BJ60" s="526"/>
      <c r="BK60" s="526"/>
      <c r="BL60" s="526"/>
      <c r="BM60" s="526"/>
      <c r="BN60" s="526"/>
      <c r="BO60" s="526"/>
      <c r="BP60" s="526"/>
      <c r="BQ60" s="526"/>
      <c r="BR60" s="526"/>
      <c r="BS60" s="526"/>
      <c r="BT60" s="526"/>
      <c r="BU60" s="526"/>
      <c r="BV60" s="526"/>
      <c r="BW60" s="526"/>
      <c r="BX60" s="526"/>
      <c r="BY60" s="526"/>
      <c r="BZ60" s="526"/>
      <c r="CA60" s="526"/>
      <c r="CB60" s="526"/>
      <c r="CC60" s="526"/>
      <c r="CD60" s="526"/>
      <c r="CE60" s="526"/>
      <c r="CF60" s="526"/>
      <c r="CG60" s="526"/>
      <c r="CH60" s="526"/>
      <c r="CI60" s="526"/>
      <c r="CJ60" s="526"/>
      <c r="CK60" s="526"/>
      <c r="CL60" s="526"/>
      <c r="CM60" s="526"/>
      <c r="CN60" s="526"/>
      <c r="CO60" s="526"/>
      <c r="CP60" s="526"/>
      <c r="CQ60" s="526"/>
      <c r="CR60" s="526"/>
      <c r="CS60" s="526"/>
      <c r="CT60" s="526"/>
      <c r="CU60" s="526"/>
      <c r="CV60" s="526"/>
      <c r="CW60" s="526"/>
      <c r="CX60" s="526"/>
      <c r="CY60" s="526"/>
      <c r="CZ60" s="526"/>
      <c r="DA60" s="526"/>
      <c r="DB60" s="526"/>
      <c r="DC60" s="526"/>
      <c r="DD60" s="526"/>
      <c r="DE60" s="526"/>
      <c r="DF60" s="526"/>
      <c r="DG60" s="526"/>
      <c r="DH60" s="526"/>
      <c r="DI60" s="526"/>
      <c r="DJ60" s="526"/>
      <c r="DK60" s="526"/>
      <c r="DL60" s="526"/>
      <c r="DM60" s="526"/>
      <c r="DN60" s="526"/>
      <c r="DO60" s="526"/>
      <c r="DP60" s="526"/>
      <c r="DQ60" s="526"/>
      <c r="DR60" s="526"/>
      <c r="DS60" s="526"/>
      <c r="DT60" s="526"/>
      <c r="DU60" s="526"/>
      <c r="DV60" s="526"/>
      <c r="DW60" s="526"/>
      <c r="DX60" s="526"/>
      <c r="DY60" s="526"/>
      <c r="DZ60" s="526"/>
      <c r="EA60" s="526"/>
      <c r="EB60" s="526"/>
      <c r="EC60" s="526"/>
      <c r="ED60" s="526"/>
      <c r="EE60" s="526"/>
      <c r="EF60" s="526"/>
      <c r="EG60" s="526"/>
      <c r="EH60" s="526"/>
      <c r="EI60" s="526"/>
      <c r="EJ60" s="526"/>
      <c r="EK60" s="526"/>
      <c r="EL60" s="526"/>
      <c r="EM60" s="526"/>
      <c r="EN60" s="526"/>
      <c r="EO60" s="526"/>
      <c r="EP60" s="526"/>
      <c r="EQ60" s="526"/>
      <c r="ER60" s="526"/>
      <c r="ES60" s="526"/>
      <c r="ET60" s="526"/>
      <c r="EU60" s="526"/>
      <c r="EV60" s="526"/>
      <c r="EW60" s="526"/>
      <c r="EX60" s="526"/>
      <c r="EY60" s="526"/>
      <c r="EZ60" s="526"/>
      <c r="FA60" s="526"/>
      <c r="FB60" s="526"/>
      <c r="FC60" s="526"/>
      <c r="FD60" s="526"/>
      <c r="FE60" s="526"/>
      <c r="FF60" s="526"/>
      <c r="FG60" s="526"/>
      <c r="FH60" s="526"/>
      <c r="FI60" s="526"/>
      <c r="FJ60" s="526"/>
      <c r="FK60" s="526"/>
      <c r="FL60" s="526"/>
      <c r="FM60" s="526"/>
      <c r="FN60" s="526"/>
      <c r="FO60" s="526"/>
      <c r="FP60" s="526"/>
      <c r="FQ60" s="526"/>
      <c r="FR60" s="526"/>
      <c r="FS60" s="526"/>
      <c r="FT60" s="526"/>
      <c r="FU60" s="526"/>
      <c r="FV60" s="526"/>
      <c r="FW60" s="526"/>
      <c r="FX60" s="526"/>
      <c r="FY60" s="526"/>
      <c r="FZ60" s="526"/>
      <c r="GA60" s="526"/>
      <c r="GB60" s="526"/>
      <c r="GC60" s="526"/>
      <c r="GD60" s="526"/>
      <c r="GE60" s="526"/>
      <c r="GF60" s="526"/>
      <c r="GG60" s="526"/>
      <c r="GH60" s="526"/>
      <c r="GI60" s="526"/>
      <c r="GJ60" s="526"/>
      <c r="GK60" s="526"/>
      <c r="GL60" s="526"/>
      <c r="GM60" s="526"/>
      <c r="GN60" s="526"/>
      <c r="GO60" s="526"/>
      <c r="GP60" s="526"/>
      <c r="GQ60" s="526"/>
      <c r="GR60" s="526"/>
      <c r="GS60" s="526"/>
      <c r="GT60" s="526"/>
      <c r="GU60" s="526"/>
      <c r="GV60" s="526"/>
      <c r="GW60" s="526"/>
      <c r="GX60" s="526"/>
      <c r="GY60" s="526"/>
      <c r="GZ60" s="526"/>
      <c r="HA60" s="526"/>
      <c r="HB60" s="526"/>
      <c r="HC60" s="526"/>
      <c r="HD60" s="526"/>
      <c r="HE60" s="526"/>
      <c r="HF60" s="526"/>
      <c r="HG60" s="526"/>
      <c r="HH60" s="526"/>
      <c r="HI60" s="526"/>
      <c r="HJ60" s="526"/>
      <c r="HK60" s="526"/>
      <c r="HL60" s="526"/>
      <c r="HM60" s="526"/>
      <c r="HN60" s="526"/>
      <c r="HO60" s="526"/>
      <c r="HP60" s="526"/>
      <c r="HQ60" s="526"/>
      <c r="HR60" s="526"/>
      <c r="HS60" s="526"/>
      <c r="HT60" s="526"/>
      <c r="HU60" s="526"/>
      <c r="HV60" s="526"/>
      <c r="HW60" s="526"/>
      <c r="HX60" s="526"/>
      <c r="HY60" s="526"/>
      <c r="HZ60" s="526"/>
      <c r="IA60" s="526"/>
      <c r="IB60" s="526"/>
      <c r="IC60" s="526"/>
      <c r="ID60" s="526"/>
      <c r="IE60" s="526"/>
      <c r="IF60" s="526"/>
      <c r="IG60" s="526"/>
      <c r="IH60" s="526"/>
      <c r="II60" s="526"/>
      <c r="IJ60" s="526"/>
      <c r="IK60" s="526"/>
      <c r="IL60" s="526"/>
      <c r="IM60" s="526"/>
      <c r="IN60" s="526"/>
      <c r="IO60" s="526"/>
      <c r="IP60" s="526"/>
      <c r="IQ60" s="526"/>
      <c r="IR60" s="526"/>
      <c r="IS60" s="526"/>
      <c r="IT60" s="526"/>
      <c r="IU60" s="526"/>
      <c r="IV60" s="526"/>
      <c r="IW60" s="526"/>
      <c r="IX60" s="526"/>
      <c r="IY60" s="526"/>
      <c r="IZ60" s="526"/>
      <c r="JA60" s="526"/>
      <c r="JB60" s="526"/>
      <c r="JC60" s="526"/>
      <c r="JD60" s="526"/>
      <c r="JE60" s="526"/>
      <c r="JF60" s="526"/>
      <c r="JG60" s="526"/>
      <c r="JH60" s="526"/>
      <c r="JI60" s="526"/>
      <c r="JJ60" s="526"/>
      <c r="JK60" s="526"/>
      <c r="JL60" s="526"/>
      <c r="JM60" s="526"/>
      <c r="JN60" s="527"/>
    </row>
    <row r="61" spans="1:274" ht="38" customHeight="1">
      <c r="A61" s="860"/>
      <c r="B61" s="914" t="s">
        <v>1155</v>
      </c>
      <c r="C61" s="914" t="s">
        <v>1156</v>
      </c>
      <c r="D61" s="661">
        <v>2</v>
      </c>
      <c r="E61" s="1190">
        <v>332</v>
      </c>
      <c r="F61" s="924" t="s">
        <v>1742</v>
      </c>
      <c r="G61" s="916"/>
      <c r="H61" s="917"/>
      <c r="I61" s="918"/>
      <c r="J61" s="919"/>
      <c r="K61" s="920"/>
      <c r="L61" s="921"/>
      <c r="M61" s="895">
        <f t="shared" si="4"/>
        <v>0</v>
      </c>
      <c r="N61" s="685">
        <f t="shared" si="5"/>
        <v>0</v>
      </c>
      <c r="O61" s="686" t="str">
        <f t="shared" si="6"/>
        <v>-</v>
      </c>
      <c r="P61" s="896">
        <v>9.8000000000000007</v>
      </c>
      <c r="Q61" s="174">
        <f t="shared" si="3"/>
        <v>0</v>
      </c>
      <c r="R61" s="533"/>
      <c r="S61" s="922" t="s">
        <v>1519</v>
      </c>
      <c r="T61" s="898"/>
      <c r="U61" s="898"/>
      <c r="V61" s="898"/>
      <c r="W61" s="898"/>
      <c r="X61" s="898"/>
      <c r="Y61" s="898"/>
      <c r="Z61" s="898"/>
      <c r="AA61" s="898"/>
      <c r="AB61" s="898"/>
      <c r="AC61" s="898"/>
      <c r="AD61" s="898"/>
      <c r="AE61" s="898"/>
      <c r="AF61" s="898"/>
      <c r="AG61" s="898"/>
      <c r="AH61" s="898"/>
      <c r="AI61" s="898"/>
      <c r="AJ61" s="898"/>
      <c r="AK61" s="898"/>
      <c r="AL61" s="899"/>
      <c r="AM61" s="925"/>
      <c r="AN61" s="925"/>
      <c r="AO61" s="925">
        <v>2</v>
      </c>
      <c r="AP61" s="925"/>
      <c r="AQ61" s="925"/>
      <c r="AR61" s="925"/>
      <c r="AS61" s="858"/>
      <c r="AT61" s="526"/>
      <c r="AU61" s="526"/>
      <c r="AV61" s="526"/>
      <c r="AW61" s="526"/>
      <c r="AX61" s="526"/>
      <c r="AY61" s="526"/>
      <c r="AZ61" s="526"/>
      <c r="BA61" s="526"/>
      <c r="BB61" s="526"/>
      <c r="BC61" s="526"/>
      <c r="BD61" s="526"/>
      <c r="BE61" s="526"/>
      <c r="BF61" s="526"/>
      <c r="BG61" s="526"/>
      <c r="BH61" s="526"/>
      <c r="BI61" s="526"/>
      <c r="BJ61" s="526"/>
      <c r="BK61" s="526"/>
      <c r="BL61" s="526"/>
      <c r="BM61" s="526"/>
      <c r="BN61" s="526"/>
      <c r="BO61" s="526"/>
      <c r="BP61" s="526"/>
      <c r="BQ61" s="526"/>
      <c r="BR61" s="526"/>
      <c r="BS61" s="526"/>
      <c r="BT61" s="526"/>
      <c r="BU61" s="526"/>
      <c r="BV61" s="526"/>
      <c r="BW61" s="526"/>
      <c r="BX61" s="526"/>
      <c r="BY61" s="526"/>
      <c r="BZ61" s="526"/>
      <c r="CA61" s="526"/>
      <c r="CB61" s="526"/>
      <c r="CC61" s="526"/>
      <c r="CD61" s="526"/>
      <c r="CE61" s="526"/>
      <c r="CF61" s="526"/>
      <c r="CG61" s="526"/>
      <c r="CH61" s="526"/>
      <c r="CI61" s="526"/>
      <c r="CJ61" s="526"/>
      <c r="CK61" s="526"/>
      <c r="CL61" s="526"/>
      <c r="CM61" s="526"/>
      <c r="CN61" s="526"/>
      <c r="CO61" s="526"/>
      <c r="CP61" s="526"/>
      <c r="CQ61" s="526"/>
      <c r="CR61" s="526"/>
      <c r="CS61" s="526"/>
      <c r="CT61" s="526"/>
      <c r="CU61" s="526"/>
      <c r="CV61" s="526"/>
      <c r="CW61" s="526"/>
      <c r="CX61" s="526"/>
      <c r="CY61" s="526"/>
      <c r="CZ61" s="526"/>
      <c r="DA61" s="526"/>
      <c r="DB61" s="526"/>
      <c r="DC61" s="526"/>
      <c r="DD61" s="526"/>
      <c r="DE61" s="526"/>
      <c r="DF61" s="526"/>
      <c r="DG61" s="526"/>
      <c r="DH61" s="526"/>
      <c r="DI61" s="526"/>
      <c r="DJ61" s="526"/>
      <c r="DK61" s="526"/>
      <c r="DL61" s="526"/>
      <c r="DM61" s="526"/>
      <c r="DN61" s="526"/>
      <c r="DO61" s="526"/>
      <c r="DP61" s="526"/>
      <c r="DQ61" s="526"/>
      <c r="DR61" s="526"/>
      <c r="DS61" s="526"/>
      <c r="DT61" s="526"/>
      <c r="DU61" s="526"/>
      <c r="DV61" s="526"/>
      <c r="DW61" s="526"/>
      <c r="DX61" s="526"/>
      <c r="DY61" s="526"/>
      <c r="DZ61" s="526"/>
      <c r="EA61" s="526"/>
      <c r="EB61" s="526"/>
      <c r="EC61" s="526"/>
      <c r="ED61" s="526"/>
      <c r="EE61" s="526"/>
      <c r="EF61" s="526"/>
      <c r="EG61" s="526"/>
      <c r="EH61" s="526"/>
      <c r="EI61" s="526"/>
      <c r="EJ61" s="526"/>
      <c r="EK61" s="526"/>
      <c r="EL61" s="526"/>
      <c r="EM61" s="526"/>
      <c r="EN61" s="526"/>
      <c r="EO61" s="526"/>
      <c r="EP61" s="526"/>
      <c r="EQ61" s="526"/>
      <c r="ER61" s="526"/>
      <c r="ES61" s="526"/>
      <c r="ET61" s="526"/>
      <c r="EU61" s="526"/>
      <c r="EV61" s="526"/>
      <c r="EW61" s="526"/>
      <c r="EX61" s="526"/>
      <c r="EY61" s="526"/>
      <c r="EZ61" s="526"/>
      <c r="FA61" s="526"/>
      <c r="FB61" s="526"/>
      <c r="FC61" s="526"/>
      <c r="FD61" s="526"/>
      <c r="FE61" s="526"/>
      <c r="FF61" s="526"/>
      <c r="FG61" s="526"/>
      <c r="FH61" s="526"/>
      <c r="FI61" s="526"/>
      <c r="FJ61" s="526"/>
      <c r="FK61" s="526"/>
      <c r="FL61" s="526"/>
      <c r="FM61" s="526"/>
      <c r="FN61" s="526"/>
      <c r="FO61" s="526"/>
      <c r="FP61" s="526"/>
      <c r="FQ61" s="526"/>
      <c r="FR61" s="526"/>
      <c r="FS61" s="526"/>
      <c r="FT61" s="526"/>
      <c r="FU61" s="526"/>
      <c r="FV61" s="526"/>
      <c r="FW61" s="526"/>
      <c r="FX61" s="526"/>
      <c r="FY61" s="526"/>
      <c r="FZ61" s="526"/>
      <c r="GA61" s="526"/>
      <c r="GB61" s="526"/>
      <c r="GC61" s="526"/>
      <c r="GD61" s="526"/>
      <c r="GE61" s="526"/>
      <c r="GF61" s="526"/>
      <c r="GG61" s="526"/>
      <c r="GH61" s="526"/>
      <c r="GI61" s="526"/>
      <c r="GJ61" s="526"/>
      <c r="GK61" s="526"/>
      <c r="GL61" s="526"/>
      <c r="GM61" s="526"/>
      <c r="GN61" s="526"/>
      <c r="GO61" s="526"/>
      <c r="GP61" s="526"/>
      <c r="GQ61" s="526"/>
      <c r="GR61" s="526"/>
      <c r="GS61" s="526"/>
      <c r="GT61" s="526"/>
      <c r="GU61" s="526"/>
      <c r="GV61" s="526"/>
      <c r="GW61" s="526"/>
      <c r="GX61" s="526"/>
      <c r="GY61" s="526"/>
      <c r="GZ61" s="526"/>
      <c r="HA61" s="526"/>
      <c r="HB61" s="526"/>
      <c r="HC61" s="526"/>
      <c r="HD61" s="526"/>
      <c r="HE61" s="526"/>
      <c r="HF61" s="526"/>
      <c r="HG61" s="526"/>
      <c r="HH61" s="526"/>
      <c r="HI61" s="526"/>
      <c r="HJ61" s="526"/>
      <c r="HK61" s="526"/>
      <c r="HL61" s="526"/>
      <c r="HM61" s="526"/>
      <c r="HN61" s="526"/>
      <c r="HO61" s="526"/>
      <c r="HP61" s="526"/>
      <c r="HQ61" s="526"/>
      <c r="HR61" s="526"/>
      <c r="HS61" s="526"/>
      <c r="HT61" s="526"/>
      <c r="HU61" s="526"/>
      <c r="HV61" s="526"/>
      <c r="HW61" s="526"/>
      <c r="HX61" s="526"/>
      <c r="HY61" s="526"/>
      <c r="HZ61" s="526"/>
      <c r="IA61" s="526"/>
      <c r="IB61" s="526"/>
      <c r="IC61" s="526"/>
      <c r="ID61" s="526"/>
      <c r="IE61" s="526"/>
      <c r="IF61" s="526"/>
      <c r="IG61" s="526"/>
      <c r="IH61" s="526"/>
      <c r="II61" s="526"/>
      <c r="IJ61" s="526"/>
      <c r="IK61" s="526"/>
      <c r="IL61" s="526"/>
      <c r="IM61" s="526"/>
      <c r="IN61" s="526"/>
      <c r="IO61" s="526"/>
      <c r="IP61" s="526"/>
      <c r="IQ61" s="526"/>
      <c r="IR61" s="526"/>
      <c r="IS61" s="526"/>
      <c r="IT61" s="526"/>
      <c r="IU61" s="526"/>
      <c r="IV61" s="526"/>
      <c r="IW61" s="526"/>
      <c r="IX61" s="526"/>
      <c r="IY61" s="526"/>
      <c r="IZ61" s="526"/>
      <c r="JA61" s="526"/>
      <c r="JB61" s="526"/>
      <c r="JC61" s="526"/>
      <c r="JD61" s="526"/>
      <c r="JE61" s="526"/>
      <c r="JF61" s="526"/>
      <c r="JG61" s="526"/>
      <c r="JH61" s="526"/>
      <c r="JI61" s="526"/>
      <c r="JJ61" s="526"/>
      <c r="JK61" s="526"/>
      <c r="JL61" s="526"/>
      <c r="JM61" s="526"/>
      <c r="JN61" s="527"/>
    </row>
    <row r="62" spans="1:274" ht="38" customHeight="1">
      <c r="A62" s="860"/>
      <c r="B62" s="914" t="s">
        <v>1157</v>
      </c>
      <c r="C62" s="914" t="s">
        <v>1158</v>
      </c>
      <c r="D62" s="661">
        <v>2</v>
      </c>
      <c r="E62" s="1190">
        <v>288</v>
      </c>
      <c r="F62" s="924" t="s">
        <v>1743</v>
      </c>
      <c r="G62" s="916"/>
      <c r="H62" s="917"/>
      <c r="I62" s="918"/>
      <c r="J62" s="919"/>
      <c r="K62" s="920"/>
      <c r="L62" s="921"/>
      <c r="M62" s="895">
        <f t="shared" si="4"/>
        <v>0</v>
      </c>
      <c r="N62" s="685">
        <f t="shared" si="5"/>
        <v>0</v>
      </c>
      <c r="O62" s="686" t="str">
        <f t="shared" si="6"/>
        <v>-</v>
      </c>
      <c r="P62" s="896">
        <v>6.2</v>
      </c>
      <c r="Q62" s="174">
        <f t="shared" ref="Q62:Q125" si="7">P62*M62</f>
        <v>0</v>
      </c>
      <c r="R62" s="533"/>
      <c r="S62" s="922" t="s">
        <v>1519</v>
      </c>
      <c r="T62" s="898"/>
      <c r="U62" s="898"/>
      <c r="V62" s="898"/>
      <c r="W62" s="898"/>
      <c r="X62" s="898"/>
      <c r="Y62" s="898"/>
      <c r="Z62" s="898"/>
      <c r="AA62" s="898"/>
      <c r="AB62" s="898"/>
      <c r="AC62" s="898"/>
      <c r="AD62" s="898"/>
      <c r="AE62" s="898"/>
      <c r="AF62" s="898"/>
      <c r="AG62" s="898"/>
      <c r="AH62" s="898"/>
      <c r="AI62" s="898"/>
      <c r="AJ62" s="898"/>
      <c r="AK62" s="898"/>
      <c r="AL62" s="899"/>
      <c r="AM62" s="925"/>
      <c r="AN62" s="925"/>
      <c r="AO62" s="925">
        <v>2</v>
      </c>
      <c r="AP62" s="925"/>
      <c r="AQ62" s="925"/>
      <c r="AR62" s="925"/>
      <c r="AS62" s="858"/>
      <c r="AT62" s="526"/>
      <c r="AU62" s="526"/>
      <c r="AV62" s="526"/>
      <c r="AW62" s="526"/>
      <c r="AX62" s="526"/>
      <c r="AY62" s="526"/>
      <c r="AZ62" s="526"/>
      <c r="BA62" s="526"/>
      <c r="BB62" s="526"/>
      <c r="BC62" s="526"/>
      <c r="BD62" s="526"/>
      <c r="BE62" s="526"/>
      <c r="BF62" s="526"/>
      <c r="BG62" s="526"/>
      <c r="BH62" s="526"/>
      <c r="BI62" s="526"/>
      <c r="BJ62" s="526"/>
      <c r="BK62" s="526"/>
      <c r="BL62" s="526"/>
      <c r="BM62" s="526"/>
      <c r="BN62" s="526"/>
      <c r="BO62" s="526"/>
      <c r="BP62" s="526"/>
      <c r="BQ62" s="526"/>
      <c r="BR62" s="526"/>
      <c r="BS62" s="526"/>
      <c r="BT62" s="526"/>
      <c r="BU62" s="526"/>
      <c r="BV62" s="526"/>
      <c r="BW62" s="526"/>
      <c r="BX62" s="526"/>
      <c r="BY62" s="526"/>
      <c r="BZ62" s="526"/>
      <c r="CA62" s="526"/>
      <c r="CB62" s="526"/>
      <c r="CC62" s="526"/>
      <c r="CD62" s="526"/>
      <c r="CE62" s="526"/>
      <c r="CF62" s="526"/>
      <c r="CG62" s="526"/>
      <c r="CH62" s="526"/>
      <c r="CI62" s="526"/>
      <c r="CJ62" s="526"/>
      <c r="CK62" s="526"/>
      <c r="CL62" s="526"/>
      <c r="CM62" s="526"/>
      <c r="CN62" s="526"/>
      <c r="CO62" s="526"/>
      <c r="CP62" s="526"/>
      <c r="CQ62" s="526"/>
      <c r="CR62" s="526"/>
      <c r="CS62" s="526"/>
      <c r="CT62" s="526"/>
      <c r="CU62" s="526"/>
      <c r="CV62" s="526"/>
      <c r="CW62" s="526"/>
      <c r="CX62" s="526"/>
      <c r="CY62" s="526"/>
      <c r="CZ62" s="526"/>
      <c r="DA62" s="526"/>
      <c r="DB62" s="526"/>
      <c r="DC62" s="526"/>
      <c r="DD62" s="526"/>
      <c r="DE62" s="526"/>
      <c r="DF62" s="526"/>
      <c r="DG62" s="526"/>
      <c r="DH62" s="526"/>
      <c r="DI62" s="526"/>
      <c r="DJ62" s="526"/>
      <c r="DK62" s="526"/>
      <c r="DL62" s="526"/>
      <c r="DM62" s="526"/>
      <c r="DN62" s="526"/>
      <c r="DO62" s="526"/>
      <c r="DP62" s="526"/>
      <c r="DQ62" s="526"/>
      <c r="DR62" s="526"/>
      <c r="DS62" s="526"/>
      <c r="DT62" s="526"/>
      <c r="DU62" s="526"/>
      <c r="DV62" s="526"/>
      <c r="DW62" s="526"/>
      <c r="DX62" s="526"/>
      <c r="DY62" s="526"/>
      <c r="DZ62" s="526"/>
      <c r="EA62" s="526"/>
      <c r="EB62" s="526"/>
      <c r="EC62" s="526"/>
      <c r="ED62" s="526"/>
      <c r="EE62" s="526"/>
      <c r="EF62" s="526"/>
      <c r="EG62" s="526"/>
      <c r="EH62" s="526"/>
      <c r="EI62" s="526"/>
      <c r="EJ62" s="526"/>
      <c r="EK62" s="526"/>
      <c r="EL62" s="526"/>
      <c r="EM62" s="526"/>
      <c r="EN62" s="526"/>
      <c r="EO62" s="526"/>
      <c r="EP62" s="526"/>
      <c r="EQ62" s="526"/>
      <c r="ER62" s="526"/>
      <c r="ES62" s="526"/>
      <c r="ET62" s="526"/>
      <c r="EU62" s="526"/>
      <c r="EV62" s="526"/>
      <c r="EW62" s="526"/>
      <c r="EX62" s="526"/>
      <c r="EY62" s="526"/>
      <c r="EZ62" s="526"/>
      <c r="FA62" s="526"/>
      <c r="FB62" s="526"/>
      <c r="FC62" s="526"/>
      <c r="FD62" s="526"/>
      <c r="FE62" s="526"/>
      <c r="FF62" s="526"/>
      <c r="FG62" s="526"/>
      <c r="FH62" s="526"/>
      <c r="FI62" s="526"/>
      <c r="FJ62" s="526"/>
      <c r="FK62" s="526"/>
      <c r="FL62" s="526"/>
      <c r="FM62" s="526"/>
      <c r="FN62" s="526"/>
      <c r="FO62" s="526"/>
      <c r="FP62" s="526"/>
      <c r="FQ62" s="526"/>
      <c r="FR62" s="526"/>
      <c r="FS62" s="526"/>
      <c r="FT62" s="526"/>
      <c r="FU62" s="526"/>
      <c r="FV62" s="526"/>
      <c r="FW62" s="526"/>
      <c r="FX62" s="526"/>
      <c r="FY62" s="526"/>
      <c r="FZ62" s="526"/>
      <c r="GA62" s="526"/>
      <c r="GB62" s="526"/>
      <c r="GC62" s="526"/>
      <c r="GD62" s="526"/>
      <c r="GE62" s="526"/>
      <c r="GF62" s="526"/>
      <c r="GG62" s="526"/>
      <c r="GH62" s="526"/>
      <c r="GI62" s="526"/>
      <c r="GJ62" s="526"/>
      <c r="GK62" s="526"/>
      <c r="GL62" s="526"/>
      <c r="GM62" s="526"/>
      <c r="GN62" s="526"/>
      <c r="GO62" s="526"/>
      <c r="GP62" s="526"/>
      <c r="GQ62" s="526"/>
      <c r="GR62" s="526"/>
      <c r="GS62" s="526"/>
      <c r="GT62" s="526"/>
      <c r="GU62" s="526"/>
      <c r="GV62" s="526"/>
      <c r="GW62" s="526"/>
      <c r="GX62" s="526"/>
      <c r="GY62" s="526"/>
      <c r="GZ62" s="526"/>
      <c r="HA62" s="526"/>
      <c r="HB62" s="526"/>
      <c r="HC62" s="526"/>
      <c r="HD62" s="526"/>
      <c r="HE62" s="526"/>
      <c r="HF62" s="526"/>
      <c r="HG62" s="526"/>
      <c r="HH62" s="526"/>
      <c r="HI62" s="526"/>
      <c r="HJ62" s="526"/>
      <c r="HK62" s="526"/>
      <c r="HL62" s="526"/>
      <c r="HM62" s="526"/>
      <c r="HN62" s="526"/>
      <c r="HO62" s="526"/>
      <c r="HP62" s="526"/>
      <c r="HQ62" s="526"/>
      <c r="HR62" s="526"/>
      <c r="HS62" s="526"/>
      <c r="HT62" s="526"/>
      <c r="HU62" s="526"/>
      <c r="HV62" s="526"/>
      <c r="HW62" s="526"/>
      <c r="HX62" s="526"/>
      <c r="HY62" s="526"/>
      <c r="HZ62" s="526"/>
      <c r="IA62" s="526"/>
      <c r="IB62" s="526"/>
      <c r="IC62" s="526"/>
      <c r="ID62" s="526"/>
      <c r="IE62" s="526"/>
      <c r="IF62" s="526"/>
      <c r="IG62" s="526"/>
      <c r="IH62" s="526"/>
      <c r="II62" s="526"/>
      <c r="IJ62" s="526"/>
      <c r="IK62" s="526"/>
      <c r="IL62" s="526"/>
      <c r="IM62" s="526"/>
      <c r="IN62" s="526"/>
      <c r="IO62" s="526"/>
      <c r="IP62" s="526"/>
      <c r="IQ62" s="526"/>
      <c r="IR62" s="526"/>
      <c r="IS62" s="526"/>
      <c r="IT62" s="526"/>
      <c r="IU62" s="526"/>
      <c r="IV62" s="526"/>
      <c r="IW62" s="526"/>
      <c r="IX62" s="526"/>
      <c r="IY62" s="526"/>
      <c r="IZ62" s="526"/>
      <c r="JA62" s="526"/>
      <c r="JB62" s="526"/>
      <c r="JC62" s="526"/>
      <c r="JD62" s="526"/>
      <c r="JE62" s="526"/>
      <c r="JF62" s="526"/>
      <c r="JG62" s="526"/>
      <c r="JH62" s="526"/>
      <c r="JI62" s="526"/>
      <c r="JJ62" s="526"/>
      <c r="JK62" s="526"/>
      <c r="JL62" s="526"/>
      <c r="JM62" s="526"/>
      <c r="JN62" s="527"/>
    </row>
    <row r="63" spans="1:274" ht="38" customHeight="1">
      <c r="A63" s="860"/>
      <c r="B63" s="914" t="s">
        <v>1159</v>
      </c>
      <c r="C63" s="914" t="s">
        <v>1160</v>
      </c>
      <c r="D63" s="661">
        <v>2</v>
      </c>
      <c r="E63" s="1190">
        <v>288</v>
      </c>
      <c r="F63" s="924" t="s">
        <v>1744</v>
      </c>
      <c r="G63" s="916"/>
      <c r="H63" s="917"/>
      <c r="I63" s="918"/>
      <c r="J63" s="919"/>
      <c r="K63" s="920"/>
      <c r="L63" s="921"/>
      <c r="M63" s="895">
        <f t="shared" si="4"/>
        <v>0</v>
      </c>
      <c r="N63" s="685">
        <f t="shared" si="5"/>
        <v>0</v>
      </c>
      <c r="O63" s="686" t="str">
        <f t="shared" si="6"/>
        <v>-</v>
      </c>
      <c r="P63" s="896">
        <v>5.4</v>
      </c>
      <c r="Q63" s="174">
        <f t="shared" si="7"/>
        <v>0</v>
      </c>
      <c r="R63" s="533"/>
      <c r="S63" s="922" t="s">
        <v>1519</v>
      </c>
      <c r="T63" s="898"/>
      <c r="U63" s="898"/>
      <c r="V63" s="898"/>
      <c r="W63" s="898"/>
      <c r="X63" s="898"/>
      <c r="Y63" s="898"/>
      <c r="Z63" s="898"/>
      <c r="AA63" s="898"/>
      <c r="AB63" s="898"/>
      <c r="AC63" s="898"/>
      <c r="AD63" s="898"/>
      <c r="AE63" s="898"/>
      <c r="AF63" s="898"/>
      <c r="AG63" s="898"/>
      <c r="AH63" s="898"/>
      <c r="AI63" s="898"/>
      <c r="AJ63" s="898"/>
      <c r="AK63" s="898"/>
      <c r="AL63" s="899"/>
      <c r="AM63" s="925"/>
      <c r="AN63" s="925"/>
      <c r="AO63" s="925">
        <v>2</v>
      </c>
      <c r="AP63" s="925"/>
      <c r="AQ63" s="925"/>
      <c r="AR63" s="925"/>
      <c r="AS63" s="858"/>
      <c r="AT63" s="526"/>
      <c r="AU63" s="526"/>
      <c r="AV63" s="526"/>
      <c r="AW63" s="526"/>
      <c r="AX63" s="526"/>
      <c r="AY63" s="526"/>
      <c r="AZ63" s="526"/>
      <c r="BA63" s="526"/>
      <c r="BB63" s="526"/>
      <c r="BC63" s="526"/>
      <c r="BD63" s="526"/>
      <c r="BE63" s="526"/>
      <c r="BF63" s="526"/>
      <c r="BG63" s="526"/>
      <c r="BH63" s="526"/>
      <c r="BI63" s="526"/>
      <c r="BJ63" s="526"/>
      <c r="BK63" s="526"/>
      <c r="BL63" s="526"/>
      <c r="BM63" s="526"/>
      <c r="BN63" s="526"/>
      <c r="BO63" s="526"/>
      <c r="BP63" s="526"/>
      <c r="BQ63" s="526"/>
      <c r="BR63" s="526"/>
      <c r="BS63" s="526"/>
      <c r="BT63" s="526"/>
      <c r="BU63" s="526"/>
      <c r="BV63" s="526"/>
      <c r="BW63" s="526"/>
      <c r="BX63" s="526"/>
      <c r="BY63" s="526"/>
      <c r="BZ63" s="526"/>
      <c r="CA63" s="526"/>
      <c r="CB63" s="526"/>
      <c r="CC63" s="526"/>
      <c r="CD63" s="526"/>
      <c r="CE63" s="526"/>
      <c r="CF63" s="526"/>
      <c r="CG63" s="526"/>
      <c r="CH63" s="526"/>
      <c r="CI63" s="526"/>
      <c r="CJ63" s="526"/>
      <c r="CK63" s="526"/>
      <c r="CL63" s="526"/>
      <c r="CM63" s="526"/>
      <c r="CN63" s="526"/>
      <c r="CO63" s="526"/>
      <c r="CP63" s="526"/>
      <c r="CQ63" s="526"/>
      <c r="CR63" s="526"/>
      <c r="CS63" s="526"/>
      <c r="CT63" s="526"/>
      <c r="CU63" s="526"/>
      <c r="CV63" s="526"/>
      <c r="CW63" s="526"/>
      <c r="CX63" s="526"/>
      <c r="CY63" s="526"/>
      <c r="CZ63" s="526"/>
      <c r="DA63" s="526"/>
      <c r="DB63" s="526"/>
      <c r="DC63" s="526"/>
      <c r="DD63" s="526"/>
      <c r="DE63" s="526"/>
      <c r="DF63" s="526"/>
      <c r="DG63" s="526"/>
      <c r="DH63" s="526"/>
      <c r="DI63" s="526"/>
      <c r="DJ63" s="526"/>
      <c r="DK63" s="526"/>
      <c r="DL63" s="526"/>
      <c r="DM63" s="526"/>
      <c r="DN63" s="526"/>
      <c r="DO63" s="526"/>
      <c r="DP63" s="526"/>
      <c r="DQ63" s="526"/>
      <c r="DR63" s="526"/>
      <c r="DS63" s="526"/>
      <c r="DT63" s="526"/>
      <c r="DU63" s="526"/>
      <c r="DV63" s="526"/>
      <c r="DW63" s="526"/>
      <c r="DX63" s="526"/>
      <c r="DY63" s="526"/>
      <c r="DZ63" s="526"/>
      <c r="EA63" s="526"/>
      <c r="EB63" s="526"/>
      <c r="EC63" s="526"/>
      <c r="ED63" s="526"/>
      <c r="EE63" s="526"/>
      <c r="EF63" s="526"/>
      <c r="EG63" s="526"/>
      <c r="EH63" s="526"/>
      <c r="EI63" s="526"/>
      <c r="EJ63" s="526"/>
      <c r="EK63" s="526"/>
      <c r="EL63" s="526"/>
      <c r="EM63" s="526"/>
      <c r="EN63" s="526"/>
      <c r="EO63" s="526"/>
      <c r="EP63" s="526"/>
      <c r="EQ63" s="526"/>
      <c r="ER63" s="526"/>
      <c r="ES63" s="526"/>
      <c r="ET63" s="526"/>
      <c r="EU63" s="526"/>
      <c r="EV63" s="526"/>
      <c r="EW63" s="526"/>
      <c r="EX63" s="526"/>
      <c r="EY63" s="526"/>
      <c r="EZ63" s="526"/>
      <c r="FA63" s="526"/>
      <c r="FB63" s="526"/>
      <c r="FC63" s="526"/>
      <c r="FD63" s="526"/>
      <c r="FE63" s="526"/>
      <c r="FF63" s="526"/>
      <c r="FG63" s="526"/>
      <c r="FH63" s="526"/>
      <c r="FI63" s="526"/>
      <c r="FJ63" s="526"/>
      <c r="FK63" s="526"/>
      <c r="FL63" s="526"/>
      <c r="FM63" s="526"/>
      <c r="FN63" s="526"/>
      <c r="FO63" s="526"/>
      <c r="FP63" s="526"/>
      <c r="FQ63" s="526"/>
      <c r="FR63" s="526"/>
      <c r="FS63" s="526"/>
      <c r="FT63" s="526"/>
      <c r="FU63" s="526"/>
      <c r="FV63" s="526"/>
      <c r="FW63" s="526"/>
      <c r="FX63" s="526"/>
      <c r="FY63" s="526"/>
      <c r="FZ63" s="526"/>
      <c r="GA63" s="526"/>
      <c r="GB63" s="526"/>
      <c r="GC63" s="526"/>
      <c r="GD63" s="526"/>
      <c r="GE63" s="526"/>
      <c r="GF63" s="526"/>
      <c r="GG63" s="526"/>
      <c r="GH63" s="526"/>
      <c r="GI63" s="526"/>
      <c r="GJ63" s="526"/>
      <c r="GK63" s="526"/>
      <c r="GL63" s="526"/>
      <c r="GM63" s="526"/>
      <c r="GN63" s="526"/>
      <c r="GO63" s="526"/>
      <c r="GP63" s="526"/>
      <c r="GQ63" s="526"/>
      <c r="GR63" s="526"/>
      <c r="GS63" s="526"/>
      <c r="GT63" s="526"/>
      <c r="GU63" s="526"/>
      <c r="GV63" s="526"/>
      <c r="GW63" s="526"/>
      <c r="GX63" s="526"/>
      <c r="GY63" s="526"/>
      <c r="GZ63" s="526"/>
      <c r="HA63" s="526"/>
      <c r="HB63" s="526"/>
      <c r="HC63" s="526"/>
      <c r="HD63" s="526"/>
      <c r="HE63" s="526"/>
      <c r="HF63" s="526"/>
      <c r="HG63" s="526"/>
      <c r="HH63" s="526"/>
      <c r="HI63" s="526"/>
      <c r="HJ63" s="526"/>
      <c r="HK63" s="526"/>
      <c r="HL63" s="526"/>
      <c r="HM63" s="526"/>
      <c r="HN63" s="526"/>
      <c r="HO63" s="526"/>
      <c r="HP63" s="526"/>
      <c r="HQ63" s="526"/>
      <c r="HR63" s="526"/>
      <c r="HS63" s="526"/>
      <c r="HT63" s="526"/>
      <c r="HU63" s="526"/>
      <c r="HV63" s="526"/>
      <c r="HW63" s="526"/>
      <c r="HX63" s="526"/>
      <c r="HY63" s="526"/>
      <c r="HZ63" s="526"/>
      <c r="IA63" s="526"/>
      <c r="IB63" s="526"/>
      <c r="IC63" s="526"/>
      <c r="ID63" s="526"/>
      <c r="IE63" s="526"/>
      <c r="IF63" s="526"/>
      <c r="IG63" s="526"/>
      <c r="IH63" s="526"/>
      <c r="II63" s="526"/>
      <c r="IJ63" s="526"/>
      <c r="IK63" s="526"/>
      <c r="IL63" s="526"/>
      <c r="IM63" s="526"/>
      <c r="IN63" s="526"/>
      <c r="IO63" s="526"/>
      <c r="IP63" s="526"/>
      <c r="IQ63" s="526"/>
      <c r="IR63" s="526"/>
      <c r="IS63" s="526"/>
      <c r="IT63" s="526"/>
      <c r="IU63" s="526"/>
      <c r="IV63" s="526"/>
      <c r="IW63" s="526"/>
      <c r="IX63" s="526"/>
      <c r="IY63" s="526"/>
      <c r="IZ63" s="526"/>
      <c r="JA63" s="526"/>
      <c r="JB63" s="526"/>
      <c r="JC63" s="526"/>
      <c r="JD63" s="526"/>
      <c r="JE63" s="526"/>
      <c r="JF63" s="526"/>
      <c r="JG63" s="526"/>
      <c r="JH63" s="526"/>
      <c r="JI63" s="526"/>
      <c r="JJ63" s="526"/>
      <c r="JK63" s="526"/>
      <c r="JL63" s="526"/>
      <c r="JM63" s="526"/>
      <c r="JN63" s="527"/>
    </row>
    <row r="64" spans="1:274" ht="38" customHeight="1">
      <c r="A64" s="860"/>
      <c r="B64" s="914" t="s">
        <v>1348</v>
      </c>
      <c r="C64" s="914" t="s">
        <v>1350</v>
      </c>
      <c r="D64" s="661">
        <v>2</v>
      </c>
      <c r="E64" s="1190">
        <v>602</v>
      </c>
      <c r="F64" s="915" t="s">
        <v>1745</v>
      </c>
      <c r="G64" s="916"/>
      <c r="H64" s="917"/>
      <c r="I64" s="918"/>
      <c r="J64" s="919"/>
      <c r="K64" s="920"/>
      <c r="L64" s="921"/>
      <c r="M64" s="895">
        <f t="shared" si="4"/>
        <v>0</v>
      </c>
      <c r="N64" s="685">
        <f t="shared" si="5"/>
        <v>0</v>
      </c>
      <c r="O64" s="686" t="str">
        <f t="shared" si="6"/>
        <v>-</v>
      </c>
      <c r="P64" s="896">
        <v>33</v>
      </c>
      <c r="Q64" s="174">
        <f t="shared" si="7"/>
        <v>0</v>
      </c>
      <c r="R64" s="533"/>
      <c r="S64" s="922" t="s">
        <v>1519</v>
      </c>
      <c r="T64" s="898"/>
      <c r="U64" s="898"/>
      <c r="V64" s="898"/>
      <c r="W64" s="898"/>
      <c r="X64" s="898"/>
      <c r="Y64" s="898"/>
      <c r="Z64" s="898"/>
      <c r="AA64" s="898"/>
      <c r="AB64" s="898"/>
      <c r="AC64" s="898"/>
      <c r="AD64" s="898"/>
      <c r="AE64" s="898"/>
      <c r="AF64" s="898"/>
      <c r="AG64" s="898"/>
      <c r="AH64" s="898"/>
      <c r="AI64" s="898"/>
      <c r="AJ64" s="898"/>
      <c r="AK64" s="898"/>
      <c r="AL64" s="899"/>
      <c r="AM64" s="925"/>
      <c r="AN64" s="925"/>
      <c r="AO64" s="925"/>
      <c r="AP64" s="925">
        <v>2</v>
      </c>
      <c r="AQ64" s="925"/>
      <c r="AR64" s="925"/>
      <c r="AS64" s="858"/>
      <c r="AT64" s="526"/>
      <c r="AU64" s="526"/>
      <c r="AV64" s="526"/>
      <c r="AW64" s="526"/>
      <c r="AX64" s="526"/>
      <c r="AY64" s="526"/>
      <c r="AZ64" s="526"/>
      <c r="BA64" s="526"/>
      <c r="BB64" s="526"/>
      <c r="BC64" s="526"/>
      <c r="BD64" s="526"/>
      <c r="BE64" s="526"/>
      <c r="BF64" s="526"/>
      <c r="BG64" s="526"/>
      <c r="BH64" s="526"/>
      <c r="BI64" s="526"/>
      <c r="BJ64" s="526"/>
      <c r="BK64" s="526"/>
      <c r="BL64" s="526"/>
      <c r="BM64" s="526"/>
      <c r="BN64" s="526"/>
      <c r="BO64" s="526"/>
      <c r="BP64" s="526"/>
      <c r="BQ64" s="526"/>
      <c r="BR64" s="526"/>
      <c r="BS64" s="526"/>
      <c r="BT64" s="526"/>
      <c r="BU64" s="526"/>
      <c r="BV64" s="526"/>
      <c r="BW64" s="526"/>
      <c r="BX64" s="526"/>
      <c r="BY64" s="526"/>
      <c r="BZ64" s="526"/>
      <c r="CA64" s="526"/>
      <c r="CB64" s="526"/>
      <c r="CC64" s="526"/>
      <c r="CD64" s="526"/>
      <c r="CE64" s="526"/>
      <c r="CF64" s="526"/>
      <c r="CG64" s="526"/>
      <c r="CH64" s="526"/>
      <c r="CI64" s="526"/>
      <c r="CJ64" s="526"/>
      <c r="CK64" s="526"/>
      <c r="CL64" s="526"/>
      <c r="CM64" s="526"/>
      <c r="CN64" s="526"/>
      <c r="CO64" s="526"/>
      <c r="CP64" s="526"/>
      <c r="CQ64" s="526"/>
      <c r="CR64" s="526"/>
      <c r="CS64" s="526"/>
      <c r="CT64" s="526"/>
      <c r="CU64" s="526"/>
      <c r="CV64" s="526"/>
      <c r="CW64" s="526"/>
      <c r="CX64" s="526"/>
      <c r="CY64" s="526"/>
      <c r="CZ64" s="526"/>
      <c r="DA64" s="526"/>
      <c r="DB64" s="526"/>
      <c r="DC64" s="526"/>
      <c r="DD64" s="526"/>
      <c r="DE64" s="526"/>
      <c r="DF64" s="526"/>
      <c r="DG64" s="526"/>
      <c r="DH64" s="526"/>
      <c r="DI64" s="526"/>
      <c r="DJ64" s="526"/>
      <c r="DK64" s="526"/>
      <c r="DL64" s="526"/>
      <c r="DM64" s="526"/>
      <c r="DN64" s="526"/>
      <c r="DO64" s="526"/>
      <c r="DP64" s="526"/>
      <c r="DQ64" s="526"/>
      <c r="DR64" s="526"/>
      <c r="DS64" s="526"/>
      <c r="DT64" s="526"/>
      <c r="DU64" s="526"/>
      <c r="DV64" s="526"/>
      <c r="DW64" s="526"/>
      <c r="DX64" s="526"/>
      <c r="DY64" s="526"/>
      <c r="DZ64" s="526"/>
      <c r="EA64" s="526"/>
      <c r="EB64" s="526"/>
      <c r="EC64" s="526"/>
      <c r="ED64" s="526"/>
      <c r="EE64" s="526"/>
      <c r="EF64" s="526"/>
      <c r="EG64" s="526"/>
      <c r="EH64" s="526"/>
      <c r="EI64" s="526"/>
      <c r="EJ64" s="526"/>
      <c r="EK64" s="526"/>
      <c r="EL64" s="526"/>
      <c r="EM64" s="526"/>
      <c r="EN64" s="526"/>
      <c r="EO64" s="526"/>
      <c r="EP64" s="526"/>
      <c r="EQ64" s="526"/>
      <c r="ER64" s="526"/>
      <c r="ES64" s="526"/>
      <c r="ET64" s="526"/>
      <c r="EU64" s="526"/>
      <c r="EV64" s="526"/>
      <c r="EW64" s="526"/>
      <c r="EX64" s="526"/>
      <c r="EY64" s="526"/>
      <c r="EZ64" s="526"/>
      <c r="FA64" s="526"/>
      <c r="FB64" s="526"/>
      <c r="FC64" s="526"/>
      <c r="FD64" s="526"/>
      <c r="FE64" s="526"/>
      <c r="FF64" s="526"/>
      <c r="FG64" s="526"/>
      <c r="FH64" s="526"/>
      <c r="FI64" s="526"/>
      <c r="FJ64" s="526"/>
      <c r="FK64" s="526"/>
      <c r="FL64" s="526"/>
      <c r="FM64" s="526"/>
      <c r="FN64" s="526"/>
      <c r="FO64" s="526"/>
      <c r="FP64" s="526"/>
      <c r="FQ64" s="526"/>
      <c r="FR64" s="526"/>
      <c r="FS64" s="526"/>
      <c r="FT64" s="526"/>
      <c r="FU64" s="526"/>
      <c r="FV64" s="526"/>
      <c r="FW64" s="526"/>
      <c r="FX64" s="526"/>
      <c r="FY64" s="526"/>
      <c r="FZ64" s="526"/>
      <c r="GA64" s="526"/>
      <c r="GB64" s="526"/>
      <c r="GC64" s="526"/>
      <c r="GD64" s="526"/>
      <c r="GE64" s="526"/>
      <c r="GF64" s="526"/>
      <c r="GG64" s="526"/>
      <c r="GH64" s="526"/>
      <c r="GI64" s="526"/>
      <c r="GJ64" s="526"/>
      <c r="GK64" s="526"/>
      <c r="GL64" s="526"/>
      <c r="GM64" s="526"/>
      <c r="GN64" s="526"/>
      <c r="GO64" s="526"/>
      <c r="GP64" s="526"/>
      <c r="GQ64" s="526"/>
      <c r="GR64" s="526"/>
      <c r="GS64" s="526"/>
      <c r="GT64" s="526"/>
      <c r="GU64" s="526"/>
      <c r="GV64" s="526"/>
      <c r="GW64" s="526"/>
      <c r="GX64" s="526"/>
      <c r="GY64" s="526"/>
      <c r="GZ64" s="526"/>
      <c r="HA64" s="526"/>
      <c r="HB64" s="526"/>
      <c r="HC64" s="526"/>
      <c r="HD64" s="526"/>
      <c r="HE64" s="526"/>
      <c r="HF64" s="526"/>
      <c r="HG64" s="526"/>
      <c r="HH64" s="526"/>
      <c r="HI64" s="526"/>
      <c r="HJ64" s="526"/>
      <c r="HK64" s="526"/>
      <c r="HL64" s="526"/>
      <c r="HM64" s="526"/>
      <c r="HN64" s="526"/>
      <c r="HO64" s="526"/>
      <c r="HP64" s="526"/>
      <c r="HQ64" s="526"/>
      <c r="HR64" s="526"/>
      <c r="HS64" s="526"/>
      <c r="HT64" s="526"/>
      <c r="HU64" s="526"/>
      <c r="HV64" s="526"/>
      <c r="HW64" s="526"/>
      <c r="HX64" s="526"/>
      <c r="HY64" s="526"/>
      <c r="HZ64" s="526"/>
      <c r="IA64" s="526"/>
      <c r="IB64" s="526"/>
      <c r="IC64" s="526"/>
      <c r="ID64" s="526"/>
      <c r="IE64" s="526"/>
      <c r="IF64" s="526"/>
      <c r="IG64" s="526"/>
      <c r="IH64" s="526"/>
      <c r="II64" s="526"/>
      <c r="IJ64" s="526"/>
      <c r="IK64" s="526"/>
      <c r="IL64" s="526"/>
      <c r="IM64" s="526"/>
      <c r="IN64" s="526"/>
      <c r="IO64" s="526"/>
      <c r="IP64" s="526"/>
      <c r="IQ64" s="526"/>
      <c r="IR64" s="526"/>
      <c r="IS64" s="526"/>
      <c r="IT64" s="526"/>
      <c r="IU64" s="526"/>
      <c r="IV64" s="526"/>
      <c r="IW64" s="526"/>
      <c r="IX64" s="526"/>
      <c r="IY64" s="526"/>
      <c r="IZ64" s="526"/>
      <c r="JA64" s="526"/>
      <c r="JB64" s="526"/>
      <c r="JC64" s="526"/>
      <c r="JD64" s="526"/>
      <c r="JE64" s="526"/>
      <c r="JF64" s="526"/>
      <c r="JG64" s="526"/>
      <c r="JH64" s="526"/>
      <c r="JI64" s="526"/>
      <c r="JJ64" s="526"/>
      <c r="JK64" s="526"/>
      <c r="JL64" s="526"/>
      <c r="JM64" s="526"/>
      <c r="JN64" s="527"/>
    </row>
    <row r="65" spans="1:274" ht="38" customHeight="1">
      <c r="A65" s="860"/>
      <c r="B65" s="914" t="s">
        <v>1349</v>
      </c>
      <c r="C65" s="914" t="s">
        <v>1351</v>
      </c>
      <c r="D65" s="661">
        <v>2</v>
      </c>
      <c r="E65" s="1190">
        <v>497</v>
      </c>
      <c r="F65" s="915" t="s">
        <v>1746</v>
      </c>
      <c r="G65" s="916"/>
      <c r="H65" s="917"/>
      <c r="I65" s="918"/>
      <c r="J65" s="919"/>
      <c r="K65" s="920"/>
      <c r="L65" s="921"/>
      <c r="M65" s="895">
        <f t="shared" si="4"/>
        <v>0</v>
      </c>
      <c r="N65" s="685">
        <f t="shared" si="5"/>
        <v>0</v>
      </c>
      <c r="O65" s="686" t="str">
        <f t="shared" si="6"/>
        <v>-</v>
      </c>
      <c r="P65" s="896">
        <v>22</v>
      </c>
      <c r="Q65" s="174">
        <f t="shared" si="7"/>
        <v>0</v>
      </c>
      <c r="R65" s="533"/>
      <c r="S65" s="922" t="s">
        <v>1519</v>
      </c>
      <c r="T65" s="898"/>
      <c r="U65" s="898"/>
      <c r="V65" s="898"/>
      <c r="W65" s="898"/>
      <c r="X65" s="898"/>
      <c r="Y65" s="898"/>
      <c r="Z65" s="898"/>
      <c r="AA65" s="898"/>
      <c r="AB65" s="898"/>
      <c r="AC65" s="898"/>
      <c r="AD65" s="898"/>
      <c r="AE65" s="898"/>
      <c r="AF65" s="898"/>
      <c r="AG65" s="898"/>
      <c r="AH65" s="898"/>
      <c r="AI65" s="898"/>
      <c r="AJ65" s="898"/>
      <c r="AK65" s="898"/>
      <c r="AL65" s="899"/>
      <c r="AM65" s="925"/>
      <c r="AN65" s="925"/>
      <c r="AO65" s="925"/>
      <c r="AP65" s="925">
        <v>2</v>
      </c>
      <c r="AQ65" s="925"/>
      <c r="AR65" s="925"/>
      <c r="AS65" s="858"/>
      <c r="AT65" s="526"/>
      <c r="AU65" s="526"/>
      <c r="AV65" s="526"/>
      <c r="AW65" s="526"/>
      <c r="AX65" s="526"/>
      <c r="AY65" s="526"/>
      <c r="AZ65" s="526"/>
      <c r="BA65" s="526"/>
      <c r="BB65" s="526"/>
      <c r="BC65" s="526"/>
      <c r="BD65" s="526"/>
      <c r="BE65" s="526"/>
      <c r="BF65" s="526"/>
      <c r="BG65" s="526"/>
      <c r="BH65" s="526"/>
      <c r="BI65" s="526"/>
      <c r="BJ65" s="526"/>
      <c r="BK65" s="526"/>
      <c r="BL65" s="526"/>
      <c r="BM65" s="526"/>
      <c r="BN65" s="526"/>
      <c r="BO65" s="526"/>
      <c r="BP65" s="526"/>
      <c r="BQ65" s="526"/>
      <c r="BR65" s="526"/>
      <c r="BS65" s="526"/>
      <c r="BT65" s="526"/>
      <c r="BU65" s="526"/>
      <c r="BV65" s="526"/>
      <c r="BW65" s="526"/>
      <c r="BX65" s="526"/>
      <c r="BY65" s="526"/>
      <c r="BZ65" s="526"/>
      <c r="CA65" s="526"/>
      <c r="CB65" s="526"/>
      <c r="CC65" s="526"/>
      <c r="CD65" s="526"/>
      <c r="CE65" s="526"/>
      <c r="CF65" s="526"/>
      <c r="CG65" s="526"/>
      <c r="CH65" s="526"/>
      <c r="CI65" s="526"/>
      <c r="CJ65" s="526"/>
      <c r="CK65" s="526"/>
      <c r="CL65" s="526"/>
      <c r="CM65" s="526"/>
      <c r="CN65" s="526"/>
      <c r="CO65" s="526"/>
      <c r="CP65" s="526"/>
      <c r="CQ65" s="526"/>
      <c r="CR65" s="526"/>
      <c r="CS65" s="526"/>
      <c r="CT65" s="526"/>
      <c r="CU65" s="526"/>
      <c r="CV65" s="526"/>
      <c r="CW65" s="526"/>
      <c r="CX65" s="526"/>
      <c r="CY65" s="526"/>
      <c r="CZ65" s="526"/>
      <c r="DA65" s="526"/>
      <c r="DB65" s="526"/>
      <c r="DC65" s="526"/>
      <c r="DD65" s="526"/>
      <c r="DE65" s="526"/>
      <c r="DF65" s="526"/>
      <c r="DG65" s="526"/>
      <c r="DH65" s="526"/>
      <c r="DI65" s="526"/>
      <c r="DJ65" s="526"/>
      <c r="DK65" s="526"/>
      <c r="DL65" s="526"/>
      <c r="DM65" s="526"/>
      <c r="DN65" s="526"/>
      <c r="DO65" s="526"/>
      <c r="DP65" s="526"/>
      <c r="DQ65" s="526"/>
      <c r="DR65" s="526"/>
      <c r="DS65" s="526"/>
      <c r="DT65" s="526"/>
      <c r="DU65" s="526"/>
      <c r="DV65" s="526"/>
      <c r="DW65" s="526"/>
      <c r="DX65" s="526"/>
      <c r="DY65" s="526"/>
      <c r="DZ65" s="526"/>
      <c r="EA65" s="526"/>
      <c r="EB65" s="526"/>
      <c r="EC65" s="526"/>
      <c r="ED65" s="526"/>
      <c r="EE65" s="526"/>
      <c r="EF65" s="526"/>
      <c r="EG65" s="526"/>
      <c r="EH65" s="526"/>
      <c r="EI65" s="526"/>
      <c r="EJ65" s="526"/>
      <c r="EK65" s="526"/>
      <c r="EL65" s="526"/>
      <c r="EM65" s="526"/>
      <c r="EN65" s="526"/>
      <c r="EO65" s="526"/>
      <c r="EP65" s="526"/>
      <c r="EQ65" s="526"/>
      <c r="ER65" s="526"/>
      <c r="ES65" s="526"/>
      <c r="ET65" s="526"/>
      <c r="EU65" s="526"/>
      <c r="EV65" s="526"/>
      <c r="EW65" s="526"/>
      <c r="EX65" s="526"/>
      <c r="EY65" s="526"/>
      <c r="EZ65" s="526"/>
      <c r="FA65" s="526"/>
      <c r="FB65" s="526"/>
      <c r="FC65" s="526"/>
      <c r="FD65" s="526"/>
      <c r="FE65" s="526"/>
      <c r="FF65" s="526"/>
      <c r="FG65" s="526"/>
      <c r="FH65" s="526"/>
      <c r="FI65" s="526"/>
      <c r="FJ65" s="526"/>
      <c r="FK65" s="526"/>
      <c r="FL65" s="526"/>
      <c r="FM65" s="526"/>
      <c r="FN65" s="526"/>
      <c r="FO65" s="526"/>
      <c r="FP65" s="526"/>
      <c r="FQ65" s="526"/>
      <c r="FR65" s="526"/>
      <c r="FS65" s="526"/>
      <c r="FT65" s="526"/>
      <c r="FU65" s="526"/>
      <c r="FV65" s="526"/>
      <c r="FW65" s="526"/>
      <c r="FX65" s="526"/>
      <c r="FY65" s="526"/>
      <c r="FZ65" s="526"/>
      <c r="GA65" s="526"/>
      <c r="GB65" s="526"/>
      <c r="GC65" s="526"/>
      <c r="GD65" s="526"/>
      <c r="GE65" s="526"/>
      <c r="GF65" s="526"/>
      <c r="GG65" s="526"/>
      <c r="GH65" s="526"/>
      <c r="GI65" s="526"/>
      <c r="GJ65" s="526"/>
      <c r="GK65" s="526"/>
      <c r="GL65" s="526"/>
      <c r="GM65" s="526"/>
      <c r="GN65" s="526"/>
      <c r="GO65" s="526"/>
      <c r="GP65" s="526"/>
      <c r="GQ65" s="526"/>
      <c r="GR65" s="526"/>
      <c r="GS65" s="526"/>
      <c r="GT65" s="526"/>
      <c r="GU65" s="526"/>
      <c r="GV65" s="526"/>
      <c r="GW65" s="526"/>
      <c r="GX65" s="526"/>
      <c r="GY65" s="526"/>
      <c r="GZ65" s="526"/>
      <c r="HA65" s="526"/>
      <c r="HB65" s="526"/>
      <c r="HC65" s="526"/>
      <c r="HD65" s="526"/>
      <c r="HE65" s="526"/>
      <c r="HF65" s="526"/>
      <c r="HG65" s="526"/>
      <c r="HH65" s="526"/>
      <c r="HI65" s="526"/>
      <c r="HJ65" s="526"/>
      <c r="HK65" s="526"/>
      <c r="HL65" s="526"/>
      <c r="HM65" s="526"/>
      <c r="HN65" s="526"/>
      <c r="HO65" s="526"/>
      <c r="HP65" s="526"/>
      <c r="HQ65" s="526"/>
      <c r="HR65" s="526"/>
      <c r="HS65" s="526"/>
      <c r="HT65" s="526"/>
      <c r="HU65" s="526"/>
      <c r="HV65" s="526"/>
      <c r="HW65" s="526"/>
      <c r="HX65" s="526"/>
      <c r="HY65" s="526"/>
      <c r="HZ65" s="526"/>
      <c r="IA65" s="526"/>
      <c r="IB65" s="526"/>
      <c r="IC65" s="526"/>
      <c r="ID65" s="526"/>
      <c r="IE65" s="526"/>
      <c r="IF65" s="526"/>
      <c r="IG65" s="526"/>
      <c r="IH65" s="526"/>
      <c r="II65" s="526"/>
      <c r="IJ65" s="526"/>
      <c r="IK65" s="526"/>
      <c r="IL65" s="526"/>
      <c r="IM65" s="526"/>
      <c r="IN65" s="526"/>
      <c r="IO65" s="526"/>
      <c r="IP65" s="526"/>
      <c r="IQ65" s="526"/>
      <c r="IR65" s="526"/>
      <c r="IS65" s="526"/>
      <c r="IT65" s="526"/>
      <c r="IU65" s="526"/>
      <c r="IV65" s="526"/>
      <c r="IW65" s="526"/>
      <c r="IX65" s="526"/>
      <c r="IY65" s="526"/>
      <c r="IZ65" s="526"/>
      <c r="JA65" s="526"/>
      <c r="JB65" s="526"/>
      <c r="JC65" s="526"/>
      <c r="JD65" s="526"/>
      <c r="JE65" s="526"/>
      <c r="JF65" s="526"/>
      <c r="JG65" s="526"/>
      <c r="JH65" s="526"/>
      <c r="JI65" s="526"/>
      <c r="JJ65" s="526"/>
      <c r="JK65" s="526"/>
      <c r="JL65" s="526"/>
      <c r="JM65" s="526"/>
      <c r="JN65" s="527"/>
    </row>
    <row r="66" spans="1:274" ht="38" customHeight="1">
      <c r="A66" s="886" t="s">
        <v>1596</v>
      </c>
      <c r="B66" s="914" t="s">
        <v>1161</v>
      </c>
      <c r="C66" s="914" t="s">
        <v>1099</v>
      </c>
      <c r="D66" s="661">
        <v>2</v>
      </c>
      <c r="E66" s="1190">
        <v>440</v>
      </c>
      <c r="F66" s="915" t="s">
        <v>1747</v>
      </c>
      <c r="G66" s="916"/>
      <c r="H66" s="917"/>
      <c r="I66" s="918"/>
      <c r="J66" s="919"/>
      <c r="K66" s="920"/>
      <c r="L66" s="921"/>
      <c r="M66" s="895">
        <f t="shared" si="4"/>
        <v>0</v>
      </c>
      <c r="N66" s="685">
        <f t="shared" si="5"/>
        <v>0</v>
      </c>
      <c r="O66" s="686" t="str">
        <f t="shared" si="6"/>
        <v>-</v>
      </c>
      <c r="P66" s="896">
        <v>14.8</v>
      </c>
      <c r="Q66" s="174">
        <f t="shared" si="7"/>
        <v>0</v>
      </c>
      <c r="R66" s="533"/>
      <c r="S66" s="922" t="s">
        <v>1520</v>
      </c>
      <c r="T66" s="898"/>
      <c r="U66" s="898"/>
      <c r="V66" s="898"/>
      <c r="W66" s="898"/>
      <c r="X66" s="898"/>
      <c r="Y66" s="898"/>
      <c r="Z66" s="898"/>
      <c r="AA66" s="898"/>
      <c r="AB66" s="898"/>
      <c r="AC66" s="898"/>
      <c r="AD66" s="898"/>
      <c r="AE66" s="898"/>
      <c r="AF66" s="898"/>
      <c r="AG66" s="898"/>
      <c r="AH66" s="898"/>
      <c r="AI66" s="898"/>
      <c r="AJ66" s="898"/>
      <c r="AK66" s="898"/>
      <c r="AL66" s="899"/>
      <c r="AM66" s="925"/>
      <c r="AN66" s="925"/>
      <c r="AO66" s="925"/>
      <c r="AP66" s="925">
        <v>2</v>
      </c>
      <c r="AQ66" s="925"/>
      <c r="AR66" s="925"/>
      <c r="AS66" s="858"/>
      <c r="AT66" s="526"/>
      <c r="AU66" s="526"/>
      <c r="AV66" s="526"/>
      <c r="AW66" s="526"/>
      <c r="AX66" s="526"/>
      <c r="AY66" s="526"/>
      <c r="AZ66" s="526"/>
      <c r="BA66" s="526"/>
      <c r="BB66" s="526"/>
      <c r="BC66" s="526"/>
      <c r="BD66" s="526"/>
      <c r="BE66" s="526"/>
      <c r="BF66" s="526"/>
      <c r="BG66" s="526"/>
      <c r="BH66" s="526"/>
      <c r="BI66" s="526"/>
      <c r="BJ66" s="526"/>
      <c r="BK66" s="526"/>
      <c r="BL66" s="526"/>
      <c r="BM66" s="526"/>
      <c r="BN66" s="526"/>
      <c r="BO66" s="526"/>
      <c r="BP66" s="526"/>
      <c r="BQ66" s="526"/>
      <c r="BR66" s="526"/>
      <c r="BS66" s="526"/>
      <c r="BT66" s="526"/>
      <c r="BU66" s="526"/>
      <c r="BV66" s="526"/>
      <c r="BW66" s="526"/>
      <c r="BX66" s="526"/>
      <c r="BY66" s="526"/>
      <c r="BZ66" s="526"/>
      <c r="CA66" s="526"/>
      <c r="CB66" s="526"/>
      <c r="CC66" s="526"/>
      <c r="CD66" s="526"/>
      <c r="CE66" s="526"/>
      <c r="CF66" s="526"/>
      <c r="CG66" s="526"/>
      <c r="CH66" s="526"/>
      <c r="CI66" s="526"/>
      <c r="CJ66" s="526"/>
      <c r="CK66" s="526"/>
      <c r="CL66" s="526"/>
      <c r="CM66" s="526"/>
      <c r="CN66" s="526"/>
      <c r="CO66" s="526"/>
      <c r="CP66" s="526"/>
      <c r="CQ66" s="526"/>
      <c r="CR66" s="526"/>
      <c r="CS66" s="526"/>
      <c r="CT66" s="526"/>
      <c r="CU66" s="526"/>
      <c r="CV66" s="526"/>
      <c r="CW66" s="526"/>
      <c r="CX66" s="526"/>
      <c r="CY66" s="526"/>
      <c r="CZ66" s="526"/>
      <c r="DA66" s="526"/>
      <c r="DB66" s="526"/>
      <c r="DC66" s="526"/>
      <c r="DD66" s="526"/>
      <c r="DE66" s="526"/>
      <c r="DF66" s="526"/>
      <c r="DG66" s="526"/>
      <c r="DH66" s="526"/>
      <c r="DI66" s="526"/>
      <c r="DJ66" s="526"/>
      <c r="DK66" s="526"/>
      <c r="DL66" s="526"/>
      <c r="DM66" s="526"/>
      <c r="DN66" s="526"/>
      <c r="DO66" s="526"/>
      <c r="DP66" s="526"/>
      <c r="DQ66" s="526"/>
      <c r="DR66" s="526"/>
      <c r="DS66" s="526"/>
      <c r="DT66" s="526"/>
      <c r="DU66" s="526"/>
      <c r="DV66" s="526"/>
      <c r="DW66" s="526"/>
      <c r="DX66" s="526"/>
      <c r="DY66" s="526"/>
      <c r="DZ66" s="526"/>
      <c r="EA66" s="526"/>
      <c r="EB66" s="526"/>
      <c r="EC66" s="526"/>
      <c r="ED66" s="526"/>
      <c r="EE66" s="526"/>
      <c r="EF66" s="526"/>
      <c r="EG66" s="526"/>
      <c r="EH66" s="526"/>
      <c r="EI66" s="526"/>
      <c r="EJ66" s="526"/>
      <c r="EK66" s="526"/>
      <c r="EL66" s="526"/>
      <c r="EM66" s="526"/>
      <c r="EN66" s="526"/>
      <c r="EO66" s="526"/>
      <c r="EP66" s="526"/>
      <c r="EQ66" s="526"/>
      <c r="ER66" s="526"/>
      <c r="ES66" s="526"/>
      <c r="ET66" s="526"/>
      <c r="EU66" s="526"/>
      <c r="EV66" s="526"/>
      <c r="EW66" s="526"/>
      <c r="EX66" s="526"/>
      <c r="EY66" s="526"/>
      <c r="EZ66" s="526"/>
      <c r="FA66" s="526"/>
      <c r="FB66" s="526"/>
      <c r="FC66" s="526"/>
      <c r="FD66" s="526"/>
      <c r="FE66" s="526"/>
      <c r="FF66" s="526"/>
      <c r="FG66" s="526"/>
      <c r="FH66" s="526"/>
      <c r="FI66" s="526"/>
      <c r="FJ66" s="526"/>
      <c r="FK66" s="526"/>
      <c r="FL66" s="526"/>
      <c r="FM66" s="526"/>
      <c r="FN66" s="526"/>
      <c r="FO66" s="526"/>
      <c r="FP66" s="526"/>
      <c r="FQ66" s="526"/>
      <c r="FR66" s="526"/>
      <c r="FS66" s="526"/>
      <c r="FT66" s="526"/>
      <c r="FU66" s="526"/>
      <c r="FV66" s="526"/>
      <c r="FW66" s="526"/>
      <c r="FX66" s="526"/>
      <c r="FY66" s="526"/>
      <c r="FZ66" s="526"/>
      <c r="GA66" s="526"/>
      <c r="GB66" s="526"/>
      <c r="GC66" s="526"/>
      <c r="GD66" s="526"/>
      <c r="GE66" s="526"/>
      <c r="GF66" s="526"/>
      <c r="GG66" s="526"/>
      <c r="GH66" s="526"/>
      <c r="GI66" s="526"/>
      <c r="GJ66" s="526"/>
      <c r="GK66" s="526"/>
      <c r="GL66" s="526"/>
      <c r="GM66" s="526"/>
      <c r="GN66" s="526"/>
      <c r="GO66" s="526"/>
      <c r="GP66" s="526"/>
      <c r="GQ66" s="526"/>
      <c r="GR66" s="526"/>
      <c r="GS66" s="526"/>
      <c r="GT66" s="526"/>
      <c r="GU66" s="526"/>
      <c r="GV66" s="526"/>
      <c r="GW66" s="526"/>
      <c r="GX66" s="526"/>
      <c r="GY66" s="526"/>
      <c r="GZ66" s="526"/>
      <c r="HA66" s="526"/>
      <c r="HB66" s="526"/>
      <c r="HC66" s="526"/>
      <c r="HD66" s="526"/>
      <c r="HE66" s="526"/>
      <c r="HF66" s="526"/>
      <c r="HG66" s="526"/>
      <c r="HH66" s="526"/>
      <c r="HI66" s="526"/>
      <c r="HJ66" s="526"/>
      <c r="HK66" s="526"/>
      <c r="HL66" s="526"/>
      <c r="HM66" s="526"/>
      <c r="HN66" s="526"/>
      <c r="HO66" s="526"/>
      <c r="HP66" s="526"/>
      <c r="HQ66" s="526"/>
      <c r="HR66" s="526"/>
      <c r="HS66" s="526"/>
      <c r="HT66" s="526"/>
      <c r="HU66" s="526"/>
      <c r="HV66" s="526"/>
      <c r="HW66" s="526"/>
      <c r="HX66" s="526"/>
      <c r="HY66" s="526"/>
      <c r="HZ66" s="526"/>
      <c r="IA66" s="526"/>
      <c r="IB66" s="526"/>
      <c r="IC66" s="526"/>
      <c r="ID66" s="526"/>
      <c r="IE66" s="526"/>
      <c r="IF66" s="526"/>
      <c r="IG66" s="526"/>
      <c r="IH66" s="526"/>
      <c r="II66" s="526"/>
      <c r="IJ66" s="526"/>
      <c r="IK66" s="526"/>
      <c r="IL66" s="526"/>
      <c r="IM66" s="526"/>
      <c r="IN66" s="526"/>
      <c r="IO66" s="526"/>
      <c r="IP66" s="526"/>
      <c r="IQ66" s="526"/>
      <c r="IR66" s="526"/>
      <c r="IS66" s="526"/>
      <c r="IT66" s="526"/>
      <c r="IU66" s="526"/>
      <c r="IV66" s="526"/>
      <c r="IW66" s="526"/>
      <c r="IX66" s="526"/>
      <c r="IY66" s="526"/>
      <c r="IZ66" s="526"/>
      <c r="JA66" s="526"/>
      <c r="JB66" s="526"/>
      <c r="JC66" s="526"/>
      <c r="JD66" s="526"/>
      <c r="JE66" s="526"/>
      <c r="JF66" s="526"/>
      <c r="JG66" s="526"/>
      <c r="JH66" s="526"/>
      <c r="JI66" s="526"/>
      <c r="JJ66" s="526"/>
      <c r="JK66" s="526"/>
      <c r="JL66" s="526"/>
      <c r="JM66" s="526"/>
      <c r="JN66" s="527"/>
    </row>
    <row r="67" spans="1:274" ht="38" customHeight="1">
      <c r="A67" s="860"/>
      <c r="B67" s="914" t="s">
        <v>1162</v>
      </c>
      <c r="C67" s="914" t="s">
        <v>1105</v>
      </c>
      <c r="D67" s="661">
        <v>2</v>
      </c>
      <c r="E67" s="1190">
        <v>434</v>
      </c>
      <c r="F67" s="915" t="s">
        <v>1748</v>
      </c>
      <c r="G67" s="916"/>
      <c r="H67" s="917"/>
      <c r="I67" s="918"/>
      <c r="J67" s="919"/>
      <c r="K67" s="920"/>
      <c r="L67" s="921"/>
      <c r="M67" s="895">
        <f t="shared" si="4"/>
        <v>0</v>
      </c>
      <c r="N67" s="685">
        <f t="shared" si="5"/>
        <v>0</v>
      </c>
      <c r="O67" s="686" t="str">
        <f t="shared" si="6"/>
        <v>-</v>
      </c>
      <c r="P67" s="896">
        <v>15.2</v>
      </c>
      <c r="Q67" s="174">
        <f t="shared" si="7"/>
        <v>0</v>
      </c>
      <c r="R67" s="533"/>
      <c r="S67" s="922" t="s">
        <v>1520</v>
      </c>
      <c r="T67" s="898"/>
      <c r="U67" s="898"/>
      <c r="V67" s="898"/>
      <c r="W67" s="898"/>
      <c r="X67" s="898"/>
      <c r="Y67" s="898"/>
      <c r="Z67" s="898"/>
      <c r="AA67" s="898"/>
      <c r="AB67" s="898"/>
      <c r="AC67" s="898"/>
      <c r="AD67" s="898"/>
      <c r="AE67" s="898"/>
      <c r="AF67" s="898"/>
      <c r="AG67" s="898"/>
      <c r="AH67" s="898"/>
      <c r="AI67" s="898"/>
      <c r="AJ67" s="898"/>
      <c r="AK67" s="898"/>
      <c r="AL67" s="899"/>
      <c r="AM67" s="925"/>
      <c r="AN67" s="925"/>
      <c r="AO67" s="925"/>
      <c r="AP67" s="925">
        <v>2</v>
      </c>
      <c r="AQ67" s="925"/>
      <c r="AR67" s="925"/>
      <c r="AS67" s="858"/>
      <c r="AT67" s="526"/>
      <c r="AU67" s="526"/>
      <c r="AV67" s="526"/>
      <c r="AW67" s="526"/>
      <c r="AX67" s="526"/>
      <c r="AY67" s="526"/>
      <c r="AZ67" s="526"/>
      <c r="BA67" s="526"/>
      <c r="BB67" s="526"/>
      <c r="BC67" s="526"/>
      <c r="BD67" s="526"/>
      <c r="BE67" s="526"/>
      <c r="BF67" s="526"/>
      <c r="BG67" s="526"/>
      <c r="BH67" s="526"/>
      <c r="BI67" s="526"/>
      <c r="BJ67" s="526"/>
      <c r="BK67" s="526"/>
      <c r="BL67" s="526"/>
      <c r="BM67" s="526"/>
      <c r="BN67" s="526"/>
      <c r="BO67" s="526"/>
      <c r="BP67" s="526"/>
      <c r="BQ67" s="526"/>
      <c r="BR67" s="526"/>
      <c r="BS67" s="526"/>
      <c r="BT67" s="526"/>
      <c r="BU67" s="526"/>
      <c r="BV67" s="526"/>
      <c r="BW67" s="526"/>
      <c r="BX67" s="526"/>
      <c r="BY67" s="526"/>
      <c r="BZ67" s="526"/>
      <c r="CA67" s="526"/>
      <c r="CB67" s="526"/>
      <c r="CC67" s="526"/>
      <c r="CD67" s="526"/>
      <c r="CE67" s="526"/>
      <c r="CF67" s="526"/>
      <c r="CG67" s="526"/>
      <c r="CH67" s="526"/>
      <c r="CI67" s="526"/>
      <c r="CJ67" s="526"/>
      <c r="CK67" s="526"/>
      <c r="CL67" s="526"/>
      <c r="CM67" s="526"/>
      <c r="CN67" s="526"/>
      <c r="CO67" s="526"/>
      <c r="CP67" s="526"/>
      <c r="CQ67" s="526"/>
      <c r="CR67" s="526"/>
      <c r="CS67" s="526"/>
      <c r="CT67" s="526"/>
      <c r="CU67" s="526"/>
      <c r="CV67" s="526"/>
      <c r="CW67" s="526"/>
      <c r="CX67" s="526"/>
      <c r="CY67" s="526"/>
      <c r="CZ67" s="526"/>
      <c r="DA67" s="526"/>
      <c r="DB67" s="526"/>
      <c r="DC67" s="526"/>
      <c r="DD67" s="526"/>
      <c r="DE67" s="526"/>
      <c r="DF67" s="526"/>
      <c r="DG67" s="526"/>
      <c r="DH67" s="526"/>
      <c r="DI67" s="526"/>
      <c r="DJ67" s="526"/>
      <c r="DK67" s="526"/>
      <c r="DL67" s="526"/>
      <c r="DM67" s="526"/>
      <c r="DN67" s="526"/>
      <c r="DO67" s="526"/>
      <c r="DP67" s="526"/>
      <c r="DQ67" s="526"/>
      <c r="DR67" s="526"/>
      <c r="DS67" s="526"/>
      <c r="DT67" s="526"/>
      <c r="DU67" s="526"/>
      <c r="DV67" s="526"/>
      <c r="DW67" s="526"/>
      <c r="DX67" s="526"/>
      <c r="DY67" s="526"/>
      <c r="DZ67" s="526"/>
      <c r="EA67" s="526"/>
      <c r="EB67" s="526"/>
      <c r="EC67" s="526"/>
      <c r="ED67" s="526"/>
      <c r="EE67" s="526"/>
      <c r="EF67" s="526"/>
      <c r="EG67" s="526"/>
      <c r="EH67" s="526"/>
      <c r="EI67" s="526"/>
      <c r="EJ67" s="526"/>
      <c r="EK67" s="526"/>
      <c r="EL67" s="526"/>
      <c r="EM67" s="526"/>
      <c r="EN67" s="526"/>
      <c r="EO67" s="526"/>
      <c r="EP67" s="526"/>
      <c r="EQ67" s="526"/>
      <c r="ER67" s="526"/>
      <c r="ES67" s="526"/>
      <c r="ET67" s="526"/>
      <c r="EU67" s="526"/>
      <c r="EV67" s="526"/>
      <c r="EW67" s="526"/>
      <c r="EX67" s="526"/>
      <c r="EY67" s="526"/>
      <c r="EZ67" s="526"/>
      <c r="FA67" s="526"/>
      <c r="FB67" s="526"/>
      <c r="FC67" s="526"/>
      <c r="FD67" s="526"/>
      <c r="FE67" s="526"/>
      <c r="FF67" s="526"/>
      <c r="FG67" s="526"/>
      <c r="FH67" s="526"/>
      <c r="FI67" s="526"/>
      <c r="FJ67" s="526"/>
      <c r="FK67" s="526"/>
      <c r="FL67" s="526"/>
      <c r="FM67" s="526"/>
      <c r="FN67" s="526"/>
      <c r="FO67" s="526"/>
      <c r="FP67" s="526"/>
      <c r="FQ67" s="526"/>
      <c r="FR67" s="526"/>
      <c r="FS67" s="526"/>
      <c r="FT67" s="526"/>
      <c r="FU67" s="526"/>
      <c r="FV67" s="526"/>
      <c r="FW67" s="526"/>
      <c r="FX67" s="526"/>
      <c r="FY67" s="526"/>
      <c r="FZ67" s="526"/>
      <c r="GA67" s="526"/>
      <c r="GB67" s="526"/>
      <c r="GC67" s="526"/>
      <c r="GD67" s="526"/>
      <c r="GE67" s="526"/>
      <c r="GF67" s="526"/>
      <c r="GG67" s="526"/>
      <c r="GH67" s="526"/>
      <c r="GI67" s="526"/>
      <c r="GJ67" s="526"/>
      <c r="GK67" s="526"/>
      <c r="GL67" s="526"/>
      <c r="GM67" s="526"/>
      <c r="GN67" s="526"/>
      <c r="GO67" s="526"/>
      <c r="GP67" s="526"/>
      <c r="GQ67" s="526"/>
      <c r="GR67" s="526"/>
      <c r="GS67" s="526"/>
      <c r="GT67" s="526"/>
      <c r="GU67" s="526"/>
      <c r="GV67" s="526"/>
      <c r="GW67" s="526"/>
      <c r="GX67" s="526"/>
      <c r="GY67" s="526"/>
      <c r="GZ67" s="526"/>
      <c r="HA67" s="526"/>
      <c r="HB67" s="526"/>
      <c r="HC67" s="526"/>
      <c r="HD67" s="526"/>
      <c r="HE67" s="526"/>
      <c r="HF67" s="526"/>
      <c r="HG67" s="526"/>
      <c r="HH67" s="526"/>
      <c r="HI67" s="526"/>
      <c r="HJ67" s="526"/>
      <c r="HK67" s="526"/>
      <c r="HL67" s="526"/>
      <c r="HM67" s="526"/>
      <c r="HN67" s="526"/>
      <c r="HO67" s="526"/>
      <c r="HP67" s="526"/>
      <c r="HQ67" s="526"/>
      <c r="HR67" s="526"/>
      <c r="HS67" s="526"/>
      <c r="HT67" s="526"/>
      <c r="HU67" s="526"/>
      <c r="HV67" s="526"/>
      <c r="HW67" s="526"/>
      <c r="HX67" s="526"/>
      <c r="HY67" s="526"/>
      <c r="HZ67" s="526"/>
      <c r="IA67" s="526"/>
      <c r="IB67" s="526"/>
      <c r="IC67" s="526"/>
      <c r="ID67" s="526"/>
      <c r="IE67" s="526"/>
      <c r="IF67" s="526"/>
      <c r="IG67" s="526"/>
      <c r="IH67" s="526"/>
      <c r="II67" s="526"/>
      <c r="IJ67" s="526"/>
      <c r="IK67" s="526"/>
      <c r="IL67" s="526"/>
      <c r="IM67" s="526"/>
      <c r="IN67" s="526"/>
      <c r="IO67" s="526"/>
      <c r="IP67" s="526"/>
      <c r="IQ67" s="526"/>
      <c r="IR67" s="526"/>
      <c r="IS67" s="526"/>
      <c r="IT67" s="526"/>
      <c r="IU67" s="526"/>
      <c r="IV67" s="526"/>
      <c r="IW67" s="526"/>
      <c r="IX67" s="526"/>
      <c r="IY67" s="526"/>
      <c r="IZ67" s="526"/>
      <c r="JA67" s="526"/>
      <c r="JB67" s="526"/>
      <c r="JC67" s="526"/>
      <c r="JD67" s="526"/>
      <c r="JE67" s="526"/>
      <c r="JF67" s="526"/>
      <c r="JG67" s="526"/>
      <c r="JH67" s="526"/>
      <c r="JI67" s="526"/>
      <c r="JJ67" s="526"/>
      <c r="JK67" s="526"/>
      <c r="JL67" s="526"/>
      <c r="JM67" s="526"/>
      <c r="JN67" s="527"/>
    </row>
    <row r="68" spans="1:274" ht="38" customHeight="1">
      <c r="A68" s="860"/>
      <c r="B68" s="914" t="s">
        <v>1163</v>
      </c>
      <c r="C68" s="914" t="s">
        <v>1106</v>
      </c>
      <c r="D68" s="661">
        <v>2</v>
      </c>
      <c r="E68" s="1190">
        <v>371</v>
      </c>
      <c r="F68" s="915" t="s">
        <v>1749</v>
      </c>
      <c r="G68" s="916"/>
      <c r="H68" s="917"/>
      <c r="I68" s="918"/>
      <c r="J68" s="919"/>
      <c r="K68" s="920"/>
      <c r="L68" s="921"/>
      <c r="M68" s="895">
        <f t="shared" ref="M68:M99" si="8">G68+H68+I68+J68+K68+L68</f>
        <v>0</v>
      </c>
      <c r="N68" s="685">
        <f t="shared" ref="N68:N99" si="9">M68*D68</f>
        <v>0</v>
      </c>
      <c r="O68" s="686" t="str">
        <f t="shared" ref="O68:O99" si="10">IF(M68&gt;0,M68*E68,"-")</f>
        <v>-</v>
      </c>
      <c r="P68" s="896">
        <v>9.8000000000000007</v>
      </c>
      <c r="Q68" s="174">
        <f t="shared" si="7"/>
        <v>0</v>
      </c>
      <c r="R68" s="533"/>
      <c r="S68" s="922" t="s">
        <v>1520</v>
      </c>
      <c r="T68" s="898"/>
      <c r="U68" s="898"/>
      <c r="V68" s="898"/>
      <c r="W68" s="898"/>
      <c r="X68" s="898"/>
      <c r="Y68" s="898"/>
      <c r="Z68" s="898"/>
      <c r="AA68" s="898"/>
      <c r="AB68" s="898"/>
      <c r="AC68" s="898"/>
      <c r="AD68" s="898"/>
      <c r="AE68" s="898"/>
      <c r="AF68" s="898"/>
      <c r="AG68" s="898"/>
      <c r="AH68" s="898"/>
      <c r="AI68" s="898"/>
      <c r="AJ68" s="898"/>
      <c r="AK68" s="898"/>
      <c r="AL68" s="899"/>
      <c r="AM68" s="925"/>
      <c r="AN68" s="925"/>
      <c r="AO68" s="925"/>
      <c r="AP68" s="925">
        <v>2</v>
      </c>
      <c r="AQ68" s="925"/>
      <c r="AR68" s="925"/>
      <c r="AS68" s="858"/>
      <c r="AT68" s="526"/>
      <c r="AU68" s="526"/>
      <c r="AV68" s="526"/>
      <c r="AW68" s="526"/>
      <c r="AX68" s="526"/>
      <c r="AY68" s="526"/>
      <c r="AZ68" s="526"/>
      <c r="BA68" s="526"/>
      <c r="BB68" s="526"/>
      <c r="BC68" s="526"/>
      <c r="BD68" s="526"/>
      <c r="BE68" s="526"/>
      <c r="BF68" s="526"/>
      <c r="BG68" s="526"/>
      <c r="BH68" s="526"/>
      <c r="BI68" s="526"/>
      <c r="BJ68" s="526"/>
      <c r="BK68" s="526"/>
      <c r="BL68" s="526"/>
      <c r="BM68" s="526"/>
      <c r="BN68" s="526"/>
      <c r="BO68" s="526"/>
      <c r="BP68" s="526"/>
      <c r="BQ68" s="526"/>
      <c r="BR68" s="526"/>
      <c r="BS68" s="526"/>
      <c r="BT68" s="526"/>
      <c r="BU68" s="526"/>
      <c r="BV68" s="526"/>
      <c r="BW68" s="526"/>
      <c r="BX68" s="526"/>
      <c r="BY68" s="526"/>
      <c r="BZ68" s="526"/>
      <c r="CA68" s="526"/>
      <c r="CB68" s="526"/>
      <c r="CC68" s="526"/>
      <c r="CD68" s="526"/>
      <c r="CE68" s="526"/>
      <c r="CF68" s="526"/>
      <c r="CG68" s="526"/>
      <c r="CH68" s="526"/>
      <c r="CI68" s="526"/>
      <c r="CJ68" s="526"/>
      <c r="CK68" s="526"/>
      <c r="CL68" s="526"/>
      <c r="CM68" s="526"/>
      <c r="CN68" s="526"/>
      <c r="CO68" s="526"/>
      <c r="CP68" s="526"/>
      <c r="CQ68" s="526"/>
      <c r="CR68" s="526"/>
      <c r="CS68" s="526"/>
      <c r="CT68" s="526"/>
      <c r="CU68" s="526"/>
      <c r="CV68" s="526"/>
      <c r="CW68" s="526"/>
      <c r="CX68" s="526"/>
      <c r="CY68" s="526"/>
      <c r="CZ68" s="526"/>
      <c r="DA68" s="526"/>
      <c r="DB68" s="526"/>
      <c r="DC68" s="526"/>
      <c r="DD68" s="526"/>
      <c r="DE68" s="526"/>
      <c r="DF68" s="526"/>
      <c r="DG68" s="526"/>
      <c r="DH68" s="526"/>
      <c r="DI68" s="526"/>
      <c r="DJ68" s="526"/>
      <c r="DK68" s="526"/>
      <c r="DL68" s="526"/>
      <c r="DM68" s="526"/>
      <c r="DN68" s="526"/>
      <c r="DO68" s="526"/>
      <c r="DP68" s="526"/>
      <c r="DQ68" s="526"/>
      <c r="DR68" s="526"/>
      <c r="DS68" s="526"/>
      <c r="DT68" s="526"/>
      <c r="DU68" s="526"/>
      <c r="DV68" s="526"/>
      <c r="DW68" s="526"/>
      <c r="DX68" s="526"/>
      <c r="DY68" s="526"/>
      <c r="DZ68" s="526"/>
      <c r="EA68" s="526"/>
      <c r="EB68" s="526"/>
      <c r="EC68" s="526"/>
      <c r="ED68" s="526"/>
      <c r="EE68" s="526"/>
      <c r="EF68" s="526"/>
      <c r="EG68" s="526"/>
      <c r="EH68" s="526"/>
      <c r="EI68" s="526"/>
      <c r="EJ68" s="526"/>
      <c r="EK68" s="526"/>
      <c r="EL68" s="526"/>
      <c r="EM68" s="526"/>
      <c r="EN68" s="526"/>
      <c r="EO68" s="526"/>
      <c r="EP68" s="526"/>
      <c r="EQ68" s="526"/>
      <c r="ER68" s="526"/>
      <c r="ES68" s="526"/>
      <c r="ET68" s="526"/>
      <c r="EU68" s="526"/>
      <c r="EV68" s="526"/>
      <c r="EW68" s="526"/>
      <c r="EX68" s="526"/>
      <c r="EY68" s="526"/>
      <c r="EZ68" s="526"/>
      <c r="FA68" s="526"/>
      <c r="FB68" s="526"/>
      <c r="FC68" s="526"/>
      <c r="FD68" s="526"/>
      <c r="FE68" s="526"/>
      <c r="FF68" s="526"/>
      <c r="FG68" s="526"/>
      <c r="FH68" s="526"/>
      <c r="FI68" s="526"/>
      <c r="FJ68" s="526"/>
      <c r="FK68" s="526"/>
      <c r="FL68" s="526"/>
      <c r="FM68" s="526"/>
      <c r="FN68" s="526"/>
      <c r="FO68" s="526"/>
      <c r="FP68" s="526"/>
      <c r="FQ68" s="526"/>
      <c r="FR68" s="526"/>
      <c r="FS68" s="526"/>
      <c r="FT68" s="526"/>
      <c r="FU68" s="526"/>
      <c r="FV68" s="526"/>
      <c r="FW68" s="526"/>
      <c r="FX68" s="526"/>
      <c r="FY68" s="526"/>
      <c r="FZ68" s="526"/>
      <c r="GA68" s="526"/>
      <c r="GB68" s="526"/>
      <c r="GC68" s="526"/>
      <c r="GD68" s="526"/>
      <c r="GE68" s="526"/>
      <c r="GF68" s="526"/>
      <c r="GG68" s="526"/>
      <c r="GH68" s="526"/>
      <c r="GI68" s="526"/>
      <c r="GJ68" s="526"/>
      <c r="GK68" s="526"/>
      <c r="GL68" s="526"/>
      <c r="GM68" s="526"/>
      <c r="GN68" s="526"/>
      <c r="GO68" s="526"/>
      <c r="GP68" s="526"/>
      <c r="GQ68" s="526"/>
      <c r="GR68" s="526"/>
      <c r="GS68" s="526"/>
      <c r="GT68" s="526"/>
      <c r="GU68" s="526"/>
      <c r="GV68" s="526"/>
      <c r="GW68" s="526"/>
      <c r="GX68" s="526"/>
      <c r="GY68" s="526"/>
      <c r="GZ68" s="526"/>
      <c r="HA68" s="526"/>
      <c r="HB68" s="526"/>
      <c r="HC68" s="526"/>
      <c r="HD68" s="526"/>
      <c r="HE68" s="526"/>
      <c r="HF68" s="526"/>
      <c r="HG68" s="526"/>
      <c r="HH68" s="526"/>
      <c r="HI68" s="526"/>
      <c r="HJ68" s="526"/>
      <c r="HK68" s="526"/>
      <c r="HL68" s="526"/>
      <c r="HM68" s="526"/>
      <c r="HN68" s="526"/>
      <c r="HO68" s="526"/>
      <c r="HP68" s="526"/>
      <c r="HQ68" s="526"/>
      <c r="HR68" s="526"/>
      <c r="HS68" s="526"/>
      <c r="HT68" s="526"/>
      <c r="HU68" s="526"/>
      <c r="HV68" s="526"/>
      <c r="HW68" s="526"/>
      <c r="HX68" s="526"/>
      <c r="HY68" s="526"/>
      <c r="HZ68" s="526"/>
      <c r="IA68" s="526"/>
      <c r="IB68" s="526"/>
      <c r="IC68" s="526"/>
      <c r="ID68" s="526"/>
      <c r="IE68" s="526"/>
      <c r="IF68" s="526"/>
      <c r="IG68" s="526"/>
      <c r="IH68" s="526"/>
      <c r="II68" s="526"/>
      <c r="IJ68" s="526"/>
      <c r="IK68" s="526"/>
      <c r="IL68" s="526"/>
      <c r="IM68" s="526"/>
      <c r="IN68" s="526"/>
      <c r="IO68" s="526"/>
      <c r="IP68" s="526"/>
      <c r="IQ68" s="526"/>
      <c r="IR68" s="526"/>
      <c r="IS68" s="526"/>
      <c r="IT68" s="526"/>
      <c r="IU68" s="526"/>
      <c r="IV68" s="526"/>
      <c r="IW68" s="526"/>
      <c r="IX68" s="526"/>
      <c r="IY68" s="526"/>
      <c r="IZ68" s="526"/>
      <c r="JA68" s="526"/>
      <c r="JB68" s="526"/>
      <c r="JC68" s="526"/>
      <c r="JD68" s="526"/>
      <c r="JE68" s="526"/>
      <c r="JF68" s="526"/>
      <c r="JG68" s="526"/>
      <c r="JH68" s="526"/>
      <c r="JI68" s="526"/>
      <c r="JJ68" s="526"/>
      <c r="JK68" s="526"/>
      <c r="JL68" s="526"/>
      <c r="JM68" s="526"/>
      <c r="JN68" s="527"/>
    </row>
    <row r="69" spans="1:274" ht="38" customHeight="1">
      <c r="A69" s="860"/>
      <c r="B69" s="914" t="s">
        <v>1164</v>
      </c>
      <c r="C69" s="914" t="s">
        <v>1107</v>
      </c>
      <c r="D69" s="661">
        <v>2</v>
      </c>
      <c r="E69" s="1190">
        <v>350</v>
      </c>
      <c r="F69" s="915" t="s">
        <v>1750</v>
      </c>
      <c r="G69" s="916"/>
      <c r="H69" s="917"/>
      <c r="I69" s="918"/>
      <c r="J69" s="919"/>
      <c r="K69" s="920"/>
      <c r="L69" s="921"/>
      <c r="M69" s="895">
        <f t="shared" si="8"/>
        <v>0</v>
      </c>
      <c r="N69" s="685">
        <f t="shared" si="9"/>
        <v>0</v>
      </c>
      <c r="O69" s="686" t="str">
        <f t="shared" si="10"/>
        <v>-</v>
      </c>
      <c r="P69" s="896">
        <v>8.6</v>
      </c>
      <c r="Q69" s="174">
        <f t="shared" si="7"/>
        <v>0</v>
      </c>
      <c r="R69" s="533"/>
      <c r="S69" s="922" t="s">
        <v>1520</v>
      </c>
      <c r="T69" s="898"/>
      <c r="U69" s="898"/>
      <c r="V69" s="898"/>
      <c r="W69" s="898"/>
      <c r="X69" s="898"/>
      <c r="Y69" s="898"/>
      <c r="Z69" s="898"/>
      <c r="AA69" s="898"/>
      <c r="AB69" s="898"/>
      <c r="AC69" s="898"/>
      <c r="AD69" s="898"/>
      <c r="AE69" s="898"/>
      <c r="AF69" s="898"/>
      <c r="AG69" s="898"/>
      <c r="AH69" s="898"/>
      <c r="AI69" s="898"/>
      <c r="AJ69" s="898"/>
      <c r="AK69" s="898"/>
      <c r="AL69" s="899"/>
      <c r="AM69" s="925"/>
      <c r="AN69" s="925"/>
      <c r="AO69" s="925"/>
      <c r="AP69" s="925">
        <v>2</v>
      </c>
      <c r="AQ69" s="925"/>
      <c r="AR69" s="925"/>
      <c r="AS69" s="858"/>
      <c r="AT69" s="526"/>
      <c r="AU69" s="526"/>
      <c r="AV69" s="526"/>
      <c r="AW69" s="526"/>
      <c r="AX69" s="526"/>
      <c r="AY69" s="526"/>
      <c r="AZ69" s="526"/>
      <c r="BA69" s="526"/>
      <c r="BB69" s="526"/>
      <c r="BC69" s="526"/>
      <c r="BD69" s="526"/>
      <c r="BE69" s="526"/>
      <c r="BF69" s="526"/>
      <c r="BG69" s="526"/>
      <c r="BH69" s="526"/>
      <c r="BI69" s="526"/>
      <c r="BJ69" s="526"/>
      <c r="BK69" s="526"/>
      <c r="BL69" s="526"/>
      <c r="BM69" s="526"/>
      <c r="BN69" s="526"/>
      <c r="BO69" s="526"/>
      <c r="BP69" s="526"/>
      <c r="BQ69" s="526"/>
      <c r="BR69" s="526"/>
      <c r="BS69" s="526"/>
      <c r="BT69" s="526"/>
      <c r="BU69" s="526"/>
      <c r="BV69" s="526"/>
      <c r="BW69" s="526"/>
      <c r="BX69" s="526"/>
      <c r="BY69" s="526"/>
      <c r="BZ69" s="526"/>
      <c r="CA69" s="526"/>
      <c r="CB69" s="526"/>
      <c r="CC69" s="526"/>
      <c r="CD69" s="526"/>
      <c r="CE69" s="526"/>
      <c r="CF69" s="526"/>
      <c r="CG69" s="526"/>
      <c r="CH69" s="526"/>
      <c r="CI69" s="526"/>
      <c r="CJ69" s="526"/>
      <c r="CK69" s="526"/>
      <c r="CL69" s="526"/>
      <c r="CM69" s="526"/>
      <c r="CN69" s="526"/>
      <c r="CO69" s="526"/>
      <c r="CP69" s="526"/>
      <c r="CQ69" s="526"/>
      <c r="CR69" s="526"/>
      <c r="CS69" s="526"/>
      <c r="CT69" s="526"/>
      <c r="CU69" s="526"/>
      <c r="CV69" s="526"/>
      <c r="CW69" s="526"/>
      <c r="CX69" s="526"/>
      <c r="CY69" s="526"/>
      <c r="CZ69" s="526"/>
      <c r="DA69" s="526"/>
      <c r="DB69" s="526"/>
      <c r="DC69" s="526"/>
      <c r="DD69" s="526"/>
      <c r="DE69" s="526"/>
      <c r="DF69" s="526"/>
      <c r="DG69" s="526"/>
      <c r="DH69" s="526"/>
      <c r="DI69" s="526"/>
      <c r="DJ69" s="526"/>
      <c r="DK69" s="526"/>
      <c r="DL69" s="526"/>
      <c r="DM69" s="526"/>
      <c r="DN69" s="526"/>
      <c r="DO69" s="526"/>
      <c r="DP69" s="526"/>
      <c r="DQ69" s="526"/>
      <c r="DR69" s="526"/>
      <c r="DS69" s="526"/>
      <c r="DT69" s="526"/>
      <c r="DU69" s="526"/>
      <c r="DV69" s="526"/>
      <c r="DW69" s="526"/>
      <c r="DX69" s="526"/>
      <c r="DY69" s="526"/>
      <c r="DZ69" s="526"/>
      <c r="EA69" s="526"/>
      <c r="EB69" s="526"/>
      <c r="EC69" s="526"/>
      <c r="ED69" s="526"/>
      <c r="EE69" s="526"/>
      <c r="EF69" s="526"/>
      <c r="EG69" s="526"/>
      <c r="EH69" s="526"/>
      <c r="EI69" s="526"/>
      <c r="EJ69" s="526"/>
      <c r="EK69" s="526"/>
      <c r="EL69" s="526"/>
      <c r="EM69" s="526"/>
      <c r="EN69" s="526"/>
      <c r="EO69" s="526"/>
      <c r="EP69" s="526"/>
      <c r="EQ69" s="526"/>
      <c r="ER69" s="526"/>
      <c r="ES69" s="526"/>
      <c r="ET69" s="526"/>
      <c r="EU69" s="526"/>
      <c r="EV69" s="526"/>
      <c r="EW69" s="526"/>
      <c r="EX69" s="526"/>
      <c r="EY69" s="526"/>
      <c r="EZ69" s="526"/>
      <c r="FA69" s="526"/>
      <c r="FB69" s="526"/>
      <c r="FC69" s="526"/>
      <c r="FD69" s="526"/>
      <c r="FE69" s="526"/>
      <c r="FF69" s="526"/>
      <c r="FG69" s="526"/>
      <c r="FH69" s="526"/>
      <c r="FI69" s="526"/>
      <c r="FJ69" s="526"/>
      <c r="FK69" s="526"/>
      <c r="FL69" s="526"/>
      <c r="FM69" s="526"/>
      <c r="FN69" s="526"/>
      <c r="FO69" s="526"/>
      <c r="FP69" s="526"/>
      <c r="FQ69" s="526"/>
      <c r="FR69" s="526"/>
      <c r="FS69" s="526"/>
      <c r="FT69" s="526"/>
      <c r="FU69" s="526"/>
      <c r="FV69" s="526"/>
      <c r="FW69" s="526"/>
      <c r="FX69" s="526"/>
      <c r="FY69" s="526"/>
      <c r="FZ69" s="526"/>
      <c r="GA69" s="526"/>
      <c r="GB69" s="526"/>
      <c r="GC69" s="526"/>
      <c r="GD69" s="526"/>
      <c r="GE69" s="526"/>
      <c r="GF69" s="526"/>
      <c r="GG69" s="526"/>
      <c r="GH69" s="526"/>
      <c r="GI69" s="526"/>
      <c r="GJ69" s="526"/>
      <c r="GK69" s="526"/>
      <c r="GL69" s="526"/>
      <c r="GM69" s="526"/>
      <c r="GN69" s="526"/>
      <c r="GO69" s="526"/>
      <c r="GP69" s="526"/>
      <c r="GQ69" s="526"/>
      <c r="GR69" s="526"/>
      <c r="GS69" s="526"/>
      <c r="GT69" s="526"/>
      <c r="GU69" s="526"/>
      <c r="GV69" s="526"/>
      <c r="GW69" s="526"/>
      <c r="GX69" s="526"/>
      <c r="GY69" s="526"/>
      <c r="GZ69" s="526"/>
      <c r="HA69" s="526"/>
      <c r="HB69" s="526"/>
      <c r="HC69" s="526"/>
      <c r="HD69" s="526"/>
      <c r="HE69" s="526"/>
      <c r="HF69" s="526"/>
      <c r="HG69" s="526"/>
      <c r="HH69" s="526"/>
      <c r="HI69" s="526"/>
      <c r="HJ69" s="526"/>
      <c r="HK69" s="526"/>
      <c r="HL69" s="526"/>
      <c r="HM69" s="526"/>
      <c r="HN69" s="526"/>
      <c r="HO69" s="526"/>
      <c r="HP69" s="526"/>
      <c r="HQ69" s="526"/>
      <c r="HR69" s="526"/>
      <c r="HS69" s="526"/>
      <c r="HT69" s="526"/>
      <c r="HU69" s="526"/>
      <c r="HV69" s="526"/>
      <c r="HW69" s="526"/>
      <c r="HX69" s="526"/>
      <c r="HY69" s="526"/>
      <c r="HZ69" s="526"/>
      <c r="IA69" s="526"/>
      <c r="IB69" s="526"/>
      <c r="IC69" s="526"/>
      <c r="ID69" s="526"/>
      <c r="IE69" s="526"/>
      <c r="IF69" s="526"/>
      <c r="IG69" s="526"/>
      <c r="IH69" s="526"/>
      <c r="II69" s="526"/>
      <c r="IJ69" s="526"/>
      <c r="IK69" s="526"/>
      <c r="IL69" s="526"/>
      <c r="IM69" s="526"/>
      <c r="IN69" s="526"/>
      <c r="IO69" s="526"/>
      <c r="IP69" s="526"/>
      <c r="IQ69" s="526"/>
      <c r="IR69" s="526"/>
      <c r="IS69" s="526"/>
      <c r="IT69" s="526"/>
      <c r="IU69" s="526"/>
      <c r="IV69" s="526"/>
      <c r="IW69" s="526"/>
      <c r="IX69" s="526"/>
      <c r="IY69" s="526"/>
      <c r="IZ69" s="526"/>
      <c r="JA69" s="526"/>
      <c r="JB69" s="526"/>
      <c r="JC69" s="526"/>
      <c r="JD69" s="526"/>
      <c r="JE69" s="526"/>
      <c r="JF69" s="526"/>
      <c r="JG69" s="526"/>
      <c r="JH69" s="526"/>
      <c r="JI69" s="526"/>
      <c r="JJ69" s="526"/>
      <c r="JK69" s="526"/>
      <c r="JL69" s="526"/>
      <c r="JM69" s="526"/>
      <c r="JN69" s="527"/>
    </row>
    <row r="70" spans="1:274" ht="38" customHeight="1">
      <c r="A70" s="860"/>
      <c r="B70" s="914" t="s">
        <v>1935</v>
      </c>
      <c r="C70" s="914" t="s">
        <v>1108</v>
      </c>
      <c r="D70" s="661">
        <v>2</v>
      </c>
      <c r="E70" s="1190">
        <v>571</v>
      </c>
      <c r="F70" s="915" t="s">
        <v>1751</v>
      </c>
      <c r="G70" s="916"/>
      <c r="H70" s="917"/>
      <c r="I70" s="918"/>
      <c r="J70" s="919"/>
      <c r="K70" s="920"/>
      <c r="L70" s="921"/>
      <c r="M70" s="895">
        <f t="shared" si="8"/>
        <v>0</v>
      </c>
      <c r="N70" s="685">
        <f t="shared" si="9"/>
        <v>0</v>
      </c>
      <c r="O70" s="686" t="str">
        <f t="shared" si="10"/>
        <v>-</v>
      </c>
      <c r="P70" s="896">
        <v>22</v>
      </c>
      <c r="Q70" s="174">
        <f t="shared" si="7"/>
        <v>0</v>
      </c>
      <c r="R70" s="533"/>
      <c r="S70" s="922" t="s">
        <v>1516</v>
      </c>
      <c r="T70" s="898"/>
      <c r="U70" s="898"/>
      <c r="V70" s="898"/>
      <c r="W70" s="898"/>
      <c r="X70" s="898"/>
      <c r="Y70" s="898"/>
      <c r="Z70" s="898"/>
      <c r="AA70" s="898"/>
      <c r="AB70" s="898"/>
      <c r="AC70" s="898"/>
      <c r="AD70" s="898"/>
      <c r="AE70" s="898"/>
      <c r="AF70" s="898"/>
      <c r="AG70" s="898"/>
      <c r="AH70" s="898"/>
      <c r="AI70" s="898"/>
      <c r="AJ70" s="898"/>
      <c r="AK70" s="898"/>
      <c r="AL70" s="899"/>
      <c r="AM70" s="925"/>
      <c r="AN70" s="925"/>
      <c r="AO70" s="925"/>
      <c r="AP70" s="925">
        <v>2</v>
      </c>
      <c r="AQ70" s="925"/>
      <c r="AR70" s="925"/>
      <c r="AS70" s="858"/>
      <c r="AT70" s="526"/>
      <c r="AU70" s="526"/>
      <c r="AV70" s="526"/>
      <c r="AW70" s="526"/>
      <c r="AX70" s="526"/>
      <c r="AY70" s="526"/>
      <c r="AZ70" s="526"/>
      <c r="BA70" s="526"/>
      <c r="BB70" s="526"/>
      <c r="BC70" s="526"/>
      <c r="BD70" s="526"/>
      <c r="BE70" s="526"/>
      <c r="BF70" s="526"/>
      <c r="BG70" s="526"/>
      <c r="BH70" s="526"/>
      <c r="BI70" s="526"/>
      <c r="BJ70" s="526"/>
      <c r="BK70" s="526"/>
      <c r="BL70" s="526"/>
      <c r="BM70" s="526"/>
      <c r="BN70" s="526"/>
      <c r="BO70" s="526"/>
      <c r="BP70" s="526"/>
      <c r="BQ70" s="526"/>
      <c r="BR70" s="526"/>
      <c r="BS70" s="526"/>
      <c r="BT70" s="526"/>
      <c r="BU70" s="526"/>
      <c r="BV70" s="526"/>
      <c r="BW70" s="526"/>
      <c r="BX70" s="526"/>
      <c r="BY70" s="526"/>
      <c r="BZ70" s="526"/>
      <c r="CA70" s="526"/>
      <c r="CB70" s="526"/>
      <c r="CC70" s="526"/>
      <c r="CD70" s="526"/>
      <c r="CE70" s="526"/>
      <c r="CF70" s="526"/>
      <c r="CG70" s="526"/>
      <c r="CH70" s="526"/>
      <c r="CI70" s="526"/>
      <c r="CJ70" s="526"/>
      <c r="CK70" s="526"/>
      <c r="CL70" s="526"/>
      <c r="CM70" s="526"/>
      <c r="CN70" s="526"/>
      <c r="CO70" s="526"/>
      <c r="CP70" s="526"/>
      <c r="CQ70" s="526"/>
      <c r="CR70" s="526"/>
      <c r="CS70" s="526"/>
      <c r="CT70" s="526"/>
      <c r="CU70" s="526"/>
      <c r="CV70" s="526"/>
      <c r="CW70" s="526"/>
      <c r="CX70" s="526"/>
      <c r="CY70" s="526"/>
      <c r="CZ70" s="526"/>
      <c r="DA70" s="526"/>
      <c r="DB70" s="526"/>
      <c r="DC70" s="526"/>
      <c r="DD70" s="526"/>
      <c r="DE70" s="526"/>
      <c r="DF70" s="526"/>
      <c r="DG70" s="526"/>
      <c r="DH70" s="526"/>
      <c r="DI70" s="526"/>
      <c r="DJ70" s="526"/>
      <c r="DK70" s="526"/>
      <c r="DL70" s="526"/>
      <c r="DM70" s="526"/>
      <c r="DN70" s="526"/>
      <c r="DO70" s="526"/>
      <c r="DP70" s="526"/>
      <c r="DQ70" s="526"/>
      <c r="DR70" s="526"/>
      <c r="DS70" s="526"/>
      <c r="DT70" s="526"/>
      <c r="DU70" s="526"/>
      <c r="DV70" s="526"/>
      <c r="DW70" s="526"/>
      <c r="DX70" s="526"/>
      <c r="DY70" s="526"/>
      <c r="DZ70" s="526"/>
      <c r="EA70" s="526"/>
      <c r="EB70" s="526"/>
      <c r="EC70" s="526"/>
      <c r="ED70" s="526"/>
      <c r="EE70" s="526"/>
      <c r="EF70" s="526"/>
      <c r="EG70" s="526"/>
      <c r="EH70" s="526"/>
      <c r="EI70" s="526"/>
      <c r="EJ70" s="526"/>
      <c r="EK70" s="526"/>
      <c r="EL70" s="526"/>
      <c r="EM70" s="526"/>
      <c r="EN70" s="526"/>
      <c r="EO70" s="526"/>
      <c r="EP70" s="526"/>
      <c r="EQ70" s="526"/>
      <c r="ER70" s="526"/>
      <c r="ES70" s="526"/>
      <c r="ET70" s="526"/>
      <c r="EU70" s="526"/>
      <c r="EV70" s="526"/>
      <c r="EW70" s="526"/>
      <c r="EX70" s="526"/>
      <c r="EY70" s="526"/>
      <c r="EZ70" s="526"/>
      <c r="FA70" s="526"/>
      <c r="FB70" s="526"/>
      <c r="FC70" s="526"/>
      <c r="FD70" s="526"/>
      <c r="FE70" s="526"/>
      <c r="FF70" s="526"/>
      <c r="FG70" s="526"/>
      <c r="FH70" s="526"/>
      <c r="FI70" s="526"/>
      <c r="FJ70" s="526"/>
      <c r="FK70" s="526"/>
      <c r="FL70" s="526"/>
      <c r="FM70" s="526"/>
      <c r="FN70" s="526"/>
      <c r="FO70" s="526"/>
      <c r="FP70" s="526"/>
      <c r="FQ70" s="526"/>
      <c r="FR70" s="526"/>
      <c r="FS70" s="526"/>
      <c r="FT70" s="526"/>
      <c r="FU70" s="526"/>
      <c r="FV70" s="526"/>
      <c r="FW70" s="526"/>
      <c r="FX70" s="526"/>
      <c r="FY70" s="526"/>
      <c r="FZ70" s="526"/>
      <c r="GA70" s="526"/>
      <c r="GB70" s="526"/>
      <c r="GC70" s="526"/>
      <c r="GD70" s="526"/>
      <c r="GE70" s="526"/>
      <c r="GF70" s="526"/>
      <c r="GG70" s="526"/>
      <c r="GH70" s="526"/>
      <c r="GI70" s="526"/>
      <c r="GJ70" s="526"/>
      <c r="GK70" s="526"/>
      <c r="GL70" s="526"/>
      <c r="GM70" s="526"/>
      <c r="GN70" s="526"/>
      <c r="GO70" s="526"/>
      <c r="GP70" s="526"/>
      <c r="GQ70" s="526"/>
      <c r="GR70" s="526"/>
      <c r="GS70" s="526"/>
      <c r="GT70" s="526"/>
      <c r="GU70" s="526"/>
      <c r="GV70" s="526"/>
      <c r="GW70" s="526"/>
      <c r="GX70" s="526"/>
      <c r="GY70" s="526"/>
      <c r="GZ70" s="526"/>
      <c r="HA70" s="526"/>
      <c r="HB70" s="526"/>
      <c r="HC70" s="526"/>
      <c r="HD70" s="526"/>
      <c r="HE70" s="526"/>
      <c r="HF70" s="526"/>
      <c r="HG70" s="526"/>
      <c r="HH70" s="526"/>
      <c r="HI70" s="526"/>
      <c r="HJ70" s="526"/>
      <c r="HK70" s="526"/>
      <c r="HL70" s="526"/>
      <c r="HM70" s="526"/>
      <c r="HN70" s="526"/>
      <c r="HO70" s="526"/>
      <c r="HP70" s="526"/>
      <c r="HQ70" s="526"/>
      <c r="HR70" s="526"/>
      <c r="HS70" s="526"/>
      <c r="HT70" s="526"/>
      <c r="HU70" s="526"/>
      <c r="HV70" s="526"/>
      <c r="HW70" s="526"/>
      <c r="HX70" s="526"/>
      <c r="HY70" s="526"/>
      <c r="HZ70" s="526"/>
      <c r="IA70" s="526"/>
      <c r="IB70" s="526"/>
      <c r="IC70" s="526"/>
      <c r="ID70" s="526"/>
      <c r="IE70" s="526"/>
      <c r="IF70" s="526"/>
      <c r="IG70" s="526"/>
      <c r="IH70" s="526"/>
      <c r="II70" s="526"/>
      <c r="IJ70" s="526"/>
      <c r="IK70" s="526"/>
      <c r="IL70" s="526"/>
      <c r="IM70" s="526"/>
      <c r="IN70" s="526"/>
      <c r="IO70" s="526"/>
      <c r="IP70" s="526"/>
      <c r="IQ70" s="526"/>
      <c r="IR70" s="526"/>
      <c r="IS70" s="526"/>
      <c r="IT70" s="526"/>
      <c r="IU70" s="526"/>
      <c r="IV70" s="526"/>
      <c r="IW70" s="526"/>
      <c r="IX70" s="526"/>
      <c r="IY70" s="526"/>
      <c r="IZ70" s="526"/>
      <c r="JA70" s="526"/>
      <c r="JB70" s="526"/>
      <c r="JC70" s="526"/>
      <c r="JD70" s="526"/>
      <c r="JE70" s="526"/>
      <c r="JF70" s="526"/>
      <c r="JG70" s="526"/>
      <c r="JH70" s="526"/>
      <c r="JI70" s="526"/>
      <c r="JJ70" s="526"/>
      <c r="JK70" s="526"/>
      <c r="JL70" s="526"/>
      <c r="JM70" s="526"/>
      <c r="JN70" s="527"/>
    </row>
    <row r="71" spans="1:274" ht="38" customHeight="1">
      <c r="A71" s="860"/>
      <c r="B71" s="914" t="s">
        <v>1165</v>
      </c>
      <c r="C71" s="914" t="s">
        <v>1109</v>
      </c>
      <c r="D71" s="661">
        <v>2</v>
      </c>
      <c r="E71" s="1190">
        <v>550</v>
      </c>
      <c r="F71" s="915" t="s">
        <v>1752</v>
      </c>
      <c r="G71" s="916"/>
      <c r="H71" s="917"/>
      <c r="I71" s="918"/>
      <c r="J71" s="919"/>
      <c r="K71" s="920"/>
      <c r="L71" s="921"/>
      <c r="M71" s="895">
        <f t="shared" si="8"/>
        <v>0</v>
      </c>
      <c r="N71" s="685">
        <f t="shared" si="9"/>
        <v>0</v>
      </c>
      <c r="O71" s="686" t="str">
        <f t="shared" si="10"/>
        <v>-</v>
      </c>
      <c r="P71" s="896">
        <v>21.6</v>
      </c>
      <c r="Q71" s="174">
        <f t="shared" si="7"/>
        <v>0</v>
      </c>
      <c r="R71" s="533"/>
      <c r="S71" s="922" t="s">
        <v>1516</v>
      </c>
      <c r="T71" s="898"/>
      <c r="U71" s="898"/>
      <c r="V71" s="898"/>
      <c r="W71" s="898"/>
      <c r="X71" s="898"/>
      <c r="Y71" s="898"/>
      <c r="Z71" s="898"/>
      <c r="AA71" s="898"/>
      <c r="AB71" s="898"/>
      <c r="AC71" s="898"/>
      <c r="AD71" s="898"/>
      <c r="AE71" s="898"/>
      <c r="AF71" s="898"/>
      <c r="AG71" s="898"/>
      <c r="AH71" s="898"/>
      <c r="AI71" s="898"/>
      <c r="AJ71" s="898"/>
      <c r="AK71" s="898"/>
      <c r="AL71" s="899"/>
      <c r="AM71" s="925"/>
      <c r="AN71" s="925"/>
      <c r="AO71" s="925"/>
      <c r="AP71" s="925">
        <v>2</v>
      </c>
      <c r="AQ71" s="925"/>
      <c r="AR71" s="925"/>
      <c r="AS71" s="858"/>
      <c r="AT71" s="526"/>
      <c r="AU71" s="526"/>
      <c r="AV71" s="526"/>
      <c r="AW71" s="526"/>
      <c r="AX71" s="526"/>
      <c r="AY71" s="526"/>
      <c r="AZ71" s="526"/>
      <c r="BA71" s="526"/>
      <c r="BB71" s="526"/>
      <c r="BC71" s="526"/>
      <c r="BD71" s="526"/>
      <c r="BE71" s="526"/>
      <c r="BF71" s="526"/>
      <c r="BG71" s="526"/>
      <c r="BH71" s="526"/>
      <c r="BI71" s="526"/>
      <c r="BJ71" s="526"/>
      <c r="BK71" s="526"/>
      <c r="BL71" s="526"/>
      <c r="BM71" s="526"/>
      <c r="BN71" s="526"/>
      <c r="BO71" s="526"/>
      <c r="BP71" s="526"/>
      <c r="BQ71" s="526"/>
      <c r="BR71" s="526"/>
      <c r="BS71" s="526"/>
      <c r="BT71" s="526"/>
      <c r="BU71" s="526"/>
      <c r="BV71" s="526"/>
      <c r="BW71" s="526"/>
      <c r="BX71" s="526"/>
      <c r="BY71" s="526"/>
      <c r="BZ71" s="526"/>
      <c r="CA71" s="526"/>
      <c r="CB71" s="526"/>
      <c r="CC71" s="526"/>
      <c r="CD71" s="526"/>
      <c r="CE71" s="526"/>
      <c r="CF71" s="526"/>
      <c r="CG71" s="526"/>
      <c r="CH71" s="526"/>
      <c r="CI71" s="526"/>
      <c r="CJ71" s="526"/>
      <c r="CK71" s="526"/>
      <c r="CL71" s="526"/>
      <c r="CM71" s="526"/>
      <c r="CN71" s="526"/>
      <c r="CO71" s="526"/>
      <c r="CP71" s="526"/>
      <c r="CQ71" s="526"/>
      <c r="CR71" s="526"/>
      <c r="CS71" s="526"/>
      <c r="CT71" s="526"/>
      <c r="CU71" s="526"/>
      <c r="CV71" s="526"/>
      <c r="CW71" s="526"/>
      <c r="CX71" s="526"/>
      <c r="CY71" s="526"/>
      <c r="CZ71" s="526"/>
      <c r="DA71" s="526"/>
      <c r="DB71" s="526"/>
      <c r="DC71" s="526"/>
      <c r="DD71" s="526"/>
      <c r="DE71" s="526"/>
      <c r="DF71" s="526"/>
      <c r="DG71" s="526"/>
      <c r="DH71" s="526"/>
      <c r="DI71" s="526"/>
      <c r="DJ71" s="526"/>
      <c r="DK71" s="526"/>
      <c r="DL71" s="526"/>
      <c r="DM71" s="526"/>
      <c r="DN71" s="526"/>
      <c r="DO71" s="526"/>
      <c r="DP71" s="526"/>
      <c r="DQ71" s="526"/>
      <c r="DR71" s="526"/>
      <c r="DS71" s="526"/>
      <c r="DT71" s="526"/>
      <c r="DU71" s="526"/>
      <c r="DV71" s="526"/>
      <c r="DW71" s="526"/>
      <c r="DX71" s="526"/>
      <c r="DY71" s="526"/>
      <c r="DZ71" s="526"/>
      <c r="EA71" s="526"/>
      <c r="EB71" s="526"/>
      <c r="EC71" s="526"/>
      <c r="ED71" s="526"/>
      <c r="EE71" s="526"/>
      <c r="EF71" s="526"/>
      <c r="EG71" s="526"/>
      <c r="EH71" s="526"/>
      <c r="EI71" s="526"/>
      <c r="EJ71" s="526"/>
      <c r="EK71" s="526"/>
      <c r="EL71" s="526"/>
      <c r="EM71" s="526"/>
      <c r="EN71" s="526"/>
      <c r="EO71" s="526"/>
      <c r="EP71" s="526"/>
      <c r="EQ71" s="526"/>
      <c r="ER71" s="526"/>
      <c r="ES71" s="526"/>
      <c r="ET71" s="526"/>
      <c r="EU71" s="526"/>
      <c r="EV71" s="526"/>
      <c r="EW71" s="526"/>
      <c r="EX71" s="526"/>
      <c r="EY71" s="526"/>
      <c r="EZ71" s="526"/>
      <c r="FA71" s="526"/>
      <c r="FB71" s="526"/>
      <c r="FC71" s="526"/>
      <c r="FD71" s="526"/>
      <c r="FE71" s="526"/>
      <c r="FF71" s="526"/>
      <c r="FG71" s="526"/>
      <c r="FH71" s="526"/>
      <c r="FI71" s="526"/>
      <c r="FJ71" s="526"/>
      <c r="FK71" s="526"/>
      <c r="FL71" s="526"/>
      <c r="FM71" s="526"/>
      <c r="FN71" s="526"/>
      <c r="FO71" s="526"/>
      <c r="FP71" s="526"/>
      <c r="FQ71" s="526"/>
      <c r="FR71" s="526"/>
      <c r="FS71" s="526"/>
      <c r="FT71" s="526"/>
      <c r="FU71" s="526"/>
      <c r="FV71" s="526"/>
      <c r="FW71" s="526"/>
      <c r="FX71" s="526"/>
      <c r="FY71" s="526"/>
      <c r="FZ71" s="526"/>
      <c r="GA71" s="526"/>
      <c r="GB71" s="526"/>
      <c r="GC71" s="526"/>
      <c r="GD71" s="526"/>
      <c r="GE71" s="526"/>
      <c r="GF71" s="526"/>
      <c r="GG71" s="526"/>
      <c r="GH71" s="526"/>
      <c r="GI71" s="526"/>
      <c r="GJ71" s="526"/>
      <c r="GK71" s="526"/>
      <c r="GL71" s="526"/>
      <c r="GM71" s="526"/>
      <c r="GN71" s="526"/>
      <c r="GO71" s="526"/>
      <c r="GP71" s="526"/>
      <c r="GQ71" s="526"/>
      <c r="GR71" s="526"/>
      <c r="GS71" s="526"/>
      <c r="GT71" s="526"/>
      <c r="GU71" s="526"/>
      <c r="GV71" s="526"/>
      <c r="GW71" s="526"/>
      <c r="GX71" s="526"/>
      <c r="GY71" s="526"/>
      <c r="GZ71" s="526"/>
      <c r="HA71" s="526"/>
      <c r="HB71" s="526"/>
      <c r="HC71" s="526"/>
      <c r="HD71" s="526"/>
      <c r="HE71" s="526"/>
      <c r="HF71" s="526"/>
      <c r="HG71" s="526"/>
      <c r="HH71" s="526"/>
      <c r="HI71" s="526"/>
      <c r="HJ71" s="526"/>
      <c r="HK71" s="526"/>
      <c r="HL71" s="526"/>
      <c r="HM71" s="526"/>
      <c r="HN71" s="526"/>
      <c r="HO71" s="526"/>
      <c r="HP71" s="526"/>
      <c r="HQ71" s="526"/>
      <c r="HR71" s="526"/>
      <c r="HS71" s="526"/>
      <c r="HT71" s="526"/>
      <c r="HU71" s="526"/>
      <c r="HV71" s="526"/>
      <c r="HW71" s="526"/>
      <c r="HX71" s="526"/>
      <c r="HY71" s="526"/>
      <c r="HZ71" s="526"/>
      <c r="IA71" s="526"/>
      <c r="IB71" s="526"/>
      <c r="IC71" s="526"/>
      <c r="ID71" s="526"/>
      <c r="IE71" s="526"/>
      <c r="IF71" s="526"/>
      <c r="IG71" s="526"/>
      <c r="IH71" s="526"/>
      <c r="II71" s="526"/>
      <c r="IJ71" s="526"/>
      <c r="IK71" s="526"/>
      <c r="IL71" s="526"/>
      <c r="IM71" s="526"/>
      <c r="IN71" s="526"/>
      <c r="IO71" s="526"/>
      <c r="IP71" s="526"/>
      <c r="IQ71" s="526"/>
      <c r="IR71" s="526"/>
      <c r="IS71" s="526"/>
      <c r="IT71" s="526"/>
      <c r="IU71" s="526"/>
      <c r="IV71" s="526"/>
      <c r="IW71" s="526"/>
      <c r="IX71" s="526"/>
      <c r="IY71" s="526"/>
      <c r="IZ71" s="526"/>
      <c r="JA71" s="526"/>
      <c r="JB71" s="526"/>
      <c r="JC71" s="526"/>
      <c r="JD71" s="526"/>
      <c r="JE71" s="526"/>
      <c r="JF71" s="526"/>
      <c r="JG71" s="526"/>
      <c r="JH71" s="526"/>
      <c r="JI71" s="526"/>
      <c r="JJ71" s="526"/>
      <c r="JK71" s="526"/>
      <c r="JL71" s="526"/>
      <c r="JM71" s="526"/>
      <c r="JN71" s="527"/>
    </row>
    <row r="72" spans="1:274" ht="38" customHeight="1">
      <c r="A72" s="860"/>
      <c r="B72" s="914" t="s">
        <v>1166</v>
      </c>
      <c r="C72" s="914" t="s">
        <v>1110</v>
      </c>
      <c r="D72" s="661">
        <v>2</v>
      </c>
      <c r="E72" s="1190">
        <v>440</v>
      </c>
      <c r="F72" s="915" t="s">
        <v>1753</v>
      </c>
      <c r="G72" s="916"/>
      <c r="H72" s="917"/>
      <c r="I72" s="918"/>
      <c r="J72" s="919"/>
      <c r="K72" s="920"/>
      <c r="L72" s="921"/>
      <c r="M72" s="895">
        <f t="shared" si="8"/>
        <v>0</v>
      </c>
      <c r="N72" s="685">
        <f t="shared" si="9"/>
        <v>0</v>
      </c>
      <c r="O72" s="686" t="str">
        <f t="shared" si="10"/>
        <v>-</v>
      </c>
      <c r="P72" s="896">
        <v>14.1</v>
      </c>
      <c r="Q72" s="174">
        <f t="shared" si="7"/>
        <v>0</v>
      </c>
      <c r="R72" s="533"/>
      <c r="S72" s="922" t="s">
        <v>1516</v>
      </c>
      <c r="T72" s="898"/>
      <c r="U72" s="898"/>
      <c r="V72" s="898"/>
      <c r="W72" s="898"/>
      <c r="X72" s="898"/>
      <c r="Y72" s="898"/>
      <c r="Z72" s="898"/>
      <c r="AA72" s="898"/>
      <c r="AB72" s="898"/>
      <c r="AC72" s="898"/>
      <c r="AD72" s="898"/>
      <c r="AE72" s="898"/>
      <c r="AF72" s="898"/>
      <c r="AG72" s="898"/>
      <c r="AH72" s="898"/>
      <c r="AI72" s="898"/>
      <c r="AJ72" s="898"/>
      <c r="AK72" s="898"/>
      <c r="AL72" s="899"/>
      <c r="AM72" s="925"/>
      <c r="AN72" s="925"/>
      <c r="AO72" s="925"/>
      <c r="AP72" s="925">
        <v>2</v>
      </c>
      <c r="AQ72" s="925"/>
      <c r="AR72" s="925"/>
      <c r="AS72" s="858"/>
      <c r="AT72" s="526"/>
      <c r="AU72" s="526"/>
      <c r="AV72" s="526"/>
      <c r="AW72" s="526"/>
      <c r="AX72" s="526"/>
      <c r="AY72" s="526"/>
      <c r="AZ72" s="526"/>
      <c r="BA72" s="526"/>
      <c r="BB72" s="526"/>
      <c r="BC72" s="526"/>
      <c r="BD72" s="526"/>
      <c r="BE72" s="526"/>
      <c r="BF72" s="526"/>
      <c r="BG72" s="526"/>
      <c r="BH72" s="526"/>
      <c r="BI72" s="526"/>
      <c r="BJ72" s="526"/>
      <c r="BK72" s="526"/>
      <c r="BL72" s="526"/>
      <c r="BM72" s="526"/>
      <c r="BN72" s="526"/>
      <c r="BO72" s="526"/>
      <c r="BP72" s="526"/>
      <c r="BQ72" s="526"/>
      <c r="BR72" s="526"/>
      <c r="BS72" s="526"/>
      <c r="BT72" s="526"/>
      <c r="BU72" s="526"/>
      <c r="BV72" s="526"/>
      <c r="BW72" s="526"/>
      <c r="BX72" s="526"/>
      <c r="BY72" s="526"/>
      <c r="BZ72" s="526"/>
      <c r="CA72" s="526"/>
      <c r="CB72" s="526"/>
      <c r="CC72" s="526"/>
      <c r="CD72" s="526"/>
      <c r="CE72" s="526"/>
      <c r="CF72" s="526"/>
      <c r="CG72" s="526"/>
      <c r="CH72" s="526"/>
      <c r="CI72" s="526"/>
      <c r="CJ72" s="526"/>
      <c r="CK72" s="526"/>
      <c r="CL72" s="526"/>
      <c r="CM72" s="526"/>
      <c r="CN72" s="526"/>
      <c r="CO72" s="526"/>
      <c r="CP72" s="526"/>
      <c r="CQ72" s="526"/>
      <c r="CR72" s="526"/>
      <c r="CS72" s="526"/>
      <c r="CT72" s="526"/>
      <c r="CU72" s="526"/>
      <c r="CV72" s="526"/>
      <c r="CW72" s="526"/>
      <c r="CX72" s="526"/>
      <c r="CY72" s="526"/>
      <c r="CZ72" s="526"/>
      <c r="DA72" s="526"/>
      <c r="DB72" s="526"/>
      <c r="DC72" s="526"/>
      <c r="DD72" s="526"/>
      <c r="DE72" s="526"/>
      <c r="DF72" s="526"/>
      <c r="DG72" s="526"/>
      <c r="DH72" s="526"/>
      <c r="DI72" s="526"/>
      <c r="DJ72" s="526"/>
      <c r="DK72" s="526"/>
      <c r="DL72" s="526"/>
      <c r="DM72" s="526"/>
      <c r="DN72" s="526"/>
      <c r="DO72" s="526"/>
      <c r="DP72" s="526"/>
      <c r="DQ72" s="526"/>
      <c r="DR72" s="526"/>
      <c r="DS72" s="526"/>
      <c r="DT72" s="526"/>
      <c r="DU72" s="526"/>
      <c r="DV72" s="526"/>
      <c r="DW72" s="526"/>
      <c r="DX72" s="526"/>
      <c r="DY72" s="526"/>
      <c r="DZ72" s="526"/>
      <c r="EA72" s="526"/>
      <c r="EB72" s="526"/>
      <c r="EC72" s="526"/>
      <c r="ED72" s="526"/>
      <c r="EE72" s="526"/>
      <c r="EF72" s="526"/>
      <c r="EG72" s="526"/>
      <c r="EH72" s="526"/>
      <c r="EI72" s="526"/>
      <c r="EJ72" s="526"/>
      <c r="EK72" s="526"/>
      <c r="EL72" s="526"/>
      <c r="EM72" s="526"/>
      <c r="EN72" s="526"/>
      <c r="EO72" s="526"/>
      <c r="EP72" s="526"/>
      <c r="EQ72" s="526"/>
      <c r="ER72" s="526"/>
      <c r="ES72" s="526"/>
      <c r="ET72" s="526"/>
      <c r="EU72" s="526"/>
      <c r="EV72" s="526"/>
      <c r="EW72" s="526"/>
      <c r="EX72" s="526"/>
      <c r="EY72" s="526"/>
      <c r="EZ72" s="526"/>
      <c r="FA72" s="526"/>
      <c r="FB72" s="526"/>
      <c r="FC72" s="526"/>
      <c r="FD72" s="526"/>
      <c r="FE72" s="526"/>
      <c r="FF72" s="526"/>
      <c r="FG72" s="526"/>
      <c r="FH72" s="526"/>
      <c r="FI72" s="526"/>
      <c r="FJ72" s="526"/>
      <c r="FK72" s="526"/>
      <c r="FL72" s="526"/>
      <c r="FM72" s="526"/>
      <c r="FN72" s="526"/>
      <c r="FO72" s="526"/>
      <c r="FP72" s="526"/>
      <c r="FQ72" s="526"/>
      <c r="FR72" s="526"/>
      <c r="FS72" s="526"/>
      <c r="FT72" s="526"/>
      <c r="FU72" s="526"/>
      <c r="FV72" s="526"/>
      <c r="FW72" s="526"/>
      <c r="FX72" s="526"/>
      <c r="FY72" s="526"/>
      <c r="FZ72" s="526"/>
      <c r="GA72" s="526"/>
      <c r="GB72" s="526"/>
      <c r="GC72" s="526"/>
      <c r="GD72" s="526"/>
      <c r="GE72" s="526"/>
      <c r="GF72" s="526"/>
      <c r="GG72" s="526"/>
      <c r="GH72" s="526"/>
      <c r="GI72" s="526"/>
      <c r="GJ72" s="526"/>
      <c r="GK72" s="526"/>
      <c r="GL72" s="526"/>
      <c r="GM72" s="526"/>
      <c r="GN72" s="526"/>
      <c r="GO72" s="526"/>
      <c r="GP72" s="526"/>
      <c r="GQ72" s="526"/>
      <c r="GR72" s="526"/>
      <c r="GS72" s="526"/>
      <c r="GT72" s="526"/>
      <c r="GU72" s="526"/>
      <c r="GV72" s="526"/>
      <c r="GW72" s="526"/>
      <c r="GX72" s="526"/>
      <c r="GY72" s="526"/>
      <c r="GZ72" s="526"/>
      <c r="HA72" s="526"/>
      <c r="HB72" s="526"/>
      <c r="HC72" s="526"/>
      <c r="HD72" s="526"/>
      <c r="HE72" s="526"/>
      <c r="HF72" s="526"/>
      <c r="HG72" s="526"/>
      <c r="HH72" s="526"/>
      <c r="HI72" s="526"/>
      <c r="HJ72" s="526"/>
      <c r="HK72" s="526"/>
      <c r="HL72" s="526"/>
      <c r="HM72" s="526"/>
      <c r="HN72" s="526"/>
      <c r="HO72" s="526"/>
      <c r="HP72" s="526"/>
      <c r="HQ72" s="526"/>
      <c r="HR72" s="526"/>
      <c r="HS72" s="526"/>
      <c r="HT72" s="526"/>
      <c r="HU72" s="526"/>
      <c r="HV72" s="526"/>
      <c r="HW72" s="526"/>
      <c r="HX72" s="526"/>
      <c r="HY72" s="526"/>
      <c r="HZ72" s="526"/>
      <c r="IA72" s="526"/>
      <c r="IB72" s="526"/>
      <c r="IC72" s="526"/>
      <c r="ID72" s="526"/>
      <c r="IE72" s="526"/>
      <c r="IF72" s="526"/>
      <c r="IG72" s="526"/>
      <c r="IH72" s="526"/>
      <c r="II72" s="526"/>
      <c r="IJ72" s="526"/>
      <c r="IK72" s="526"/>
      <c r="IL72" s="526"/>
      <c r="IM72" s="526"/>
      <c r="IN72" s="526"/>
      <c r="IO72" s="526"/>
      <c r="IP72" s="526"/>
      <c r="IQ72" s="526"/>
      <c r="IR72" s="526"/>
      <c r="IS72" s="526"/>
      <c r="IT72" s="526"/>
      <c r="IU72" s="526"/>
      <c r="IV72" s="526"/>
      <c r="IW72" s="526"/>
      <c r="IX72" s="526"/>
      <c r="IY72" s="526"/>
      <c r="IZ72" s="526"/>
      <c r="JA72" s="526"/>
      <c r="JB72" s="526"/>
      <c r="JC72" s="526"/>
      <c r="JD72" s="526"/>
      <c r="JE72" s="526"/>
      <c r="JF72" s="526"/>
      <c r="JG72" s="526"/>
      <c r="JH72" s="526"/>
      <c r="JI72" s="526"/>
      <c r="JJ72" s="526"/>
      <c r="JK72" s="526"/>
      <c r="JL72" s="526"/>
      <c r="JM72" s="526"/>
      <c r="JN72" s="527"/>
    </row>
    <row r="73" spans="1:274" ht="38" customHeight="1">
      <c r="A73" s="901"/>
      <c r="B73" s="939" t="s">
        <v>1167</v>
      </c>
      <c r="C73" s="939" t="s">
        <v>1111</v>
      </c>
      <c r="D73" s="724">
        <v>2</v>
      </c>
      <c r="E73" s="1191">
        <v>424</v>
      </c>
      <c r="F73" s="949" t="s">
        <v>1646</v>
      </c>
      <c r="G73" s="940"/>
      <c r="H73" s="941"/>
      <c r="I73" s="942"/>
      <c r="J73" s="943"/>
      <c r="K73" s="944"/>
      <c r="L73" s="945"/>
      <c r="M73" s="910">
        <f t="shared" si="8"/>
        <v>0</v>
      </c>
      <c r="N73" s="725">
        <f t="shared" si="9"/>
        <v>0</v>
      </c>
      <c r="O73" s="726" t="str">
        <f t="shared" si="10"/>
        <v>-</v>
      </c>
      <c r="P73" s="896">
        <v>13.2</v>
      </c>
      <c r="Q73" s="174">
        <f t="shared" si="7"/>
        <v>0</v>
      </c>
      <c r="R73" s="533"/>
      <c r="S73" s="911" t="s">
        <v>1516</v>
      </c>
      <c r="T73" s="898"/>
      <c r="U73" s="898"/>
      <c r="V73" s="898"/>
      <c r="W73" s="898"/>
      <c r="X73" s="898"/>
      <c r="Y73" s="898"/>
      <c r="Z73" s="898"/>
      <c r="AA73" s="898"/>
      <c r="AB73" s="898"/>
      <c r="AC73" s="898"/>
      <c r="AD73" s="898"/>
      <c r="AE73" s="898"/>
      <c r="AF73" s="898"/>
      <c r="AG73" s="898"/>
      <c r="AH73" s="898"/>
      <c r="AI73" s="898"/>
      <c r="AJ73" s="898"/>
      <c r="AK73" s="898"/>
      <c r="AL73" s="899"/>
      <c r="AM73" s="925"/>
      <c r="AN73" s="925"/>
      <c r="AO73" s="925"/>
      <c r="AP73" s="925">
        <v>2</v>
      </c>
      <c r="AQ73" s="925"/>
      <c r="AR73" s="925"/>
      <c r="AS73" s="858"/>
      <c r="AT73" s="526"/>
      <c r="AU73" s="526"/>
      <c r="AV73" s="526"/>
      <c r="AW73" s="526"/>
      <c r="AX73" s="526"/>
      <c r="AY73" s="526"/>
      <c r="AZ73" s="526"/>
      <c r="BA73" s="526"/>
      <c r="BB73" s="526"/>
      <c r="BC73" s="526"/>
      <c r="BD73" s="526"/>
      <c r="BE73" s="526"/>
      <c r="BF73" s="526"/>
      <c r="BG73" s="526"/>
      <c r="BH73" s="526"/>
      <c r="BI73" s="526"/>
      <c r="BJ73" s="526"/>
      <c r="BK73" s="526"/>
      <c r="BL73" s="526"/>
      <c r="BM73" s="526"/>
      <c r="BN73" s="526"/>
      <c r="BO73" s="526"/>
      <c r="BP73" s="526"/>
      <c r="BQ73" s="526"/>
      <c r="BR73" s="526"/>
      <c r="BS73" s="526"/>
      <c r="BT73" s="526"/>
      <c r="BU73" s="526"/>
      <c r="BV73" s="526"/>
      <c r="BW73" s="526"/>
      <c r="BX73" s="526"/>
      <c r="BY73" s="526"/>
      <c r="BZ73" s="526"/>
      <c r="CA73" s="526"/>
      <c r="CB73" s="526"/>
      <c r="CC73" s="526"/>
      <c r="CD73" s="526"/>
      <c r="CE73" s="526"/>
      <c r="CF73" s="526"/>
      <c r="CG73" s="526"/>
      <c r="CH73" s="526"/>
      <c r="CI73" s="526"/>
      <c r="CJ73" s="526"/>
      <c r="CK73" s="526"/>
      <c r="CL73" s="526"/>
      <c r="CM73" s="526"/>
      <c r="CN73" s="526"/>
      <c r="CO73" s="526"/>
      <c r="CP73" s="526"/>
      <c r="CQ73" s="526"/>
      <c r="CR73" s="526"/>
      <c r="CS73" s="526"/>
      <c r="CT73" s="526"/>
      <c r="CU73" s="526"/>
      <c r="CV73" s="526"/>
      <c r="CW73" s="526"/>
      <c r="CX73" s="526"/>
      <c r="CY73" s="526"/>
      <c r="CZ73" s="526"/>
      <c r="DA73" s="526"/>
      <c r="DB73" s="526"/>
      <c r="DC73" s="526"/>
      <c r="DD73" s="526"/>
      <c r="DE73" s="526"/>
      <c r="DF73" s="526"/>
      <c r="DG73" s="526"/>
      <c r="DH73" s="526"/>
      <c r="DI73" s="526"/>
      <c r="DJ73" s="526"/>
      <c r="DK73" s="526"/>
      <c r="DL73" s="526"/>
      <c r="DM73" s="526"/>
      <c r="DN73" s="526"/>
      <c r="DO73" s="526"/>
      <c r="DP73" s="526"/>
      <c r="DQ73" s="526"/>
      <c r="DR73" s="526"/>
      <c r="DS73" s="526"/>
      <c r="DT73" s="526"/>
      <c r="DU73" s="526"/>
      <c r="DV73" s="526"/>
      <c r="DW73" s="526"/>
      <c r="DX73" s="526"/>
      <c r="DY73" s="526"/>
      <c r="DZ73" s="526"/>
      <c r="EA73" s="526"/>
      <c r="EB73" s="526"/>
      <c r="EC73" s="526"/>
      <c r="ED73" s="526"/>
      <c r="EE73" s="526"/>
      <c r="EF73" s="526"/>
      <c r="EG73" s="526"/>
      <c r="EH73" s="526"/>
      <c r="EI73" s="526"/>
      <c r="EJ73" s="526"/>
      <c r="EK73" s="526"/>
      <c r="EL73" s="526"/>
      <c r="EM73" s="526"/>
      <c r="EN73" s="526"/>
      <c r="EO73" s="526"/>
      <c r="EP73" s="526"/>
      <c r="EQ73" s="526"/>
      <c r="ER73" s="526"/>
      <c r="ES73" s="526"/>
      <c r="ET73" s="526"/>
      <c r="EU73" s="526"/>
      <c r="EV73" s="526"/>
      <c r="EW73" s="526"/>
      <c r="EX73" s="526"/>
      <c r="EY73" s="526"/>
      <c r="EZ73" s="526"/>
      <c r="FA73" s="526"/>
      <c r="FB73" s="526"/>
      <c r="FC73" s="526"/>
      <c r="FD73" s="526"/>
      <c r="FE73" s="526"/>
      <c r="FF73" s="526"/>
      <c r="FG73" s="526"/>
      <c r="FH73" s="526"/>
      <c r="FI73" s="526"/>
      <c r="FJ73" s="526"/>
      <c r="FK73" s="526"/>
      <c r="FL73" s="526"/>
      <c r="FM73" s="526"/>
      <c r="FN73" s="526"/>
      <c r="FO73" s="526"/>
      <c r="FP73" s="526"/>
      <c r="FQ73" s="526"/>
      <c r="FR73" s="526"/>
      <c r="FS73" s="526"/>
      <c r="FT73" s="526"/>
      <c r="FU73" s="526"/>
      <c r="FV73" s="526"/>
      <c r="FW73" s="526"/>
      <c r="FX73" s="526"/>
      <c r="FY73" s="526"/>
      <c r="FZ73" s="526"/>
      <c r="GA73" s="526"/>
      <c r="GB73" s="526"/>
      <c r="GC73" s="526"/>
      <c r="GD73" s="526"/>
      <c r="GE73" s="526"/>
      <c r="GF73" s="526"/>
      <c r="GG73" s="526"/>
      <c r="GH73" s="526"/>
      <c r="GI73" s="526"/>
      <c r="GJ73" s="526"/>
      <c r="GK73" s="526"/>
      <c r="GL73" s="526"/>
      <c r="GM73" s="526"/>
      <c r="GN73" s="526"/>
      <c r="GO73" s="526"/>
      <c r="GP73" s="526"/>
      <c r="GQ73" s="526"/>
      <c r="GR73" s="526"/>
      <c r="GS73" s="526"/>
      <c r="GT73" s="526"/>
      <c r="GU73" s="526"/>
      <c r="GV73" s="526"/>
      <c r="GW73" s="526"/>
      <c r="GX73" s="526"/>
      <c r="GY73" s="526"/>
      <c r="GZ73" s="526"/>
      <c r="HA73" s="526"/>
      <c r="HB73" s="526"/>
      <c r="HC73" s="526"/>
      <c r="HD73" s="526"/>
      <c r="HE73" s="526"/>
      <c r="HF73" s="526"/>
      <c r="HG73" s="526"/>
      <c r="HH73" s="526"/>
      <c r="HI73" s="526"/>
      <c r="HJ73" s="526"/>
      <c r="HK73" s="526"/>
      <c r="HL73" s="526"/>
      <c r="HM73" s="526"/>
      <c r="HN73" s="526"/>
      <c r="HO73" s="526"/>
      <c r="HP73" s="526"/>
      <c r="HQ73" s="526"/>
      <c r="HR73" s="526"/>
      <c r="HS73" s="526"/>
      <c r="HT73" s="526"/>
      <c r="HU73" s="526"/>
      <c r="HV73" s="526"/>
      <c r="HW73" s="526"/>
      <c r="HX73" s="526"/>
      <c r="HY73" s="526"/>
      <c r="HZ73" s="526"/>
      <c r="IA73" s="526"/>
      <c r="IB73" s="526"/>
      <c r="IC73" s="526"/>
      <c r="ID73" s="526"/>
      <c r="IE73" s="526"/>
      <c r="IF73" s="526"/>
      <c r="IG73" s="526"/>
      <c r="IH73" s="526"/>
      <c r="II73" s="526"/>
      <c r="IJ73" s="526"/>
      <c r="IK73" s="526"/>
      <c r="IL73" s="526"/>
      <c r="IM73" s="526"/>
      <c r="IN73" s="526"/>
      <c r="IO73" s="526"/>
      <c r="IP73" s="526"/>
      <c r="IQ73" s="526"/>
      <c r="IR73" s="526"/>
      <c r="IS73" s="526"/>
      <c r="IT73" s="526"/>
      <c r="IU73" s="526"/>
      <c r="IV73" s="526"/>
      <c r="IW73" s="526"/>
      <c r="IX73" s="526"/>
      <c r="IY73" s="526"/>
      <c r="IZ73" s="526"/>
      <c r="JA73" s="526"/>
      <c r="JB73" s="526"/>
      <c r="JC73" s="526"/>
      <c r="JD73" s="526"/>
      <c r="JE73" s="526"/>
      <c r="JF73" s="526"/>
      <c r="JG73" s="526"/>
      <c r="JH73" s="526"/>
      <c r="JI73" s="526"/>
      <c r="JJ73" s="526"/>
      <c r="JK73" s="526"/>
      <c r="JL73" s="526"/>
      <c r="JM73" s="526"/>
      <c r="JN73" s="527"/>
    </row>
    <row r="74" spans="1:274" ht="38" customHeight="1">
      <c r="A74" s="860"/>
      <c r="B74" s="887" t="s">
        <v>1407</v>
      </c>
      <c r="C74" s="887" t="s">
        <v>1403</v>
      </c>
      <c r="D74" s="684">
        <v>1</v>
      </c>
      <c r="E74" s="1190">
        <v>271</v>
      </c>
      <c r="F74" s="888" t="s">
        <v>1754</v>
      </c>
      <c r="G74" s="889"/>
      <c r="H74" s="890"/>
      <c r="I74" s="891"/>
      <c r="J74" s="892"/>
      <c r="K74" s="893"/>
      <c r="L74" s="894"/>
      <c r="M74" s="895">
        <f t="shared" si="8"/>
        <v>0</v>
      </c>
      <c r="N74" s="685">
        <f t="shared" si="9"/>
        <v>0</v>
      </c>
      <c r="O74" s="686" t="str">
        <f t="shared" si="10"/>
        <v>-</v>
      </c>
      <c r="P74" s="896">
        <v>4.8</v>
      </c>
      <c r="Q74" s="174">
        <f t="shared" si="7"/>
        <v>0</v>
      </c>
      <c r="R74" s="533"/>
      <c r="S74" s="897" t="s">
        <v>1521</v>
      </c>
      <c r="T74" s="898"/>
      <c r="U74" s="898"/>
      <c r="V74" s="898"/>
      <c r="W74" s="898"/>
      <c r="X74" s="898"/>
      <c r="Y74" s="898"/>
      <c r="Z74" s="898"/>
      <c r="AA74" s="898"/>
      <c r="AB74" s="898"/>
      <c r="AC74" s="898"/>
      <c r="AD74" s="898"/>
      <c r="AE74" s="898"/>
      <c r="AF74" s="898"/>
      <c r="AG74" s="898"/>
      <c r="AH74" s="898"/>
      <c r="AI74" s="898"/>
      <c r="AJ74" s="898"/>
      <c r="AK74" s="898"/>
      <c r="AL74" s="899"/>
      <c r="AM74" s="900"/>
      <c r="AN74" s="900"/>
      <c r="AO74" s="900"/>
      <c r="AP74" s="900">
        <v>1</v>
      </c>
      <c r="AQ74" s="900"/>
      <c r="AR74" s="900"/>
      <c r="AS74" s="858"/>
      <c r="AT74" s="526"/>
      <c r="AU74" s="526"/>
      <c r="AV74" s="526"/>
      <c r="AW74" s="526"/>
      <c r="AX74" s="526"/>
      <c r="AY74" s="526"/>
      <c r="AZ74" s="526"/>
      <c r="BA74" s="526"/>
      <c r="BB74" s="526"/>
      <c r="BC74" s="526"/>
      <c r="BD74" s="526"/>
      <c r="BE74" s="526"/>
      <c r="BF74" s="526"/>
      <c r="BG74" s="526"/>
      <c r="BH74" s="526"/>
      <c r="BI74" s="526"/>
      <c r="BJ74" s="526"/>
      <c r="BK74" s="526"/>
      <c r="BL74" s="526"/>
      <c r="BM74" s="526"/>
      <c r="BN74" s="526"/>
      <c r="BO74" s="526"/>
      <c r="BP74" s="526"/>
      <c r="BQ74" s="526"/>
      <c r="BR74" s="526"/>
      <c r="BS74" s="526"/>
      <c r="BT74" s="526"/>
      <c r="BU74" s="526"/>
      <c r="BV74" s="526"/>
      <c r="BW74" s="526"/>
      <c r="BX74" s="526"/>
      <c r="BY74" s="526"/>
      <c r="BZ74" s="526"/>
      <c r="CA74" s="526"/>
      <c r="CB74" s="526"/>
      <c r="CC74" s="526"/>
      <c r="CD74" s="526"/>
      <c r="CE74" s="526"/>
      <c r="CF74" s="526"/>
      <c r="CG74" s="526"/>
      <c r="CH74" s="526"/>
      <c r="CI74" s="526"/>
      <c r="CJ74" s="526"/>
      <c r="CK74" s="526"/>
      <c r="CL74" s="526"/>
      <c r="CM74" s="526"/>
      <c r="CN74" s="526"/>
      <c r="CO74" s="526"/>
      <c r="CP74" s="526"/>
      <c r="CQ74" s="526"/>
      <c r="CR74" s="526"/>
      <c r="CS74" s="526"/>
      <c r="CT74" s="526"/>
      <c r="CU74" s="526"/>
      <c r="CV74" s="526"/>
      <c r="CW74" s="526"/>
      <c r="CX74" s="526"/>
      <c r="CY74" s="526"/>
      <c r="CZ74" s="526"/>
      <c r="DA74" s="526"/>
      <c r="DB74" s="526"/>
      <c r="DC74" s="526"/>
      <c r="DD74" s="526"/>
      <c r="DE74" s="526"/>
      <c r="DF74" s="526"/>
      <c r="DG74" s="526"/>
      <c r="DH74" s="526"/>
      <c r="DI74" s="526"/>
      <c r="DJ74" s="526"/>
      <c r="DK74" s="526"/>
      <c r="DL74" s="526"/>
      <c r="DM74" s="526"/>
      <c r="DN74" s="526"/>
      <c r="DO74" s="526"/>
      <c r="DP74" s="526"/>
      <c r="DQ74" s="526"/>
      <c r="DR74" s="526"/>
      <c r="DS74" s="526"/>
      <c r="DT74" s="526"/>
      <c r="DU74" s="526"/>
      <c r="DV74" s="526"/>
      <c r="DW74" s="526"/>
      <c r="DX74" s="526"/>
      <c r="DY74" s="526"/>
      <c r="DZ74" s="526"/>
      <c r="EA74" s="526"/>
      <c r="EB74" s="526"/>
      <c r="EC74" s="526"/>
      <c r="ED74" s="526"/>
      <c r="EE74" s="526"/>
      <c r="EF74" s="526"/>
      <c r="EG74" s="526"/>
      <c r="EH74" s="526"/>
      <c r="EI74" s="526"/>
      <c r="EJ74" s="526"/>
      <c r="EK74" s="526"/>
      <c r="EL74" s="526"/>
      <c r="EM74" s="526"/>
      <c r="EN74" s="526"/>
      <c r="EO74" s="526"/>
      <c r="EP74" s="526"/>
      <c r="EQ74" s="526"/>
      <c r="ER74" s="526"/>
      <c r="ES74" s="526"/>
      <c r="ET74" s="526"/>
      <c r="EU74" s="526"/>
      <c r="EV74" s="526"/>
      <c r="EW74" s="526"/>
      <c r="EX74" s="526"/>
      <c r="EY74" s="526"/>
      <c r="EZ74" s="526"/>
      <c r="FA74" s="526"/>
      <c r="FB74" s="526"/>
      <c r="FC74" s="526"/>
      <c r="FD74" s="526"/>
      <c r="FE74" s="526"/>
      <c r="FF74" s="526"/>
      <c r="FG74" s="526"/>
      <c r="FH74" s="526"/>
      <c r="FI74" s="526"/>
      <c r="FJ74" s="526"/>
      <c r="FK74" s="526"/>
      <c r="FL74" s="526"/>
      <c r="FM74" s="526"/>
      <c r="FN74" s="526"/>
      <c r="FO74" s="526"/>
      <c r="FP74" s="526"/>
      <c r="FQ74" s="526"/>
      <c r="FR74" s="526"/>
      <c r="FS74" s="526"/>
      <c r="FT74" s="526"/>
      <c r="FU74" s="526"/>
      <c r="FV74" s="526"/>
      <c r="FW74" s="526"/>
      <c r="FX74" s="526"/>
      <c r="FY74" s="526"/>
      <c r="FZ74" s="526"/>
      <c r="GA74" s="526"/>
      <c r="GB74" s="526"/>
      <c r="GC74" s="526"/>
      <c r="GD74" s="526"/>
      <c r="GE74" s="526"/>
      <c r="GF74" s="526"/>
      <c r="GG74" s="526"/>
      <c r="GH74" s="526"/>
      <c r="GI74" s="526"/>
      <c r="GJ74" s="526"/>
      <c r="GK74" s="526"/>
      <c r="GL74" s="526"/>
      <c r="GM74" s="526"/>
      <c r="GN74" s="526"/>
      <c r="GO74" s="526"/>
      <c r="GP74" s="526"/>
      <c r="GQ74" s="526"/>
      <c r="GR74" s="526"/>
      <c r="GS74" s="526"/>
      <c r="GT74" s="526"/>
      <c r="GU74" s="526"/>
      <c r="GV74" s="526"/>
      <c r="GW74" s="526"/>
      <c r="GX74" s="526"/>
      <c r="GY74" s="526"/>
      <c r="GZ74" s="526"/>
      <c r="HA74" s="526"/>
      <c r="HB74" s="526"/>
      <c r="HC74" s="526"/>
      <c r="HD74" s="526"/>
      <c r="HE74" s="526"/>
      <c r="HF74" s="526"/>
      <c r="HG74" s="526"/>
      <c r="HH74" s="526"/>
      <c r="HI74" s="526"/>
      <c r="HJ74" s="526"/>
      <c r="HK74" s="526"/>
      <c r="HL74" s="526"/>
      <c r="HM74" s="526"/>
      <c r="HN74" s="526"/>
      <c r="HO74" s="526"/>
      <c r="HP74" s="526"/>
      <c r="HQ74" s="526"/>
      <c r="HR74" s="526"/>
      <c r="HS74" s="526"/>
      <c r="HT74" s="526"/>
      <c r="HU74" s="526"/>
      <c r="HV74" s="526"/>
      <c r="HW74" s="526"/>
      <c r="HX74" s="526"/>
      <c r="HY74" s="526"/>
      <c r="HZ74" s="526"/>
      <c r="IA74" s="526"/>
      <c r="IB74" s="526"/>
      <c r="IC74" s="526"/>
      <c r="ID74" s="526"/>
      <c r="IE74" s="526"/>
      <c r="IF74" s="526"/>
      <c r="IG74" s="526"/>
      <c r="IH74" s="526"/>
      <c r="II74" s="526"/>
      <c r="IJ74" s="526"/>
      <c r="IK74" s="526"/>
      <c r="IL74" s="526"/>
      <c r="IM74" s="526"/>
      <c r="IN74" s="526"/>
      <c r="IO74" s="526"/>
      <c r="IP74" s="526"/>
      <c r="IQ74" s="526"/>
      <c r="IR74" s="526"/>
      <c r="IS74" s="526"/>
      <c r="IT74" s="526"/>
      <c r="IU74" s="526"/>
      <c r="IV74" s="526"/>
      <c r="IW74" s="526"/>
      <c r="IX74" s="526"/>
      <c r="IY74" s="526"/>
      <c r="IZ74" s="526"/>
      <c r="JA74" s="526"/>
      <c r="JB74" s="526"/>
      <c r="JC74" s="526"/>
      <c r="JD74" s="526"/>
      <c r="JE74" s="526"/>
      <c r="JF74" s="526"/>
      <c r="JG74" s="526"/>
      <c r="JH74" s="526"/>
      <c r="JI74" s="526"/>
      <c r="JJ74" s="526"/>
      <c r="JK74" s="526"/>
      <c r="JL74" s="526"/>
      <c r="JM74" s="526"/>
      <c r="JN74" s="527"/>
    </row>
    <row r="75" spans="1:274" ht="38" customHeight="1">
      <c r="A75" s="886" t="s">
        <v>1883</v>
      </c>
      <c r="B75" s="914" t="s">
        <v>1408</v>
      </c>
      <c r="C75" s="914" t="s">
        <v>1404</v>
      </c>
      <c r="D75" s="661">
        <v>1</v>
      </c>
      <c r="E75" s="1190">
        <v>261</v>
      </c>
      <c r="F75" s="915" t="s">
        <v>1718</v>
      </c>
      <c r="G75" s="916"/>
      <c r="H75" s="917"/>
      <c r="I75" s="918"/>
      <c r="J75" s="919"/>
      <c r="K75" s="920"/>
      <c r="L75" s="921"/>
      <c r="M75" s="895">
        <f t="shared" si="8"/>
        <v>0</v>
      </c>
      <c r="N75" s="685">
        <f t="shared" si="9"/>
        <v>0</v>
      </c>
      <c r="O75" s="686" t="str">
        <f t="shared" si="10"/>
        <v>-</v>
      </c>
      <c r="P75" s="896">
        <v>4.8</v>
      </c>
      <c r="Q75" s="174">
        <f t="shared" si="7"/>
        <v>0</v>
      </c>
      <c r="R75" s="533"/>
      <c r="S75" s="922" t="s">
        <v>1521</v>
      </c>
      <c r="T75" s="898"/>
      <c r="U75" s="898"/>
      <c r="V75" s="898"/>
      <c r="W75" s="898"/>
      <c r="X75" s="898"/>
      <c r="Y75" s="898"/>
      <c r="Z75" s="898"/>
      <c r="AA75" s="898"/>
      <c r="AB75" s="898"/>
      <c r="AC75" s="898"/>
      <c r="AD75" s="898"/>
      <c r="AE75" s="898"/>
      <c r="AF75" s="898"/>
      <c r="AG75" s="898"/>
      <c r="AH75" s="898"/>
      <c r="AI75" s="898"/>
      <c r="AJ75" s="898"/>
      <c r="AK75" s="898"/>
      <c r="AL75" s="899"/>
      <c r="AM75" s="900"/>
      <c r="AN75" s="900"/>
      <c r="AO75" s="900"/>
      <c r="AP75" s="900">
        <v>1</v>
      </c>
      <c r="AQ75" s="900"/>
      <c r="AR75" s="900"/>
      <c r="AS75" s="858"/>
      <c r="AT75" s="526"/>
      <c r="AU75" s="526"/>
      <c r="AV75" s="526"/>
      <c r="AW75" s="526"/>
      <c r="AX75" s="526"/>
      <c r="AY75" s="526"/>
      <c r="AZ75" s="526"/>
      <c r="BA75" s="526"/>
      <c r="BB75" s="526"/>
      <c r="BC75" s="526"/>
      <c r="BD75" s="526"/>
      <c r="BE75" s="526"/>
      <c r="BF75" s="526"/>
      <c r="BG75" s="526"/>
      <c r="BH75" s="526"/>
      <c r="BI75" s="526"/>
      <c r="BJ75" s="526"/>
      <c r="BK75" s="526"/>
      <c r="BL75" s="526"/>
      <c r="BM75" s="526"/>
      <c r="BN75" s="526"/>
      <c r="BO75" s="526"/>
      <c r="BP75" s="526"/>
      <c r="BQ75" s="526"/>
      <c r="BR75" s="526"/>
      <c r="BS75" s="526"/>
      <c r="BT75" s="526"/>
      <c r="BU75" s="526"/>
      <c r="BV75" s="526"/>
      <c r="BW75" s="526"/>
      <c r="BX75" s="526"/>
      <c r="BY75" s="526"/>
      <c r="BZ75" s="526"/>
      <c r="CA75" s="526"/>
      <c r="CB75" s="526"/>
      <c r="CC75" s="526"/>
      <c r="CD75" s="526"/>
      <c r="CE75" s="526"/>
      <c r="CF75" s="526"/>
      <c r="CG75" s="526"/>
      <c r="CH75" s="526"/>
      <c r="CI75" s="526"/>
      <c r="CJ75" s="526"/>
      <c r="CK75" s="526"/>
      <c r="CL75" s="526"/>
      <c r="CM75" s="526"/>
      <c r="CN75" s="526"/>
      <c r="CO75" s="526"/>
      <c r="CP75" s="526"/>
      <c r="CQ75" s="526"/>
      <c r="CR75" s="526"/>
      <c r="CS75" s="526"/>
      <c r="CT75" s="526"/>
      <c r="CU75" s="526"/>
      <c r="CV75" s="526"/>
      <c r="CW75" s="526"/>
      <c r="CX75" s="526"/>
      <c r="CY75" s="526"/>
      <c r="CZ75" s="526"/>
      <c r="DA75" s="526"/>
      <c r="DB75" s="526"/>
      <c r="DC75" s="526"/>
      <c r="DD75" s="526"/>
      <c r="DE75" s="526"/>
      <c r="DF75" s="526"/>
      <c r="DG75" s="526"/>
      <c r="DH75" s="526"/>
      <c r="DI75" s="526"/>
      <c r="DJ75" s="526"/>
      <c r="DK75" s="526"/>
      <c r="DL75" s="526"/>
      <c r="DM75" s="526"/>
      <c r="DN75" s="526"/>
      <c r="DO75" s="526"/>
      <c r="DP75" s="526"/>
      <c r="DQ75" s="526"/>
      <c r="DR75" s="526"/>
      <c r="DS75" s="526"/>
      <c r="DT75" s="526"/>
      <c r="DU75" s="526"/>
      <c r="DV75" s="526"/>
      <c r="DW75" s="526"/>
      <c r="DX75" s="526"/>
      <c r="DY75" s="526"/>
      <c r="DZ75" s="526"/>
      <c r="EA75" s="526"/>
      <c r="EB75" s="526"/>
      <c r="EC75" s="526"/>
      <c r="ED75" s="526"/>
      <c r="EE75" s="526"/>
      <c r="EF75" s="526"/>
      <c r="EG75" s="526"/>
      <c r="EH75" s="526"/>
      <c r="EI75" s="526"/>
      <c r="EJ75" s="526"/>
      <c r="EK75" s="526"/>
      <c r="EL75" s="526"/>
      <c r="EM75" s="526"/>
      <c r="EN75" s="526"/>
      <c r="EO75" s="526"/>
      <c r="EP75" s="526"/>
      <c r="EQ75" s="526"/>
      <c r="ER75" s="526"/>
      <c r="ES75" s="526"/>
      <c r="ET75" s="526"/>
      <c r="EU75" s="526"/>
      <c r="EV75" s="526"/>
      <c r="EW75" s="526"/>
      <c r="EX75" s="526"/>
      <c r="EY75" s="526"/>
      <c r="EZ75" s="526"/>
      <c r="FA75" s="526"/>
      <c r="FB75" s="526"/>
      <c r="FC75" s="526"/>
      <c r="FD75" s="526"/>
      <c r="FE75" s="526"/>
      <c r="FF75" s="526"/>
      <c r="FG75" s="526"/>
      <c r="FH75" s="526"/>
      <c r="FI75" s="526"/>
      <c r="FJ75" s="526"/>
      <c r="FK75" s="526"/>
      <c r="FL75" s="526"/>
      <c r="FM75" s="526"/>
      <c r="FN75" s="526"/>
      <c r="FO75" s="526"/>
      <c r="FP75" s="526"/>
      <c r="FQ75" s="526"/>
      <c r="FR75" s="526"/>
      <c r="FS75" s="526"/>
      <c r="FT75" s="526"/>
      <c r="FU75" s="526"/>
      <c r="FV75" s="526"/>
      <c r="FW75" s="526"/>
      <c r="FX75" s="526"/>
      <c r="FY75" s="526"/>
      <c r="FZ75" s="526"/>
      <c r="GA75" s="526"/>
      <c r="GB75" s="526"/>
      <c r="GC75" s="526"/>
      <c r="GD75" s="526"/>
      <c r="GE75" s="526"/>
      <c r="GF75" s="526"/>
      <c r="GG75" s="526"/>
      <c r="GH75" s="526"/>
      <c r="GI75" s="526"/>
      <c r="GJ75" s="526"/>
      <c r="GK75" s="526"/>
      <c r="GL75" s="526"/>
      <c r="GM75" s="526"/>
      <c r="GN75" s="526"/>
      <c r="GO75" s="526"/>
      <c r="GP75" s="526"/>
      <c r="GQ75" s="526"/>
      <c r="GR75" s="526"/>
      <c r="GS75" s="526"/>
      <c r="GT75" s="526"/>
      <c r="GU75" s="526"/>
      <c r="GV75" s="526"/>
      <c r="GW75" s="526"/>
      <c r="GX75" s="526"/>
      <c r="GY75" s="526"/>
      <c r="GZ75" s="526"/>
      <c r="HA75" s="526"/>
      <c r="HB75" s="526"/>
      <c r="HC75" s="526"/>
      <c r="HD75" s="526"/>
      <c r="HE75" s="526"/>
      <c r="HF75" s="526"/>
      <c r="HG75" s="526"/>
      <c r="HH75" s="526"/>
      <c r="HI75" s="526"/>
      <c r="HJ75" s="526"/>
      <c r="HK75" s="526"/>
      <c r="HL75" s="526"/>
      <c r="HM75" s="526"/>
      <c r="HN75" s="526"/>
      <c r="HO75" s="526"/>
      <c r="HP75" s="526"/>
      <c r="HQ75" s="526"/>
      <c r="HR75" s="526"/>
      <c r="HS75" s="526"/>
      <c r="HT75" s="526"/>
      <c r="HU75" s="526"/>
      <c r="HV75" s="526"/>
      <c r="HW75" s="526"/>
      <c r="HX75" s="526"/>
      <c r="HY75" s="526"/>
      <c r="HZ75" s="526"/>
      <c r="IA75" s="526"/>
      <c r="IB75" s="526"/>
      <c r="IC75" s="526"/>
      <c r="ID75" s="526"/>
      <c r="IE75" s="526"/>
      <c r="IF75" s="526"/>
      <c r="IG75" s="526"/>
      <c r="IH75" s="526"/>
      <c r="II75" s="526"/>
      <c r="IJ75" s="526"/>
      <c r="IK75" s="526"/>
      <c r="IL75" s="526"/>
      <c r="IM75" s="526"/>
      <c r="IN75" s="526"/>
      <c r="IO75" s="526"/>
      <c r="IP75" s="526"/>
      <c r="IQ75" s="526"/>
      <c r="IR75" s="526"/>
      <c r="IS75" s="526"/>
      <c r="IT75" s="526"/>
      <c r="IU75" s="526"/>
      <c r="IV75" s="526"/>
      <c r="IW75" s="526"/>
      <c r="IX75" s="526"/>
      <c r="IY75" s="526"/>
      <c r="IZ75" s="526"/>
      <c r="JA75" s="526"/>
      <c r="JB75" s="526"/>
      <c r="JC75" s="526"/>
      <c r="JD75" s="526"/>
      <c r="JE75" s="526"/>
      <c r="JF75" s="526"/>
      <c r="JG75" s="526"/>
      <c r="JH75" s="526"/>
      <c r="JI75" s="526"/>
      <c r="JJ75" s="526"/>
      <c r="JK75" s="526"/>
      <c r="JL75" s="526"/>
      <c r="JM75" s="526"/>
      <c r="JN75" s="527"/>
    </row>
    <row r="76" spans="1:274" ht="38" customHeight="1">
      <c r="A76" s="860"/>
      <c r="B76" s="914" t="s">
        <v>1409</v>
      </c>
      <c r="C76" s="914" t="s">
        <v>1405</v>
      </c>
      <c r="D76" s="661">
        <v>1</v>
      </c>
      <c r="E76" s="1190">
        <v>244</v>
      </c>
      <c r="F76" s="915" t="s">
        <v>1719</v>
      </c>
      <c r="G76" s="916"/>
      <c r="H76" s="917"/>
      <c r="I76" s="918"/>
      <c r="J76" s="919"/>
      <c r="K76" s="920"/>
      <c r="L76" s="921"/>
      <c r="M76" s="895">
        <f t="shared" si="8"/>
        <v>0</v>
      </c>
      <c r="N76" s="685">
        <f t="shared" si="9"/>
        <v>0</v>
      </c>
      <c r="O76" s="686" t="str">
        <f t="shared" si="10"/>
        <v>-</v>
      </c>
      <c r="P76" s="896">
        <v>3.1</v>
      </c>
      <c r="Q76" s="174">
        <f t="shared" si="7"/>
        <v>0</v>
      </c>
      <c r="R76" s="533"/>
      <c r="S76" s="922" t="s">
        <v>1521</v>
      </c>
      <c r="T76" s="898"/>
      <c r="U76" s="898"/>
      <c r="V76" s="898"/>
      <c r="W76" s="898"/>
      <c r="X76" s="898"/>
      <c r="Y76" s="898"/>
      <c r="Z76" s="898"/>
      <c r="AA76" s="898"/>
      <c r="AB76" s="898"/>
      <c r="AC76" s="898"/>
      <c r="AD76" s="898"/>
      <c r="AE76" s="898"/>
      <c r="AF76" s="898"/>
      <c r="AG76" s="898"/>
      <c r="AH76" s="898"/>
      <c r="AI76" s="898"/>
      <c r="AJ76" s="898"/>
      <c r="AK76" s="898"/>
      <c r="AL76" s="899"/>
      <c r="AM76" s="900"/>
      <c r="AN76" s="900"/>
      <c r="AO76" s="900"/>
      <c r="AP76" s="900">
        <v>1</v>
      </c>
      <c r="AQ76" s="900"/>
      <c r="AR76" s="900"/>
      <c r="AS76" s="858"/>
      <c r="AT76" s="526"/>
      <c r="AU76" s="526"/>
      <c r="AV76" s="526"/>
      <c r="AW76" s="526"/>
      <c r="AX76" s="526"/>
      <c r="AY76" s="526"/>
      <c r="AZ76" s="526"/>
      <c r="BA76" s="526"/>
      <c r="BB76" s="526"/>
      <c r="BC76" s="526"/>
      <c r="BD76" s="526"/>
      <c r="BE76" s="526"/>
      <c r="BF76" s="526"/>
      <c r="BG76" s="526"/>
      <c r="BH76" s="526"/>
      <c r="BI76" s="526"/>
      <c r="BJ76" s="526"/>
      <c r="BK76" s="526"/>
      <c r="BL76" s="526"/>
      <c r="BM76" s="526"/>
      <c r="BN76" s="526"/>
      <c r="BO76" s="526"/>
      <c r="BP76" s="526"/>
      <c r="BQ76" s="526"/>
      <c r="BR76" s="526"/>
      <c r="BS76" s="526"/>
      <c r="BT76" s="526"/>
      <c r="BU76" s="526"/>
      <c r="BV76" s="526"/>
      <c r="BW76" s="526"/>
      <c r="BX76" s="526"/>
      <c r="BY76" s="526"/>
      <c r="BZ76" s="526"/>
      <c r="CA76" s="526"/>
      <c r="CB76" s="526"/>
      <c r="CC76" s="526"/>
      <c r="CD76" s="526"/>
      <c r="CE76" s="526"/>
      <c r="CF76" s="526"/>
      <c r="CG76" s="526"/>
      <c r="CH76" s="526"/>
      <c r="CI76" s="526"/>
      <c r="CJ76" s="526"/>
      <c r="CK76" s="526"/>
      <c r="CL76" s="526"/>
      <c r="CM76" s="526"/>
      <c r="CN76" s="526"/>
      <c r="CO76" s="526"/>
      <c r="CP76" s="526"/>
      <c r="CQ76" s="526"/>
      <c r="CR76" s="526"/>
      <c r="CS76" s="526"/>
      <c r="CT76" s="526"/>
      <c r="CU76" s="526"/>
      <c r="CV76" s="526"/>
      <c r="CW76" s="526"/>
      <c r="CX76" s="526"/>
      <c r="CY76" s="526"/>
      <c r="CZ76" s="526"/>
      <c r="DA76" s="526"/>
      <c r="DB76" s="526"/>
      <c r="DC76" s="526"/>
      <c r="DD76" s="526"/>
      <c r="DE76" s="526"/>
      <c r="DF76" s="526"/>
      <c r="DG76" s="526"/>
      <c r="DH76" s="526"/>
      <c r="DI76" s="526"/>
      <c r="DJ76" s="526"/>
      <c r="DK76" s="526"/>
      <c r="DL76" s="526"/>
      <c r="DM76" s="526"/>
      <c r="DN76" s="526"/>
      <c r="DO76" s="526"/>
      <c r="DP76" s="526"/>
      <c r="DQ76" s="526"/>
      <c r="DR76" s="526"/>
      <c r="DS76" s="526"/>
      <c r="DT76" s="526"/>
      <c r="DU76" s="526"/>
      <c r="DV76" s="526"/>
      <c r="DW76" s="526"/>
      <c r="DX76" s="526"/>
      <c r="DY76" s="526"/>
      <c r="DZ76" s="526"/>
      <c r="EA76" s="526"/>
      <c r="EB76" s="526"/>
      <c r="EC76" s="526"/>
      <c r="ED76" s="526"/>
      <c r="EE76" s="526"/>
      <c r="EF76" s="526"/>
      <c r="EG76" s="526"/>
      <c r="EH76" s="526"/>
      <c r="EI76" s="526"/>
      <c r="EJ76" s="526"/>
      <c r="EK76" s="526"/>
      <c r="EL76" s="526"/>
      <c r="EM76" s="526"/>
      <c r="EN76" s="526"/>
      <c r="EO76" s="526"/>
      <c r="EP76" s="526"/>
      <c r="EQ76" s="526"/>
      <c r="ER76" s="526"/>
      <c r="ES76" s="526"/>
      <c r="ET76" s="526"/>
      <c r="EU76" s="526"/>
      <c r="EV76" s="526"/>
      <c r="EW76" s="526"/>
      <c r="EX76" s="526"/>
      <c r="EY76" s="526"/>
      <c r="EZ76" s="526"/>
      <c r="FA76" s="526"/>
      <c r="FB76" s="526"/>
      <c r="FC76" s="526"/>
      <c r="FD76" s="526"/>
      <c r="FE76" s="526"/>
      <c r="FF76" s="526"/>
      <c r="FG76" s="526"/>
      <c r="FH76" s="526"/>
      <c r="FI76" s="526"/>
      <c r="FJ76" s="526"/>
      <c r="FK76" s="526"/>
      <c r="FL76" s="526"/>
      <c r="FM76" s="526"/>
      <c r="FN76" s="526"/>
      <c r="FO76" s="526"/>
      <c r="FP76" s="526"/>
      <c r="FQ76" s="526"/>
      <c r="FR76" s="526"/>
      <c r="FS76" s="526"/>
      <c r="FT76" s="526"/>
      <c r="FU76" s="526"/>
      <c r="FV76" s="526"/>
      <c r="FW76" s="526"/>
      <c r="FX76" s="526"/>
      <c r="FY76" s="526"/>
      <c r="FZ76" s="526"/>
      <c r="GA76" s="526"/>
      <c r="GB76" s="526"/>
      <c r="GC76" s="526"/>
      <c r="GD76" s="526"/>
      <c r="GE76" s="526"/>
      <c r="GF76" s="526"/>
      <c r="GG76" s="526"/>
      <c r="GH76" s="526"/>
      <c r="GI76" s="526"/>
      <c r="GJ76" s="526"/>
      <c r="GK76" s="526"/>
      <c r="GL76" s="526"/>
      <c r="GM76" s="526"/>
      <c r="GN76" s="526"/>
      <c r="GO76" s="526"/>
      <c r="GP76" s="526"/>
      <c r="GQ76" s="526"/>
      <c r="GR76" s="526"/>
      <c r="GS76" s="526"/>
      <c r="GT76" s="526"/>
      <c r="GU76" s="526"/>
      <c r="GV76" s="526"/>
      <c r="GW76" s="526"/>
      <c r="GX76" s="526"/>
      <c r="GY76" s="526"/>
      <c r="GZ76" s="526"/>
      <c r="HA76" s="526"/>
      <c r="HB76" s="526"/>
      <c r="HC76" s="526"/>
      <c r="HD76" s="526"/>
      <c r="HE76" s="526"/>
      <c r="HF76" s="526"/>
      <c r="HG76" s="526"/>
      <c r="HH76" s="526"/>
      <c r="HI76" s="526"/>
      <c r="HJ76" s="526"/>
      <c r="HK76" s="526"/>
      <c r="HL76" s="526"/>
      <c r="HM76" s="526"/>
      <c r="HN76" s="526"/>
      <c r="HO76" s="526"/>
      <c r="HP76" s="526"/>
      <c r="HQ76" s="526"/>
      <c r="HR76" s="526"/>
      <c r="HS76" s="526"/>
      <c r="HT76" s="526"/>
      <c r="HU76" s="526"/>
      <c r="HV76" s="526"/>
      <c r="HW76" s="526"/>
      <c r="HX76" s="526"/>
      <c r="HY76" s="526"/>
      <c r="HZ76" s="526"/>
      <c r="IA76" s="526"/>
      <c r="IB76" s="526"/>
      <c r="IC76" s="526"/>
      <c r="ID76" s="526"/>
      <c r="IE76" s="526"/>
      <c r="IF76" s="526"/>
      <c r="IG76" s="526"/>
      <c r="IH76" s="526"/>
      <c r="II76" s="526"/>
      <c r="IJ76" s="526"/>
      <c r="IK76" s="526"/>
      <c r="IL76" s="526"/>
      <c r="IM76" s="526"/>
      <c r="IN76" s="526"/>
      <c r="IO76" s="526"/>
      <c r="IP76" s="526"/>
      <c r="IQ76" s="526"/>
      <c r="IR76" s="526"/>
      <c r="IS76" s="526"/>
      <c r="IT76" s="526"/>
      <c r="IU76" s="526"/>
      <c r="IV76" s="526"/>
      <c r="IW76" s="526"/>
      <c r="IX76" s="526"/>
      <c r="IY76" s="526"/>
      <c r="IZ76" s="526"/>
      <c r="JA76" s="526"/>
      <c r="JB76" s="526"/>
      <c r="JC76" s="526"/>
      <c r="JD76" s="526"/>
      <c r="JE76" s="526"/>
      <c r="JF76" s="526"/>
      <c r="JG76" s="526"/>
      <c r="JH76" s="526"/>
      <c r="JI76" s="526"/>
      <c r="JJ76" s="526"/>
      <c r="JK76" s="526"/>
      <c r="JL76" s="526"/>
      <c r="JM76" s="526"/>
      <c r="JN76" s="527"/>
    </row>
    <row r="77" spans="1:274" ht="38" customHeight="1">
      <c r="A77" s="938"/>
      <c r="B77" s="939" t="s">
        <v>1410</v>
      </c>
      <c r="C77" s="939" t="s">
        <v>1406</v>
      </c>
      <c r="D77" s="724">
        <v>1</v>
      </c>
      <c r="E77" s="1191">
        <v>237</v>
      </c>
      <c r="F77" s="949" t="s">
        <v>1755</v>
      </c>
      <c r="G77" s="940"/>
      <c r="H77" s="941"/>
      <c r="I77" s="942"/>
      <c r="J77" s="943"/>
      <c r="K77" s="944"/>
      <c r="L77" s="945"/>
      <c r="M77" s="910">
        <f t="shared" si="8"/>
        <v>0</v>
      </c>
      <c r="N77" s="725">
        <f t="shared" si="9"/>
        <v>0</v>
      </c>
      <c r="O77" s="726" t="str">
        <f t="shared" si="10"/>
        <v>-</v>
      </c>
      <c r="P77" s="896">
        <v>2.6</v>
      </c>
      <c r="Q77" s="174">
        <f t="shared" si="7"/>
        <v>0</v>
      </c>
      <c r="R77" s="533"/>
      <c r="S77" s="911" t="s">
        <v>1521</v>
      </c>
      <c r="T77" s="898"/>
      <c r="U77" s="898"/>
      <c r="V77" s="898"/>
      <c r="W77" s="898"/>
      <c r="X77" s="898"/>
      <c r="Y77" s="898"/>
      <c r="Z77" s="898"/>
      <c r="AA77" s="898"/>
      <c r="AB77" s="898"/>
      <c r="AC77" s="898"/>
      <c r="AD77" s="898"/>
      <c r="AE77" s="898"/>
      <c r="AF77" s="898"/>
      <c r="AG77" s="898"/>
      <c r="AH77" s="898"/>
      <c r="AI77" s="898"/>
      <c r="AJ77" s="898"/>
      <c r="AK77" s="898"/>
      <c r="AL77" s="899"/>
      <c r="AM77" s="900"/>
      <c r="AN77" s="900"/>
      <c r="AO77" s="900"/>
      <c r="AP77" s="900">
        <v>1</v>
      </c>
      <c r="AQ77" s="900"/>
      <c r="AR77" s="900"/>
      <c r="AS77" s="858"/>
      <c r="AT77" s="526"/>
      <c r="AU77" s="526"/>
      <c r="AV77" s="526"/>
      <c r="AW77" s="526"/>
      <c r="AX77" s="526"/>
      <c r="AY77" s="526"/>
      <c r="AZ77" s="526"/>
      <c r="BA77" s="526"/>
      <c r="BB77" s="526"/>
      <c r="BC77" s="526"/>
      <c r="BD77" s="526"/>
      <c r="BE77" s="526"/>
      <c r="BF77" s="526"/>
      <c r="BG77" s="526"/>
      <c r="BH77" s="526"/>
      <c r="BI77" s="526"/>
      <c r="BJ77" s="526"/>
      <c r="BK77" s="526"/>
      <c r="BL77" s="526"/>
      <c r="BM77" s="526"/>
      <c r="BN77" s="526"/>
      <c r="BO77" s="526"/>
      <c r="BP77" s="526"/>
      <c r="BQ77" s="526"/>
      <c r="BR77" s="526"/>
      <c r="BS77" s="526"/>
      <c r="BT77" s="526"/>
      <c r="BU77" s="526"/>
      <c r="BV77" s="526"/>
      <c r="BW77" s="526"/>
      <c r="BX77" s="526"/>
      <c r="BY77" s="526"/>
      <c r="BZ77" s="526"/>
      <c r="CA77" s="526"/>
      <c r="CB77" s="526"/>
      <c r="CC77" s="526"/>
      <c r="CD77" s="526"/>
      <c r="CE77" s="526"/>
      <c r="CF77" s="526"/>
      <c r="CG77" s="526"/>
      <c r="CH77" s="526"/>
      <c r="CI77" s="526"/>
      <c r="CJ77" s="526"/>
      <c r="CK77" s="526"/>
      <c r="CL77" s="526"/>
      <c r="CM77" s="526"/>
      <c r="CN77" s="526"/>
      <c r="CO77" s="526"/>
      <c r="CP77" s="526"/>
      <c r="CQ77" s="526"/>
      <c r="CR77" s="526"/>
      <c r="CS77" s="526"/>
      <c r="CT77" s="526"/>
      <c r="CU77" s="526"/>
      <c r="CV77" s="526"/>
      <c r="CW77" s="526"/>
      <c r="CX77" s="526"/>
      <c r="CY77" s="526"/>
      <c r="CZ77" s="526"/>
      <c r="DA77" s="526"/>
      <c r="DB77" s="526"/>
      <c r="DC77" s="526"/>
      <c r="DD77" s="526"/>
      <c r="DE77" s="526"/>
      <c r="DF77" s="526"/>
      <c r="DG77" s="526"/>
      <c r="DH77" s="526"/>
      <c r="DI77" s="526"/>
      <c r="DJ77" s="526"/>
      <c r="DK77" s="526"/>
      <c r="DL77" s="526"/>
      <c r="DM77" s="526"/>
      <c r="DN77" s="526"/>
      <c r="DO77" s="526"/>
      <c r="DP77" s="526"/>
      <c r="DQ77" s="526"/>
      <c r="DR77" s="526"/>
      <c r="DS77" s="526"/>
      <c r="DT77" s="526"/>
      <c r="DU77" s="526"/>
      <c r="DV77" s="526"/>
      <c r="DW77" s="526"/>
      <c r="DX77" s="526"/>
      <c r="DY77" s="526"/>
      <c r="DZ77" s="526"/>
      <c r="EA77" s="526"/>
      <c r="EB77" s="526"/>
      <c r="EC77" s="526"/>
      <c r="ED77" s="526"/>
      <c r="EE77" s="526"/>
      <c r="EF77" s="526"/>
      <c r="EG77" s="526"/>
      <c r="EH77" s="526"/>
      <c r="EI77" s="526"/>
      <c r="EJ77" s="526"/>
      <c r="EK77" s="526"/>
      <c r="EL77" s="526"/>
      <c r="EM77" s="526"/>
      <c r="EN77" s="526"/>
      <c r="EO77" s="526"/>
      <c r="EP77" s="526"/>
      <c r="EQ77" s="526"/>
      <c r="ER77" s="526"/>
      <c r="ES77" s="526"/>
      <c r="ET77" s="526"/>
      <c r="EU77" s="526"/>
      <c r="EV77" s="526"/>
      <c r="EW77" s="526"/>
      <c r="EX77" s="526"/>
      <c r="EY77" s="526"/>
      <c r="EZ77" s="526"/>
      <c r="FA77" s="526"/>
      <c r="FB77" s="526"/>
      <c r="FC77" s="526"/>
      <c r="FD77" s="526"/>
      <c r="FE77" s="526"/>
      <c r="FF77" s="526"/>
      <c r="FG77" s="526"/>
      <c r="FH77" s="526"/>
      <c r="FI77" s="526"/>
      <c r="FJ77" s="526"/>
      <c r="FK77" s="526"/>
      <c r="FL77" s="526"/>
      <c r="FM77" s="526"/>
      <c r="FN77" s="526"/>
      <c r="FO77" s="526"/>
      <c r="FP77" s="526"/>
      <c r="FQ77" s="526"/>
      <c r="FR77" s="526"/>
      <c r="FS77" s="526"/>
      <c r="FT77" s="526"/>
      <c r="FU77" s="526"/>
      <c r="FV77" s="526"/>
      <c r="FW77" s="526"/>
      <c r="FX77" s="526"/>
      <c r="FY77" s="526"/>
      <c r="FZ77" s="526"/>
      <c r="GA77" s="526"/>
      <c r="GB77" s="526"/>
      <c r="GC77" s="526"/>
      <c r="GD77" s="526"/>
      <c r="GE77" s="526"/>
      <c r="GF77" s="526"/>
      <c r="GG77" s="526"/>
      <c r="GH77" s="526"/>
      <c r="GI77" s="526"/>
      <c r="GJ77" s="526"/>
      <c r="GK77" s="526"/>
      <c r="GL77" s="526"/>
      <c r="GM77" s="526"/>
      <c r="GN77" s="526"/>
      <c r="GO77" s="526"/>
      <c r="GP77" s="526"/>
      <c r="GQ77" s="526"/>
      <c r="GR77" s="526"/>
      <c r="GS77" s="526"/>
      <c r="GT77" s="526"/>
      <c r="GU77" s="526"/>
      <c r="GV77" s="526"/>
      <c r="GW77" s="526"/>
      <c r="GX77" s="526"/>
      <c r="GY77" s="526"/>
      <c r="GZ77" s="526"/>
      <c r="HA77" s="526"/>
      <c r="HB77" s="526"/>
      <c r="HC77" s="526"/>
      <c r="HD77" s="526"/>
      <c r="HE77" s="526"/>
      <c r="HF77" s="526"/>
      <c r="HG77" s="526"/>
      <c r="HH77" s="526"/>
      <c r="HI77" s="526"/>
      <c r="HJ77" s="526"/>
      <c r="HK77" s="526"/>
      <c r="HL77" s="526"/>
      <c r="HM77" s="526"/>
      <c r="HN77" s="526"/>
      <c r="HO77" s="526"/>
      <c r="HP77" s="526"/>
      <c r="HQ77" s="526"/>
      <c r="HR77" s="526"/>
      <c r="HS77" s="526"/>
      <c r="HT77" s="526"/>
      <c r="HU77" s="526"/>
      <c r="HV77" s="526"/>
      <c r="HW77" s="526"/>
      <c r="HX77" s="526"/>
      <c r="HY77" s="526"/>
      <c r="HZ77" s="526"/>
      <c r="IA77" s="526"/>
      <c r="IB77" s="526"/>
      <c r="IC77" s="526"/>
      <c r="ID77" s="526"/>
      <c r="IE77" s="526"/>
      <c r="IF77" s="526"/>
      <c r="IG77" s="526"/>
      <c r="IH77" s="526"/>
      <c r="II77" s="526"/>
      <c r="IJ77" s="526"/>
      <c r="IK77" s="526"/>
      <c r="IL77" s="526"/>
      <c r="IM77" s="526"/>
      <c r="IN77" s="526"/>
      <c r="IO77" s="526"/>
      <c r="IP77" s="526"/>
      <c r="IQ77" s="526"/>
      <c r="IR77" s="526"/>
      <c r="IS77" s="526"/>
      <c r="IT77" s="526"/>
      <c r="IU77" s="526"/>
      <c r="IV77" s="526"/>
      <c r="IW77" s="526"/>
      <c r="IX77" s="526"/>
      <c r="IY77" s="526"/>
      <c r="IZ77" s="526"/>
      <c r="JA77" s="526"/>
      <c r="JB77" s="526"/>
      <c r="JC77" s="526"/>
      <c r="JD77" s="526"/>
      <c r="JE77" s="526"/>
      <c r="JF77" s="526"/>
      <c r="JG77" s="526"/>
      <c r="JH77" s="526"/>
      <c r="JI77" s="526"/>
      <c r="JJ77" s="526"/>
      <c r="JK77" s="526"/>
      <c r="JL77" s="526"/>
      <c r="JM77" s="526"/>
      <c r="JN77" s="527"/>
    </row>
    <row r="78" spans="1:274" ht="38" customHeight="1">
      <c r="A78" s="860"/>
      <c r="B78" s="887" t="s">
        <v>893</v>
      </c>
      <c r="C78" s="887" t="s">
        <v>894</v>
      </c>
      <c r="D78" s="684">
        <v>8</v>
      </c>
      <c r="E78" s="1190">
        <v>1001</v>
      </c>
      <c r="F78" s="930" t="s">
        <v>1756</v>
      </c>
      <c r="G78" s="889"/>
      <c r="H78" s="890"/>
      <c r="I78" s="891"/>
      <c r="J78" s="892"/>
      <c r="K78" s="893"/>
      <c r="L78" s="894"/>
      <c r="M78" s="895">
        <f t="shared" si="8"/>
        <v>0</v>
      </c>
      <c r="N78" s="685">
        <f t="shared" si="9"/>
        <v>0</v>
      </c>
      <c r="O78" s="686" t="str">
        <f t="shared" si="10"/>
        <v>-</v>
      </c>
      <c r="P78" s="896">
        <v>28.3</v>
      </c>
      <c r="Q78" s="174">
        <f t="shared" si="7"/>
        <v>0</v>
      </c>
      <c r="R78" s="533"/>
      <c r="S78" s="897" t="s">
        <v>1519</v>
      </c>
      <c r="T78" s="898"/>
      <c r="U78" s="898"/>
      <c r="V78" s="898"/>
      <c r="W78" s="898"/>
      <c r="X78" s="898"/>
      <c r="Y78" s="898"/>
      <c r="Z78" s="898"/>
      <c r="AA78" s="898"/>
      <c r="AB78" s="898"/>
      <c r="AC78" s="898"/>
      <c r="AD78" s="898"/>
      <c r="AE78" s="898"/>
      <c r="AF78" s="898"/>
      <c r="AG78" s="898"/>
      <c r="AH78" s="898"/>
      <c r="AI78" s="898"/>
      <c r="AJ78" s="898"/>
      <c r="AK78" s="898"/>
      <c r="AL78" s="899">
        <v>40</v>
      </c>
      <c r="AM78" s="925"/>
      <c r="AN78" s="925"/>
      <c r="AO78" s="925">
        <v>8</v>
      </c>
      <c r="AP78" s="925"/>
      <c r="AQ78" s="925"/>
      <c r="AR78" s="925"/>
      <c r="AS78" s="858"/>
      <c r="AT78" s="526"/>
      <c r="AU78" s="526"/>
      <c r="AV78" s="526"/>
      <c r="AW78" s="526"/>
      <c r="AX78" s="526"/>
      <c r="AY78" s="526"/>
      <c r="AZ78" s="526"/>
      <c r="BA78" s="526"/>
      <c r="BB78" s="526"/>
      <c r="BC78" s="526"/>
      <c r="BD78" s="526"/>
      <c r="BE78" s="526"/>
      <c r="BF78" s="526"/>
      <c r="BG78" s="526"/>
      <c r="BH78" s="526"/>
      <c r="BI78" s="526"/>
      <c r="BJ78" s="526"/>
      <c r="BK78" s="526"/>
      <c r="BL78" s="526"/>
      <c r="BM78" s="526"/>
      <c r="BN78" s="526"/>
      <c r="BO78" s="526"/>
      <c r="BP78" s="526"/>
      <c r="BQ78" s="526"/>
      <c r="BR78" s="526"/>
      <c r="BS78" s="526"/>
      <c r="BT78" s="526"/>
      <c r="BU78" s="526"/>
      <c r="BV78" s="526"/>
      <c r="BW78" s="526"/>
      <c r="BX78" s="526"/>
      <c r="BY78" s="526"/>
      <c r="BZ78" s="526"/>
      <c r="CA78" s="526"/>
      <c r="CB78" s="526"/>
      <c r="CC78" s="526"/>
      <c r="CD78" s="526"/>
      <c r="CE78" s="526"/>
      <c r="CF78" s="526"/>
      <c r="CG78" s="526"/>
      <c r="CH78" s="526"/>
      <c r="CI78" s="526"/>
      <c r="CJ78" s="526"/>
      <c r="CK78" s="526"/>
      <c r="CL78" s="526"/>
      <c r="CM78" s="526"/>
      <c r="CN78" s="526"/>
      <c r="CO78" s="526"/>
      <c r="CP78" s="526"/>
      <c r="CQ78" s="526"/>
      <c r="CR78" s="526"/>
      <c r="CS78" s="526"/>
      <c r="CT78" s="526"/>
      <c r="CU78" s="526"/>
      <c r="CV78" s="526"/>
      <c r="CW78" s="526"/>
      <c r="CX78" s="526"/>
      <c r="CY78" s="526"/>
      <c r="CZ78" s="526"/>
      <c r="DA78" s="526"/>
      <c r="DB78" s="526"/>
      <c r="DC78" s="526"/>
      <c r="DD78" s="526"/>
      <c r="DE78" s="526"/>
      <c r="DF78" s="526"/>
      <c r="DG78" s="526"/>
      <c r="DH78" s="526"/>
      <c r="DI78" s="526"/>
      <c r="DJ78" s="526"/>
      <c r="DK78" s="526"/>
      <c r="DL78" s="526"/>
      <c r="DM78" s="526"/>
      <c r="DN78" s="526"/>
      <c r="DO78" s="526"/>
      <c r="DP78" s="526"/>
      <c r="DQ78" s="526"/>
      <c r="DR78" s="526"/>
      <c r="DS78" s="526"/>
      <c r="DT78" s="526"/>
      <c r="DU78" s="526"/>
      <c r="DV78" s="526"/>
      <c r="DW78" s="526"/>
      <c r="DX78" s="526"/>
      <c r="DY78" s="526"/>
      <c r="DZ78" s="526"/>
      <c r="EA78" s="526"/>
      <c r="EB78" s="526"/>
      <c r="EC78" s="526"/>
      <c r="ED78" s="526"/>
      <c r="EE78" s="526"/>
      <c r="EF78" s="526"/>
      <c r="EG78" s="526"/>
      <c r="EH78" s="526"/>
      <c r="EI78" s="526"/>
      <c r="EJ78" s="526"/>
      <c r="EK78" s="526"/>
      <c r="EL78" s="526"/>
      <c r="EM78" s="526"/>
      <c r="EN78" s="526"/>
      <c r="EO78" s="526"/>
      <c r="EP78" s="526"/>
      <c r="EQ78" s="526"/>
      <c r="ER78" s="526"/>
      <c r="ES78" s="526"/>
      <c r="ET78" s="526"/>
      <c r="EU78" s="526"/>
      <c r="EV78" s="526"/>
      <c r="EW78" s="526"/>
      <c r="EX78" s="526"/>
      <c r="EY78" s="526"/>
      <c r="EZ78" s="526"/>
      <c r="FA78" s="526"/>
      <c r="FB78" s="526"/>
      <c r="FC78" s="526"/>
      <c r="FD78" s="526"/>
      <c r="FE78" s="526"/>
      <c r="FF78" s="526"/>
      <c r="FG78" s="526"/>
      <c r="FH78" s="526"/>
      <c r="FI78" s="526"/>
      <c r="FJ78" s="526"/>
      <c r="FK78" s="526"/>
      <c r="FL78" s="526"/>
      <c r="FM78" s="526"/>
      <c r="FN78" s="526"/>
      <c r="FO78" s="526"/>
      <c r="FP78" s="526"/>
      <c r="FQ78" s="526"/>
      <c r="FR78" s="526"/>
      <c r="FS78" s="526"/>
      <c r="FT78" s="526"/>
      <c r="FU78" s="526"/>
      <c r="FV78" s="526"/>
      <c r="FW78" s="526"/>
      <c r="FX78" s="526"/>
      <c r="FY78" s="526"/>
      <c r="FZ78" s="526"/>
      <c r="GA78" s="526"/>
      <c r="GB78" s="526"/>
      <c r="GC78" s="526"/>
      <c r="GD78" s="526"/>
      <c r="GE78" s="526"/>
      <c r="GF78" s="526"/>
      <c r="GG78" s="526"/>
      <c r="GH78" s="526"/>
      <c r="GI78" s="526"/>
      <c r="GJ78" s="526"/>
      <c r="GK78" s="526"/>
      <c r="GL78" s="526"/>
      <c r="GM78" s="526"/>
      <c r="GN78" s="526"/>
      <c r="GO78" s="526"/>
      <c r="GP78" s="526"/>
      <c r="GQ78" s="526"/>
      <c r="GR78" s="526"/>
      <c r="GS78" s="526"/>
      <c r="GT78" s="526"/>
      <c r="GU78" s="526"/>
      <c r="GV78" s="526"/>
      <c r="GW78" s="526"/>
      <c r="GX78" s="526"/>
      <c r="GY78" s="526"/>
      <c r="GZ78" s="526"/>
      <c r="HA78" s="526"/>
      <c r="HB78" s="526"/>
      <c r="HC78" s="526"/>
      <c r="HD78" s="526"/>
      <c r="HE78" s="526"/>
      <c r="HF78" s="526"/>
      <c r="HG78" s="526"/>
      <c r="HH78" s="526"/>
      <c r="HI78" s="526"/>
      <c r="HJ78" s="526"/>
      <c r="HK78" s="526"/>
      <c r="HL78" s="526"/>
      <c r="HM78" s="526"/>
      <c r="HN78" s="526"/>
      <c r="HO78" s="526"/>
      <c r="HP78" s="526"/>
      <c r="HQ78" s="526"/>
      <c r="HR78" s="526"/>
      <c r="HS78" s="526"/>
      <c r="HT78" s="526"/>
      <c r="HU78" s="526"/>
      <c r="HV78" s="526"/>
      <c r="HW78" s="526"/>
      <c r="HX78" s="526"/>
      <c r="HY78" s="526"/>
      <c r="HZ78" s="526"/>
      <c r="IA78" s="526"/>
      <c r="IB78" s="526"/>
      <c r="IC78" s="526"/>
      <c r="ID78" s="526"/>
      <c r="IE78" s="526"/>
      <c r="IF78" s="526"/>
      <c r="IG78" s="526"/>
      <c r="IH78" s="526"/>
      <c r="II78" s="526"/>
      <c r="IJ78" s="526"/>
      <c r="IK78" s="526"/>
      <c r="IL78" s="526"/>
      <c r="IM78" s="526"/>
      <c r="IN78" s="526"/>
      <c r="IO78" s="526"/>
      <c r="IP78" s="526"/>
      <c r="IQ78" s="526"/>
      <c r="IR78" s="526"/>
      <c r="IS78" s="526"/>
      <c r="IT78" s="526"/>
      <c r="IU78" s="526"/>
      <c r="IV78" s="526"/>
      <c r="IW78" s="526"/>
      <c r="IX78" s="526"/>
      <c r="IY78" s="526"/>
      <c r="IZ78" s="526"/>
      <c r="JA78" s="526"/>
      <c r="JB78" s="526"/>
      <c r="JC78" s="526"/>
      <c r="JD78" s="526"/>
      <c r="JE78" s="526"/>
      <c r="JF78" s="526"/>
      <c r="JG78" s="526"/>
      <c r="JH78" s="526"/>
      <c r="JI78" s="526"/>
      <c r="JJ78" s="526"/>
      <c r="JK78" s="526"/>
      <c r="JL78" s="526"/>
      <c r="JM78" s="526"/>
      <c r="JN78" s="527"/>
    </row>
    <row r="79" spans="1:274" ht="38" customHeight="1">
      <c r="A79" s="933" t="s">
        <v>1629</v>
      </c>
      <c r="B79" s="914" t="s">
        <v>895</v>
      </c>
      <c r="C79" s="914" t="s">
        <v>896</v>
      </c>
      <c r="D79" s="661">
        <v>6</v>
      </c>
      <c r="E79" s="1190">
        <v>751</v>
      </c>
      <c r="F79" s="924" t="s">
        <v>1757</v>
      </c>
      <c r="G79" s="916"/>
      <c r="H79" s="917"/>
      <c r="I79" s="918"/>
      <c r="J79" s="919"/>
      <c r="K79" s="920"/>
      <c r="L79" s="921"/>
      <c r="M79" s="895">
        <f t="shared" si="8"/>
        <v>0</v>
      </c>
      <c r="N79" s="685">
        <f t="shared" si="9"/>
        <v>0</v>
      </c>
      <c r="O79" s="686" t="str">
        <f t="shared" si="10"/>
        <v>-</v>
      </c>
      <c r="P79" s="896">
        <v>19.8</v>
      </c>
      <c r="Q79" s="174">
        <f t="shared" si="7"/>
        <v>0</v>
      </c>
      <c r="R79" s="533"/>
      <c r="S79" s="922" t="s">
        <v>1519</v>
      </c>
      <c r="T79" s="898"/>
      <c r="U79" s="898"/>
      <c r="V79" s="898"/>
      <c r="W79" s="898"/>
      <c r="X79" s="898"/>
      <c r="Y79" s="898"/>
      <c r="Z79" s="898"/>
      <c r="AA79" s="898"/>
      <c r="AB79" s="898"/>
      <c r="AC79" s="898"/>
      <c r="AD79" s="898"/>
      <c r="AE79" s="898"/>
      <c r="AF79" s="898"/>
      <c r="AG79" s="898"/>
      <c r="AH79" s="898"/>
      <c r="AI79" s="898"/>
      <c r="AJ79" s="898"/>
      <c r="AK79" s="898"/>
      <c r="AL79" s="899">
        <v>40</v>
      </c>
      <c r="AM79" s="925"/>
      <c r="AN79" s="925"/>
      <c r="AO79" s="925">
        <v>6</v>
      </c>
      <c r="AP79" s="925"/>
      <c r="AQ79" s="925"/>
      <c r="AR79" s="925"/>
      <c r="AS79" s="858"/>
      <c r="AT79" s="526"/>
      <c r="AU79" s="526"/>
      <c r="AV79" s="526"/>
      <c r="AW79" s="526"/>
      <c r="AX79" s="526"/>
      <c r="AY79" s="526"/>
      <c r="AZ79" s="526"/>
      <c r="BA79" s="526"/>
      <c r="BB79" s="526"/>
      <c r="BC79" s="526"/>
      <c r="BD79" s="526"/>
      <c r="BE79" s="526"/>
      <c r="BF79" s="526"/>
      <c r="BG79" s="526"/>
      <c r="BH79" s="526"/>
      <c r="BI79" s="526"/>
      <c r="BJ79" s="526"/>
      <c r="BK79" s="526"/>
      <c r="BL79" s="526"/>
      <c r="BM79" s="526"/>
      <c r="BN79" s="526"/>
      <c r="BO79" s="526"/>
      <c r="BP79" s="526"/>
      <c r="BQ79" s="526"/>
      <c r="BR79" s="526"/>
      <c r="BS79" s="526"/>
      <c r="BT79" s="526"/>
      <c r="BU79" s="526"/>
      <c r="BV79" s="526"/>
      <c r="BW79" s="526"/>
      <c r="BX79" s="526"/>
      <c r="BY79" s="526"/>
      <c r="BZ79" s="526"/>
      <c r="CA79" s="526"/>
      <c r="CB79" s="526"/>
      <c r="CC79" s="526"/>
      <c r="CD79" s="526"/>
      <c r="CE79" s="526"/>
      <c r="CF79" s="526"/>
      <c r="CG79" s="526"/>
      <c r="CH79" s="526"/>
      <c r="CI79" s="526"/>
      <c r="CJ79" s="526"/>
      <c r="CK79" s="526"/>
      <c r="CL79" s="526"/>
      <c r="CM79" s="526"/>
      <c r="CN79" s="526"/>
      <c r="CO79" s="526"/>
      <c r="CP79" s="526"/>
      <c r="CQ79" s="526"/>
      <c r="CR79" s="526"/>
      <c r="CS79" s="526"/>
      <c r="CT79" s="526"/>
      <c r="CU79" s="526"/>
      <c r="CV79" s="526"/>
      <c r="CW79" s="526"/>
      <c r="CX79" s="526"/>
      <c r="CY79" s="526"/>
      <c r="CZ79" s="526"/>
      <c r="DA79" s="526"/>
      <c r="DB79" s="526"/>
      <c r="DC79" s="526"/>
      <c r="DD79" s="526"/>
      <c r="DE79" s="526"/>
      <c r="DF79" s="526"/>
      <c r="DG79" s="526"/>
      <c r="DH79" s="526"/>
      <c r="DI79" s="526"/>
      <c r="DJ79" s="526"/>
      <c r="DK79" s="526"/>
      <c r="DL79" s="526"/>
      <c r="DM79" s="526"/>
      <c r="DN79" s="526"/>
      <c r="DO79" s="526"/>
      <c r="DP79" s="526"/>
      <c r="DQ79" s="526"/>
      <c r="DR79" s="526"/>
      <c r="DS79" s="526"/>
      <c r="DT79" s="526"/>
      <c r="DU79" s="526"/>
      <c r="DV79" s="526"/>
      <c r="DW79" s="526"/>
      <c r="DX79" s="526"/>
      <c r="DY79" s="526"/>
      <c r="DZ79" s="526"/>
      <c r="EA79" s="526"/>
      <c r="EB79" s="526"/>
      <c r="EC79" s="526"/>
      <c r="ED79" s="526"/>
      <c r="EE79" s="526"/>
      <c r="EF79" s="526"/>
      <c r="EG79" s="526"/>
      <c r="EH79" s="526"/>
      <c r="EI79" s="526"/>
      <c r="EJ79" s="526"/>
      <c r="EK79" s="526"/>
      <c r="EL79" s="526"/>
      <c r="EM79" s="526"/>
      <c r="EN79" s="526"/>
      <c r="EO79" s="526"/>
      <c r="EP79" s="526"/>
      <c r="EQ79" s="526"/>
      <c r="ER79" s="526"/>
      <c r="ES79" s="526"/>
      <c r="ET79" s="526"/>
      <c r="EU79" s="526"/>
      <c r="EV79" s="526"/>
      <c r="EW79" s="526"/>
      <c r="EX79" s="526"/>
      <c r="EY79" s="526"/>
      <c r="EZ79" s="526"/>
      <c r="FA79" s="526"/>
      <c r="FB79" s="526"/>
      <c r="FC79" s="526"/>
      <c r="FD79" s="526"/>
      <c r="FE79" s="526"/>
      <c r="FF79" s="526"/>
      <c r="FG79" s="526"/>
      <c r="FH79" s="526"/>
      <c r="FI79" s="526"/>
      <c r="FJ79" s="526"/>
      <c r="FK79" s="526"/>
      <c r="FL79" s="526"/>
      <c r="FM79" s="526"/>
      <c r="FN79" s="526"/>
      <c r="FO79" s="526"/>
      <c r="FP79" s="526"/>
      <c r="FQ79" s="526"/>
      <c r="FR79" s="526"/>
      <c r="FS79" s="526"/>
      <c r="FT79" s="526"/>
      <c r="FU79" s="526"/>
      <c r="FV79" s="526"/>
      <c r="FW79" s="526"/>
      <c r="FX79" s="526"/>
      <c r="FY79" s="526"/>
      <c r="FZ79" s="526"/>
      <c r="GA79" s="526"/>
      <c r="GB79" s="526"/>
      <c r="GC79" s="526"/>
      <c r="GD79" s="526"/>
      <c r="GE79" s="526"/>
      <c r="GF79" s="526"/>
      <c r="GG79" s="526"/>
      <c r="GH79" s="526"/>
      <c r="GI79" s="526"/>
      <c r="GJ79" s="526"/>
      <c r="GK79" s="526"/>
      <c r="GL79" s="526"/>
      <c r="GM79" s="526"/>
      <c r="GN79" s="526"/>
      <c r="GO79" s="526"/>
      <c r="GP79" s="526"/>
      <c r="GQ79" s="526"/>
      <c r="GR79" s="526"/>
      <c r="GS79" s="526"/>
      <c r="GT79" s="526"/>
      <c r="GU79" s="526"/>
      <c r="GV79" s="526"/>
      <c r="GW79" s="526"/>
      <c r="GX79" s="526"/>
      <c r="GY79" s="526"/>
      <c r="GZ79" s="526"/>
      <c r="HA79" s="526"/>
      <c r="HB79" s="526"/>
      <c r="HC79" s="526"/>
      <c r="HD79" s="526"/>
      <c r="HE79" s="526"/>
      <c r="HF79" s="526"/>
      <c r="HG79" s="526"/>
      <c r="HH79" s="526"/>
      <c r="HI79" s="526"/>
      <c r="HJ79" s="526"/>
      <c r="HK79" s="526"/>
      <c r="HL79" s="526"/>
      <c r="HM79" s="526"/>
      <c r="HN79" s="526"/>
      <c r="HO79" s="526"/>
      <c r="HP79" s="526"/>
      <c r="HQ79" s="526"/>
      <c r="HR79" s="526"/>
      <c r="HS79" s="526"/>
      <c r="HT79" s="526"/>
      <c r="HU79" s="526"/>
      <c r="HV79" s="526"/>
      <c r="HW79" s="526"/>
      <c r="HX79" s="526"/>
      <c r="HY79" s="526"/>
      <c r="HZ79" s="526"/>
      <c r="IA79" s="526"/>
      <c r="IB79" s="526"/>
      <c r="IC79" s="526"/>
      <c r="ID79" s="526"/>
      <c r="IE79" s="526"/>
      <c r="IF79" s="526"/>
      <c r="IG79" s="526"/>
      <c r="IH79" s="526"/>
      <c r="II79" s="526"/>
      <c r="IJ79" s="526"/>
      <c r="IK79" s="526"/>
      <c r="IL79" s="526"/>
      <c r="IM79" s="526"/>
      <c r="IN79" s="526"/>
      <c r="IO79" s="526"/>
      <c r="IP79" s="526"/>
      <c r="IQ79" s="526"/>
      <c r="IR79" s="526"/>
      <c r="IS79" s="526"/>
      <c r="IT79" s="526"/>
      <c r="IU79" s="526"/>
      <c r="IV79" s="526"/>
      <c r="IW79" s="526"/>
      <c r="IX79" s="526"/>
      <c r="IY79" s="526"/>
      <c r="IZ79" s="526"/>
      <c r="JA79" s="526"/>
      <c r="JB79" s="526"/>
      <c r="JC79" s="526"/>
      <c r="JD79" s="526"/>
      <c r="JE79" s="526"/>
      <c r="JF79" s="526"/>
      <c r="JG79" s="526"/>
      <c r="JH79" s="526"/>
      <c r="JI79" s="526"/>
      <c r="JJ79" s="526"/>
      <c r="JK79" s="526"/>
      <c r="JL79" s="526"/>
      <c r="JM79" s="526"/>
      <c r="JN79" s="527"/>
    </row>
    <row r="80" spans="1:274" ht="38" customHeight="1">
      <c r="A80" s="938"/>
      <c r="B80" s="939" t="s">
        <v>897</v>
      </c>
      <c r="C80" s="939" t="s">
        <v>898</v>
      </c>
      <c r="D80" s="724">
        <v>6</v>
      </c>
      <c r="E80" s="1191">
        <v>815</v>
      </c>
      <c r="F80" s="967" t="s">
        <v>1758</v>
      </c>
      <c r="G80" s="940"/>
      <c r="H80" s="941"/>
      <c r="I80" s="942"/>
      <c r="J80" s="943"/>
      <c r="K80" s="944"/>
      <c r="L80" s="945"/>
      <c r="M80" s="910">
        <f t="shared" si="8"/>
        <v>0</v>
      </c>
      <c r="N80" s="725">
        <f t="shared" si="9"/>
        <v>0</v>
      </c>
      <c r="O80" s="726" t="str">
        <f t="shared" si="10"/>
        <v>-</v>
      </c>
      <c r="P80" s="896">
        <v>21.6</v>
      </c>
      <c r="Q80" s="174">
        <f t="shared" si="7"/>
        <v>0</v>
      </c>
      <c r="R80" s="533"/>
      <c r="S80" s="911" t="s">
        <v>1519</v>
      </c>
      <c r="T80" s="898"/>
      <c r="U80" s="898"/>
      <c r="V80" s="898"/>
      <c r="W80" s="898"/>
      <c r="X80" s="898"/>
      <c r="Y80" s="898"/>
      <c r="Z80" s="898"/>
      <c r="AA80" s="898"/>
      <c r="AB80" s="898"/>
      <c r="AC80" s="898"/>
      <c r="AD80" s="898"/>
      <c r="AE80" s="898"/>
      <c r="AF80" s="898"/>
      <c r="AG80" s="898"/>
      <c r="AH80" s="898"/>
      <c r="AI80" s="898"/>
      <c r="AJ80" s="898"/>
      <c r="AK80" s="898"/>
      <c r="AL80" s="899">
        <v>40</v>
      </c>
      <c r="AM80" s="925"/>
      <c r="AN80" s="925"/>
      <c r="AO80" s="925">
        <v>6</v>
      </c>
      <c r="AP80" s="925"/>
      <c r="AQ80" s="925"/>
      <c r="AR80" s="925"/>
      <c r="AS80" s="858"/>
      <c r="AT80" s="526"/>
      <c r="AU80" s="526"/>
      <c r="AV80" s="526"/>
      <c r="AW80" s="526"/>
      <c r="AX80" s="526"/>
      <c r="AY80" s="526"/>
      <c r="AZ80" s="526"/>
      <c r="BA80" s="526"/>
      <c r="BB80" s="526"/>
      <c r="BC80" s="526"/>
      <c r="BD80" s="526"/>
      <c r="BE80" s="526"/>
      <c r="BF80" s="526"/>
      <c r="BG80" s="526"/>
      <c r="BH80" s="526"/>
      <c r="BI80" s="526"/>
      <c r="BJ80" s="526"/>
      <c r="BK80" s="526"/>
      <c r="BL80" s="526"/>
      <c r="BM80" s="526"/>
      <c r="BN80" s="526"/>
      <c r="BO80" s="526"/>
      <c r="BP80" s="526"/>
      <c r="BQ80" s="526"/>
      <c r="BR80" s="526"/>
      <c r="BS80" s="526"/>
      <c r="BT80" s="526"/>
      <c r="BU80" s="526"/>
      <c r="BV80" s="526"/>
      <c r="BW80" s="526"/>
      <c r="BX80" s="526"/>
      <c r="BY80" s="526"/>
      <c r="BZ80" s="526"/>
      <c r="CA80" s="526"/>
      <c r="CB80" s="526"/>
      <c r="CC80" s="526"/>
      <c r="CD80" s="526"/>
      <c r="CE80" s="526"/>
      <c r="CF80" s="526"/>
      <c r="CG80" s="526"/>
      <c r="CH80" s="526"/>
      <c r="CI80" s="526"/>
      <c r="CJ80" s="526"/>
      <c r="CK80" s="526"/>
      <c r="CL80" s="526"/>
      <c r="CM80" s="526"/>
      <c r="CN80" s="526"/>
      <c r="CO80" s="526"/>
      <c r="CP80" s="526"/>
      <c r="CQ80" s="526"/>
      <c r="CR80" s="526"/>
      <c r="CS80" s="526"/>
      <c r="CT80" s="526"/>
      <c r="CU80" s="526"/>
      <c r="CV80" s="526"/>
      <c r="CW80" s="526"/>
      <c r="CX80" s="526"/>
      <c r="CY80" s="526"/>
      <c r="CZ80" s="526"/>
      <c r="DA80" s="526"/>
      <c r="DB80" s="526"/>
      <c r="DC80" s="526"/>
      <c r="DD80" s="526"/>
      <c r="DE80" s="526"/>
      <c r="DF80" s="526"/>
      <c r="DG80" s="526"/>
      <c r="DH80" s="526"/>
      <c r="DI80" s="526"/>
      <c r="DJ80" s="526"/>
      <c r="DK80" s="526"/>
      <c r="DL80" s="526"/>
      <c r="DM80" s="526"/>
      <c r="DN80" s="526"/>
      <c r="DO80" s="526"/>
      <c r="DP80" s="526"/>
      <c r="DQ80" s="526"/>
      <c r="DR80" s="526"/>
      <c r="DS80" s="526"/>
      <c r="DT80" s="526"/>
      <c r="DU80" s="526"/>
      <c r="DV80" s="526"/>
      <c r="DW80" s="526"/>
      <c r="DX80" s="526"/>
      <c r="DY80" s="526"/>
      <c r="DZ80" s="526"/>
      <c r="EA80" s="526"/>
      <c r="EB80" s="526"/>
      <c r="EC80" s="526"/>
      <c r="ED80" s="526"/>
      <c r="EE80" s="526"/>
      <c r="EF80" s="526"/>
      <c r="EG80" s="526"/>
      <c r="EH80" s="526"/>
      <c r="EI80" s="526"/>
      <c r="EJ80" s="526"/>
      <c r="EK80" s="526"/>
      <c r="EL80" s="526"/>
      <c r="EM80" s="526"/>
      <c r="EN80" s="526"/>
      <c r="EO80" s="526"/>
      <c r="EP80" s="526"/>
      <c r="EQ80" s="526"/>
      <c r="ER80" s="526"/>
      <c r="ES80" s="526"/>
      <c r="ET80" s="526"/>
      <c r="EU80" s="526"/>
      <c r="EV80" s="526"/>
      <c r="EW80" s="526"/>
      <c r="EX80" s="526"/>
      <c r="EY80" s="526"/>
      <c r="EZ80" s="526"/>
      <c r="FA80" s="526"/>
      <c r="FB80" s="526"/>
      <c r="FC80" s="526"/>
      <c r="FD80" s="526"/>
      <c r="FE80" s="526"/>
      <c r="FF80" s="526"/>
      <c r="FG80" s="526"/>
      <c r="FH80" s="526"/>
      <c r="FI80" s="526"/>
      <c r="FJ80" s="526"/>
      <c r="FK80" s="526"/>
      <c r="FL80" s="526"/>
      <c r="FM80" s="526"/>
      <c r="FN80" s="526"/>
      <c r="FO80" s="526"/>
      <c r="FP80" s="526"/>
      <c r="FQ80" s="526"/>
      <c r="FR80" s="526"/>
      <c r="FS80" s="526"/>
      <c r="FT80" s="526"/>
      <c r="FU80" s="526"/>
      <c r="FV80" s="526"/>
      <c r="FW80" s="526"/>
      <c r="FX80" s="526"/>
      <c r="FY80" s="526"/>
      <c r="FZ80" s="526"/>
      <c r="GA80" s="526"/>
      <c r="GB80" s="526"/>
      <c r="GC80" s="526"/>
      <c r="GD80" s="526"/>
      <c r="GE80" s="526"/>
      <c r="GF80" s="526"/>
      <c r="GG80" s="526"/>
      <c r="GH80" s="526"/>
      <c r="GI80" s="526"/>
      <c r="GJ80" s="526"/>
      <c r="GK80" s="526"/>
      <c r="GL80" s="526"/>
      <c r="GM80" s="526"/>
      <c r="GN80" s="526"/>
      <c r="GO80" s="526"/>
      <c r="GP80" s="526"/>
      <c r="GQ80" s="526"/>
      <c r="GR80" s="526"/>
      <c r="GS80" s="526"/>
      <c r="GT80" s="526"/>
      <c r="GU80" s="526"/>
      <c r="GV80" s="526"/>
      <c r="GW80" s="526"/>
      <c r="GX80" s="526"/>
      <c r="GY80" s="526"/>
      <c r="GZ80" s="526"/>
      <c r="HA80" s="526"/>
      <c r="HB80" s="526"/>
      <c r="HC80" s="526"/>
      <c r="HD80" s="526"/>
      <c r="HE80" s="526"/>
      <c r="HF80" s="526"/>
      <c r="HG80" s="526"/>
      <c r="HH80" s="526"/>
      <c r="HI80" s="526"/>
      <c r="HJ80" s="526"/>
      <c r="HK80" s="526"/>
      <c r="HL80" s="526"/>
      <c r="HM80" s="526"/>
      <c r="HN80" s="526"/>
      <c r="HO80" s="526"/>
      <c r="HP80" s="526"/>
      <c r="HQ80" s="526"/>
      <c r="HR80" s="526"/>
      <c r="HS80" s="526"/>
      <c r="HT80" s="526"/>
      <c r="HU80" s="526"/>
      <c r="HV80" s="526"/>
      <c r="HW80" s="526"/>
      <c r="HX80" s="526"/>
      <c r="HY80" s="526"/>
      <c r="HZ80" s="526"/>
      <c r="IA80" s="526"/>
      <c r="IB80" s="526"/>
      <c r="IC80" s="526"/>
      <c r="ID80" s="526"/>
      <c r="IE80" s="526"/>
      <c r="IF80" s="526"/>
      <c r="IG80" s="526"/>
      <c r="IH80" s="526"/>
      <c r="II80" s="526"/>
      <c r="IJ80" s="526"/>
      <c r="IK80" s="526"/>
      <c r="IL80" s="526"/>
      <c r="IM80" s="526"/>
      <c r="IN80" s="526"/>
      <c r="IO80" s="526"/>
      <c r="IP80" s="526"/>
      <c r="IQ80" s="526"/>
      <c r="IR80" s="526"/>
      <c r="IS80" s="526"/>
      <c r="IT80" s="526"/>
      <c r="IU80" s="526"/>
      <c r="IV80" s="526"/>
      <c r="IW80" s="526"/>
      <c r="IX80" s="526"/>
      <c r="IY80" s="526"/>
      <c r="IZ80" s="526"/>
      <c r="JA80" s="526"/>
      <c r="JB80" s="526"/>
      <c r="JC80" s="526"/>
      <c r="JD80" s="526"/>
      <c r="JE80" s="526"/>
      <c r="JF80" s="526"/>
      <c r="JG80" s="526"/>
      <c r="JH80" s="526"/>
      <c r="JI80" s="526"/>
      <c r="JJ80" s="526"/>
      <c r="JK80" s="526"/>
      <c r="JL80" s="526"/>
      <c r="JM80" s="526"/>
      <c r="JN80" s="527"/>
    </row>
    <row r="81" spans="1:274" ht="38" customHeight="1">
      <c r="A81" s="968" t="s">
        <v>899</v>
      </c>
      <c r="B81" s="969" t="s">
        <v>900</v>
      </c>
      <c r="C81" s="969" t="s">
        <v>901</v>
      </c>
      <c r="D81" s="970">
        <v>8</v>
      </c>
      <c r="E81" s="1230">
        <v>1372</v>
      </c>
      <c r="F81" s="971" t="s">
        <v>1759</v>
      </c>
      <c r="G81" s="972"/>
      <c r="H81" s="973"/>
      <c r="I81" s="974"/>
      <c r="J81" s="975"/>
      <c r="K81" s="976"/>
      <c r="L81" s="977"/>
      <c r="M81" s="910">
        <f t="shared" si="8"/>
        <v>0</v>
      </c>
      <c r="N81" s="725">
        <f t="shared" si="9"/>
        <v>0</v>
      </c>
      <c r="O81" s="726" t="str">
        <f t="shared" si="10"/>
        <v>-</v>
      </c>
      <c r="P81" s="896">
        <v>59.8</v>
      </c>
      <c r="Q81" s="174">
        <f t="shared" si="7"/>
        <v>0</v>
      </c>
      <c r="R81" s="533"/>
      <c r="S81" s="913" t="s">
        <v>1520</v>
      </c>
      <c r="T81" s="898"/>
      <c r="U81" s="898"/>
      <c r="V81" s="898"/>
      <c r="W81" s="898"/>
      <c r="X81" s="898"/>
      <c r="Y81" s="898"/>
      <c r="Z81" s="898"/>
      <c r="AA81" s="898"/>
      <c r="AB81" s="898"/>
      <c r="AC81" s="898"/>
      <c r="AD81" s="898"/>
      <c r="AE81" s="898"/>
      <c r="AF81" s="898"/>
      <c r="AG81" s="898"/>
      <c r="AH81" s="898"/>
      <c r="AI81" s="898"/>
      <c r="AJ81" s="898"/>
      <c r="AK81" s="898"/>
      <c r="AL81" s="899"/>
      <c r="AM81" s="925"/>
      <c r="AN81" s="925"/>
      <c r="AO81" s="925"/>
      <c r="AP81" s="925">
        <v>8</v>
      </c>
      <c r="AQ81" s="925"/>
      <c r="AR81" s="925"/>
      <c r="AS81" s="858"/>
      <c r="AT81" s="526"/>
      <c r="AU81" s="526"/>
      <c r="AV81" s="526"/>
      <c r="AW81" s="526"/>
      <c r="AX81" s="526"/>
      <c r="AY81" s="526"/>
      <c r="AZ81" s="526"/>
      <c r="BA81" s="526"/>
      <c r="BB81" s="526"/>
      <c r="BC81" s="526"/>
      <c r="BD81" s="526"/>
      <c r="BE81" s="526"/>
      <c r="BF81" s="526"/>
      <c r="BG81" s="526"/>
      <c r="BH81" s="526"/>
      <c r="BI81" s="526"/>
      <c r="BJ81" s="526"/>
      <c r="BK81" s="526"/>
      <c r="BL81" s="526"/>
      <c r="BM81" s="526"/>
      <c r="BN81" s="526"/>
      <c r="BO81" s="526"/>
      <c r="BP81" s="526"/>
      <c r="BQ81" s="526"/>
      <c r="BR81" s="526"/>
      <c r="BS81" s="526"/>
      <c r="BT81" s="526"/>
      <c r="BU81" s="526"/>
      <c r="BV81" s="526"/>
      <c r="BW81" s="526"/>
      <c r="BX81" s="526"/>
      <c r="BY81" s="526"/>
      <c r="BZ81" s="526"/>
      <c r="CA81" s="526"/>
      <c r="CB81" s="526"/>
      <c r="CC81" s="526"/>
      <c r="CD81" s="526"/>
      <c r="CE81" s="526"/>
      <c r="CF81" s="526"/>
      <c r="CG81" s="526"/>
      <c r="CH81" s="526"/>
      <c r="CI81" s="526"/>
      <c r="CJ81" s="526"/>
      <c r="CK81" s="526"/>
      <c r="CL81" s="526"/>
      <c r="CM81" s="526"/>
      <c r="CN81" s="526"/>
      <c r="CO81" s="526"/>
      <c r="CP81" s="526"/>
      <c r="CQ81" s="526"/>
      <c r="CR81" s="526"/>
      <c r="CS81" s="526"/>
      <c r="CT81" s="526"/>
      <c r="CU81" s="526"/>
      <c r="CV81" s="526"/>
      <c r="CW81" s="526"/>
      <c r="CX81" s="526"/>
      <c r="CY81" s="526"/>
      <c r="CZ81" s="526"/>
      <c r="DA81" s="526"/>
      <c r="DB81" s="526"/>
      <c r="DC81" s="526"/>
      <c r="DD81" s="526"/>
      <c r="DE81" s="526"/>
      <c r="DF81" s="526"/>
      <c r="DG81" s="526"/>
      <c r="DH81" s="526"/>
      <c r="DI81" s="526"/>
      <c r="DJ81" s="526"/>
      <c r="DK81" s="526"/>
      <c r="DL81" s="526"/>
      <c r="DM81" s="526"/>
      <c r="DN81" s="526"/>
      <c r="DO81" s="526"/>
      <c r="DP81" s="526"/>
      <c r="DQ81" s="526"/>
      <c r="DR81" s="526"/>
      <c r="DS81" s="526"/>
      <c r="DT81" s="526"/>
      <c r="DU81" s="526"/>
      <c r="DV81" s="526"/>
      <c r="DW81" s="526"/>
      <c r="DX81" s="526"/>
      <c r="DY81" s="526"/>
      <c r="DZ81" s="526"/>
      <c r="EA81" s="526"/>
      <c r="EB81" s="526"/>
      <c r="EC81" s="526"/>
      <c r="ED81" s="526"/>
      <c r="EE81" s="526"/>
      <c r="EF81" s="526"/>
      <c r="EG81" s="526"/>
      <c r="EH81" s="526"/>
      <c r="EI81" s="526"/>
      <c r="EJ81" s="526"/>
      <c r="EK81" s="526"/>
      <c r="EL81" s="526"/>
      <c r="EM81" s="526"/>
      <c r="EN81" s="526"/>
      <c r="EO81" s="526"/>
      <c r="EP81" s="526"/>
      <c r="EQ81" s="526"/>
      <c r="ER81" s="526"/>
      <c r="ES81" s="526"/>
      <c r="ET81" s="526"/>
      <c r="EU81" s="526"/>
      <c r="EV81" s="526"/>
      <c r="EW81" s="526"/>
      <c r="EX81" s="526"/>
      <c r="EY81" s="526"/>
      <c r="EZ81" s="526"/>
      <c r="FA81" s="526"/>
      <c r="FB81" s="526"/>
      <c r="FC81" s="526"/>
      <c r="FD81" s="526"/>
      <c r="FE81" s="526"/>
      <c r="FF81" s="526"/>
      <c r="FG81" s="526"/>
      <c r="FH81" s="526"/>
      <c r="FI81" s="526"/>
      <c r="FJ81" s="526"/>
      <c r="FK81" s="526"/>
      <c r="FL81" s="526"/>
      <c r="FM81" s="526"/>
      <c r="FN81" s="526"/>
      <c r="FO81" s="526"/>
      <c r="FP81" s="526"/>
      <c r="FQ81" s="526"/>
      <c r="FR81" s="526"/>
      <c r="FS81" s="526"/>
      <c r="FT81" s="526"/>
      <c r="FU81" s="526"/>
      <c r="FV81" s="526"/>
      <c r="FW81" s="526"/>
      <c r="FX81" s="526"/>
      <c r="FY81" s="526"/>
      <c r="FZ81" s="526"/>
      <c r="GA81" s="526"/>
      <c r="GB81" s="526"/>
      <c r="GC81" s="526"/>
      <c r="GD81" s="526"/>
      <c r="GE81" s="526"/>
      <c r="GF81" s="526"/>
      <c r="GG81" s="526"/>
      <c r="GH81" s="526"/>
      <c r="GI81" s="526"/>
      <c r="GJ81" s="526"/>
      <c r="GK81" s="526"/>
      <c r="GL81" s="526"/>
      <c r="GM81" s="526"/>
      <c r="GN81" s="526"/>
      <c r="GO81" s="526"/>
      <c r="GP81" s="526"/>
      <c r="GQ81" s="526"/>
      <c r="GR81" s="526"/>
      <c r="GS81" s="526"/>
      <c r="GT81" s="526"/>
      <c r="GU81" s="526"/>
      <c r="GV81" s="526"/>
      <c r="GW81" s="526"/>
      <c r="GX81" s="526"/>
      <c r="GY81" s="526"/>
      <c r="GZ81" s="526"/>
      <c r="HA81" s="526"/>
      <c r="HB81" s="526"/>
      <c r="HC81" s="526"/>
      <c r="HD81" s="526"/>
      <c r="HE81" s="526"/>
      <c r="HF81" s="526"/>
      <c r="HG81" s="526"/>
      <c r="HH81" s="526"/>
      <c r="HI81" s="526"/>
      <c r="HJ81" s="526"/>
      <c r="HK81" s="526"/>
      <c r="HL81" s="526"/>
      <c r="HM81" s="526"/>
      <c r="HN81" s="526"/>
      <c r="HO81" s="526"/>
      <c r="HP81" s="526"/>
      <c r="HQ81" s="526"/>
      <c r="HR81" s="526"/>
      <c r="HS81" s="526"/>
      <c r="HT81" s="526"/>
      <c r="HU81" s="526"/>
      <c r="HV81" s="526"/>
      <c r="HW81" s="526"/>
      <c r="HX81" s="526"/>
      <c r="HY81" s="526"/>
      <c r="HZ81" s="526"/>
      <c r="IA81" s="526"/>
      <c r="IB81" s="526"/>
      <c r="IC81" s="526"/>
      <c r="ID81" s="526"/>
      <c r="IE81" s="526"/>
      <c r="IF81" s="526"/>
      <c r="IG81" s="526"/>
      <c r="IH81" s="526"/>
      <c r="II81" s="526"/>
      <c r="IJ81" s="526"/>
      <c r="IK81" s="526"/>
      <c r="IL81" s="526"/>
      <c r="IM81" s="526"/>
      <c r="IN81" s="526"/>
      <c r="IO81" s="526"/>
      <c r="IP81" s="526"/>
      <c r="IQ81" s="526"/>
      <c r="IR81" s="526"/>
      <c r="IS81" s="526"/>
      <c r="IT81" s="526"/>
      <c r="IU81" s="526"/>
      <c r="IV81" s="526"/>
      <c r="IW81" s="526"/>
      <c r="IX81" s="526"/>
      <c r="IY81" s="526"/>
      <c r="IZ81" s="526"/>
      <c r="JA81" s="526"/>
      <c r="JB81" s="526"/>
      <c r="JC81" s="526"/>
      <c r="JD81" s="526"/>
      <c r="JE81" s="526"/>
      <c r="JF81" s="526"/>
      <c r="JG81" s="526"/>
      <c r="JH81" s="526"/>
      <c r="JI81" s="526"/>
      <c r="JJ81" s="526"/>
      <c r="JK81" s="526"/>
      <c r="JL81" s="526"/>
      <c r="JM81" s="526"/>
      <c r="JN81" s="527"/>
    </row>
    <row r="82" spans="1:274" ht="38" customHeight="1">
      <c r="A82" s="978"/>
      <c r="B82" s="979" t="s">
        <v>918</v>
      </c>
      <c r="C82" s="979" t="s">
        <v>903</v>
      </c>
      <c r="D82" s="684">
        <v>2</v>
      </c>
      <c r="E82" s="1190">
        <v>451</v>
      </c>
      <c r="F82" s="888" t="s">
        <v>1760</v>
      </c>
      <c r="G82" s="889"/>
      <c r="H82" s="890"/>
      <c r="I82" s="891"/>
      <c r="J82" s="892"/>
      <c r="K82" s="893"/>
      <c r="L82" s="894"/>
      <c r="M82" s="895">
        <f t="shared" si="8"/>
        <v>0</v>
      </c>
      <c r="N82" s="685">
        <f t="shared" si="9"/>
        <v>0</v>
      </c>
      <c r="O82" s="686" t="str">
        <f t="shared" si="10"/>
        <v>-</v>
      </c>
      <c r="P82" s="896">
        <v>11.2</v>
      </c>
      <c r="Q82" s="174">
        <f t="shared" si="7"/>
        <v>0</v>
      </c>
      <c r="R82" s="533"/>
      <c r="S82" s="897" t="s">
        <v>1520</v>
      </c>
      <c r="T82" s="898"/>
      <c r="U82" s="898"/>
      <c r="V82" s="898"/>
      <c r="W82" s="898"/>
      <c r="X82" s="898"/>
      <c r="Y82" s="898"/>
      <c r="Z82" s="898"/>
      <c r="AA82" s="898"/>
      <c r="AB82" s="898"/>
      <c r="AC82" s="898"/>
      <c r="AD82" s="898"/>
      <c r="AE82" s="898"/>
      <c r="AF82" s="898"/>
      <c r="AG82" s="898"/>
      <c r="AH82" s="898"/>
      <c r="AI82" s="898"/>
      <c r="AJ82" s="898"/>
      <c r="AK82" s="898"/>
      <c r="AL82" s="899">
        <v>40</v>
      </c>
      <c r="AM82" s="900"/>
      <c r="AN82" s="900"/>
      <c r="AO82" s="900"/>
      <c r="AP82" s="925">
        <v>1</v>
      </c>
      <c r="AQ82" s="925">
        <v>1</v>
      </c>
      <c r="AR82" s="900"/>
      <c r="AS82" s="858"/>
      <c r="AT82" s="526"/>
      <c r="AU82" s="526"/>
      <c r="AV82" s="526"/>
      <c r="AW82" s="526"/>
      <c r="AX82" s="526"/>
      <c r="AY82" s="526"/>
      <c r="AZ82" s="526"/>
      <c r="BA82" s="526"/>
      <c r="BB82" s="526"/>
      <c r="BC82" s="526"/>
      <c r="BD82" s="526"/>
      <c r="BE82" s="526"/>
      <c r="BF82" s="526"/>
      <c r="BG82" s="526"/>
      <c r="BH82" s="526"/>
      <c r="BI82" s="526"/>
      <c r="BJ82" s="526"/>
      <c r="BK82" s="526"/>
      <c r="BL82" s="526"/>
      <c r="BM82" s="526"/>
      <c r="BN82" s="526"/>
      <c r="BO82" s="526"/>
      <c r="BP82" s="526"/>
      <c r="BQ82" s="526"/>
      <c r="BR82" s="526"/>
      <c r="BS82" s="526"/>
      <c r="BT82" s="526"/>
      <c r="BU82" s="526"/>
      <c r="BV82" s="526"/>
      <c r="BW82" s="526"/>
      <c r="BX82" s="526"/>
      <c r="BY82" s="526"/>
      <c r="BZ82" s="526"/>
      <c r="CA82" s="526"/>
      <c r="CB82" s="526"/>
      <c r="CC82" s="526"/>
      <c r="CD82" s="526"/>
      <c r="CE82" s="526"/>
      <c r="CF82" s="526"/>
      <c r="CG82" s="526"/>
      <c r="CH82" s="526"/>
      <c r="CI82" s="526"/>
      <c r="CJ82" s="526"/>
      <c r="CK82" s="526"/>
      <c r="CL82" s="526"/>
      <c r="CM82" s="526"/>
      <c r="CN82" s="526"/>
      <c r="CO82" s="526"/>
      <c r="CP82" s="526"/>
      <c r="CQ82" s="526"/>
      <c r="CR82" s="526"/>
      <c r="CS82" s="526"/>
      <c r="CT82" s="526"/>
      <c r="CU82" s="526"/>
      <c r="CV82" s="526"/>
      <c r="CW82" s="526"/>
      <c r="CX82" s="526"/>
      <c r="CY82" s="526"/>
      <c r="CZ82" s="526"/>
      <c r="DA82" s="526"/>
      <c r="DB82" s="526"/>
      <c r="DC82" s="526"/>
      <c r="DD82" s="526"/>
      <c r="DE82" s="526"/>
      <c r="DF82" s="526"/>
      <c r="DG82" s="526"/>
      <c r="DH82" s="526"/>
      <c r="DI82" s="526"/>
      <c r="DJ82" s="526"/>
      <c r="DK82" s="526"/>
      <c r="DL82" s="526"/>
      <c r="DM82" s="526"/>
      <c r="DN82" s="526"/>
      <c r="DO82" s="526"/>
      <c r="DP82" s="526"/>
      <c r="DQ82" s="526"/>
      <c r="DR82" s="526"/>
      <c r="DS82" s="526"/>
      <c r="DT82" s="526"/>
      <c r="DU82" s="526"/>
      <c r="DV82" s="526"/>
      <c r="DW82" s="526"/>
      <c r="DX82" s="526"/>
      <c r="DY82" s="526"/>
      <c r="DZ82" s="526"/>
      <c r="EA82" s="526"/>
      <c r="EB82" s="526"/>
      <c r="EC82" s="526"/>
      <c r="ED82" s="526"/>
      <c r="EE82" s="526"/>
      <c r="EF82" s="526"/>
      <c r="EG82" s="526"/>
      <c r="EH82" s="526"/>
      <c r="EI82" s="526"/>
      <c r="EJ82" s="526"/>
      <c r="EK82" s="526"/>
      <c r="EL82" s="526"/>
      <c r="EM82" s="526"/>
      <c r="EN82" s="526"/>
      <c r="EO82" s="526"/>
      <c r="EP82" s="526"/>
      <c r="EQ82" s="526"/>
      <c r="ER82" s="526"/>
      <c r="ES82" s="526"/>
      <c r="ET82" s="526"/>
      <c r="EU82" s="526"/>
      <c r="EV82" s="526"/>
      <c r="EW82" s="526"/>
      <c r="EX82" s="526"/>
      <c r="EY82" s="526"/>
      <c r="EZ82" s="526"/>
      <c r="FA82" s="526"/>
      <c r="FB82" s="526"/>
      <c r="FC82" s="526"/>
      <c r="FD82" s="526"/>
      <c r="FE82" s="526"/>
      <c r="FF82" s="526"/>
      <c r="FG82" s="526"/>
      <c r="FH82" s="526"/>
      <c r="FI82" s="526"/>
      <c r="FJ82" s="526"/>
      <c r="FK82" s="526"/>
      <c r="FL82" s="526"/>
      <c r="FM82" s="526"/>
      <c r="FN82" s="526"/>
      <c r="FO82" s="526"/>
      <c r="FP82" s="526"/>
      <c r="FQ82" s="526"/>
      <c r="FR82" s="526"/>
      <c r="FS82" s="526"/>
      <c r="FT82" s="526"/>
      <c r="FU82" s="526"/>
      <c r="FV82" s="526"/>
      <c r="FW82" s="526"/>
      <c r="FX82" s="526"/>
      <c r="FY82" s="526"/>
      <c r="FZ82" s="526"/>
      <c r="GA82" s="526"/>
      <c r="GB82" s="526"/>
      <c r="GC82" s="526"/>
      <c r="GD82" s="526"/>
      <c r="GE82" s="526"/>
      <c r="GF82" s="526"/>
      <c r="GG82" s="526"/>
      <c r="GH82" s="526"/>
      <c r="GI82" s="526"/>
      <c r="GJ82" s="526"/>
      <c r="GK82" s="526"/>
      <c r="GL82" s="526"/>
      <c r="GM82" s="526"/>
      <c r="GN82" s="526"/>
      <c r="GO82" s="526"/>
      <c r="GP82" s="526"/>
      <c r="GQ82" s="526"/>
      <c r="GR82" s="526"/>
      <c r="GS82" s="526"/>
      <c r="GT82" s="526"/>
      <c r="GU82" s="526"/>
      <c r="GV82" s="526"/>
      <c r="GW82" s="526"/>
      <c r="GX82" s="526"/>
      <c r="GY82" s="526"/>
      <c r="GZ82" s="526"/>
      <c r="HA82" s="526"/>
      <c r="HB82" s="526"/>
      <c r="HC82" s="526"/>
      <c r="HD82" s="526"/>
      <c r="HE82" s="526"/>
      <c r="HF82" s="526"/>
      <c r="HG82" s="526"/>
      <c r="HH82" s="526"/>
      <c r="HI82" s="526"/>
      <c r="HJ82" s="526"/>
      <c r="HK82" s="526"/>
      <c r="HL82" s="526"/>
      <c r="HM82" s="526"/>
      <c r="HN82" s="526"/>
      <c r="HO82" s="526"/>
      <c r="HP82" s="526"/>
      <c r="HQ82" s="526"/>
      <c r="HR82" s="526"/>
      <c r="HS82" s="526"/>
      <c r="HT82" s="526"/>
      <c r="HU82" s="526"/>
      <c r="HV82" s="526"/>
      <c r="HW82" s="526"/>
      <c r="HX82" s="526"/>
      <c r="HY82" s="526"/>
      <c r="HZ82" s="526"/>
      <c r="IA82" s="526"/>
      <c r="IB82" s="526"/>
      <c r="IC82" s="526"/>
      <c r="ID82" s="526"/>
      <c r="IE82" s="526"/>
      <c r="IF82" s="526"/>
      <c r="IG82" s="526"/>
      <c r="IH82" s="526"/>
      <c r="II82" s="526"/>
      <c r="IJ82" s="526"/>
      <c r="IK82" s="526"/>
      <c r="IL82" s="526"/>
      <c r="IM82" s="526"/>
      <c r="IN82" s="526"/>
      <c r="IO82" s="526"/>
      <c r="IP82" s="526"/>
      <c r="IQ82" s="526"/>
      <c r="IR82" s="526"/>
      <c r="IS82" s="526"/>
      <c r="IT82" s="526"/>
      <c r="IU82" s="526"/>
      <c r="IV82" s="526"/>
      <c r="IW82" s="526"/>
      <c r="IX82" s="526"/>
      <c r="IY82" s="526"/>
      <c r="IZ82" s="526"/>
      <c r="JA82" s="526"/>
      <c r="JB82" s="526"/>
      <c r="JC82" s="526"/>
      <c r="JD82" s="526"/>
      <c r="JE82" s="526"/>
      <c r="JF82" s="526"/>
      <c r="JG82" s="526"/>
      <c r="JH82" s="526"/>
      <c r="JI82" s="526"/>
      <c r="JJ82" s="526"/>
      <c r="JK82" s="526"/>
      <c r="JL82" s="526"/>
      <c r="JM82" s="526"/>
      <c r="JN82" s="527"/>
    </row>
    <row r="83" spans="1:274" ht="38" customHeight="1">
      <c r="A83" s="886" t="s">
        <v>1597</v>
      </c>
      <c r="B83" s="978" t="s">
        <v>919</v>
      </c>
      <c r="C83" s="978" t="s">
        <v>904</v>
      </c>
      <c r="D83" s="661">
        <v>2</v>
      </c>
      <c r="E83" s="1190">
        <v>444</v>
      </c>
      <c r="F83" s="915" t="s">
        <v>1761</v>
      </c>
      <c r="G83" s="916"/>
      <c r="H83" s="917"/>
      <c r="I83" s="918"/>
      <c r="J83" s="919"/>
      <c r="K83" s="920"/>
      <c r="L83" s="921"/>
      <c r="M83" s="895">
        <f t="shared" si="8"/>
        <v>0</v>
      </c>
      <c r="N83" s="685">
        <f t="shared" si="9"/>
        <v>0</v>
      </c>
      <c r="O83" s="686" t="str">
        <f t="shared" si="10"/>
        <v>-</v>
      </c>
      <c r="P83" s="896">
        <v>11.2</v>
      </c>
      <c r="Q83" s="174">
        <f t="shared" si="7"/>
        <v>0</v>
      </c>
      <c r="R83" s="533"/>
      <c r="S83" s="922" t="s">
        <v>1520</v>
      </c>
      <c r="T83" s="898"/>
      <c r="U83" s="898"/>
      <c r="V83" s="898"/>
      <c r="W83" s="898"/>
      <c r="X83" s="898"/>
      <c r="Y83" s="898"/>
      <c r="Z83" s="898"/>
      <c r="AA83" s="898"/>
      <c r="AB83" s="898"/>
      <c r="AC83" s="898"/>
      <c r="AD83" s="898"/>
      <c r="AE83" s="898"/>
      <c r="AF83" s="898"/>
      <c r="AG83" s="898"/>
      <c r="AH83" s="898"/>
      <c r="AI83" s="898"/>
      <c r="AJ83" s="898"/>
      <c r="AK83" s="898"/>
      <c r="AL83" s="899">
        <v>40</v>
      </c>
      <c r="AM83" s="900"/>
      <c r="AN83" s="900"/>
      <c r="AO83" s="900"/>
      <c r="AP83" s="925">
        <v>1</v>
      </c>
      <c r="AQ83" s="925">
        <v>1</v>
      </c>
      <c r="AR83" s="900"/>
      <c r="AS83" s="858"/>
      <c r="AT83" s="526"/>
      <c r="AU83" s="526"/>
      <c r="AV83" s="526"/>
      <c r="AW83" s="526"/>
      <c r="AX83" s="526"/>
      <c r="AY83" s="526"/>
      <c r="AZ83" s="526"/>
      <c r="BA83" s="526"/>
      <c r="BB83" s="526"/>
      <c r="BC83" s="526"/>
      <c r="BD83" s="526"/>
      <c r="BE83" s="526"/>
      <c r="BF83" s="526"/>
      <c r="BG83" s="526"/>
      <c r="BH83" s="526"/>
      <c r="BI83" s="526"/>
      <c r="BJ83" s="526"/>
      <c r="BK83" s="526"/>
      <c r="BL83" s="526"/>
      <c r="BM83" s="526"/>
      <c r="BN83" s="526"/>
      <c r="BO83" s="526"/>
      <c r="BP83" s="526"/>
      <c r="BQ83" s="526"/>
      <c r="BR83" s="526"/>
      <c r="BS83" s="526"/>
      <c r="BT83" s="526"/>
      <c r="BU83" s="526"/>
      <c r="BV83" s="526"/>
      <c r="BW83" s="526"/>
      <c r="BX83" s="526"/>
      <c r="BY83" s="526"/>
      <c r="BZ83" s="526"/>
      <c r="CA83" s="526"/>
      <c r="CB83" s="526"/>
      <c r="CC83" s="526"/>
      <c r="CD83" s="526"/>
      <c r="CE83" s="526"/>
      <c r="CF83" s="526"/>
      <c r="CG83" s="526"/>
      <c r="CH83" s="526"/>
      <c r="CI83" s="526"/>
      <c r="CJ83" s="526"/>
      <c r="CK83" s="526"/>
      <c r="CL83" s="526"/>
      <c r="CM83" s="526"/>
      <c r="CN83" s="526"/>
      <c r="CO83" s="526"/>
      <c r="CP83" s="526"/>
      <c r="CQ83" s="526"/>
      <c r="CR83" s="526"/>
      <c r="CS83" s="526"/>
      <c r="CT83" s="526"/>
      <c r="CU83" s="526"/>
      <c r="CV83" s="526"/>
      <c r="CW83" s="526"/>
      <c r="CX83" s="526"/>
      <c r="CY83" s="526"/>
      <c r="CZ83" s="526"/>
      <c r="DA83" s="526"/>
      <c r="DB83" s="526"/>
      <c r="DC83" s="526"/>
      <c r="DD83" s="526"/>
      <c r="DE83" s="526"/>
      <c r="DF83" s="526"/>
      <c r="DG83" s="526"/>
      <c r="DH83" s="526"/>
      <c r="DI83" s="526"/>
      <c r="DJ83" s="526"/>
      <c r="DK83" s="526"/>
      <c r="DL83" s="526"/>
      <c r="DM83" s="526"/>
      <c r="DN83" s="526"/>
      <c r="DO83" s="526"/>
      <c r="DP83" s="526"/>
      <c r="DQ83" s="526"/>
      <c r="DR83" s="526"/>
      <c r="DS83" s="526"/>
      <c r="DT83" s="526"/>
      <c r="DU83" s="526"/>
      <c r="DV83" s="526"/>
      <c r="DW83" s="526"/>
      <c r="DX83" s="526"/>
      <c r="DY83" s="526"/>
      <c r="DZ83" s="526"/>
      <c r="EA83" s="526"/>
      <c r="EB83" s="526"/>
      <c r="EC83" s="526"/>
      <c r="ED83" s="526"/>
      <c r="EE83" s="526"/>
      <c r="EF83" s="526"/>
      <c r="EG83" s="526"/>
      <c r="EH83" s="526"/>
      <c r="EI83" s="526"/>
      <c r="EJ83" s="526"/>
      <c r="EK83" s="526"/>
      <c r="EL83" s="526"/>
      <c r="EM83" s="526"/>
      <c r="EN83" s="526"/>
      <c r="EO83" s="526"/>
      <c r="EP83" s="526"/>
      <c r="EQ83" s="526"/>
      <c r="ER83" s="526"/>
      <c r="ES83" s="526"/>
      <c r="ET83" s="526"/>
      <c r="EU83" s="526"/>
      <c r="EV83" s="526"/>
      <c r="EW83" s="526"/>
      <c r="EX83" s="526"/>
      <c r="EY83" s="526"/>
      <c r="EZ83" s="526"/>
      <c r="FA83" s="526"/>
      <c r="FB83" s="526"/>
      <c r="FC83" s="526"/>
      <c r="FD83" s="526"/>
      <c r="FE83" s="526"/>
      <c r="FF83" s="526"/>
      <c r="FG83" s="526"/>
      <c r="FH83" s="526"/>
      <c r="FI83" s="526"/>
      <c r="FJ83" s="526"/>
      <c r="FK83" s="526"/>
      <c r="FL83" s="526"/>
      <c r="FM83" s="526"/>
      <c r="FN83" s="526"/>
      <c r="FO83" s="526"/>
      <c r="FP83" s="526"/>
      <c r="FQ83" s="526"/>
      <c r="FR83" s="526"/>
      <c r="FS83" s="526"/>
      <c r="FT83" s="526"/>
      <c r="FU83" s="526"/>
      <c r="FV83" s="526"/>
      <c r="FW83" s="526"/>
      <c r="FX83" s="526"/>
      <c r="FY83" s="526"/>
      <c r="FZ83" s="526"/>
      <c r="GA83" s="526"/>
      <c r="GB83" s="526"/>
      <c r="GC83" s="526"/>
      <c r="GD83" s="526"/>
      <c r="GE83" s="526"/>
      <c r="GF83" s="526"/>
      <c r="GG83" s="526"/>
      <c r="GH83" s="526"/>
      <c r="GI83" s="526"/>
      <c r="GJ83" s="526"/>
      <c r="GK83" s="526"/>
      <c r="GL83" s="526"/>
      <c r="GM83" s="526"/>
      <c r="GN83" s="526"/>
      <c r="GO83" s="526"/>
      <c r="GP83" s="526"/>
      <c r="GQ83" s="526"/>
      <c r="GR83" s="526"/>
      <c r="GS83" s="526"/>
      <c r="GT83" s="526"/>
      <c r="GU83" s="526"/>
      <c r="GV83" s="526"/>
      <c r="GW83" s="526"/>
      <c r="GX83" s="526"/>
      <c r="GY83" s="526"/>
      <c r="GZ83" s="526"/>
      <c r="HA83" s="526"/>
      <c r="HB83" s="526"/>
      <c r="HC83" s="526"/>
      <c r="HD83" s="526"/>
      <c r="HE83" s="526"/>
      <c r="HF83" s="526"/>
      <c r="HG83" s="526"/>
      <c r="HH83" s="526"/>
      <c r="HI83" s="526"/>
      <c r="HJ83" s="526"/>
      <c r="HK83" s="526"/>
      <c r="HL83" s="526"/>
      <c r="HM83" s="526"/>
      <c r="HN83" s="526"/>
      <c r="HO83" s="526"/>
      <c r="HP83" s="526"/>
      <c r="HQ83" s="526"/>
      <c r="HR83" s="526"/>
      <c r="HS83" s="526"/>
      <c r="HT83" s="526"/>
      <c r="HU83" s="526"/>
      <c r="HV83" s="526"/>
      <c r="HW83" s="526"/>
      <c r="HX83" s="526"/>
      <c r="HY83" s="526"/>
      <c r="HZ83" s="526"/>
      <c r="IA83" s="526"/>
      <c r="IB83" s="526"/>
      <c r="IC83" s="526"/>
      <c r="ID83" s="526"/>
      <c r="IE83" s="526"/>
      <c r="IF83" s="526"/>
      <c r="IG83" s="526"/>
      <c r="IH83" s="526"/>
      <c r="II83" s="526"/>
      <c r="IJ83" s="526"/>
      <c r="IK83" s="526"/>
      <c r="IL83" s="526"/>
      <c r="IM83" s="526"/>
      <c r="IN83" s="526"/>
      <c r="IO83" s="526"/>
      <c r="IP83" s="526"/>
      <c r="IQ83" s="526"/>
      <c r="IR83" s="526"/>
      <c r="IS83" s="526"/>
      <c r="IT83" s="526"/>
      <c r="IU83" s="526"/>
      <c r="IV83" s="526"/>
      <c r="IW83" s="526"/>
      <c r="IX83" s="526"/>
      <c r="IY83" s="526"/>
      <c r="IZ83" s="526"/>
      <c r="JA83" s="526"/>
      <c r="JB83" s="526"/>
      <c r="JC83" s="526"/>
      <c r="JD83" s="526"/>
      <c r="JE83" s="526"/>
      <c r="JF83" s="526"/>
      <c r="JG83" s="526"/>
      <c r="JH83" s="526"/>
      <c r="JI83" s="526"/>
      <c r="JJ83" s="526"/>
      <c r="JK83" s="526"/>
      <c r="JL83" s="526"/>
      <c r="JM83" s="526"/>
      <c r="JN83" s="527"/>
    </row>
    <row r="84" spans="1:274" ht="38" customHeight="1">
      <c r="A84" s="901"/>
      <c r="B84" s="939" t="s">
        <v>920</v>
      </c>
      <c r="C84" s="939" t="s">
        <v>905</v>
      </c>
      <c r="D84" s="724">
        <v>2</v>
      </c>
      <c r="E84" s="1191">
        <v>397</v>
      </c>
      <c r="F84" s="949" t="s">
        <v>1762</v>
      </c>
      <c r="G84" s="940"/>
      <c r="H84" s="941"/>
      <c r="I84" s="942"/>
      <c r="J84" s="943"/>
      <c r="K84" s="944"/>
      <c r="L84" s="945"/>
      <c r="M84" s="910">
        <f t="shared" si="8"/>
        <v>0</v>
      </c>
      <c r="N84" s="725">
        <f t="shared" si="9"/>
        <v>0</v>
      </c>
      <c r="O84" s="726" t="str">
        <f t="shared" si="10"/>
        <v>-</v>
      </c>
      <c r="P84" s="896">
        <v>8.8000000000000007</v>
      </c>
      <c r="Q84" s="174">
        <f t="shared" si="7"/>
        <v>0</v>
      </c>
      <c r="R84" s="533"/>
      <c r="S84" s="911" t="s">
        <v>1520</v>
      </c>
      <c r="T84" s="898"/>
      <c r="U84" s="898"/>
      <c r="V84" s="898"/>
      <c r="W84" s="898"/>
      <c r="X84" s="898"/>
      <c r="Y84" s="898"/>
      <c r="Z84" s="898"/>
      <c r="AA84" s="898"/>
      <c r="AB84" s="898"/>
      <c r="AC84" s="898"/>
      <c r="AD84" s="898"/>
      <c r="AE84" s="898"/>
      <c r="AF84" s="898"/>
      <c r="AG84" s="898"/>
      <c r="AH84" s="898"/>
      <c r="AI84" s="898"/>
      <c r="AJ84" s="898"/>
      <c r="AK84" s="898"/>
      <c r="AL84" s="899">
        <v>5</v>
      </c>
      <c r="AM84" s="900"/>
      <c r="AN84" s="900"/>
      <c r="AO84" s="900"/>
      <c r="AP84" s="925">
        <v>2</v>
      </c>
      <c r="AQ84" s="925"/>
      <c r="AR84" s="900"/>
      <c r="AS84" s="858"/>
      <c r="AT84" s="526"/>
      <c r="AU84" s="526"/>
      <c r="AV84" s="526"/>
      <c r="AW84" s="526"/>
      <c r="AX84" s="526"/>
      <c r="AY84" s="526"/>
      <c r="AZ84" s="526"/>
      <c r="BA84" s="526"/>
      <c r="BB84" s="526"/>
      <c r="BC84" s="526"/>
      <c r="BD84" s="526"/>
      <c r="BE84" s="526"/>
      <c r="BF84" s="526"/>
      <c r="BG84" s="526"/>
      <c r="BH84" s="526"/>
      <c r="BI84" s="526"/>
      <c r="BJ84" s="526"/>
      <c r="BK84" s="526"/>
      <c r="BL84" s="526"/>
      <c r="BM84" s="526"/>
      <c r="BN84" s="526"/>
      <c r="BO84" s="526"/>
      <c r="BP84" s="526"/>
      <c r="BQ84" s="526"/>
      <c r="BR84" s="526"/>
      <c r="BS84" s="526"/>
      <c r="BT84" s="526"/>
      <c r="BU84" s="526"/>
      <c r="BV84" s="526"/>
      <c r="BW84" s="526"/>
      <c r="BX84" s="526"/>
      <c r="BY84" s="526"/>
      <c r="BZ84" s="526"/>
      <c r="CA84" s="526"/>
      <c r="CB84" s="526"/>
      <c r="CC84" s="526"/>
      <c r="CD84" s="526"/>
      <c r="CE84" s="526"/>
      <c r="CF84" s="526"/>
      <c r="CG84" s="526"/>
      <c r="CH84" s="526"/>
      <c r="CI84" s="526"/>
      <c r="CJ84" s="526"/>
      <c r="CK84" s="526"/>
      <c r="CL84" s="526"/>
      <c r="CM84" s="526"/>
      <c r="CN84" s="526"/>
      <c r="CO84" s="526"/>
      <c r="CP84" s="526"/>
      <c r="CQ84" s="526"/>
      <c r="CR84" s="526"/>
      <c r="CS84" s="526"/>
      <c r="CT84" s="526"/>
      <c r="CU84" s="526"/>
      <c r="CV84" s="526"/>
      <c r="CW84" s="526"/>
      <c r="CX84" s="526"/>
      <c r="CY84" s="526"/>
      <c r="CZ84" s="526"/>
      <c r="DA84" s="526"/>
      <c r="DB84" s="526"/>
      <c r="DC84" s="526"/>
      <c r="DD84" s="526"/>
      <c r="DE84" s="526"/>
      <c r="DF84" s="526"/>
      <c r="DG84" s="526"/>
      <c r="DH84" s="526"/>
      <c r="DI84" s="526"/>
      <c r="DJ84" s="526"/>
      <c r="DK84" s="526"/>
      <c r="DL84" s="526"/>
      <c r="DM84" s="526"/>
      <c r="DN84" s="526"/>
      <c r="DO84" s="526"/>
      <c r="DP84" s="526"/>
      <c r="DQ84" s="526"/>
      <c r="DR84" s="526"/>
      <c r="DS84" s="526"/>
      <c r="DT84" s="526"/>
      <c r="DU84" s="526"/>
      <c r="DV84" s="526"/>
      <c r="DW84" s="526"/>
      <c r="DX84" s="526"/>
      <c r="DY84" s="526"/>
      <c r="DZ84" s="526"/>
      <c r="EA84" s="526"/>
      <c r="EB84" s="526"/>
      <c r="EC84" s="526"/>
      <c r="ED84" s="526"/>
      <c r="EE84" s="526"/>
      <c r="EF84" s="526"/>
      <c r="EG84" s="526"/>
      <c r="EH84" s="526"/>
      <c r="EI84" s="526"/>
      <c r="EJ84" s="526"/>
      <c r="EK84" s="526"/>
      <c r="EL84" s="526"/>
      <c r="EM84" s="526"/>
      <c r="EN84" s="526"/>
      <c r="EO84" s="526"/>
      <c r="EP84" s="526"/>
      <c r="EQ84" s="526"/>
      <c r="ER84" s="526"/>
      <c r="ES84" s="526"/>
      <c r="ET84" s="526"/>
      <c r="EU84" s="526"/>
      <c r="EV84" s="526"/>
      <c r="EW84" s="526"/>
      <c r="EX84" s="526"/>
      <c r="EY84" s="526"/>
      <c r="EZ84" s="526"/>
      <c r="FA84" s="526"/>
      <c r="FB84" s="526"/>
      <c r="FC84" s="526"/>
      <c r="FD84" s="526"/>
      <c r="FE84" s="526"/>
      <c r="FF84" s="526"/>
      <c r="FG84" s="526"/>
      <c r="FH84" s="526"/>
      <c r="FI84" s="526"/>
      <c r="FJ84" s="526"/>
      <c r="FK84" s="526"/>
      <c r="FL84" s="526"/>
      <c r="FM84" s="526"/>
      <c r="FN84" s="526"/>
      <c r="FO84" s="526"/>
      <c r="FP84" s="526"/>
      <c r="FQ84" s="526"/>
      <c r="FR84" s="526"/>
      <c r="FS84" s="526"/>
      <c r="FT84" s="526"/>
      <c r="FU84" s="526"/>
      <c r="FV84" s="526"/>
      <c r="FW84" s="526"/>
      <c r="FX84" s="526"/>
      <c r="FY84" s="526"/>
      <c r="FZ84" s="526"/>
      <c r="GA84" s="526"/>
      <c r="GB84" s="526"/>
      <c r="GC84" s="526"/>
      <c r="GD84" s="526"/>
      <c r="GE84" s="526"/>
      <c r="GF84" s="526"/>
      <c r="GG84" s="526"/>
      <c r="GH84" s="526"/>
      <c r="GI84" s="526"/>
      <c r="GJ84" s="526"/>
      <c r="GK84" s="526"/>
      <c r="GL84" s="526"/>
      <c r="GM84" s="526"/>
      <c r="GN84" s="526"/>
      <c r="GO84" s="526"/>
      <c r="GP84" s="526"/>
      <c r="GQ84" s="526"/>
      <c r="GR84" s="526"/>
      <c r="GS84" s="526"/>
      <c r="GT84" s="526"/>
      <c r="GU84" s="526"/>
      <c r="GV84" s="526"/>
      <c r="GW84" s="526"/>
      <c r="GX84" s="526"/>
      <c r="GY84" s="526"/>
      <c r="GZ84" s="526"/>
      <c r="HA84" s="526"/>
      <c r="HB84" s="526"/>
      <c r="HC84" s="526"/>
      <c r="HD84" s="526"/>
      <c r="HE84" s="526"/>
      <c r="HF84" s="526"/>
      <c r="HG84" s="526"/>
      <c r="HH84" s="526"/>
      <c r="HI84" s="526"/>
      <c r="HJ84" s="526"/>
      <c r="HK84" s="526"/>
      <c r="HL84" s="526"/>
      <c r="HM84" s="526"/>
      <c r="HN84" s="526"/>
      <c r="HO84" s="526"/>
      <c r="HP84" s="526"/>
      <c r="HQ84" s="526"/>
      <c r="HR84" s="526"/>
      <c r="HS84" s="526"/>
      <c r="HT84" s="526"/>
      <c r="HU84" s="526"/>
      <c r="HV84" s="526"/>
      <c r="HW84" s="526"/>
      <c r="HX84" s="526"/>
      <c r="HY84" s="526"/>
      <c r="HZ84" s="526"/>
      <c r="IA84" s="526"/>
      <c r="IB84" s="526"/>
      <c r="IC84" s="526"/>
      <c r="ID84" s="526"/>
      <c r="IE84" s="526"/>
      <c r="IF84" s="526"/>
      <c r="IG84" s="526"/>
      <c r="IH84" s="526"/>
      <c r="II84" s="526"/>
      <c r="IJ84" s="526"/>
      <c r="IK84" s="526"/>
      <c r="IL84" s="526"/>
      <c r="IM84" s="526"/>
      <c r="IN84" s="526"/>
      <c r="IO84" s="526"/>
      <c r="IP84" s="526"/>
      <c r="IQ84" s="526"/>
      <c r="IR84" s="526"/>
      <c r="IS84" s="526"/>
      <c r="IT84" s="526"/>
      <c r="IU84" s="526"/>
      <c r="IV84" s="526"/>
      <c r="IW84" s="526"/>
      <c r="IX84" s="526"/>
      <c r="IY84" s="526"/>
      <c r="IZ84" s="526"/>
      <c r="JA84" s="526"/>
      <c r="JB84" s="526"/>
      <c r="JC84" s="526"/>
      <c r="JD84" s="526"/>
      <c r="JE84" s="526"/>
      <c r="JF84" s="526"/>
      <c r="JG84" s="526"/>
      <c r="JH84" s="526"/>
      <c r="JI84" s="526"/>
      <c r="JJ84" s="526"/>
      <c r="JK84" s="526"/>
      <c r="JL84" s="526"/>
      <c r="JM84" s="526"/>
      <c r="JN84" s="527"/>
    </row>
    <row r="85" spans="1:274" ht="38" customHeight="1">
      <c r="A85" s="980"/>
      <c r="B85" s="981" t="s">
        <v>1571</v>
      </c>
      <c r="C85" s="982" t="s">
        <v>1572</v>
      </c>
      <c r="D85" s="684">
        <v>2</v>
      </c>
      <c r="E85" s="1190">
        <v>492</v>
      </c>
      <c r="F85" s="888" t="s">
        <v>1760</v>
      </c>
      <c r="G85" s="983"/>
      <c r="H85" s="984"/>
      <c r="I85" s="985"/>
      <c r="J85" s="986"/>
      <c r="K85" s="987"/>
      <c r="L85" s="988"/>
      <c r="M85" s="895">
        <f t="shared" si="8"/>
        <v>0</v>
      </c>
      <c r="N85" s="685">
        <f t="shared" si="9"/>
        <v>0</v>
      </c>
      <c r="O85" s="686" t="str">
        <f t="shared" si="10"/>
        <v>-</v>
      </c>
      <c r="P85" s="896">
        <v>10.7</v>
      </c>
      <c r="Q85" s="174">
        <f t="shared" si="7"/>
        <v>0</v>
      </c>
      <c r="R85" s="533"/>
      <c r="S85" s="897" t="s">
        <v>1520</v>
      </c>
      <c r="T85" s="898"/>
      <c r="U85" s="898"/>
      <c r="V85" s="898"/>
      <c r="W85" s="898"/>
      <c r="X85" s="898"/>
      <c r="Y85" s="898"/>
      <c r="Z85" s="898"/>
      <c r="AA85" s="898"/>
      <c r="AB85" s="898"/>
      <c r="AC85" s="898"/>
      <c r="AD85" s="898"/>
      <c r="AE85" s="898"/>
      <c r="AF85" s="898"/>
      <c r="AG85" s="898"/>
      <c r="AH85" s="898"/>
      <c r="AI85" s="898"/>
      <c r="AJ85" s="898"/>
      <c r="AK85" s="898"/>
      <c r="AL85" s="899"/>
      <c r="AM85" s="900"/>
      <c r="AN85" s="900"/>
      <c r="AO85" s="900"/>
      <c r="AP85" s="925">
        <v>1</v>
      </c>
      <c r="AQ85" s="925">
        <v>1</v>
      </c>
      <c r="AR85" s="900"/>
      <c r="AS85" s="858"/>
      <c r="AT85" s="526"/>
      <c r="AU85" s="526"/>
      <c r="AV85" s="526"/>
      <c r="AW85" s="526"/>
      <c r="AX85" s="526"/>
      <c r="AY85" s="526"/>
      <c r="AZ85" s="526"/>
      <c r="BA85" s="526"/>
      <c r="BB85" s="526"/>
      <c r="BC85" s="526"/>
      <c r="BD85" s="526"/>
      <c r="BE85" s="526"/>
      <c r="BF85" s="526"/>
      <c r="BG85" s="526"/>
      <c r="BH85" s="526"/>
      <c r="BI85" s="526"/>
      <c r="BJ85" s="526"/>
      <c r="BK85" s="526"/>
      <c r="BL85" s="526"/>
      <c r="BM85" s="526"/>
      <c r="BN85" s="526"/>
      <c r="BO85" s="526"/>
      <c r="BP85" s="526"/>
      <c r="BQ85" s="526"/>
      <c r="BR85" s="526"/>
      <c r="BS85" s="526"/>
      <c r="BT85" s="526"/>
      <c r="BU85" s="526"/>
      <c r="BV85" s="526"/>
      <c r="BW85" s="526"/>
      <c r="BX85" s="526"/>
      <c r="BY85" s="526"/>
      <c r="BZ85" s="526"/>
      <c r="CA85" s="526"/>
      <c r="CB85" s="526"/>
      <c r="CC85" s="526"/>
      <c r="CD85" s="526"/>
      <c r="CE85" s="526"/>
      <c r="CF85" s="526"/>
      <c r="CG85" s="526"/>
      <c r="CH85" s="526"/>
      <c r="CI85" s="526"/>
      <c r="CJ85" s="526"/>
      <c r="CK85" s="526"/>
      <c r="CL85" s="526"/>
      <c r="CM85" s="526"/>
      <c r="CN85" s="526"/>
      <c r="CO85" s="526"/>
      <c r="CP85" s="526"/>
      <c r="CQ85" s="526"/>
      <c r="CR85" s="526"/>
      <c r="CS85" s="526"/>
      <c r="CT85" s="526"/>
      <c r="CU85" s="526"/>
      <c r="CV85" s="526"/>
      <c r="CW85" s="526"/>
      <c r="CX85" s="526"/>
      <c r="CY85" s="526"/>
      <c r="CZ85" s="526"/>
      <c r="DA85" s="526"/>
      <c r="DB85" s="526"/>
      <c r="DC85" s="526"/>
      <c r="DD85" s="526"/>
      <c r="DE85" s="526"/>
      <c r="DF85" s="526"/>
      <c r="DG85" s="526"/>
      <c r="DH85" s="526"/>
      <c r="DI85" s="526"/>
      <c r="DJ85" s="526"/>
      <c r="DK85" s="526"/>
      <c r="DL85" s="526"/>
      <c r="DM85" s="526"/>
      <c r="DN85" s="526"/>
      <c r="DO85" s="526"/>
      <c r="DP85" s="526"/>
      <c r="DQ85" s="526"/>
      <c r="DR85" s="526"/>
      <c r="DS85" s="526"/>
      <c r="DT85" s="526"/>
      <c r="DU85" s="526"/>
      <c r="DV85" s="526"/>
      <c r="DW85" s="526"/>
      <c r="DX85" s="526"/>
      <c r="DY85" s="526"/>
      <c r="DZ85" s="526"/>
      <c r="EA85" s="526"/>
      <c r="EB85" s="526"/>
      <c r="EC85" s="526"/>
      <c r="ED85" s="526"/>
      <c r="EE85" s="526"/>
      <c r="EF85" s="526"/>
      <c r="EG85" s="526"/>
      <c r="EH85" s="526"/>
      <c r="EI85" s="526"/>
      <c r="EJ85" s="526"/>
      <c r="EK85" s="526"/>
      <c r="EL85" s="526"/>
      <c r="EM85" s="526"/>
      <c r="EN85" s="526"/>
      <c r="EO85" s="526"/>
      <c r="EP85" s="526"/>
      <c r="EQ85" s="526"/>
      <c r="ER85" s="526"/>
      <c r="ES85" s="526"/>
      <c r="ET85" s="526"/>
      <c r="EU85" s="526"/>
      <c r="EV85" s="526"/>
      <c r="EW85" s="526"/>
      <c r="EX85" s="526"/>
      <c r="EY85" s="526"/>
      <c r="EZ85" s="526"/>
      <c r="FA85" s="526"/>
      <c r="FB85" s="526"/>
      <c r="FC85" s="526"/>
      <c r="FD85" s="526"/>
      <c r="FE85" s="526"/>
      <c r="FF85" s="526"/>
      <c r="FG85" s="526"/>
      <c r="FH85" s="526"/>
      <c r="FI85" s="526"/>
      <c r="FJ85" s="526"/>
      <c r="FK85" s="526"/>
      <c r="FL85" s="526"/>
      <c r="FM85" s="526"/>
      <c r="FN85" s="526"/>
      <c r="FO85" s="526"/>
      <c r="FP85" s="526"/>
      <c r="FQ85" s="526"/>
      <c r="FR85" s="526"/>
      <c r="FS85" s="526"/>
      <c r="FT85" s="526"/>
      <c r="FU85" s="526"/>
      <c r="FV85" s="526"/>
      <c r="FW85" s="526"/>
      <c r="FX85" s="526"/>
      <c r="FY85" s="526"/>
      <c r="FZ85" s="526"/>
      <c r="GA85" s="526"/>
      <c r="GB85" s="526"/>
      <c r="GC85" s="526"/>
      <c r="GD85" s="526"/>
      <c r="GE85" s="526"/>
      <c r="GF85" s="526"/>
      <c r="GG85" s="526"/>
      <c r="GH85" s="526"/>
      <c r="GI85" s="526"/>
      <c r="GJ85" s="526"/>
      <c r="GK85" s="526"/>
      <c r="GL85" s="526"/>
      <c r="GM85" s="526"/>
      <c r="GN85" s="526"/>
      <c r="GO85" s="526"/>
      <c r="GP85" s="526"/>
      <c r="GQ85" s="526"/>
      <c r="GR85" s="526"/>
      <c r="GS85" s="526"/>
      <c r="GT85" s="526"/>
      <c r="GU85" s="526"/>
      <c r="GV85" s="526"/>
      <c r="GW85" s="526"/>
      <c r="GX85" s="526"/>
      <c r="GY85" s="526"/>
      <c r="GZ85" s="526"/>
      <c r="HA85" s="526"/>
      <c r="HB85" s="526"/>
      <c r="HC85" s="526"/>
      <c r="HD85" s="526"/>
      <c r="HE85" s="526"/>
      <c r="HF85" s="526"/>
      <c r="HG85" s="526"/>
      <c r="HH85" s="526"/>
      <c r="HI85" s="526"/>
      <c r="HJ85" s="526"/>
      <c r="HK85" s="526"/>
      <c r="HL85" s="526"/>
      <c r="HM85" s="526"/>
      <c r="HN85" s="526"/>
      <c r="HO85" s="526"/>
      <c r="HP85" s="526"/>
      <c r="HQ85" s="526"/>
      <c r="HR85" s="526"/>
      <c r="HS85" s="526"/>
      <c r="HT85" s="526"/>
      <c r="HU85" s="526"/>
      <c r="HV85" s="526"/>
      <c r="HW85" s="526"/>
      <c r="HX85" s="526"/>
      <c r="HY85" s="526"/>
      <c r="HZ85" s="526"/>
      <c r="IA85" s="526"/>
      <c r="IB85" s="526"/>
      <c r="IC85" s="526"/>
      <c r="ID85" s="526"/>
      <c r="IE85" s="526"/>
      <c r="IF85" s="526"/>
      <c r="IG85" s="526"/>
      <c r="IH85" s="526"/>
      <c r="II85" s="526"/>
      <c r="IJ85" s="526"/>
      <c r="IK85" s="526"/>
      <c r="IL85" s="526"/>
      <c r="IM85" s="526"/>
      <c r="IN85" s="526"/>
      <c r="IO85" s="526"/>
      <c r="IP85" s="526"/>
      <c r="IQ85" s="526"/>
      <c r="IR85" s="526"/>
      <c r="IS85" s="526"/>
      <c r="IT85" s="526"/>
      <c r="IU85" s="526"/>
      <c r="IV85" s="526"/>
      <c r="IW85" s="526"/>
      <c r="IX85" s="526"/>
      <c r="IY85" s="526"/>
      <c r="IZ85" s="526"/>
      <c r="JA85" s="526"/>
      <c r="JB85" s="526"/>
      <c r="JC85" s="526"/>
      <c r="JD85" s="526"/>
      <c r="JE85" s="526"/>
      <c r="JF85" s="526"/>
      <c r="JG85" s="526"/>
      <c r="JH85" s="526"/>
      <c r="JI85" s="526"/>
      <c r="JJ85" s="526"/>
      <c r="JK85" s="526"/>
      <c r="JL85" s="526"/>
      <c r="JM85" s="526"/>
      <c r="JN85" s="527"/>
    </row>
    <row r="86" spans="1:274" ht="38" customHeight="1">
      <c r="A86" s="886" t="s">
        <v>1884</v>
      </c>
      <c r="B86" s="980" t="s">
        <v>1573</v>
      </c>
      <c r="C86" s="989" t="s">
        <v>1574</v>
      </c>
      <c r="D86" s="661">
        <v>2</v>
      </c>
      <c r="E86" s="1190">
        <v>485</v>
      </c>
      <c r="F86" s="915" t="s">
        <v>1761</v>
      </c>
      <c r="G86" s="990"/>
      <c r="H86" s="991"/>
      <c r="I86" s="992"/>
      <c r="J86" s="993"/>
      <c r="K86" s="994"/>
      <c r="L86" s="995"/>
      <c r="M86" s="895">
        <f t="shared" si="8"/>
        <v>0</v>
      </c>
      <c r="N86" s="685">
        <f t="shared" si="9"/>
        <v>0</v>
      </c>
      <c r="O86" s="686" t="str">
        <f t="shared" si="10"/>
        <v>-</v>
      </c>
      <c r="P86" s="896">
        <v>10.6</v>
      </c>
      <c r="Q86" s="174">
        <f t="shared" si="7"/>
        <v>0</v>
      </c>
      <c r="R86" s="533"/>
      <c r="S86" s="922" t="s">
        <v>1520</v>
      </c>
      <c r="T86" s="898"/>
      <c r="U86" s="898"/>
      <c r="V86" s="898"/>
      <c r="W86" s="898"/>
      <c r="X86" s="898"/>
      <c r="Y86" s="898"/>
      <c r="Z86" s="898"/>
      <c r="AA86" s="898"/>
      <c r="AB86" s="898"/>
      <c r="AC86" s="898"/>
      <c r="AD86" s="898"/>
      <c r="AE86" s="898"/>
      <c r="AF86" s="898"/>
      <c r="AG86" s="898"/>
      <c r="AH86" s="898"/>
      <c r="AI86" s="898"/>
      <c r="AJ86" s="898"/>
      <c r="AK86" s="898"/>
      <c r="AL86" s="899"/>
      <c r="AM86" s="900"/>
      <c r="AN86" s="900"/>
      <c r="AO86" s="900"/>
      <c r="AP86" s="925">
        <v>1</v>
      </c>
      <c r="AQ86" s="925">
        <v>1</v>
      </c>
      <c r="AR86" s="900"/>
      <c r="AS86" s="858"/>
      <c r="AT86" s="526"/>
      <c r="AU86" s="526"/>
      <c r="AV86" s="526"/>
      <c r="AW86" s="526"/>
      <c r="AX86" s="526"/>
      <c r="AY86" s="526"/>
      <c r="AZ86" s="526"/>
      <c r="BA86" s="526"/>
      <c r="BB86" s="526"/>
      <c r="BC86" s="526"/>
      <c r="BD86" s="526"/>
      <c r="BE86" s="526"/>
      <c r="BF86" s="526"/>
      <c r="BG86" s="526"/>
      <c r="BH86" s="526"/>
      <c r="BI86" s="526"/>
      <c r="BJ86" s="526"/>
      <c r="BK86" s="526"/>
      <c r="BL86" s="526"/>
      <c r="BM86" s="526"/>
      <c r="BN86" s="526"/>
      <c r="BO86" s="526"/>
      <c r="BP86" s="526"/>
      <c r="BQ86" s="526"/>
      <c r="BR86" s="526"/>
      <c r="BS86" s="526"/>
      <c r="BT86" s="526"/>
      <c r="BU86" s="526"/>
      <c r="BV86" s="526"/>
      <c r="BW86" s="526"/>
      <c r="BX86" s="526"/>
      <c r="BY86" s="526"/>
      <c r="BZ86" s="526"/>
      <c r="CA86" s="526"/>
      <c r="CB86" s="526"/>
      <c r="CC86" s="526"/>
      <c r="CD86" s="526"/>
      <c r="CE86" s="526"/>
      <c r="CF86" s="526"/>
      <c r="CG86" s="526"/>
      <c r="CH86" s="526"/>
      <c r="CI86" s="526"/>
      <c r="CJ86" s="526"/>
      <c r="CK86" s="526"/>
      <c r="CL86" s="526"/>
      <c r="CM86" s="526"/>
      <c r="CN86" s="526"/>
      <c r="CO86" s="526"/>
      <c r="CP86" s="526"/>
      <c r="CQ86" s="526"/>
      <c r="CR86" s="526"/>
      <c r="CS86" s="526"/>
      <c r="CT86" s="526"/>
      <c r="CU86" s="526"/>
      <c r="CV86" s="526"/>
      <c r="CW86" s="526"/>
      <c r="CX86" s="526"/>
      <c r="CY86" s="526"/>
      <c r="CZ86" s="526"/>
      <c r="DA86" s="526"/>
      <c r="DB86" s="526"/>
      <c r="DC86" s="526"/>
      <c r="DD86" s="526"/>
      <c r="DE86" s="526"/>
      <c r="DF86" s="526"/>
      <c r="DG86" s="526"/>
      <c r="DH86" s="526"/>
      <c r="DI86" s="526"/>
      <c r="DJ86" s="526"/>
      <c r="DK86" s="526"/>
      <c r="DL86" s="526"/>
      <c r="DM86" s="526"/>
      <c r="DN86" s="526"/>
      <c r="DO86" s="526"/>
      <c r="DP86" s="526"/>
      <c r="DQ86" s="526"/>
      <c r="DR86" s="526"/>
      <c r="DS86" s="526"/>
      <c r="DT86" s="526"/>
      <c r="DU86" s="526"/>
      <c r="DV86" s="526"/>
      <c r="DW86" s="526"/>
      <c r="DX86" s="526"/>
      <c r="DY86" s="526"/>
      <c r="DZ86" s="526"/>
      <c r="EA86" s="526"/>
      <c r="EB86" s="526"/>
      <c r="EC86" s="526"/>
      <c r="ED86" s="526"/>
      <c r="EE86" s="526"/>
      <c r="EF86" s="526"/>
      <c r="EG86" s="526"/>
      <c r="EH86" s="526"/>
      <c r="EI86" s="526"/>
      <c r="EJ86" s="526"/>
      <c r="EK86" s="526"/>
      <c r="EL86" s="526"/>
      <c r="EM86" s="526"/>
      <c r="EN86" s="526"/>
      <c r="EO86" s="526"/>
      <c r="EP86" s="526"/>
      <c r="EQ86" s="526"/>
      <c r="ER86" s="526"/>
      <c r="ES86" s="526"/>
      <c r="ET86" s="526"/>
      <c r="EU86" s="526"/>
      <c r="EV86" s="526"/>
      <c r="EW86" s="526"/>
      <c r="EX86" s="526"/>
      <c r="EY86" s="526"/>
      <c r="EZ86" s="526"/>
      <c r="FA86" s="526"/>
      <c r="FB86" s="526"/>
      <c r="FC86" s="526"/>
      <c r="FD86" s="526"/>
      <c r="FE86" s="526"/>
      <c r="FF86" s="526"/>
      <c r="FG86" s="526"/>
      <c r="FH86" s="526"/>
      <c r="FI86" s="526"/>
      <c r="FJ86" s="526"/>
      <c r="FK86" s="526"/>
      <c r="FL86" s="526"/>
      <c r="FM86" s="526"/>
      <c r="FN86" s="526"/>
      <c r="FO86" s="526"/>
      <c r="FP86" s="526"/>
      <c r="FQ86" s="526"/>
      <c r="FR86" s="526"/>
      <c r="FS86" s="526"/>
      <c r="FT86" s="526"/>
      <c r="FU86" s="526"/>
      <c r="FV86" s="526"/>
      <c r="FW86" s="526"/>
      <c r="FX86" s="526"/>
      <c r="FY86" s="526"/>
      <c r="FZ86" s="526"/>
      <c r="GA86" s="526"/>
      <c r="GB86" s="526"/>
      <c r="GC86" s="526"/>
      <c r="GD86" s="526"/>
      <c r="GE86" s="526"/>
      <c r="GF86" s="526"/>
      <c r="GG86" s="526"/>
      <c r="GH86" s="526"/>
      <c r="GI86" s="526"/>
      <c r="GJ86" s="526"/>
      <c r="GK86" s="526"/>
      <c r="GL86" s="526"/>
      <c r="GM86" s="526"/>
      <c r="GN86" s="526"/>
      <c r="GO86" s="526"/>
      <c r="GP86" s="526"/>
      <c r="GQ86" s="526"/>
      <c r="GR86" s="526"/>
      <c r="GS86" s="526"/>
      <c r="GT86" s="526"/>
      <c r="GU86" s="526"/>
      <c r="GV86" s="526"/>
      <c r="GW86" s="526"/>
      <c r="GX86" s="526"/>
      <c r="GY86" s="526"/>
      <c r="GZ86" s="526"/>
      <c r="HA86" s="526"/>
      <c r="HB86" s="526"/>
      <c r="HC86" s="526"/>
      <c r="HD86" s="526"/>
      <c r="HE86" s="526"/>
      <c r="HF86" s="526"/>
      <c r="HG86" s="526"/>
      <c r="HH86" s="526"/>
      <c r="HI86" s="526"/>
      <c r="HJ86" s="526"/>
      <c r="HK86" s="526"/>
      <c r="HL86" s="526"/>
      <c r="HM86" s="526"/>
      <c r="HN86" s="526"/>
      <c r="HO86" s="526"/>
      <c r="HP86" s="526"/>
      <c r="HQ86" s="526"/>
      <c r="HR86" s="526"/>
      <c r="HS86" s="526"/>
      <c r="HT86" s="526"/>
      <c r="HU86" s="526"/>
      <c r="HV86" s="526"/>
      <c r="HW86" s="526"/>
      <c r="HX86" s="526"/>
      <c r="HY86" s="526"/>
      <c r="HZ86" s="526"/>
      <c r="IA86" s="526"/>
      <c r="IB86" s="526"/>
      <c r="IC86" s="526"/>
      <c r="ID86" s="526"/>
      <c r="IE86" s="526"/>
      <c r="IF86" s="526"/>
      <c r="IG86" s="526"/>
      <c r="IH86" s="526"/>
      <c r="II86" s="526"/>
      <c r="IJ86" s="526"/>
      <c r="IK86" s="526"/>
      <c r="IL86" s="526"/>
      <c r="IM86" s="526"/>
      <c r="IN86" s="526"/>
      <c r="IO86" s="526"/>
      <c r="IP86" s="526"/>
      <c r="IQ86" s="526"/>
      <c r="IR86" s="526"/>
      <c r="IS86" s="526"/>
      <c r="IT86" s="526"/>
      <c r="IU86" s="526"/>
      <c r="IV86" s="526"/>
      <c r="IW86" s="526"/>
      <c r="IX86" s="526"/>
      <c r="IY86" s="526"/>
      <c r="IZ86" s="526"/>
      <c r="JA86" s="526"/>
      <c r="JB86" s="526"/>
      <c r="JC86" s="526"/>
      <c r="JD86" s="526"/>
      <c r="JE86" s="526"/>
      <c r="JF86" s="526"/>
      <c r="JG86" s="526"/>
      <c r="JH86" s="526"/>
      <c r="JI86" s="526"/>
      <c r="JJ86" s="526"/>
      <c r="JK86" s="526"/>
      <c r="JL86" s="526"/>
      <c r="JM86" s="526"/>
      <c r="JN86" s="527"/>
    </row>
    <row r="87" spans="1:274" ht="38" customHeight="1">
      <c r="A87" s="796"/>
      <c r="B87" s="996" t="s">
        <v>1575</v>
      </c>
      <c r="C87" s="996" t="s">
        <v>1576</v>
      </c>
      <c r="D87" s="724">
        <v>2</v>
      </c>
      <c r="E87" s="1191">
        <v>457</v>
      </c>
      <c r="F87" s="949" t="s">
        <v>1788</v>
      </c>
      <c r="G87" s="997"/>
      <c r="H87" s="998"/>
      <c r="I87" s="999"/>
      <c r="J87" s="943"/>
      <c r="K87" s="944"/>
      <c r="L87" s="945"/>
      <c r="M87" s="910">
        <f t="shared" si="8"/>
        <v>0</v>
      </c>
      <c r="N87" s="725">
        <f t="shared" si="9"/>
        <v>0</v>
      </c>
      <c r="O87" s="726" t="str">
        <f t="shared" si="10"/>
        <v>-</v>
      </c>
      <c r="P87" s="896">
        <v>8.3000000000000007</v>
      </c>
      <c r="Q87" s="174">
        <f t="shared" si="7"/>
        <v>0</v>
      </c>
      <c r="R87" s="533"/>
      <c r="S87" s="911" t="s">
        <v>1520</v>
      </c>
      <c r="T87" s="898"/>
      <c r="U87" s="898"/>
      <c r="V87" s="898"/>
      <c r="W87" s="898"/>
      <c r="X87" s="898"/>
      <c r="Y87" s="898"/>
      <c r="Z87" s="898"/>
      <c r="AA87" s="898"/>
      <c r="AB87" s="898"/>
      <c r="AC87" s="898"/>
      <c r="AD87" s="898"/>
      <c r="AE87" s="898"/>
      <c r="AF87" s="898"/>
      <c r="AG87" s="898"/>
      <c r="AH87" s="898"/>
      <c r="AI87" s="898"/>
      <c r="AJ87" s="898"/>
      <c r="AK87" s="898"/>
      <c r="AL87" s="899"/>
      <c r="AM87" s="900"/>
      <c r="AN87" s="900"/>
      <c r="AO87" s="900"/>
      <c r="AP87" s="925">
        <v>2</v>
      </c>
      <c r="AQ87" s="925"/>
      <c r="AR87" s="900"/>
      <c r="AS87" s="858"/>
      <c r="AT87" s="526"/>
      <c r="AU87" s="526"/>
      <c r="AV87" s="526"/>
      <c r="AW87" s="526"/>
      <c r="AX87" s="526"/>
      <c r="AY87" s="526"/>
      <c r="AZ87" s="526"/>
      <c r="BA87" s="526"/>
      <c r="BB87" s="526"/>
      <c r="BC87" s="526"/>
      <c r="BD87" s="526"/>
      <c r="BE87" s="526"/>
      <c r="BF87" s="526"/>
      <c r="BG87" s="526"/>
      <c r="BH87" s="526"/>
      <c r="BI87" s="526"/>
      <c r="BJ87" s="526"/>
      <c r="BK87" s="526"/>
      <c r="BL87" s="526"/>
      <c r="BM87" s="526"/>
      <c r="BN87" s="526"/>
      <c r="BO87" s="526"/>
      <c r="BP87" s="526"/>
      <c r="BQ87" s="526"/>
      <c r="BR87" s="526"/>
      <c r="BS87" s="526"/>
      <c r="BT87" s="526"/>
      <c r="BU87" s="526"/>
      <c r="BV87" s="526"/>
      <c r="BW87" s="526"/>
      <c r="BX87" s="526"/>
      <c r="BY87" s="526"/>
      <c r="BZ87" s="526"/>
      <c r="CA87" s="526"/>
      <c r="CB87" s="526"/>
      <c r="CC87" s="526"/>
      <c r="CD87" s="526"/>
      <c r="CE87" s="526"/>
      <c r="CF87" s="526"/>
      <c r="CG87" s="526"/>
      <c r="CH87" s="526"/>
      <c r="CI87" s="526"/>
      <c r="CJ87" s="526"/>
      <c r="CK87" s="526"/>
      <c r="CL87" s="526"/>
      <c r="CM87" s="526"/>
      <c r="CN87" s="526"/>
      <c r="CO87" s="526"/>
      <c r="CP87" s="526"/>
      <c r="CQ87" s="526"/>
      <c r="CR87" s="526"/>
      <c r="CS87" s="526"/>
      <c r="CT87" s="526"/>
      <c r="CU87" s="526"/>
      <c r="CV87" s="526"/>
      <c r="CW87" s="526"/>
      <c r="CX87" s="526"/>
      <c r="CY87" s="526"/>
      <c r="CZ87" s="526"/>
      <c r="DA87" s="526"/>
      <c r="DB87" s="526"/>
      <c r="DC87" s="526"/>
      <c r="DD87" s="526"/>
      <c r="DE87" s="526"/>
      <c r="DF87" s="526"/>
      <c r="DG87" s="526"/>
      <c r="DH87" s="526"/>
      <c r="DI87" s="526"/>
      <c r="DJ87" s="526"/>
      <c r="DK87" s="526"/>
      <c r="DL87" s="526"/>
      <c r="DM87" s="526"/>
      <c r="DN87" s="526"/>
      <c r="DO87" s="526"/>
      <c r="DP87" s="526"/>
      <c r="DQ87" s="526"/>
      <c r="DR87" s="526"/>
      <c r="DS87" s="526"/>
      <c r="DT87" s="526"/>
      <c r="DU87" s="526"/>
      <c r="DV87" s="526"/>
      <c r="DW87" s="526"/>
      <c r="DX87" s="526"/>
      <c r="DY87" s="526"/>
      <c r="DZ87" s="526"/>
      <c r="EA87" s="526"/>
      <c r="EB87" s="526"/>
      <c r="EC87" s="526"/>
      <c r="ED87" s="526"/>
      <c r="EE87" s="526"/>
      <c r="EF87" s="526"/>
      <c r="EG87" s="526"/>
      <c r="EH87" s="526"/>
      <c r="EI87" s="526"/>
      <c r="EJ87" s="526"/>
      <c r="EK87" s="526"/>
      <c r="EL87" s="526"/>
      <c r="EM87" s="526"/>
      <c r="EN87" s="526"/>
      <c r="EO87" s="526"/>
      <c r="EP87" s="526"/>
      <c r="EQ87" s="526"/>
      <c r="ER87" s="526"/>
      <c r="ES87" s="526"/>
      <c r="ET87" s="526"/>
      <c r="EU87" s="526"/>
      <c r="EV87" s="526"/>
      <c r="EW87" s="526"/>
      <c r="EX87" s="526"/>
      <c r="EY87" s="526"/>
      <c r="EZ87" s="526"/>
      <c r="FA87" s="526"/>
      <c r="FB87" s="526"/>
      <c r="FC87" s="526"/>
      <c r="FD87" s="526"/>
      <c r="FE87" s="526"/>
      <c r="FF87" s="526"/>
      <c r="FG87" s="526"/>
      <c r="FH87" s="526"/>
      <c r="FI87" s="526"/>
      <c r="FJ87" s="526"/>
      <c r="FK87" s="526"/>
      <c r="FL87" s="526"/>
      <c r="FM87" s="526"/>
      <c r="FN87" s="526"/>
      <c r="FO87" s="526"/>
      <c r="FP87" s="526"/>
      <c r="FQ87" s="526"/>
      <c r="FR87" s="526"/>
      <c r="FS87" s="526"/>
      <c r="FT87" s="526"/>
      <c r="FU87" s="526"/>
      <c r="FV87" s="526"/>
      <c r="FW87" s="526"/>
      <c r="FX87" s="526"/>
      <c r="FY87" s="526"/>
      <c r="FZ87" s="526"/>
      <c r="GA87" s="526"/>
      <c r="GB87" s="526"/>
      <c r="GC87" s="526"/>
      <c r="GD87" s="526"/>
      <c r="GE87" s="526"/>
      <c r="GF87" s="526"/>
      <c r="GG87" s="526"/>
      <c r="GH87" s="526"/>
      <c r="GI87" s="526"/>
      <c r="GJ87" s="526"/>
      <c r="GK87" s="526"/>
      <c r="GL87" s="526"/>
      <c r="GM87" s="526"/>
      <c r="GN87" s="526"/>
      <c r="GO87" s="526"/>
      <c r="GP87" s="526"/>
      <c r="GQ87" s="526"/>
      <c r="GR87" s="526"/>
      <c r="GS87" s="526"/>
      <c r="GT87" s="526"/>
      <c r="GU87" s="526"/>
      <c r="GV87" s="526"/>
      <c r="GW87" s="526"/>
      <c r="GX87" s="526"/>
      <c r="GY87" s="526"/>
      <c r="GZ87" s="526"/>
      <c r="HA87" s="526"/>
      <c r="HB87" s="526"/>
      <c r="HC87" s="526"/>
      <c r="HD87" s="526"/>
      <c r="HE87" s="526"/>
      <c r="HF87" s="526"/>
      <c r="HG87" s="526"/>
      <c r="HH87" s="526"/>
      <c r="HI87" s="526"/>
      <c r="HJ87" s="526"/>
      <c r="HK87" s="526"/>
      <c r="HL87" s="526"/>
      <c r="HM87" s="526"/>
      <c r="HN87" s="526"/>
      <c r="HO87" s="526"/>
      <c r="HP87" s="526"/>
      <c r="HQ87" s="526"/>
      <c r="HR87" s="526"/>
      <c r="HS87" s="526"/>
      <c r="HT87" s="526"/>
      <c r="HU87" s="526"/>
      <c r="HV87" s="526"/>
      <c r="HW87" s="526"/>
      <c r="HX87" s="526"/>
      <c r="HY87" s="526"/>
      <c r="HZ87" s="526"/>
      <c r="IA87" s="526"/>
      <c r="IB87" s="526"/>
      <c r="IC87" s="526"/>
      <c r="ID87" s="526"/>
      <c r="IE87" s="526"/>
      <c r="IF87" s="526"/>
      <c r="IG87" s="526"/>
      <c r="IH87" s="526"/>
      <c r="II87" s="526"/>
      <c r="IJ87" s="526"/>
      <c r="IK87" s="526"/>
      <c r="IL87" s="526"/>
      <c r="IM87" s="526"/>
      <c r="IN87" s="526"/>
      <c r="IO87" s="526"/>
      <c r="IP87" s="526"/>
      <c r="IQ87" s="526"/>
      <c r="IR87" s="526"/>
      <c r="IS87" s="526"/>
      <c r="IT87" s="526"/>
      <c r="IU87" s="526"/>
      <c r="IV87" s="526"/>
      <c r="IW87" s="526"/>
      <c r="IX87" s="526"/>
      <c r="IY87" s="526"/>
      <c r="IZ87" s="526"/>
      <c r="JA87" s="526"/>
      <c r="JB87" s="526"/>
      <c r="JC87" s="526"/>
      <c r="JD87" s="526"/>
      <c r="JE87" s="526"/>
      <c r="JF87" s="526"/>
      <c r="JG87" s="526"/>
      <c r="JH87" s="526"/>
      <c r="JI87" s="526"/>
      <c r="JJ87" s="526"/>
      <c r="JK87" s="526"/>
      <c r="JL87" s="526"/>
      <c r="JM87" s="526"/>
      <c r="JN87" s="527"/>
    </row>
    <row r="88" spans="1:274" ht="38" customHeight="1">
      <c r="A88" s="860"/>
      <c r="B88" s="887" t="s">
        <v>1466</v>
      </c>
      <c r="C88" s="887" t="s">
        <v>1436</v>
      </c>
      <c r="D88" s="684">
        <v>1</v>
      </c>
      <c r="E88" s="1190">
        <v>265</v>
      </c>
      <c r="F88" s="930" t="s">
        <v>1763</v>
      </c>
      <c r="G88" s="983"/>
      <c r="H88" s="984"/>
      <c r="I88" s="985"/>
      <c r="J88" s="986"/>
      <c r="K88" s="987"/>
      <c r="L88" s="988"/>
      <c r="M88" s="895">
        <f t="shared" si="8"/>
        <v>0</v>
      </c>
      <c r="N88" s="685">
        <f t="shared" si="9"/>
        <v>0</v>
      </c>
      <c r="O88" s="686" t="str">
        <f t="shared" si="10"/>
        <v>-</v>
      </c>
      <c r="P88" s="896">
        <v>10.8</v>
      </c>
      <c r="Q88" s="174">
        <f t="shared" si="7"/>
        <v>0</v>
      </c>
      <c r="R88" s="533"/>
      <c r="S88" s="897" t="s">
        <v>1520</v>
      </c>
      <c r="T88" s="898"/>
      <c r="U88" s="898"/>
      <c r="V88" s="898"/>
      <c r="W88" s="898"/>
      <c r="X88" s="898"/>
      <c r="Y88" s="898"/>
      <c r="Z88" s="898"/>
      <c r="AA88" s="898"/>
      <c r="AB88" s="898"/>
      <c r="AC88" s="898"/>
      <c r="AD88" s="898"/>
      <c r="AE88" s="898"/>
      <c r="AF88" s="898"/>
      <c r="AG88" s="898"/>
      <c r="AH88" s="898"/>
      <c r="AI88" s="898"/>
      <c r="AJ88" s="898"/>
      <c r="AK88" s="898"/>
      <c r="AL88" s="899"/>
      <c r="AM88" s="900"/>
      <c r="AN88" s="900"/>
      <c r="AO88" s="900"/>
      <c r="AP88" s="925"/>
      <c r="AQ88" s="925">
        <v>1</v>
      </c>
      <c r="AR88" s="900"/>
      <c r="AS88" s="858"/>
      <c r="AT88" s="526"/>
      <c r="AU88" s="526"/>
      <c r="AV88" s="526"/>
      <c r="AW88" s="526"/>
      <c r="AX88" s="526"/>
      <c r="AY88" s="526"/>
      <c r="AZ88" s="526"/>
      <c r="BA88" s="526"/>
      <c r="BB88" s="526"/>
      <c r="BC88" s="526"/>
      <c r="BD88" s="526"/>
      <c r="BE88" s="526"/>
      <c r="BF88" s="526"/>
      <c r="BG88" s="526"/>
      <c r="BH88" s="526"/>
      <c r="BI88" s="526"/>
      <c r="BJ88" s="526"/>
      <c r="BK88" s="526"/>
      <c r="BL88" s="526"/>
      <c r="BM88" s="526"/>
      <c r="BN88" s="526"/>
      <c r="BO88" s="526"/>
      <c r="BP88" s="526"/>
      <c r="BQ88" s="526"/>
      <c r="BR88" s="526"/>
      <c r="BS88" s="526"/>
      <c r="BT88" s="526"/>
      <c r="BU88" s="526"/>
      <c r="BV88" s="526"/>
      <c r="BW88" s="526"/>
      <c r="BX88" s="526"/>
      <c r="BY88" s="526"/>
      <c r="BZ88" s="526"/>
      <c r="CA88" s="526"/>
      <c r="CB88" s="526"/>
      <c r="CC88" s="526"/>
      <c r="CD88" s="526"/>
      <c r="CE88" s="526"/>
      <c r="CF88" s="526"/>
      <c r="CG88" s="526"/>
      <c r="CH88" s="526"/>
      <c r="CI88" s="526"/>
      <c r="CJ88" s="526"/>
      <c r="CK88" s="526"/>
      <c r="CL88" s="526"/>
      <c r="CM88" s="526"/>
      <c r="CN88" s="526"/>
      <c r="CO88" s="526"/>
      <c r="CP88" s="526"/>
      <c r="CQ88" s="526"/>
      <c r="CR88" s="526"/>
      <c r="CS88" s="526"/>
      <c r="CT88" s="526"/>
      <c r="CU88" s="526"/>
      <c r="CV88" s="526"/>
      <c r="CW88" s="526"/>
      <c r="CX88" s="526"/>
      <c r="CY88" s="526"/>
      <c r="CZ88" s="526"/>
      <c r="DA88" s="526"/>
      <c r="DB88" s="526"/>
      <c r="DC88" s="526"/>
      <c r="DD88" s="526"/>
      <c r="DE88" s="526"/>
      <c r="DF88" s="526"/>
      <c r="DG88" s="526"/>
      <c r="DH88" s="526"/>
      <c r="DI88" s="526"/>
      <c r="DJ88" s="526"/>
      <c r="DK88" s="526"/>
      <c r="DL88" s="526"/>
      <c r="DM88" s="526"/>
      <c r="DN88" s="526"/>
      <c r="DO88" s="526"/>
      <c r="DP88" s="526"/>
      <c r="DQ88" s="526"/>
      <c r="DR88" s="526"/>
      <c r="DS88" s="526"/>
      <c r="DT88" s="526"/>
      <c r="DU88" s="526"/>
      <c r="DV88" s="526"/>
      <c r="DW88" s="526"/>
      <c r="DX88" s="526"/>
      <c r="DY88" s="526"/>
      <c r="DZ88" s="526"/>
      <c r="EA88" s="526"/>
      <c r="EB88" s="526"/>
      <c r="EC88" s="526"/>
      <c r="ED88" s="526"/>
      <c r="EE88" s="526"/>
      <c r="EF88" s="526"/>
      <c r="EG88" s="526"/>
      <c r="EH88" s="526"/>
      <c r="EI88" s="526"/>
      <c r="EJ88" s="526"/>
      <c r="EK88" s="526"/>
      <c r="EL88" s="526"/>
      <c r="EM88" s="526"/>
      <c r="EN88" s="526"/>
      <c r="EO88" s="526"/>
      <c r="EP88" s="526"/>
      <c r="EQ88" s="526"/>
      <c r="ER88" s="526"/>
      <c r="ES88" s="526"/>
      <c r="ET88" s="526"/>
      <c r="EU88" s="526"/>
      <c r="EV88" s="526"/>
      <c r="EW88" s="526"/>
      <c r="EX88" s="526"/>
      <c r="EY88" s="526"/>
      <c r="EZ88" s="526"/>
      <c r="FA88" s="526"/>
      <c r="FB88" s="526"/>
      <c r="FC88" s="526"/>
      <c r="FD88" s="526"/>
      <c r="FE88" s="526"/>
      <c r="FF88" s="526"/>
      <c r="FG88" s="526"/>
      <c r="FH88" s="526"/>
      <c r="FI88" s="526"/>
      <c r="FJ88" s="526"/>
      <c r="FK88" s="526"/>
      <c r="FL88" s="526"/>
      <c r="FM88" s="526"/>
      <c r="FN88" s="526"/>
      <c r="FO88" s="526"/>
      <c r="FP88" s="526"/>
      <c r="FQ88" s="526"/>
      <c r="FR88" s="526"/>
      <c r="FS88" s="526"/>
      <c r="FT88" s="526"/>
      <c r="FU88" s="526"/>
      <c r="FV88" s="526"/>
      <c r="FW88" s="526"/>
      <c r="FX88" s="526"/>
      <c r="FY88" s="526"/>
      <c r="FZ88" s="526"/>
      <c r="GA88" s="526"/>
      <c r="GB88" s="526"/>
      <c r="GC88" s="526"/>
      <c r="GD88" s="526"/>
      <c r="GE88" s="526"/>
      <c r="GF88" s="526"/>
      <c r="GG88" s="526"/>
      <c r="GH88" s="526"/>
      <c r="GI88" s="526"/>
      <c r="GJ88" s="526"/>
      <c r="GK88" s="526"/>
      <c r="GL88" s="526"/>
      <c r="GM88" s="526"/>
      <c r="GN88" s="526"/>
      <c r="GO88" s="526"/>
      <c r="GP88" s="526"/>
      <c r="GQ88" s="526"/>
      <c r="GR88" s="526"/>
      <c r="GS88" s="526"/>
      <c r="GT88" s="526"/>
      <c r="GU88" s="526"/>
      <c r="GV88" s="526"/>
      <c r="GW88" s="526"/>
      <c r="GX88" s="526"/>
      <c r="GY88" s="526"/>
      <c r="GZ88" s="526"/>
      <c r="HA88" s="526"/>
      <c r="HB88" s="526"/>
      <c r="HC88" s="526"/>
      <c r="HD88" s="526"/>
      <c r="HE88" s="526"/>
      <c r="HF88" s="526"/>
      <c r="HG88" s="526"/>
      <c r="HH88" s="526"/>
      <c r="HI88" s="526"/>
      <c r="HJ88" s="526"/>
      <c r="HK88" s="526"/>
      <c r="HL88" s="526"/>
      <c r="HM88" s="526"/>
      <c r="HN88" s="526"/>
      <c r="HO88" s="526"/>
      <c r="HP88" s="526"/>
      <c r="HQ88" s="526"/>
      <c r="HR88" s="526"/>
      <c r="HS88" s="526"/>
      <c r="HT88" s="526"/>
      <c r="HU88" s="526"/>
      <c r="HV88" s="526"/>
      <c r="HW88" s="526"/>
      <c r="HX88" s="526"/>
      <c r="HY88" s="526"/>
      <c r="HZ88" s="526"/>
      <c r="IA88" s="526"/>
      <c r="IB88" s="526"/>
      <c r="IC88" s="526"/>
      <c r="ID88" s="526"/>
      <c r="IE88" s="526"/>
      <c r="IF88" s="526"/>
      <c r="IG88" s="526"/>
      <c r="IH88" s="526"/>
      <c r="II88" s="526"/>
      <c r="IJ88" s="526"/>
      <c r="IK88" s="526"/>
      <c r="IL88" s="526"/>
      <c r="IM88" s="526"/>
      <c r="IN88" s="526"/>
      <c r="IO88" s="526"/>
      <c r="IP88" s="526"/>
      <c r="IQ88" s="526"/>
      <c r="IR88" s="526"/>
      <c r="IS88" s="526"/>
      <c r="IT88" s="526"/>
      <c r="IU88" s="526"/>
      <c r="IV88" s="526"/>
      <c r="IW88" s="526"/>
      <c r="IX88" s="526"/>
      <c r="IY88" s="526"/>
      <c r="IZ88" s="526"/>
      <c r="JA88" s="526"/>
      <c r="JB88" s="526"/>
      <c r="JC88" s="526"/>
      <c r="JD88" s="526"/>
      <c r="JE88" s="526"/>
      <c r="JF88" s="526"/>
      <c r="JG88" s="526"/>
      <c r="JH88" s="526"/>
      <c r="JI88" s="526"/>
      <c r="JJ88" s="526"/>
      <c r="JK88" s="526"/>
      <c r="JL88" s="526"/>
      <c r="JM88" s="526"/>
      <c r="JN88" s="527"/>
    </row>
    <row r="89" spans="1:274" ht="38" customHeight="1">
      <c r="A89" s="860"/>
      <c r="B89" s="914" t="s">
        <v>1467</v>
      </c>
      <c r="C89" s="914" t="s">
        <v>1437</v>
      </c>
      <c r="D89" s="661">
        <v>1</v>
      </c>
      <c r="E89" s="1190">
        <v>185</v>
      </c>
      <c r="F89" s="924" t="s">
        <v>1764</v>
      </c>
      <c r="G89" s="990"/>
      <c r="H89" s="991"/>
      <c r="I89" s="992"/>
      <c r="J89" s="993"/>
      <c r="K89" s="994"/>
      <c r="L89" s="995"/>
      <c r="M89" s="895">
        <f t="shared" si="8"/>
        <v>0</v>
      </c>
      <c r="N89" s="685">
        <f t="shared" si="9"/>
        <v>0</v>
      </c>
      <c r="O89" s="686" t="str">
        <f t="shared" si="10"/>
        <v>-</v>
      </c>
      <c r="P89" s="896">
        <v>4.3</v>
      </c>
      <c r="Q89" s="174">
        <f t="shared" si="7"/>
        <v>0</v>
      </c>
      <c r="R89" s="533"/>
      <c r="S89" s="922" t="s">
        <v>1520</v>
      </c>
      <c r="T89" s="898"/>
      <c r="U89" s="898"/>
      <c r="V89" s="898"/>
      <c r="W89" s="898"/>
      <c r="X89" s="898"/>
      <c r="Y89" s="898"/>
      <c r="Z89" s="898"/>
      <c r="AA89" s="898"/>
      <c r="AB89" s="898"/>
      <c r="AC89" s="898"/>
      <c r="AD89" s="898"/>
      <c r="AE89" s="898"/>
      <c r="AF89" s="898"/>
      <c r="AG89" s="898"/>
      <c r="AH89" s="898"/>
      <c r="AI89" s="898"/>
      <c r="AJ89" s="898"/>
      <c r="AK89" s="898"/>
      <c r="AL89" s="899"/>
      <c r="AM89" s="900"/>
      <c r="AN89" s="900"/>
      <c r="AO89" s="900"/>
      <c r="AP89" s="925">
        <v>1</v>
      </c>
      <c r="AQ89" s="925"/>
      <c r="AR89" s="925"/>
      <c r="AS89" s="858"/>
      <c r="AT89" s="526"/>
      <c r="AU89" s="526"/>
      <c r="AV89" s="526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6"/>
      <c r="BK89" s="526"/>
      <c r="BL89" s="526"/>
      <c r="BM89" s="526"/>
      <c r="BN89" s="526"/>
      <c r="BO89" s="526"/>
      <c r="BP89" s="526"/>
      <c r="BQ89" s="526"/>
      <c r="BR89" s="526"/>
      <c r="BS89" s="526"/>
      <c r="BT89" s="526"/>
      <c r="BU89" s="526"/>
      <c r="BV89" s="526"/>
      <c r="BW89" s="526"/>
      <c r="BX89" s="526"/>
      <c r="BY89" s="526"/>
      <c r="BZ89" s="526"/>
      <c r="CA89" s="526"/>
      <c r="CB89" s="526"/>
      <c r="CC89" s="526"/>
      <c r="CD89" s="526"/>
      <c r="CE89" s="526"/>
      <c r="CF89" s="526"/>
      <c r="CG89" s="526"/>
      <c r="CH89" s="526"/>
      <c r="CI89" s="526"/>
      <c r="CJ89" s="526"/>
      <c r="CK89" s="526"/>
      <c r="CL89" s="526"/>
      <c r="CM89" s="526"/>
      <c r="CN89" s="526"/>
      <c r="CO89" s="526"/>
      <c r="CP89" s="526"/>
      <c r="CQ89" s="526"/>
      <c r="CR89" s="526"/>
      <c r="CS89" s="526"/>
      <c r="CT89" s="526"/>
      <c r="CU89" s="526"/>
      <c r="CV89" s="526"/>
      <c r="CW89" s="526"/>
      <c r="CX89" s="526"/>
      <c r="CY89" s="526"/>
      <c r="CZ89" s="526"/>
      <c r="DA89" s="526"/>
      <c r="DB89" s="526"/>
      <c r="DC89" s="526"/>
      <c r="DD89" s="526"/>
      <c r="DE89" s="526"/>
      <c r="DF89" s="526"/>
      <c r="DG89" s="526"/>
      <c r="DH89" s="526"/>
      <c r="DI89" s="526"/>
      <c r="DJ89" s="526"/>
      <c r="DK89" s="526"/>
      <c r="DL89" s="526"/>
      <c r="DM89" s="526"/>
      <c r="DN89" s="526"/>
      <c r="DO89" s="526"/>
      <c r="DP89" s="526"/>
      <c r="DQ89" s="526"/>
      <c r="DR89" s="526"/>
      <c r="DS89" s="526"/>
      <c r="DT89" s="526"/>
      <c r="DU89" s="526"/>
      <c r="DV89" s="526"/>
      <c r="DW89" s="526"/>
      <c r="DX89" s="526"/>
      <c r="DY89" s="526"/>
      <c r="DZ89" s="526"/>
      <c r="EA89" s="526"/>
      <c r="EB89" s="526"/>
      <c r="EC89" s="526"/>
      <c r="ED89" s="526"/>
      <c r="EE89" s="526"/>
      <c r="EF89" s="526"/>
      <c r="EG89" s="526"/>
      <c r="EH89" s="526"/>
      <c r="EI89" s="526"/>
      <c r="EJ89" s="526"/>
      <c r="EK89" s="526"/>
      <c r="EL89" s="526"/>
      <c r="EM89" s="526"/>
      <c r="EN89" s="526"/>
      <c r="EO89" s="526"/>
      <c r="EP89" s="526"/>
      <c r="EQ89" s="526"/>
      <c r="ER89" s="526"/>
      <c r="ES89" s="526"/>
      <c r="ET89" s="526"/>
      <c r="EU89" s="526"/>
      <c r="EV89" s="526"/>
      <c r="EW89" s="526"/>
      <c r="EX89" s="526"/>
      <c r="EY89" s="526"/>
      <c r="EZ89" s="526"/>
      <c r="FA89" s="526"/>
      <c r="FB89" s="526"/>
      <c r="FC89" s="526"/>
      <c r="FD89" s="526"/>
      <c r="FE89" s="526"/>
      <c r="FF89" s="526"/>
      <c r="FG89" s="526"/>
      <c r="FH89" s="526"/>
      <c r="FI89" s="526"/>
      <c r="FJ89" s="526"/>
      <c r="FK89" s="526"/>
      <c r="FL89" s="526"/>
      <c r="FM89" s="526"/>
      <c r="FN89" s="526"/>
      <c r="FO89" s="526"/>
      <c r="FP89" s="526"/>
      <c r="FQ89" s="526"/>
      <c r="FR89" s="526"/>
      <c r="FS89" s="526"/>
      <c r="FT89" s="526"/>
      <c r="FU89" s="526"/>
      <c r="FV89" s="526"/>
      <c r="FW89" s="526"/>
      <c r="FX89" s="526"/>
      <c r="FY89" s="526"/>
      <c r="FZ89" s="526"/>
      <c r="GA89" s="526"/>
      <c r="GB89" s="526"/>
      <c r="GC89" s="526"/>
      <c r="GD89" s="526"/>
      <c r="GE89" s="526"/>
      <c r="GF89" s="526"/>
      <c r="GG89" s="526"/>
      <c r="GH89" s="526"/>
      <c r="GI89" s="526"/>
      <c r="GJ89" s="526"/>
      <c r="GK89" s="526"/>
      <c r="GL89" s="526"/>
      <c r="GM89" s="526"/>
      <c r="GN89" s="526"/>
      <c r="GO89" s="526"/>
      <c r="GP89" s="526"/>
      <c r="GQ89" s="526"/>
      <c r="GR89" s="526"/>
      <c r="GS89" s="526"/>
      <c r="GT89" s="526"/>
      <c r="GU89" s="526"/>
      <c r="GV89" s="526"/>
      <c r="GW89" s="526"/>
      <c r="GX89" s="526"/>
      <c r="GY89" s="526"/>
      <c r="GZ89" s="526"/>
      <c r="HA89" s="526"/>
      <c r="HB89" s="526"/>
      <c r="HC89" s="526"/>
      <c r="HD89" s="526"/>
      <c r="HE89" s="526"/>
      <c r="HF89" s="526"/>
      <c r="HG89" s="526"/>
      <c r="HH89" s="526"/>
      <c r="HI89" s="526"/>
      <c r="HJ89" s="526"/>
      <c r="HK89" s="526"/>
      <c r="HL89" s="526"/>
      <c r="HM89" s="526"/>
      <c r="HN89" s="526"/>
      <c r="HO89" s="526"/>
      <c r="HP89" s="526"/>
      <c r="HQ89" s="526"/>
      <c r="HR89" s="526"/>
      <c r="HS89" s="526"/>
      <c r="HT89" s="526"/>
      <c r="HU89" s="526"/>
      <c r="HV89" s="526"/>
      <c r="HW89" s="526"/>
      <c r="HX89" s="526"/>
      <c r="HY89" s="526"/>
      <c r="HZ89" s="526"/>
      <c r="IA89" s="526"/>
      <c r="IB89" s="526"/>
      <c r="IC89" s="526"/>
      <c r="ID89" s="526"/>
      <c r="IE89" s="526"/>
      <c r="IF89" s="526"/>
      <c r="IG89" s="526"/>
      <c r="IH89" s="526"/>
      <c r="II89" s="526"/>
      <c r="IJ89" s="526"/>
      <c r="IK89" s="526"/>
      <c r="IL89" s="526"/>
      <c r="IM89" s="526"/>
      <c r="IN89" s="526"/>
      <c r="IO89" s="526"/>
      <c r="IP89" s="526"/>
      <c r="IQ89" s="526"/>
      <c r="IR89" s="526"/>
      <c r="IS89" s="526"/>
      <c r="IT89" s="526"/>
      <c r="IU89" s="526"/>
      <c r="IV89" s="526"/>
      <c r="IW89" s="526"/>
      <c r="IX89" s="526"/>
      <c r="IY89" s="526"/>
      <c r="IZ89" s="526"/>
      <c r="JA89" s="526"/>
      <c r="JB89" s="526"/>
      <c r="JC89" s="526"/>
      <c r="JD89" s="526"/>
      <c r="JE89" s="526"/>
      <c r="JF89" s="526"/>
      <c r="JG89" s="526"/>
      <c r="JH89" s="526"/>
      <c r="JI89" s="526"/>
      <c r="JJ89" s="526"/>
      <c r="JK89" s="526"/>
      <c r="JL89" s="526"/>
      <c r="JM89" s="526"/>
      <c r="JN89" s="527"/>
    </row>
    <row r="90" spans="1:274" ht="38" customHeight="1">
      <c r="A90" s="860"/>
      <c r="B90" s="914" t="s">
        <v>1468</v>
      </c>
      <c r="C90" s="914" t="s">
        <v>1438</v>
      </c>
      <c r="D90" s="661">
        <v>1</v>
      </c>
      <c r="E90" s="1190">
        <v>185</v>
      </c>
      <c r="F90" s="924" t="s">
        <v>1765</v>
      </c>
      <c r="G90" s="990"/>
      <c r="H90" s="991"/>
      <c r="I90" s="992"/>
      <c r="J90" s="993"/>
      <c r="K90" s="994"/>
      <c r="L90" s="995"/>
      <c r="M90" s="895">
        <f t="shared" si="8"/>
        <v>0</v>
      </c>
      <c r="N90" s="685">
        <f t="shared" si="9"/>
        <v>0</v>
      </c>
      <c r="O90" s="686" t="str">
        <f t="shared" si="10"/>
        <v>-</v>
      </c>
      <c r="P90" s="896">
        <v>3.9</v>
      </c>
      <c r="Q90" s="174">
        <f t="shared" si="7"/>
        <v>0</v>
      </c>
      <c r="R90" s="533"/>
      <c r="S90" s="922" t="s">
        <v>1520</v>
      </c>
      <c r="T90" s="898"/>
      <c r="U90" s="898"/>
      <c r="V90" s="898"/>
      <c r="W90" s="898"/>
      <c r="X90" s="898"/>
      <c r="Y90" s="898"/>
      <c r="Z90" s="898"/>
      <c r="AA90" s="898"/>
      <c r="AB90" s="898"/>
      <c r="AC90" s="898"/>
      <c r="AD90" s="898"/>
      <c r="AE90" s="898"/>
      <c r="AF90" s="898"/>
      <c r="AG90" s="898"/>
      <c r="AH90" s="898"/>
      <c r="AI90" s="898"/>
      <c r="AJ90" s="898"/>
      <c r="AK90" s="898"/>
      <c r="AL90" s="899"/>
      <c r="AM90" s="900"/>
      <c r="AN90" s="900"/>
      <c r="AO90" s="900"/>
      <c r="AP90" s="925">
        <v>1</v>
      </c>
      <c r="AQ90" s="925"/>
      <c r="AR90" s="925"/>
      <c r="AS90" s="858"/>
      <c r="AT90" s="526"/>
      <c r="AU90" s="526"/>
      <c r="AV90" s="526"/>
      <c r="AW90" s="526"/>
      <c r="AX90" s="526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526"/>
      <c r="BJ90" s="526"/>
      <c r="BK90" s="526"/>
      <c r="BL90" s="526"/>
      <c r="BM90" s="526"/>
      <c r="BN90" s="526"/>
      <c r="BO90" s="526"/>
      <c r="BP90" s="526"/>
      <c r="BQ90" s="526"/>
      <c r="BR90" s="526"/>
      <c r="BS90" s="526"/>
      <c r="BT90" s="526"/>
      <c r="BU90" s="526"/>
      <c r="BV90" s="526"/>
      <c r="BW90" s="526"/>
      <c r="BX90" s="526"/>
      <c r="BY90" s="526"/>
      <c r="BZ90" s="526"/>
      <c r="CA90" s="526"/>
      <c r="CB90" s="526"/>
      <c r="CC90" s="526"/>
      <c r="CD90" s="526"/>
      <c r="CE90" s="526"/>
      <c r="CF90" s="526"/>
      <c r="CG90" s="526"/>
      <c r="CH90" s="526"/>
      <c r="CI90" s="526"/>
      <c r="CJ90" s="526"/>
      <c r="CK90" s="526"/>
      <c r="CL90" s="526"/>
      <c r="CM90" s="526"/>
      <c r="CN90" s="526"/>
      <c r="CO90" s="526"/>
      <c r="CP90" s="526"/>
      <c r="CQ90" s="526"/>
      <c r="CR90" s="526"/>
      <c r="CS90" s="526"/>
      <c r="CT90" s="526"/>
      <c r="CU90" s="526"/>
      <c r="CV90" s="526"/>
      <c r="CW90" s="526"/>
      <c r="CX90" s="526"/>
      <c r="CY90" s="526"/>
      <c r="CZ90" s="526"/>
      <c r="DA90" s="526"/>
      <c r="DB90" s="526"/>
      <c r="DC90" s="526"/>
      <c r="DD90" s="526"/>
      <c r="DE90" s="526"/>
      <c r="DF90" s="526"/>
      <c r="DG90" s="526"/>
      <c r="DH90" s="526"/>
      <c r="DI90" s="526"/>
      <c r="DJ90" s="526"/>
      <c r="DK90" s="526"/>
      <c r="DL90" s="526"/>
      <c r="DM90" s="526"/>
      <c r="DN90" s="526"/>
      <c r="DO90" s="526"/>
      <c r="DP90" s="526"/>
      <c r="DQ90" s="526"/>
      <c r="DR90" s="526"/>
      <c r="DS90" s="526"/>
      <c r="DT90" s="526"/>
      <c r="DU90" s="526"/>
      <c r="DV90" s="526"/>
      <c r="DW90" s="526"/>
      <c r="DX90" s="526"/>
      <c r="DY90" s="526"/>
      <c r="DZ90" s="526"/>
      <c r="EA90" s="526"/>
      <c r="EB90" s="526"/>
      <c r="EC90" s="526"/>
      <c r="ED90" s="526"/>
      <c r="EE90" s="526"/>
      <c r="EF90" s="526"/>
      <c r="EG90" s="526"/>
      <c r="EH90" s="526"/>
      <c r="EI90" s="526"/>
      <c r="EJ90" s="526"/>
      <c r="EK90" s="526"/>
      <c r="EL90" s="526"/>
      <c r="EM90" s="526"/>
      <c r="EN90" s="526"/>
      <c r="EO90" s="526"/>
      <c r="EP90" s="526"/>
      <c r="EQ90" s="526"/>
      <c r="ER90" s="526"/>
      <c r="ES90" s="526"/>
      <c r="ET90" s="526"/>
      <c r="EU90" s="526"/>
      <c r="EV90" s="526"/>
      <c r="EW90" s="526"/>
      <c r="EX90" s="526"/>
      <c r="EY90" s="526"/>
      <c r="EZ90" s="526"/>
      <c r="FA90" s="526"/>
      <c r="FB90" s="526"/>
      <c r="FC90" s="526"/>
      <c r="FD90" s="526"/>
      <c r="FE90" s="526"/>
      <c r="FF90" s="526"/>
      <c r="FG90" s="526"/>
      <c r="FH90" s="526"/>
      <c r="FI90" s="526"/>
      <c r="FJ90" s="526"/>
      <c r="FK90" s="526"/>
      <c r="FL90" s="526"/>
      <c r="FM90" s="526"/>
      <c r="FN90" s="526"/>
      <c r="FO90" s="526"/>
      <c r="FP90" s="526"/>
      <c r="FQ90" s="526"/>
      <c r="FR90" s="526"/>
      <c r="FS90" s="526"/>
      <c r="FT90" s="526"/>
      <c r="FU90" s="526"/>
      <c r="FV90" s="526"/>
      <c r="FW90" s="526"/>
      <c r="FX90" s="526"/>
      <c r="FY90" s="526"/>
      <c r="FZ90" s="526"/>
      <c r="GA90" s="526"/>
      <c r="GB90" s="526"/>
      <c r="GC90" s="526"/>
      <c r="GD90" s="526"/>
      <c r="GE90" s="526"/>
      <c r="GF90" s="526"/>
      <c r="GG90" s="526"/>
      <c r="GH90" s="526"/>
      <c r="GI90" s="526"/>
      <c r="GJ90" s="526"/>
      <c r="GK90" s="526"/>
      <c r="GL90" s="526"/>
      <c r="GM90" s="526"/>
      <c r="GN90" s="526"/>
      <c r="GO90" s="526"/>
      <c r="GP90" s="526"/>
      <c r="GQ90" s="526"/>
      <c r="GR90" s="526"/>
      <c r="GS90" s="526"/>
      <c r="GT90" s="526"/>
      <c r="GU90" s="526"/>
      <c r="GV90" s="526"/>
      <c r="GW90" s="526"/>
      <c r="GX90" s="526"/>
      <c r="GY90" s="526"/>
      <c r="GZ90" s="526"/>
      <c r="HA90" s="526"/>
      <c r="HB90" s="526"/>
      <c r="HC90" s="526"/>
      <c r="HD90" s="526"/>
      <c r="HE90" s="526"/>
      <c r="HF90" s="526"/>
      <c r="HG90" s="526"/>
      <c r="HH90" s="526"/>
      <c r="HI90" s="526"/>
      <c r="HJ90" s="526"/>
      <c r="HK90" s="526"/>
      <c r="HL90" s="526"/>
      <c r="HM90" s="526"/>
      <c r="HN90" s="526"/>
      <c r="HO90" s="526"/>
      <c r="HP90" s="526"/>
      <c r="HQ90" s="526"/>
      <c r="HR90" s="526"/>
      <c r="HS90" s="526"/>
      <c r="HT90" s="526"/>
      <c r="HU90" s="526"/>
      <c r="HV90" s="526"/>
      <c r="HW90" s="526"/>
      <c r="HX90" s="526"/>
      <c r="HY90" s="526"/>
      <c r="HZ90" s="526"/>
      <c r="IA90" s="526"/>
      <c r="IB90" s="526"/>
      <c r="IC90" s="526"/>
      <c r="ID90" s="526"/>
      <c r="IE90" s="526"/>
      <c r="IF90" s="526"/>
      <c r="IG90" s="526"/>
      <c r="IH90" s="526"/>
      <c r="II90" s="526"/>
      <c r="IJ90" s="526"/>
      <c r="IK90" s="526"/>
      <c r="IL90" s="526"/>
      <c r="IM90" s="526"/>
      <c r="IN90" s="526"/>
      <c r="IO90" s="526"/>
      <c r="IP90" s="526"/>
      <c r="IQ90" s="526"/>
      <c r="IR90" s="526"/>
      <c r="IS90" s="526"/>
      <c r="IT90" s="526"/>
      <c r="IU90" s="526"/>
      <c r="IV90" s="526"/>
      <c r="IW90" s="526"/>
      <c r="IX90" s="526"/>
      <c r="IY90" s="526"/>
      <c r="IZ90" s="526"/>
      <c r="JA90" s="526"/>
      <c r="JB90" s="526"/>
      <c r="JC90" s="526"/>
      <c r="JD90" s="526"/>
      <c r="JE90" s="526"/>
      <c r="JF90" s="526"/>
      <c r="JG90" s="526"/>
      <c r="JH90" s="526"/>
      <c r="JI90" s="526"/>
      <c r="JJ90" s="526"/>
      <c r="JK90" s="526"/>
      <c r="JL90" s="526"/>
      <c r="JM90" s="526"/>
      <c r="JN90" s="527"/>
    </row>
    <row r="91" spans="1:274" ht="38" customHeight="1">
      <c r="A91" s="860"/>
      <c r="B91" s="914" t="s">
        <v>1469</v>
      </c>
      <c r="C91" s="914" t="s">
        <v>1439</v>
      </c>
      <c r="D91" s="661">
        <v>2</v>
      </c>
      <c r="E91" s="1190">
        <v>397</v>
      </c>
      <c r="F91" s="924" t="s">
        <v>1766</v>
      </c>
      <c r="G91" s="990"/>
      <c r="H91" s="991"/>
      <c r="I91" s="992"/>
      <c r="J91" s="993"/>
      <c r="K91" s="994"/>
      <c r="L91" s="995"/>
      <c r="M91" s="895">
        <f t="shared" si="8"/>
        <v>0</v>
      </c>
      <c r="N91" s="685">
        <f t="shared" si="9"/>
        <v>0</v>
      </c>
      <c r="O91" s="686" t="str">
        <f t="shared" si="10"/>
        <v>-</v>
      </c>
      <c r="P91" s="926">
        <v>23.5</v>
      </c>
      <c r="Q91" s="174">
        <f t="shared" si="7"/>
        <v>0</v>
      </c>
      <c r="R91" s="533"/>
      <c r="S91" s="922" t="s">
        <v>1516</v>
      </c>
      <c r="T91" s="898"/>
      <c r="U91" s="898"/>
      <c r="V91" s="898"/>
      <c r="W91" s="898"/>
      <c r="X91" s="898"/>
      <c r="Y91" s="898"/>
      <c r="Z91" s="898"/>
      <c r="AA91" s="898"/>
      <c r="AB91" s="898"/>
      <c r="AC91" s="898"/>
      <c r="AD91" s="898"/>
      <c r="AE91" s="898"/>
      <c r="AF91" s="898"/>
      <c r="AG91" s="898"/>
      <c r="AH91" s="898"/>
      <c r="AI91" s="898"/>
      <c r="AJ91" s="898"/>
      <c r="AK91" s="898"/>
      <c r="AL91" s="899"/>
      <c r="AM91" s="900"/>
      <c r="AN91" s="900"/>
      <c r="AO91" s="900"/>
      <c r="AP91" s="925">
        <v>2</v>
      </c>
      <c r="AQ91" s="925"/>
      <c r="AR91" s="925"/>
      <c r="AS91" s="858"/>
      <c r="AT91" s="526"/>
      <c r="AU91" s="526"/>
      <c r="AV91" s="526"/>
      <c r="AW91" s="526"/>
      <c r="AX91" s="526"/>
      <c r="AY91" s="526"/>
      <c r="AZ91" s="526"/>
      <c r="BA91" s="526"/>
      <c r="BB91" s="526"/>
      <c r="BC91" s="526"/>
      <c r="BD91" s="526"/>
      <c r="BE91" s="526"/>
      <c r="BF91" s="526"/>
      <c r="BG91" s="526"/>
      <c r="BH91" s="526"/>
      <c r="BI91" s="526"/>
      <c r="BJ91" s="526"/>
      <c r="BK91" s="526"/>
      <c r="BL91" s="526"/>
      <c r="BM91" s="526"/>
      <c r="BN91" s="526"/>
      <c r="BO91" s="526"/>
      <c r="BP91" s="526"/>
      <c r="BQ91" s="526"/>
      <c r="BR91" s="526"/>
      <c r="BS91" s="526"/>
      <c r="BT91" s="526"/>
      <c r="BU91" s="526"/>
      <c r="BV91" s="526"/>
      <c r="BW91" s="526"/>
      <c r="BX91" s="526"/>
      <c r="BY91" s="526"/>
      <c r="BZ91" s="526"/>
      <c r="CA91" s="526"/>
      <c r="CB91" s="526"/>
      <c r="CC91" s="526"/>
      <c r="CD91" s="526"/>
      <c r="CE91" s="526"/>
      <c r="CF91" s="526"/>
      <c r="CG91" s="526"/>
      <c r="CH91" s="526"/>
      <c r="CI91" s="526"/>
      <c r="CJ91" s="526"/>
      <c r="CK91" s="526"/>
      <c r="CL91" s="526"/>
      <c r="CM91" s="526"/>
      <c r="CN91" s="526"/>
      <c r="CO91" s="526"/>
      <c r="CP91" s="526"/>
      <c r="CQ91" s="526"/>
      <c r="CR91" s="526"/>
      <c r="CS91" s="526"/>
      <c r="CT91" s="526"/>
      <c r="CU91" s="526"/>
      <c r="CV91" s="526"/>
      <c r="CW91" s="526"/>
      <c r="CX91" s="526"/>
      <c r="CY91" s="526"/>
      <c r="CZ91" s="526"/>
      <c r="DA91" s="526"/>
      <c r="DB91" s="526"/>
      <c r="DC91" s="526"/>
      <c r="DD91" s="526"/>
      <c r="DE91" s="526"/>
      <c r="DF91" s="526"/>
      <c r="DG91" s="526"/>
      <c r="DH91" s="526"/>
      <c r="DI91" s="526"/>
      <c r="DJ91" s="526"/>
      <c r="DK91" s="526"/>
      <c r="DL91" s="526"/>
      <c r="DM91" s="526"/>
      <c r="DN91" s="526"/>
      <c r="DO91" s="526"/>
      <c r="DP91" s="526"/>
      <c r="DQ91" s="526"/>
      <c r="DR91" s="526"/>
      <c r="DS91" s="526"/>
      <c r="DT91" s="526"/>
      <c r="DU91" s="526"/>
      <c r="DV91" s="526"/>
      <c r="DW91" s="526"/>
      <c r="DX91" s="526"/>
      <c r="DY91" s="526"/>
      <c r="DZ91" s="526"/>
      <c r="EA91" s="526"/>
      <c r="EB91" s="526"/>
      <c r="EC91" s="526"/>
      <c r="ED91" s="526"/>
      <c r="EE91" s="526"/>
      <c r="EF91" s="526"/>
      <c r="EG91" s="526"/>
      <c r="EH91" s="526"/>
      <c r="EI91" s="526"/>
      <c r="EJ91" s="526"/>
      <c r="EK91" s="526"/>
      <c r="EL91" s="526"/>
      <c r="EM91" s="526"/>
      <c r="EN91" s="526"/>
      <c r="EO91" s="526"/>
      <c r="EP91" s="526"/>
      <c r="EQ91" s="526"/>
      <c r="ER91" s="526"/>
      <c r="ES91" s="526"/>
      <c r="ET91" s="526"/>
      <c r="EU91" s="526"/>
      <c r="EV91" s="526"/>
      <c r="EW91" s="526"/>
      <c r="EX91" s="526"/>
      <c r="EY91" s="526"/>
      <c r="EZ91" s="526"/>
      <c r="FA91" s="526"/>
      <c r="FB91" s="526"/>
      <c r="FC91" s="526"/>
      <c r="FD91" s="526"/>
      <c r="FE91" s="526"/>
      <c r="FF91" s="526"/>
      <c r="FG91" s="526"/>
      <c r="FH91" s="526"/>
      <c r="FI91" s="526"/>
      <c r="FJ91" s="526"/>
      <c r="FK91" s="526"/>
      <c r="FL91" s="526"/>
      <c r="FM91" s="526"/>
      <c r="FN91" s="526"/>
      <c r="FO91" s="526"/>
      <c r="FP91" s="526"/>
      <c r="FQ91" s="526"/>
      <c r="FR91" s="526"/>
      <c r="FS91" s="526"/>
      <c r="FT91" s="526"/>
      <c r="FU91" s="526"/>
      <c r="FV91" s="526"/>
      <c r="FW91" s="526"/>
      <c r="FX91" s="526"/>
      <c r="FY91" s="526"/>
      <c r="FZ91" s="526"/>
      <c r="GA91" s="526"/>
      <c r="GB91" s="526"/>
      <c r="GC91" s="526"/>
      <c r="GD91" s="526"/>
      <c r="GE91" s="526"/>
      <c r="GF91" s="526"/>
      <c r="GG91" s="526"/>
      <c r="GH91" s="526"/>
      <c r="GI91" s="526"/>
      <c r="GJ91" s="526"/>
      <c r="GK91" s="526"/>
      <c r="GL91" s="526"/>
      <c r="GM91" s="526"/>
      <c r="GN91" s="526"/>
      <c r="GO91" s="526"/>
      <c r="GP91" s="526"/>
      <c r="GQ91" s="526"/>
      <c r="GR91" s="526"/>
      <c r="GS91" s="526"/>
      <c r="GT91" s="526"/>
      <c r="GU91" s="526"/>
      <c r="GV91" s="526"/>
      <c r="GW91" s="526"/>
      <c r="GX91" s="526"/>
      <c r="GY91" s="526"/>
      <c r="GZ91" s="526"/>
      <c r="HA91" s="526"/>
      <c r="HB91" s="526"/>
      <c r="HC91" s="526"/>
      <c r="HD91" s="526"/>
      <c r="HE91" s="526"/>
      <c r="HF91" s="526"/>
      <c r="HG91" s="526"/>
      <c r="HH91" s="526"/>
      <c r="HI91" s="526"/>
      <c r="HJ91" s="526"/>
      <c r="HK91" s="526"/>
      <c r="HL91" s="526"/>
      <c r="HM91" s="526"/>
      <c r="HN91" s="526"/>
      <c r="HO91" s="526"/>
      <c r="HP91" s="526"/>
      <c r="HQ91" s="526"/>
      <c r="HR91" s="526"/>
      <c r="HS91" s="526"/>
      <c r="HT91" s="526"/>
      <c r="HU91" s="526"/>
      <c r="HV91" s="526"/>
      <c r="HW91" s="526"/>
      <c r="HX91" s="526"/>
      <c r="HY91" s="526"/>
      <c r="HZ91" s="526"/>
      <c r="IA91" s="526"/>
      <c r="IB91" s="526"/>
      <c r="IC91" s="526"/>
      <c r="ID91" s="526"/>
      <c r="IE91" s="526"/>
      <c r="IF91" s="526"/>
      <c r="IG91" s="526"/>
      <c r="IH91" s="526"/>
      <c r="II91" s="526"/>
      <c r="IJ91" s="526"/>
      <c r="IK91" s="526"/>
      <c r="IL91" s="526"/>
      <c r="IM91" s="526"/>
      <c r="IN91" s="526"/>
      <c r="IO91" s="526"/>
      <c r="IP91" s="526"/>
      <c r="IQ91" s="526"/>
      <c r="IR91" s="526"/>
      <c r="IS91" s="526"/>
      <c r="IT91" s="526"/>
      <c r="IU91" s="526"/>
      <c r="IV91" s="526"/>
      <c r="IW91" s="526"/>
      <c r="IX91" s="526"/>
      <c r="IY91" s="526"/>
      <c r="IZ91" s="526"/>
      <c r="JA91" s="526"/>
      <c r="JB91" s="526"/>
      <c r="JC91" s="526"/>
      <c r="JD91" s="526"/>
      <c r="JE91" s="526"/>
      <c r="JF91" s="526"/>
      <c r="JG91" s="526"/>
      <c r="JH91" s="526"/>
      <c r="JI91" s="526"/>
      <c r="JJ91" s="526"/>
      <c r="JK91" s="526"/>
      <c r="JL91" s="526"/>
      <c r="JM91" s="526"/>
      <c r="JN91" s="527"/>
    </row>
    <row r="92" spans="1:274" ht="38" customHeight="1">
      <c r="A92" s="860"/>
      <c r="B92" s="914" t="s">
        <v>1470</v>
      </c>
      <c r="C92" s="914" t="s">
        <v>1440</v>
      </c>
      <c r="D92" s="661">
        <v>1</v>
      </c>
      <c r="E92" s="1190">
        <v>238</v>
      </c>
      <c r="F92" s="924" t="s">
        <v>1767</v>
      </c>
      <c r="G92" s="990"/>
      <c r="H92" s="991"/>
      <c r="I92" s="992"/>
      <c r="J92" s="993"/>
      <c r="K92" s="994"/>
      <c r="L92" s="995"/>
      <c r="M92" s="895">
        <f t="shared" si="8"/>
        <v>0</v>
      </c>
      <c r="N92" s="685">
        <f t="shared" si="9"/>
        <v>0</v>
      </c>
      <c r="O92" s="686" t="str">
        <f t="shared" si="10"/>
        <v>-</v>
      </c>
      <c r="P92" s="926">
        <v>7.9</v>
      </c>
      <c r="Q92" s="174">
        <f t="shared" si="7"/>
        <v>0</v>
      </c>
      <c r="R92" s="533"/>
      <c r="S92" s="922" t="s">
        <v>1516</v>
      </c>
      <c r="T92" s="898"/>
      <c r="U92" s="898"/>
      <c r="V92" s="898"/>
      <c r="W92" s="898"/>
      <c r="X92" s="898"/>
      <c r="Y92" s="898"/>
      <c r="Z92" s="898"/>
      <c r="AA92" s="898"/>
      <c r="AB92" s="898"/>
      <c r="AC92" s="898"/>
      <c r="AD92" s="898"/>
      <c r="AE92" s="898"/>
      <c r="AF92" s="898"/>
      <c r="AG92" s="898"/>
      <c r="AH92" s="898"/>
      <c r="AI92" s="898"/>
      <c r="AJ92" s="898"/>
      <c r="AK92" s="898"/>
      <c r="AL92" s="899"/>
      <c r="AM92" s="900"/>
      <c r="AN92" s="900"/>
      <c r="AO92" s="900"/>
      <c r="AP92" s="925"/>
      <c r="AQ92" s="925">
        <v>1</v>
      </c>
      <c r="AR92" s="925"/>
      <c r="AS92" s="858"/>
      <c r="AT92" s="526"/>
      <c r="AU92" s="526"/>
      <c r="AV92" s="526"/>
      <c r="AW92" s="526"/>
      <c r="AX92" s="526"/>
      <c r="AY92" s="526"/>
      <c r="AZ92" s="526"/>
      <c r="BA92" s="526"/>
      <c r="BB92" s="526"/>
      <c r="BC92" s="526"/>
      <c r="BD92" s="526"/>
      <c r="BE92" s="526"/>
      <c r="BF92" s="526"/>
      <c r="BG92" s="526"/>
      <c r="BH92" s="526"/>
      <c r="BI92" s="526"/>
      <c r="BJ92" s="526"/>
      <c r="BK92" s="526"/>
      <c r="BL92" s="526"/>
      <c r="BM92" s="526"/>
      <c r="BN92" s="526"/>
      <c r="BO92" s="526"/>
      <c r="BP92" s="526"/>
      <c r="BQ92" s="526"/>
      <c r="BR92" s="526"/>
      <c r="BS92" s="526"/>
      <c r="BT92" s="526"/>
      <c r="BU92" s="526"/>
      <c r="BV92" s="526"/>
      <c r="BW92" s="526"/>
      <c r="BX92" s="526"/>
      <c r="BY92" s="526"/>
      <c r="BZ92" s="526"/>
      <c r="CA92" s="526"/>
      <c r="CB92" s="526"/>
      <c r="CC92" s="526"/>
      <c r="CD92" s="526"/>
      <c r="CE92" s="526"/>
      <c r="CF92" s="526"/>
      <c r="CG92" s="526"/>
      <c r="CH92" s="526"/>
      <c r="CI92" s="526"/>
      <c r="CJ92" s="526"/>
      <c r="CK92" s="526"/>
      <c r="CL92" s="526"/>
      <c r="CM92" s="526"/>
      <c r="CN92" s="526"/>
      <c r="CO92" s="526"/>
      <c r="CP92" s="526"/>
      <c r="CQ92" s="526"/>
      <c r="CR92" s="526"/>
      <c r="CS92" s="526"/>
      <c r="CT92" s="526"/>
      <c r="CU92" s="526"/>
      <c r="CV92" s="526"/>
      <c r="CW92" s="526"/>
      <c r="CX92" s="526"/>
      <c r="CY92" s="526"/>
      <c r="CZ92" s="526"/>
      <c r="DA92" s="526"/>
      <c r="DB92" s="526"/>
      <c r="DC92" s="526"/>
      <c r="DD92" s="526"/>
      <c r="DE92" s="526"/>
      <c r="DF92" s="526"/>
      <c r="DG92" s="526"/>
      <c r="DH92" s="526"/>
      <c r="DI92" s="526"/>
      <c r="DJ92" s="526"/>
      <c r="DK92" s="526"/>
      <c r="DL92" s="526"/>
      <c r="DM92" s="526"/>
      <c r="DN92" s="526"/>
      <c r="DO92" s="526"/>
      <c r="DP92" s="526"/>
      <c r="DQ92" s="526"/>
      <c r="DR92" s="526"/>
      <c r="DS92" s="526"/>
      <c r="DT92" s="526"/>
      <c r="DU92" s="526"/>
      <c r="DV92" s="526"/>
      <c r="DW92" s="526"/>
      <c r="DX92" s="526"/>
      <c r="DY92" s="526"/>
      <c r="DZ92" s="526"/>
      <c r="EA92" s="526"/>
      <c r="EB92" s="526"/>
      <c r="EC92" s="526"/>
      <c r="ED92" s="526"/>
      <c r="EE92" s="526"/>
      <c r="EF92" s="526"/>
      <c r="EG92" s="526"/>
      <c r="EH92" s="526"/>
      <c r="EI92" s="526"/>
      <c r="EJ92" s="526"/>
      <c r="EK92" s="526"/>
      <c r="EL92" s="526"/>
      <c r="EM92" s="526"/>
      <c r="EN92" s="526"/>
      <c r="EO92" s="526"/>
      <c r="EP92" s="526"/>
      <c r="EQ92" s="526"/>
      <c r="ER92" s="526"/>
      <c r="ES92" s="526"/>
      <c r="ET92" s="526"/>
      <c r="EU92" s="526"/>
      <c r="EV92" s="526"/>
      <c r="EW92" s="526"/>
      <c r="EX92" s="526"/>
      <c r="EY92" s="526"/>
      <c r="EZ92" s="526"/>
      <c r="FA92" s="526"/>
      <c r="FB92" s="526"/>
      <c r="FC92" s="526"/>
      <c r="FD92" s="526"/>
      <c r="FE92" s="526"/>
      <c r="FF92" s="526"/>
      <c r="FG92" s="526"/>
      <c r="FH92" s="526"/>
      <c r="FI92" s="526"/>
      <c r="FJ92" s="526"/>
      <c r="FK92" s="526"/>
      <c r="FL92" s="526"/>
      <c r="FM92" s="526"/>
      <c r="FN92" s="526"/>
      <c r="FO92" s="526"/>
      <c r="FP92" s="526"/>
      <c r="FQ92" s="526"/>
      <c r="FR92" s="526"/>
      <c r="FS92" s="526"/>
      <c r="FT92" s="526"/>
      <c r="FU92" s="526"/>
      <c r="FV92" s="526"/>
      <c r="FW92" s="526"/>
      <c r="FX92" s="526"/>
      <c r="FY92" s="526"/>
      <c r="FZ92" s="526"/>
      <c r="GA92" s="526"/>
      <c r="GB92" s="526"/>
      <c r="GC92" s="526"/>
      <c r="GD92" s="526"/>
      <c r="GE92" s="526"/>
      <c r="GF92" s="526"/>
      <c r="GG92" s="526"/>
      <c r="GH92" s="526"/>
      <c r="GI92" s="526"/>
      <c r="GJ92" s="526"/>
      <c r="GK92" s="526"/>
      <c r="GL92" s="526"/>
      <c r="GM92" s="526"/>
      <c r="GN92" s="526"/>
      <c r="GO92" s="526"/>
      <c r="GP92" s="526"/>
      <c r="GQ92" s="526"/>
      <c r="GR92" s="526"/>
      <c r="GS92" s="526"/>
      <c r="GT92" s="526"/>
      <c r="GU92" s="526"/>
      <c r="GV92" s="526"/>
      <c r="GW92" s="526"/>
      <c r="GX92" s="526"/>
      <c r="GY92" s="526"/>
      <c r="GZ92" s="526"/>
      <c r="HA92" s="526"/>
      <c r="HB92" s="526"/>
      <c r="HC92" s="526"/>
      <c r="HD92" s="526"/>
      <c r="HE92" s="526"/>
      <c r="HF92" s="526"/>
      <c r="HG92" s="526"/>
      <c r="HH92" s="526"/>
      <c r="HI92" s="526"/>
      <c r="HJ92" s="526"/>
      <c r="HK92" s="526"/>
      <c r="HL92" s="526"/>
      <c r="HM92" s="526"/>
      <c r="HN92" s="526"/>
      <c r="HO92" s="526"/>
      <c r="HP92" s="526"/>
      <c r="HQ92" s="526"/>
      <c r="HR92" s="526"/>
      <c r="HS92" s="526"/>
      <c r="HT92" s="526"/>
      <c r="HU92" s="526"/>
      <c r="HV92" s="526"/>
      <c r="HW92" s="526"/>
      <c r="HX92" s="526"/>
      <c r="HY92" s="526"/>
      <c r="HZ92" s="526"/>
      <c r="IA92" s="526"/>
      <c r="IB92" s="526"/>
      <c r="IC92" s="526"/>
      <c r="ID92" s="526"/>
      <c r="IE92" s="526"/>
      <c r="IF92" s="526"/>
      <c r="IG92" s="526"/>
      <c r="IH92" s="526"/>
      <c r="II92" s="526"/>
      <c r="IJ92" s="526"/>
      <c r="IK92" s="526"/>
      <c r="IL92" s="526"/>
      <c r="IM92" s="526"/>
      <c r="IN92" s="526"/>
      <c r="IO92" s="526"/>
      <c r="IP92" s="526"/>
      <c r="IQ92" s="526"/>
      <c r="IR92" s="526"/>
      <c r="IS92" s="526"/>
      <c r="IT92" s="526"/>
      <c r="IU92" s="526"/>
      <c r="IV92" s="526"/>
      <c r="IW92" s="526"/>
      <c r="IX92" s="526"/>
      <c r="IY92" s="526"/>
      <c r="IZ92" s="526"/>
      <c r="JA92" s="526"/>
      <c r="JB92" s="526"/>
      <c r="JC92" s="526"/>
      <c r="JD92" s="526"/>
      <c r="JE92" s="526"/>
      <c r="JF92" s="526"/>
      <c r="JG92" s="526"/>
      <c r="JH92" s="526"/>
      <c r="JI92" s="526"/>
      <c r="JJ92" s="526"/>
      <c r="JK92" s="526"/>
      <c r="JL92" s="526"/>
      <c r="JM92" s="526"/>
      <c r="JN92" s="527"/>
    </row>
    <row r="93" spans="1:274" ht="38" customHeight="1">
      <c r="A93" s="860"/>
      <c r="B93" s="914" t="s">
        <v>1471</v>
      </c>
      <c r="C93" s="914" t="s">
        <v>1441</v>
      </c>
      <c r="D93" s="661">
        <v>1</v>
      </c>
      <c r="E93" s="1190">
        <v>225</v>
      </c>
      <c r="F93" s="924" t="s">
        <v>1768</v>
      </c>
      <c r="G93" s="990"/>
      <c r="H93" s="991"/>
      <c r="I93" s="992"/>
      <c r="J93" s="993"/>
      <c r="K93" s="994"/>
      <c r="L93" s="995"/>
      <c r="M93" s="895">
        <f t="shared" si="8"/>
        <v>0</v>
      </c>
      <c r="N93" s="685">
        <f t="shared" si="9"/>
        <v>0</v>
      </c>
      <c r="O93" s="686" t="str">
        <f t="shared" si="10"/>
        <v>-</v>
      </c>
      <c r="P93" s="926">
        <v>7</v>
      </c>
      <c r="Q93" s="174">
        <f t="shared" si="7"/>
        <v>0</v>
      </c>
      <c r="R93" s="533"/>
      <c r="S93" s="922" t="s">
        <v>1516</v>
      </c>
      <c r="T93" s="898"/>
      <c r="U93" s="898"/>
      <c r="V93" s="898"/>
      <c r="W93" s="898"/>
      <c r="X93" s="898"/>
      <c r="Y93" s="898"/>
      <c r="Z93" s="898"/>
      <c r="AA93" s="898"/>
      <c r="AB93" s="898"/>
      <c r="AC93" s="898"/>
      <c r="AD93" s="898"/>
      <c r="AE93" s="898"/>
      <c r="AF93" s="898"/>
      <c r="AG93" s="898"/>
      <c r="AH93" s="898"/>
      <c r="AI93" s="898"/>
      <c r="AJ93" s="898"/>
      <c r="AK93" s="898"/>
      <c r="AL93" s="899"/>
      <c r="AM93" s="900"/>
      <c r="AN93" s="900"/>
      <c r="AO93" s="900"/>
      <c r="AP93" s="925"/>
      <c r="AQ93" s="925">
        <v>1</v>
      </c>
      <c r="AR93" s="925"/>
      <c r="AS93" s="858"/>
      <c r="AT93" s="526"/>
      <c r="AU93" s="526"/>
      <c r="AV93" s="526"/>
      <c r="AW93" s="526"/>
      <c r="AX93" s="526"/>
      <c r="AY93" s="526"/>
      <c r="AZ93" s="526"/>
      <c r="BA93" s="526"/>
      <c r="BB93" s="526"/>
      <c r="BC93" s="526"/>
      <c r="BD93" s="526"/>
      <c r="BE93" s="526"/>
      <c r="BF93" s="526"/>
      <c r="BG93" s="526"/>
      <c r="BH93" s="526"/>
      <c r="BI93" s="526"/>
      <c r="BJ93" s="526"/>
      <c r="BK93" s="526"/>
      <c r="BL93" s="526"/>
      <c r="BM93" s="526"/>
      <c r="BN93" s="526"/>
      <c r="BO93" s="526"/>
      <c r="BP93" s="526"/>
      <c r="BQ93" s="526"/>
      <c r="BR93" s="526"/>
      <c r="BS93" s="526"/>
      <c r="BT93" s="526"/>
      <c r="BU93" s="526"/>
      <c r="BV93" s="526"/>
      <c r="BW93" s="526"/>
      <c r="BX93" s="526"/>
      <c r="BY93" s="526"/>
      <c r="BZ93" s="526"/>
      <c r="CA93" s="526"/>
      <c r="CB93" s="526"/>
      <c r="CC93" s="526"/>
      <c r="CD93" s="526"/>
      <c r="CE93" s="526"/>
      <c r="CF93" s="526"/>
      <c r="CG93" s="526"/>
      <c r="CH93" s="526"/>
      <c r="CI93" s="526"/>
      <c r="CJ93" s="526"/>
      <c r="CK93" s="526"/>
      <c r="CL93" s="526"/>
      <c r="CM93" s="526"/>
      <c r="CN93" s="526"/>
      <c r="CO93" s="526"/>
      <c r="CP93" s="526"/>
      <c r="CQ93" s="526"/>
      <c r="CR93" s="526"/>
      <c r="CS93" s="526"/>
      <c r="CT93" s="526"/>
      <c r="CU93" s="526"/>
      <c r="CV93" s="526"/>
      <c r="CW93" s="526"/>
      <c r="CX93" s="526"/>
      <c r="CY93" s="526"/>
      <c r="CZ93" s="526"/>
      <c r="DA93" s="526"/>
      <c r="DB93" s="526"/>
      <c r="DC93" s="526"/>
      <c r="DD93" s="526"/>
      <c r="DE93" s="526"/>
      <c r="DF93" s="526"/>
      <c r="DG93" s="526"/>
      <c r="DH93" s="526"/>
      <c r="DI93" s="526"/>
      <c r="DJ93" s="526"/>
      <c r="DK93" s="526"/>
      <c r="DL93" s="526"/>
      <c r="DM93" s="526"/>
      <c r="DN93" s="526"/>
      <c r="DO93" s="526"/>
      <c r="DP93" s="526"/>
      <c r="DQ93" s="526"/>
      <c r="DR93" s="526"/>
      <c r="DS93" s="526"/>
      <c r="DT93" s="526"/>
      <c r="DU93" s="526"/>
      <c r="DV93" s="526"/>
      <c r="DW93" s="526"/>
      <c r="DX93" s="526"/>
      <c r="DY93" s="526"/>
      <c r="DZ93" s="526"/>
      <c r="EA93" s="526"/>
      <c r="EB93" s="526"/>
      <c r="EC93" s="526"/>
      <c r="ED93" s="526"/>
      <c r="EE93" s="526"/>
      <c r="EF93" s="526"/>
      <c r="EG93" s="526"/>
      <c r="EH93" s="526"/>
      <c r="EI93" s="526"/>
      <c r="EJ93" s="526"/>
      <c r="EK93" s="526"/>
      <c r="EL93" s="526"/>
      <c r="EM93" s="526"/>
      <c r="EN93" s="526"/>
      <c r="EO93" s="526"/>
      <c r="EP93" s="526"/>
      <c r="EQ93" s="526"/>
      <c r="ER93" s="526"/>
      <c r="ES93" s="526"/>
      <c r="ET93" s="526"/>
      <c r="EU93" s="526"/>
      <c r="EV93" s="526"/>
      <c r="EW93" s="526"/>
      <c r="EX93" s="526"/>
      <c r="EY93" s="526"/>
      <c r="EZ93" s="526"/>
      <c r="FA93" s="526"/>
      <c r="FB93" s="526"/>
      <c r="FC93" s="526"/>
      <c r="FD93" s="526"/>
      <c r="FE93" s="526"/>
      <c r="FF93" s="526"/>
      <c r="FG93" s="526"/>
      <c r="FH93" s="526"/>
      <c r="FI93" s="526"/>
      <c r="FJ93" s="526"/>
      <c r="FK93" s="526"/>
      <c r="FL93" s="526"/>
      <c r="FM93" s="526"/>
      <c r="FN93" s="526"/>
      <c r="FO93" s="526"/>
      <c r="FP93" s="526"/>
      <c r="FQ93" s="526"/>
      <c r="FR93" s="526"/>
      <c r="FS93" s="526"/>
      <c r="FT93" s="526"/>
      <c r="FU93" s="526"/>
      <c r="FV93" s="526"/>
      <c r="FW93" s="526"/>
      <c r="FX93" s="526"/>
      <c r="FY93" s="526"/>
      <c r="FZ93" s="526"/>
      <c r="GA93" s="526"/>
      <c r="GB93" s="526"/>
      <c r="GC93" s="526"/>
      <c r="GD93" s="526"/>
      <c r="GE93" s="526"/>
      <c r="GF93" s="526"/>
      <c r="GG93" s="526"/>
      <c r="GH93" s="526"/>
      <c r="GI93" s="526"/>
      <c r="GJ93" s="526"/>
      <c r="GK93" s="526"/>
      <c r="GL93" s="526"/>
      <c r="GM93" s="526"/>
      <c r="GN93" s="526"/>
      <c r="GO93" s="526"/>
      <c r="GP93" s="526"/>
      <c r="GQ93" s="526"/>
      <c r="GR93" s="526"/>
      <c r="GS93" s="526"/>
      <c r="GT93" s="526"/>
      <c r="GU93" s="526"/>
      <c r="GV93" s="526"/>
      <c r="GW93" s="526"/>
      <c r="GX93" s="526"/>
      <c r="GY93" s="526"/>
      <c r="GZ93" s="526"/>
      <c r="HA93" s="526"/>
      <c r="HB93" s="526"/>
      <c r="HC93" s="526"/>
      <c r="HD93" s="526"/>
      <c r="HE93" s="526"/>
      <c r="HF93" s="526"/>
      <c r="HG93" s="526"/>
      <c r="HH93" s="526"/>
      <c r="HI93" s="526"/>
      <c r="HJ93" s="526"/>
      <c r="HK93" s="526"/>
      <c r="HL93" s="526"/>
      <c r="HM93" s="526"/>
      <c r="HN93" s="526"/>
      <c r="HO93" s="526"/>
      <c r="HP93" s="526"/>
      <c r="HQ93" s="526"/>
      <c r="HR93" s="526"/>
      <c r="HS93" s="526"/>
      <c r="HT93" s="526"/>
      <c r="HU93" s="526"/>
      <c r="HV93" s="526"/>
      <c r="HW93" s="526"/>
      <c r="HX93" s="526"/>
      <c r="HY93" s="526"/>
      <c r="HZ93" s="526"/>
      <c r="IA93" s="526"/>
      <c r="IB93" s="526"/>
      <c r="IC93" s="526"/>
      <c r="ID93" s="526"/>
      <c r="IE93" s="526"/>
      <c r="IF93" s="526"/>
      <c r="IG93" s="526"/>
      <c r="IH93" s="526"/>
      <c r="II93" s="526"/>
      <c r="IJ93" s="526"/>
      <c r="IK93" s="526"/>
      <c r="IL93" s="526"/>
      <c r="IM93" s="526"/>
      <c r="IN93" s="526"/>
      <c r="IO93" s="526"/>
      <c r="IP93" s="526"/>
      <c r="IQ93" s="526"/>
      <c r="IR93" s="526"/>
      <c r="IS93" s="526"/>
      <c r="IT93" s="526"/>
      <c r="IU93" s="526"/>
      <c r="IV93" s="526"/>
      <c r="IW93" s="526"/>
      <c r="IX93" s="526"/>
      <c r="IY93" s="526"/>
      <c r="IZ93" s="526"/>
      <c r="JA93" s="526"/>
      <c r="JB93" s="526"/>
      <c r="JC93" s="526"/>
      <c r="JD93" s="526"/>
      <c r="JE93" s="526"/>
      <c r="JF93" s="526"/>
      <c r="JG93" s="526"/>
      <c r="JH93" s="526"/>
      <c r="JI93" s="526"/>
      <c r="JJ93" s="526"/>
      <c r="JK93" s="526"/>
      <c r="JL93" s="526"/>
      <c r="JM93" s="526"/>
      <c r="JN93" s="527"/>
    </row>
    <row r="94" spans="1:274" ht="38" customHeight="1">
      <c r="A94" s="860"/>
      <c r="B94" s="914" t="s">
        <v>1472</v>
      </c>
      <c r="C94" s="914" t="s">
        <v>1442</v>
      </c>
      <c r="D94" s="661">
        <v>2</v>
      </c>
      <c r="E94" s="1190">
        <v>622</v>
      </c>
      <c r="F94" s="924" t="s">
        <v>1769</v>
      </c>
      <c r="G94" s="990"/>
      <c r="H94" s="991"/>
      <c r="I94" s="992"/>
      <c r="J94" s="993"/>
      <c r="K94" s="994"/>
      <c r="L94" s="995"/>
      <c r="M94" s="895">
        <f t="shared" si="8"/>
        <v>0</v>
      </c>
      <c r="N94" s="685">
        <f t="shared" si="9"/>
        <v>0</v>
      </c>
      <c r="O94" s="686" t="str">
        <f t="shared" si="10"/>
        <v>-</v>
      </c>
      <c r="P94" s="926">
        <v>46.6</v>
      </c>
      <c r="Q94" s="174">
        <f t="shared" si="7"/>
        <v>0</v>
      </c>
      <c r="R94" s="533"/>
      <c r="S94" s="922" t="s">
        <v>1517</v>
      </c>
      <c r="T94" s="898"/>
      <c r="U94" s="898"/>
      <c r="V94" s="898"/>
      <c r="W94" s="898"/>
      <c r="X94" s="898"/>
      <c r="Y94" s="898"/>
      <c r="Z94" s="898"/>
      <c r="AA94" s="898"/>
      <c r="AB94" s="898"/>
      <c r="AC94" s="898"/>
      <c r="AD94" s="898"/>
      <c r="AE94" s="898"/>
      <c r="AF94" s="898"/>
      <c r="AG94" s="898"/>
      <c r="AH94" s="898"/>
      <c r="AI94" s="898"/>
      <c r="AJ94" s="898"/>
      <c r="AK94" s="898"/>
      <c r="AL94" s="899"/>
      <c r="AM94" s="900"/>
      <c r="AN94" s="900"/>
      <c r="AO94" s="900"/>
      <c r="AP94" s="925"/>
      <c r="AQ94" s="925">
        <v>2</v>
      </c>
      <c r="AR94" s="925"/>
      <c r="AS94" s="858"/>
      <c r="AT94" s="526"/>
      <c r="AU94" s="526"/>
      <c r="AV94" s="526"/>
      <c r="AW94" s="526"/>
      <c r="AX94" s="526"/>
      <c r="AY94" s="526"/>
      <c r="AZ94" s="526"/>
      <c r="BA94" s="526"/>
      <c r="BB94" s="526"/>
      <c r="BC94" s="526"/>
      <c r="BD94" s="526"/>
      <c r="BE94" s="526"/>
      <c r="BF94" s="526"/>
      <c r="BG94" s="526"/>
      <c r="BH94" s="526"/>
      <c r="BI94" s="526"/>
      <c r="BJ94" s="526"/>
      <c r="BK94" s="526"/>
      <c r="BL94" s="526"/>
      <c r="BM94" s="526"/>
      <c r="BN94" s="526"/>
      <c r="BO94" s="526"/>
      <c r="BP94" s="526"/>
      <c r="BQ94" s="526"/>
      <c r="BR94" s="526"/>
      <c r="BS94" s="526"/>
      <c r="BT94" s="526"/>
      <c r="BU94" s="526"/>
      <c r="BV94" s="526"/>
      <c r="BW94" s="526"/>
      <c r="BX94" s="526"/>
      <c r="BY94" s="526"/>
      <c r="BZ94" s="526"/>
      <c r="CA94" s="526"/>
      <c r="CB94" s="526"/>
      <c r="CC94" s="526"/>
      <c r="CD94" s="526"/>
      <c r="CE94" s="526"/>
      <c r="CF94" s="526"/>
      <c r="CG94" s="526"/>
      <c r="CH94" s="526"/>
      <c r="CI94" s="526"/>
      <c r="CJ94" s="526"/>
      <c r="CK94" s="526"/>
      <c r="CL94" s="526"/>
      <c r="CM94" s="526"/>
      <c r="CN94" s="526"/>
      <c r="CO94" s="526"/>
      <c r="CP94" s="526"/>
      <c r="CQ94" s="526"/>
      <c r="CR94" s="526"/>
      <c r="CS94" s="526"/>
      <c r="CT94" s="526"/>
      <c r="CU94" s="526"/>
      <c r="CV94" s="526"/>
      <c r="CW94" s="526"/>
      <c r="CX94" s="526"/>
      <c r="CY94" s="526"/>
      <c r="CZ94" s="526"/>
      <c r="DA94" s="526"/>
      <c r="DB94" s="526"/>
      <c r="DC94" s="526"/>
      <c r="DD94" s="526"/>
      <c r="DE94" s="526"/>
      <c r="DF94" s="526"/>
      <c r="DG94" s="526"/>
      <c r="DH94" s="526"/>
      <c r="DI94" s="526"/>
      <c r="DJ94" s="526"/>
      <c r="DK94" s="526"/>
      <c r="DL94" s="526"/>
      <c r="DM94" s="526"/>
      <c r="DN94" s="526"/>
      <c r="DO94" s="526"/>
      <c r="DP94" s="526"/>
      <c r="DQ94" s="526"/>
      <c r="DR94" s="526"/>
      <c r="DS94" s="526"/>
      <c r="DT94" s="526"/>
      <c r="DU94" s="526"/>
      <c r="DV94" s="526"/>
      <c r="DW94" s="526"/>
      <c r="DX94" s="526"/>
      <c r="DY94" s="526"/>
      <c r="DZ94" s="526"/>
      <c r="EA94" s="526"/>
      <c r="EB94" s="526"/>
      <c r="EC94" s="526"/>
      <c r="ED94" s="526"/>
      <c r="EE94" s="526"/>
      <c r="EF94" s="526"/>
      <c r="EG94" s="526"/>
      <c r="EH94" s="526"/>
      <c r="EI94" s="526"/>
      <c r="EJ94" s="526"/>
      <c r="EK94" s="526"/>
      <c r="EL94" s="526"/>
      <c r="EM94" s="526"/>
      <c r="EN94" s="526"/>
      <c r="EO94" s="526"/>
      <c r="EP94" s="526"/>
      <c r="EQ94" s="526"/>
      <c r="ER94" s="526"/>
      <c r="ES94" s="526"/>
      <c r="ET94" s="526"/>
      <c r="EU94" s="526"/>
      <c r="EV94" s="526"/>
      <c r="EW94" s="526"/>
      <c r="EX94" s="526"/>
      <c r="EY94" s="526"/>
      <c r="EZ94" s="526"/>
      <c r="FA94" s="526"/>
      <c r="FB94" s="526"/>
      <c r="FC94" s="526"/>
      <c r="FD94" s="526"/>
      <c r="FE94" s="526"/>
      <c r="FF94" s="526"/>
      <c r="FG94" s="526"/>
      <c r="FH94" s="526"/>
      <c r="FI94" s="526"/>
      <c r="FJ94" s="526"/>
      <c r="FK94" s="526"/>
      <c r="FL94" s="526"/>
      <c r="FM94" s="526"/>
      <c r="FN94" s="526"/>
      <c r="FO94" s="526"/>
      <c r="FP94" s="526"/>
      <c r="FQ94" s="526"/>
      <c r="FR94" s="526"/>
      <c r="FS94" s="526"/>
      <c r="FT94" s="526"/>
      <c r="FU94" s="526"/>
      <c r="FV94" s="526"/>
      <c r="FW94" s="526"/>
      <c r="FX94" s="526"/>
      <c r="FY94" s="526"/>
      <c r="FZ94" s="526"/>
      <c r="GA94" s="526"/>
      <c r="GB94" s="526"/>
      <c r="GC94" s="526"/>
      <c r="GD94" s="526"/>
      <c r="GE94" s="526"/>
      <c r="GF94" s="526"/>
      <c r="GG94" s="526"/>
      <c r="GH94" s="526"/>
      <c r="GI94" s="526"/>
      <c r="GJ94" s="526"/>
      <c r="GK94" s="526"/>
      <c r="GL94" s="526"/>
      <c r="GM94" s="526"/>
      <c r="GN94" s="526"/>
      <c r="GO94" s="526"/>
      <c r="GP94" s="526"/>
      <c r="GQ94" s="526"/>
      <c r="GR94" s="526"/>
      <c r="GS94" s="526"/>
      <c r="GT94" s="526"/>
      <c r="GU94" s="526"/>
      <c r="GV94" s="526"/>
      <c r="GW94" s="526"/>
      <c r="GX94" s="526"/>
      <c r="GY94" s="526"/>
      <c r="GZ94" s="526"/>
      <c r="HA94" s="526"/>
      <c r="HB94" s="526"/>
      <c r="HC94" s="526"/>
      <c r="HD94" s="526"/>
      <c r="HE94" s="526"/>
      <c r="HF94" s="526"/>
      <c r="HG94" s="526"/>
      <c r="HH94" s="526"/>
      <c r="HI94" s="526"/>
      <c r="HJ94" s="526"/>
      <c r="HK94" s="526"/>
      <c r="HL94" s="526"/>
      <c r="HM94" s="526"/>
      <c r="HN94" s="526"/>
      <c r="HO94" s="526"/>
      <c r="HP94" s="526"/>
      <c r="HQ94" s="526"/>
      <c r="HR94" s="526"/>
      <c r="HS94" s="526"/>
      <c r="HT94" s="526"/>
      <c r="HU94" s="526"/>
      <c r="HV94" s="526"/>
      <c r="HW94" s="526"/>
      <c r="HX94" s="526"/>
      <c r="HY94" s="526"/>
      <c r="HZ94" s="526"/>
      <c r="IA94" s="526"/>
      <c r="IB94" s="526"/>
      <c r="IC94" s="526"/>
      <c r="ID94" s="526"/>
      <c r="IE94" s="526"/>
      <c r="IF94" s="526"/>
      <c r="IG94" s="526"/>
      <c r="IH94" s="526"/>
      <c r="II94" s="526"/>
      <c r="IJ94" s="526"/>
      <c r="IK94" s="526"/>
      <c r="IL94" s="526"/>
      <c r="IM94" s="526"/>
      <c r="IN94" s="526"/>
      <c r="IO94" s="526"/>
      <c r="IP94" s="526"/>
      <c r="IQ94" s="526"/>
      <c r="IR94" s="526"/>
      <c r="IS94" s="526"/>
      <c r="IT94" s="526"/>
      <c r="IU94" s="526"/>
      <c r="IV94" s="526"/>
      <c r="IW94" s="526"/>
      <c r="IX94" s="526"/>
      <c r="IY94" s="526"/>
      <c r="IZ94" s="526"/>
      <c r="JA94" s="526"/>
      <c r="JB94" s="526"/>
      <c r="JC94" s="526"/>
      <c r="JD94" s="526"/>
      <c r="JE94" s="526"/>
      <c r="JF94" s="526"/>
      <c r="JG94" s="526"/>
      <c r="JH94" s="526"/>
      <c r="JI94" s="526"/>
      <c r="JJ94" s="526"/>
      <c r="JK94" s="526"/>
      <c r="JL94" s="526"/>
      <c r="JM94" s="526"/>
      <c r="JN94" s="527"/>
    </row>
    <row r="95" spans="1:274" ht="38" customHeight="1">
      <c r="A95" s="860"/>
      <c r="B95" s="914" t="s">
        <v>1473</v>
      </c>
      <c r="C95" s="914" t="s">
        <v>1443</v>
      </c>
      <c r="D95" s="661">
        <v>1</v>
      </c>
      <c r="E95" s="1190">
        <v>291</v>
      </c>
      <c r="F95" s="924" t="s">
        <v>1770</v>
      </c>
      <c r="G95" s="990"/>
      <c r="H95" s="991"/>
      <c r="I95" s="992"/>
      <c r="J95" s="993"/>
      <c r="K95" s="994"/>
      <c r="L95" s="995"/>
      <c r="M95" s="895">
        <f t="shared" si="8"/>
        <v>0</v>
      </c>
      <c r="N95" s="685">
        <f t="shared" si="9"/>
        <v>0</v>
      </c>
      <c r="O95" s="686" t="str">
        <f t="shared" si="10"/>
        <v>-</v>
      </c>
      <c r="P95" s="926">
        <v>14.4</v>
      </c>
      <c r="Q95" s="174">
        <f t="shared" si="7"/>
        <v>0</v>
      </c>
      <c r="R95" s="533"/>
      <c r="S95" s="922" t="s">
        <v>1517</v>
      </c>
      <c r="T95" s="898"/>
      <c r="U95" s="898"/>
      <c r="V95" s="898"/>
      <c r="W95" s="898"/>
      <c r="X95" s="898"/>
      <c r="Y95" s="898"/>
      <c r="Z95" s="898"/>
      <c r="AA95" s="898"/>
      <c r="AB95" s="898"/>
      <c r="AC95" s="898"/>
      <c r="AD95" s="898"/>
      <c r="AE95" s="898"/>
      <c r="AF95" s="898"/>
      <c r="AG95" s="898"/>
      <c r="AH95" s="898"/>
      <c r="AI95" s="898"/>
      <c r="AJ95" s="898"/>
      <c r="AK95" s="898"/>
      <c r="AL95" s="899"/>
      <c r="AM95" s="900"/>
      <c r="AN95" s="900"/>
      <c r="AO95" s="900"/>
      <c r="AP95" s="925"/>
      <c r="AQ95" s="925"/>
      <c r="AR95" s="925">
        <v>1</v>
      </c>
      <c r="AS95" s="858"/>
      <c r="AT95" s="526"/>
      <c r="AU95" s="526"/>
      <c r="AV95" s="526"/>
      <c r="AW95" s="526"/>
      <c r="AX95" s="526"/>
      <c r="AY95" s="526"/>
      <c r="AZ95" s="526"/>
      <c r="BA95" s="526"/>
      <c r="BB95" s="526"/>
      <c r="BC95" s="526"/>
      <c r="BD95" s="526"/>
      <c r="BE95" s="526"/>
      <c r="BF95" s="526"/>
      <c r="BG95" s="526"/>
      <c r="BH95" s="526"/>
      <c r="BI95" s="526"/>
      <c r="BJ95" s="526"/>
      <c r="BK95" s="526"/>
      <c r="BL95" s="526"/>
      <c r="BM95" s="526"/>
      <c r="BN95" s="526"/>
      <c r="BO95" s="526"/>
      <c r="BP95" s="526"/>
      <c r="BQ95" s="526"/>
      <c r="BR95" s="526"/>
      <c r="BS95" s="526"/>
      <c r="BT95" s="526"/>
      <c r="BU95" s="526"/>
      <c r="BV95" s="526"/>
      <c r="BW95" s="526"/>
      <c r="BX95" s="526"/>
      <c r="BY95" s="526"/>
      <c r="BZ95" s="526"/>
      <c r="CA95" s="526"/>
      <c r="CB95" s="526"/>
      <c r="CC95" s="526"/>
      <c r="CD95" s="526"/>
      <c r="CE95" s="526"/>
      <c r="CF95" s="526"/>
      <c r="CG95" s="526"/>
      <c r="CH95" s="526"/>
      <c r="CI95" s="526"/>
      <c r="CJ95" s="526"/>
      <c r="CK95" s="526"/>
      <c r="CL95" s="526"/>
      <c r="CM95" s="526"/>
      <c r="CN95" s="526"/>
      <c r="CO95" s="526"/>
      <c r="CP95" s="526"/>
      <c r="CQ95" s="526"/>
      <c r="CR95" s="526"/>
      <c r="CS95" s="526"/>
      <c r="CT95" s="526"/>
      <c r="CU95" s="526"/>
      <c r="CV95" s="526"/>
      <c r="CW95" s="526"/>
      <c r="CX95" s="526"/>
      <c r="CY95" s="526"/>
      <c r="CZ95" s="526"/>
      <c r="DA95" s="526"/>
      <c r="DB95" s="526"/>
      <c r="DC95" s="526"/>
      <c r="DD95" s="526"/>
      <c r="DE95" s="526"/>
      <c r="DF95" s="526"/>
      <c r="DG95" s="526"/>
      <c r="DH95" s="526"/>
      <c r="DI95" s="526"/>
      <c r="DJ95" s="526"/>
      <c r="DK95" s="526"/>
      <c r="DL95" s="526"/>
      <c r="DM95" s="526"/>
      <c r="DN95" s="526"/>
      <c r="DO95" s="526"/>
      <c r="DP95" s="526"/>
      <c r="DQ95" s="526"/>
      <c r="DR95" s="526"/>
      <c r="DS95" s="526"/>
      <c r="DT95" s="526"/>
      <c r="DU95" s="526"/>
      <c r="DV95" s="526"/>
      <c r="DW95" s="526"/>
      <c r="DX95" s="526"/>
      <c r="DY95" s="526"/>
      <c r="DZ95" s="526"/>
      <c r="EA95" s="526"/>
      <c r="EB95" s="526"/>
      <c r="EC95" s="526"/>
      <c r="ED95" s="526"/>
      <c r="EE95" s="526"/>
      <c r="EF95" s="526"/>
      <c r="EG95" s="526"/>
      <c r="EH95" s="526"/>
      <c r="EI95" s="526"/>
      <c r="EJ95" s="526"/>
      <c r="EK95" s="526"/>
      <c r="EL95" s="526"/>
      <c r="EM95" s="526"/>
      <c r="EN95" s="526"/>
      <c r="EO95" s="526"/>
      <c r="EP95" s="526"/>
      <c r="EQ95" s="526"/>
      <c r="ER95" s="526"/>
      <c r="ES95" s="526"/>
      <c r="ET95" s="526"/>
      <c r="EU95" s="526"/>
      <c r="EV95" s="526"/>
      <c r="EW95" s="526"/>
      <c r="EX95" s="526"/>
      <c r="EY95" s="526"/>
      <c r="EZ95" s="526"/>
      <c r="FA95" s="526"/>
      <c r="FB95" s="526"/>
      <c r="FC95" s="526"/>
      <c r="FD95" s="526"/>
      <c r="FE95" s="526"/>
      <c r="FF95" s="526"/>
      <c r="FG95" s="526"/>
      <c r="FH95" s="526"/>
      <c r="FI95" s="526"/>
      <c r="FJ95" s="526"/>
      <c r="FK95" s="526"/>
      <c r="FL95" s="526"/>
      <c r="FM95" s="526"/>
      <c r="FN95" s="526"/>
      <c r="FO95" s="526"/>
      <c r="FP95" s="526"/>
      <c r="FQ95" s="526"/>
      <c r="FR95" s="526"/>
      <c r="FS95" s="526"/>
      <c r="FT95" s="526"/>
      <c r="FU95" s="526"/>
      <c r="FV95" s="526"/>
      <c r="FW95" s="526"/>
      <c r="FX95" s="526"/>
      <c r="FY95" s="526"/>
      <c r="FZ95" s="526"/>
      <c r="GA95" s="526"/>
      <c r="GB95" s="526"/>
      <c r="GC95" s="526"/>
      <c r="GD95" s="526"/>
      <c r="GE95" s="526"/>
      <c r="GF95" s="526"/>
      <c r="GG95" s="526"/>
      <c r="GH95" s="526"/>
      <c r="GI95" s="526"/>
      <c r="GJ95" s="526"/>
      <c r="GK95" s="526"/>
      <c r="GL95" s="526"/>
      <c r="GM95" s="526"/>
      <c r="GN95" s="526"/>
      <c r="GO95" s="526"/>
      <c r="GP95" s="526"/>
      <c r="GQ95" s="526"/>
      <c r="GR95" s="526"/>
      <c r="GS95" s="526"/>
      <c r="GT95" s="526"/>
      <c r="GU95" s="526"/>
      <c r="GV95" s="526"/>
      <c r="GW95" s="526"/>
      <c r="GX95" s="526"/>
      <c r="GY95" s="526"/>
      <c r="GZ95" s="526"/>
      <c r="HA95" s="526"/>
      <c r="HB95" s="526"/>
      <c r="HC95" s="526"/>
      <c r="HD95" s="526"/>
      <c r="HE95" s="526"/>
      <c r="HF95" s="526"/>
      <c r="HG95" s="526"/>
      <c r="HH95" s="526"/>
      <c r="HI95" s="526"/>
      <c r="HJ95" s="526"/>
      <c r="HK95" s="526"/>
      <c r="HL95" s="526"/>
      <c r="HM95" s="526"/>
      <c r="HN95" s="526"/>
      <c r="HO95" s="526"/>
      <c r="HP95" s="526"/>
      <c r="HQ95" s="526"/>
      <c r="HR95" s="526"/>
      <c r="HS95" s="526"/>
      <c r="HT95" s="526"/>
      <c r="HU95" s="526"/>
      <c r="HV95" s="526"/>
      <c r="HW95" s="526"/>
      <c r="HX95" s="526"/>
      <c r="HY95" s="526"/>
      <c r="HZ95" s="526"/>
      <c r="IA95" s="526"/>
      <c r="IB95" s="526"/>
      <c r="IC95" s="526"/>
      <c r="ID95" s="526"/>
      <c r="IE95" s="526"/>
      <c r="IF95" s="526"/>
      <c r="IG95" s="526"/>
      <c r="IH95" s="526"/>
      <c r="II95" s="526"/>
      <c r="IJ95" s="526"/>
      <c r="IK95" s="526"/>
      <c r="IL95" s="526"/>
      <c r="IM95" s="526"/>
      <c r="IN95" s="526"/>
      <c r="IO95" s="526"/>
      <c r="IP95" s="526"/>
      <c r="IQ95" s="526"/>
      <c r="IR95" s="526"/>
      <c r="IS95" s="526"/>
      <c r="IT95" s="526"/>
      <c r="IU95" s="526"/>
      <c r="IV95" s="526"/>
      <c r="IW95" s="526"/>
      <c r="IX95" s="526"/>
      <c r="IY95" s="526"/>
      <c r="IZ95" s="526"/>
      <c r="JA95" s="526"/>
      <c r="JB95" s="526"/>
      <c r="JC95" s="526"/>
      <c r="JD95" s="526"/>
      <c r="JE95" s="526"/>
      <c r="JF95" s="526"/>
      <c r="JG95" s="526"/>
      <c r="JH95" s="526"/>
      <c r="JI95" s="526"/>
      <c r="JJ95" s="526"/>
      <c r="JK95" s="526"/>
      <c r="JL95" s="526"/>
      <c r="JM95" s="526"/>
      <c r="JN95" s="527"/>
    </row>
    <row r="96" spans="1:274" ht="38" customHeight="1">
      <c r="A96" s="860"/>
      <c r="B96" s="914" t="s">
        <v>1474</v>
      </c>
      <c r="C96" s="914" t="s">
        <v>1444</v>
      </c>
      <c r="D96" s="661">
        <v>1</v>
      </c>
      <c r="E96" s="1190">
        <v>278</v>
      </c>
      <c r="F96" s="915" t="s">
        <v>1771</v>
      </c>
      <c r="G96" s="990"/>
      <c r="H96" s="991"/>
      <c r="I96" s="992"/>
      <c r="J96" s="993"/>
      <c r="K96" s="994"/>
      <c r="L96" s="995"/>
      <c r="M96" s="895">
        <f t="shared" si="8"/>
        <v>0</v>
      </c>
      <c r="N96" s="685">
        <f t="shared" si="9"/>
        <v>0</v>
      </c>
      <c r="O96" s="686" t="str">
        <f t="shared" si="10"/>
        <v>-</v>
      </c>
      <c r="P96" s="926">
        <v>13.8</v>
      </c>
      <c r="Q96" s="174">
        <f t="shared" si="7"/>
        <v>0</v>
      </c>
      <c r="R96" s="533"/>
      <c r="S96" s="922" t="s">
        <v>1517</v>
      </c>
      <c r="T96" s="898"/>
      <c r="U96" s="898"/>
      <c r="V96" s="898"/>
      <c r="W96" s="898"/>
      <c r="X96" s="898"/>
      <c r="Y96" s="898"/>
      <c r="Z96" s="898"/>
      <c r="AA96" s="898"/>
      <c r="AB96" s="898"/>
      <c r="AC96" s="898"/>
      <c r="AD96" s="898"/>
      <c r="AE96" s="898"/>
      <c r="AF96" s="898"/>
      <c r="AG96" s="898"/>
      <c r="AH96" s="898"/>
      <c r="AI96" s="898"/>
      <c r="AJ96" s="898"/>
      <c r="AK96" s="898"/>
      <c r="AL96" s="899"/>
      <c r="AM96" s="900"/>
      <c r="AN96" s="900"/>
      <c r="AO96" s="900"/>
      <c r="AP96" s="925"/>
      <c r="AQ96" s="925"/>
      <c r="AR96" s="925">
        <v>1</v>
      </c>
      <c r="AS96" s="858"/>
      <c r="AT96" s="526"/>
      <c r="AU96" s="526"/>
      <c r="AV96" s="526"/>
      <c r="AW96" s="526"/>
      <c r="AX96" s="526"/>
      <c r="AY96" s="526"/>
      <c r="AZ96" s="526"/>
      <c r="BA96" s="526"/>
      <c r="BB96" s="526"/>
      <c r="BC96" s="526"/>
      <c r="BD96" s="526"/>
      <c r="BE96" s="526"/>
      <c r="BF96" s="526"/>
      <c r="BG96" s="526"/>
      <c r="BH96" s="526"/>
      <c r="BI96" s="526"/>
      <c r="BJ96" s="526"/>
      <c r="BK96" s="526"/>
      <c r="BL96" s="526"/>
      <c r="BM96" s="526"/>
      <c r="BN96" s="526"/>
      <c r="BO96" s="526"/>
      <c r="BP96" s="526"/>
      <c r="BQ96" s="526"/>
      <c r="BR96" s="526"/>
      <c r="BS96" s="526"/>
      <c r="BT96" s="526"/>
      <c r="BU96" s="526"/>
      <c r="BV96" s="526"/>
      <c r="BW96" s="526"/>
      <c r="BX96" s="526"/>
      <c r="BY96" s="526"/>
      <c r="BZ96" s="526"/>
      <c r="CA96" s="526"/>
      <c r="CB96" s="526"/>
      <c r="CC96" s="526"/>
      <c r="CD96" s="526"/>
      <c r="CE96" s="526"/>
      <c r="CF96" s="526"/>
      <c r="CG96" s="526"/>
      <c r="CH96" s="526"/>
      <c r="CI96" s="526"/>
      <c r="CJ96" s="526"/>
      <c r="CK96" s="526"/>
      <c r="CL96" s="526"/>
      <c r="CM96" s="526"/>
      <c r="CN96" s="526"/>
      <c r="CO96" s="526"/>
      <c r="CP96" s="526"/>
      <c r="CQ96" s="526"/>
      <c r="CR96" s="526"/>
      <c r="CS96" s="526"/>
      <c r="CT96" s="526"/>
      <c r="CU96" s="526"/>
      <c r="CV96" s="526"/>
      <c r="CW96" s="526"/>
      <c r="CX96" s="526"/>
      <c r="CY96" s="526"/>
      <c r="CZ96" s="526"/>
      <c r="DA96" s="526"/>
      <c r="DB96" s="526"/>
      <c r="DC96" s="526"/>
      <c r="DD96" s="526"/>
      <c r="DE96" s="526"/>
      <c r="DF96" s="526"/>
      <c r="DG96" s="526"/>
      <c r="DH96" s="526"/>
      <c r="DI96" s="526"/>
      <c r="DJ96" s="526"/>
      <c r="DK96" s="526"/>
      <c r="DL96" s="526"/>
      <c r="DM96" s="526"/>
      <c r="DN96" s="526"/>
      <c r="DO96" s="526"/>
      <c r="DP96" s="526"/>
      <c r="DQ96" s="526"/>
      <c r="DR96" s="526"/>
      <c r="DS96" s="526"/>
      <c r="DT96" s="526"/>
      <c r="DU96" s="526"/>
      <c r="DV96" s="526"/>
      <c r="DW96" s="526"/>
      <c r="DX96" s="526"/>
      <c r="DY96" s="526"/>
      <c r="DZ96" s="526"/>
      <c r="EA96" s="526"/>
      <c r="EB96" s="526"/>
      <c r="EC96" s="526"/>
      <c r="ED96" s="526"/>
      <c r="EE96" s="526"/>
      <c r="EF96" s="526"/>
      <c r="EG96" s="526"/>
      <c r="EH96" s="526"/>
      <c r="EI96" s="526"/>
      <c r="EJ96" s="526"/>
      <c r="EK96" s="526"/>
      <c r="EL96" s="526"/>
      <c r="EM96" s="526"/>
      <c r="EN96" s="526"/>
      <c r="EO96" s="526"/>
      <c r="EP96" s="526"/>
      <c r="EQ96" s="526"/>
      <c r="ER96" s="526"/>
      <c r="ES96" s="526"/>
      <c r="ET96" s="526"/>
      <c r="EU96" s="526"/>
      <c r="EV96" s="526"/>
      <c r="EW96" s="526"/>
      <c r="EX96" s="526"/>
      <c r="EY96" s="526"/>
      <c r="EZ96" s="526"/>
      <c r="FA96" s="526"/>
      <c r="FB96" s="526"/>
      <c r="FC96" s="526"/>
      <c r="FD96" s="526"/>
      <c r="FE96" s="526"/>
      <c r="FF96" s="526"/>
      <c r="FG96" s="526"/>
      <c r="FH96" s="526"/>
      <c r="FI96" s="526"/>
      <c r="FJ96" s="526"/>
      <c r="FK96" s="526"/>
      <c r="FL96" s="526"/>
      <c r="FM96" s="526"/>
      <c r="FN96" s="526"/>
      <c r="FO96" s="526"/>
      <c r="FP96" s="526"/>
      <c r="FQ96" s="526"/>
      <c r="FR96" s="526"/>
      <c r="FS96" s="526"/>
      <c r="FT96" s="526"/>
      <c r="FU96" s="526"/>
      <c r="FV96" s="526"/>
      <c r="FW96" s="526"/>
      <c r="FX96" s="526"/>
      <c r="FY96" s="526"/>
      <c r="FZ96" s="526"/>
      <c r="GA96" s="526"/>
      <c r="GB96" s="526"/>
      <c r="GC96" s="526"/>
      <c r="GD96" s="526"/>
      <c r="GE96" s="526"/>
      <c r="GF96" s="526"/>
      <c r="GG96" s="526"/>
      <c r="GH96" s="526"/>
      <c r="GI96" s="526"/>
      <c r="GJ96" s="526"/>
      <c r="GK96" s="526"/>
      <c r="GL96" s="526"/>
      <c r="GM96" s="526"/>
      <c r="GN96" s="526"/>
      <c r="GO96" s="526"/>
      <c r="GP96" s="526"/>
      <c r="GQ96" s="526"/>
      <c r="GR96" s="526"/>
      <c r="GS96" s="526"/>
      <c r="GT96" s="526"/>
      <c r="GU96" s="526"/>
      <c r="GV96" s="526"/>
      <c r="GW96" s="526"/>
      <c r="GX96" s="526"/>
      <c r="GY96" s="526"/>
      <c r="GZ96" s="526"/>
      <c r="HA96" s="526"/>
      <c r="HB96" s="526"/>
      <c r="HC96" s="526"/>
      <c r="HD96" s="526"/>
      <c r="HE96" s="526"/>
      <c r="HF96" s="526"/>
      <c r="HG96" s="526"/>
      <c r="HH96" s="526"/>
      <c r="HI96" s="526"/>
      <c r="HJ96" s="526"/>
      <c r="HK96" s="526"/>
      <c r="HL96" s="526"/>
      <c r="HM96" s="526"/>
      <c r="HN96" s="526"/>
      <c r="HO96" s="526"/>
      <c r="HP96" s="526"/>
      <c r="HQ96" s="526"/>
      <c r="HR96" s="526"/>
      <c r="HS96" s="526"/>
      <c r="HT96" s="526"/>
      <c r="HU96" s="526"/>
      <c r="HV96" s="526"/>
      <c r="HW96" s="526"/>
      <c r="HX96" s="526"/>
      <c r="HY96" s="526"/>
      <c r="HZ96" s="526"/>
      <c r="IA96" s="526"/>
      <c r="IB96" s="526"/>
      <c r="IC96" s="526"/>
      <c r="ID96" s="526"/>
      <c r="IE96" s="526"/>
      <c r="IF96" s="526"/>
      <c r="IG96" s="526"/>
      <c r="IH96" s="526"/>
      <c r="II96" s="526"/>
      <c r="IJ96" s="526"/>
      <c r="IK96" s="526"/>
      <c r="IL96" s="526"/>
      <c r="IM96" s="526"/>
      <c r="IN96" s="526"/>
      <c r="IO96" s="526"/>
      <c r="IP96" s="526"/>
      <c r="IQ96" s="526"/>
      <c r="IR96" s="526"/>
      <c r="IS96" s="526"/>
      <c r="IT96" s="526"/>
      <c r="IU96" s="526"/>
      <c r="IV96" s="526"/>
      <c r="IW96" s="526"/>
      <c r="IX96" s="526"/>
      <c r="IY96" s="526"/>
      <c r="IZ96" s="526"/>
      <c r="JA96" s="526"/>
      <c r="JB96" s="526"/>
      <c r="JC96" s="526"/>
      <c r="JD96" s="526"/>
      <c r="JE96" s="526"/>
      <c r="JF96" s="526"/>
      <c r="JG96" s="526"/>
      <c r="JH96" s="526"/>
      <c r="JI96" s="526"/>
      <c r="JJ96" s="526"/>
      <c r="JK96" s="526"/>
      <c r="JL96" s="526"/>
      <c r="JM96" s="526"/>
      <c r="JN96" s="527"/>
    </row>
    <row r="97" spans="1:274" ht="38" customHeight="1">
      <c r="A97" s="860"/>
      <c r="B97" s="914" t="s">
        <v>1475</v>
      </c>
      <c r="C97" s="914" t="s">
        <v>1445</v>
      </c>
      <c r="D97" s="661">
        <v>1</v>
      </c>
      <c r="E97" s="1190">
        <v>265</v>
      </c>
      <c r="F97" s="915" t="s">
        <v>1772</v>
      </c>
      <c r="G97" s="990"/>
      <c r="H97" s="991"/>
      <c r="I97" s="992"/>
      <c r="J97" s="993"/>
      <c r="K97" s="994"/>
      <c r="L97" s="995"/>
      <c r="M97" s="895">
        <f t="shared" si="8"/>
        <v>0</v>
      </c>
      <c r="N97" s="685">
        <f t="shared" si="9"/>
        <v>0</v>
      </c>
      <c r="O97" s="686" t="str">
        <f t="shared" si="10"/>
        <v>-</v>
      </c>
      <c r="P97" s="896">
        <v>8.9</v>
      </c>
      <c r="Q97" s="174">
        <f t="shared" si="7"/>
        <v>0</v>
      </c>
      <c r="R97" s="533"/>
      <c r="S97" s="922" t="s">
        <v>1520</v>
      </c>
      <c r="T97" s="898"/>
      <c r="U97" s="898"/>
      <c r="V97" s="898"/>
      <c r="W97" s="898"/>
      <c r="X97" s="898"/>
      <c r="Y97" s="898"/>
      <c r="Z97" s="898"/>
      <c r="AA97" s="898"/>
      <c r="AB97" s="898"/>
      <c r="AC97" s="898"/>
      <c r="AD97" s="898"/>
      <c r="AE97" s="898"/>
      <c r="AF97" s="898"/>
      <c r="AG97" s="898"/>
      <c r="AH97" s="898"/>
      <c r="AI97" s="898"/>
      <c r="AJ97" s="898"/>
      <c r="AK97" s="898"/>
      <c r="AL97" s="899"/>
      <c r="AM97" s="900"/>
      <c r="AN97" s="900"/>
      <c r="AO97" s="900"/>
      <c r="AP97" s="900"/>
      <c r="AQ97" s="900">
        <v>1</v>
      </c>
      <c r="AR97" s="900"/>
      <c r="AS97" s="858"/>
      <c r="AT97" s="526"/>
      <c r="AU97" s="526"/>
      <c r="AV97" s="526"/>
      <c r="AW97" s="526"/>
      <c r="AX97" s="526"/>
      <c r="AY97" s="526"/>
      <c r="AZ97" s="526"/>
      <c r="BA97" s="526"/>
      <c r="BB97" s="526"/>
      <c r="BC97" s="526"/>
      <c r="BD97" s="526"/>
      <c r="BE97" s="526"/>
      <c r="BF97" s="526"/>
      <c r="BG97" s="526"/>
      <c r="BH97" s="526"/>
      <c r="BI97" s="526"/>
      <c r="BJ97" s="526"/>
      <c r="BK97" s="526"/>
      <c r="BL97" s="526"/>
      <c r="BM97" s="526"/>
      <c r="BN97" s="526"/>
      <c r="BO97" s="526"/>
      <c r="BP97" s="526"/>
      <c r="BQ97" s="526"/>
      <c r="BR97" s="526"/>
      <c r="BS97" s="526"/>
      <c r="BT97" s="526"/>
      <c r="BU97" s="526"/>
      <c r="BV97" s="526"/>
      <c r="BW97" s="526"/>
      <c r="BX97" s="526"/>
      <c r="BY97" s="526"/>
      <c r="BZ97" s="526"/>
      <c r="CA97" s="526"/>
      <c r="CB97" s="526"/>
      <c r="CC97" s="526"/>
      <c r="CD97" s="526"/>
      <c r="CE97" s="526"/>
      <c r="CF97" s="526"/>
      <c r="CG97" s="526"/>
      <c r="CH97" s="526"/>
      <c r="CI97" s="526"/>
      <c r="CJ97" s="526"/>
      <c r="CK97" s="526"/>
      <c r="CL97" s="526"/>
      <c r="CM97" s="526"/>
      <c r="CN97" s="526"/>
      <c r="CO97" s="526"/>
      <c r="CP97" s="526"/>
      <c r="CQ97" s="526"/>
      <c r="CR97" s="526"/>
      <c r="CS97" s="526"/>
      <c r="CT97" s="526"/>
      <c r="CU97" s="526"/>
      <c r="CV97" s="526"/>
      <c r="CW97" s="526"/>
      <c r="CX97" s="526"/>
      <c r="CY97" s="526"/>
      <c r="CZ97" s="526"/>
      <c r="DA97" s="526"/>
      <c r="DB97" s="526"/>
      <c r="DC97" s="526"/>
      <c r="DD97" s="526"/>
      <c r="DE97" s="526"/>
      <c r="DF97" s="526"/>
      <c r="DG97" s="526"/>
      <c r="DH97" s="526"/>
      <c r="DI97" s="526"/>
      <c r="DJ97" s="526"/>
      <c r="DK97" s="526"/>
      <c r="DL97" s="526"/>
      <c r="DM97" s="526"/>
      <c r="DN97" s="526"/>
      <c r="DO97" s="526"/>
      <c r="DP97" s="526"/>
      <c r="DQ97" s="526"/>
      <c r="DR97" s="526"/>
      <c r="DS97" s="526"/>
      <c r="DT97" s="526"/>
      <c r="DU97" s="526"/>
      <c r="DV97" s="526"/>
      <c r="DW97" s="526"/>
      <c r="DX97" s="526"/>
      <c r="DY97" s="526"/>
      <c r="DZ97" s="526"/>
      <c r="EA97" s="526"/>
      <c r="EB97" s="526"/>
      <c r="EC97" s="526"/>
      <c r="ED97" s="526"/>
      <c r="EE97" s="526"/>
      <c r="EF97" s="526"/>
      <c r="EG97" s="526"/>
      <c r="EH97" s="526"/>
      <c r="EI97" s="526"/>
      <c r="EJ97" s="526"/>
      <c r="EK97" s="526"/>
      <c r="EL97" s="526"/>
      <c r="EM97" s="526"/>
      <c r="EN97" s="526"/>
      <c r="EO97" s="526"/>
      <c r="EP97" s="526"/>
      <c r="EQ97" s="526"/>
      <c r="ER97" s="526"/>
      <c r="ES97" s="526"/>
      <c r="ET97" s="526"/>
      <c r="EU97" s="526"/>
      <c r="EV97" s="526"/>
      <c r="EW97" s="526"/>
      <c r="EX97" s="526"/>
      <c r="EY97" s="526"/>
      <c r="EZ97" s="526"/>
      <c r="FA97" s="526"/>
      <c r="FB97" s="526"/>
      <c r="FC97" s="526"/>
      <c r="FD97" s="526"/>
      <c r="FE97" s="526"/>
      <c r="FF97" s="526"/>
      <c r="FG97" s="526"/>
      <c r="FH97" s="526"/>
      <c r="FI97" s="526"/>
      <c r="FJ97" s="526"/>
      <c r="FK97" s="526"/>
      <c r="FL97" s="526"/>
      <c r="FM97" s="526"/>
      <c r="FN97" s="526"/>
      <c r="FO97" s="526"/>
      <c r="FP97" s="526"/>
      <c r="FQ97" s="526"/>
      <c r="FR97" s="526"/>
      <c r="FS97" s="526"/>
      <c r="FT97" s="526"/>
      <c r="FU97" s="526"/>
      <c r="FV97" s="526"/>
      <c r="FW97" s="526"/>
      <c r="FX97" s="526"/>
      <c r="FY97" s="526"/>
      <c r="FZ97" s="526"/>
      <c r="GA97" s="526"/>
      <c r="GB97" s="526"/>
      <c r="GC97" s="526"/>
      <c r="GD97" s="526"/>
      <c r="GE97" s="526"/>
      <c r="GF97" s="526"/>
      <c r="GG97" s="526"/>
      <c r="GH97" s="526"/>
      <c r="GI97" s="526"/>
      <c r="GJ97" s="526"/>
      <c r="GK97" s="526"/>
      <c r="GL97" s="526"/>
      <c r="GM97" s="526"/>
      <c r="GN97" s="526"/>
      <c r="GO97" s="526"/>
      <c r="GP97" s="526"/>
      <c r="GQ97" s="526"/>
      <c r="GR97" s="526"/>
      <c r="GS97" s="526"/>
      <c r="GT97" s="526"/>
      <c r="GU97" s="526"/>
      <c r="GV97" s="526"/>
      <c r="GW97" s="526"/>
      <c r="GX97" s="526"/>
      <c r="GY97" s="526"/>
      <c r="GZ97" s="526"/>
      <c r="HA97" s="526"/>
      <c r="HB97" s="526"/>
      <c r="HC97" s="526"/>
      <c r="HD97" s="526"/>
      <c r="HE97" s="526"/>
      <c r="HF97" s="526"/>
      <c r="HG97" s="526"/>
      <c r="HH97" s="526"/>
      <c r="HI97" s="526"/>
      <c r="HJ97" s="526"/>
      <c r="HK97" s="526"/>
      <c r="HL97" s="526"/>
      <c r="HM97" s="526"/>
      <c r="HN97" s="526"/>
      <c r="HO97" s="526"/>
      <c r="HP97" s="526"/>
      <c r="HQ97" s="526"/>
      <c r="HR97" s="526"/>
      <c r="HS97" s="526"/>
      <c r="HT97" s="526"/>
      <c r="HU97" s="526"/>
      <c r="HV97" s="526"/>
      <c r="HW97" s="526"/>
      <c r="HX97" s="526"/>
      <c r="HY97" s="526"/>
      <c r="HZ97" s="526"/>
      <c r="IA97" s="526"/>
      <c r="IB97" s="526"/>
      <c r="IC97" s="526"/>
      <c r="ID97" s="526"/>
      <c r="IE97" s="526"/>
      <c r="IF97" s="526"/>
      <c r="IG97" s="526"/>
      <c r="IH97" s="526"/>
      <c r="II97" s="526"/>
      <c r="IJ97" s="526"/>
      <c r="IK97" s="526"/>
      <c r="IL97" s="526"/>
      <c r="IM97" s="526"/>
      <c r="IN97" s="526"/>
      <c r="IO97" s="526"/>
      <c r="IP97" s="526"/>
      <c r="IQ97" s="526"/>
      <c r="IR97" s="526"/>
      <c r="IS97" s="526"/>
      <c r="IT97" s="526"/>
      <c r="IU97" s="526"/>
      <c r="IV97" s="526"/>
      <c r="IW97" s="526"/>
      <c r="IX97" s="526"/>
      <c r="IY97" s="526"/>
      <c r="IZ97" s="526"/>
      <c r="JA97" s="526"/>
      <c r="JB97" s="526"/>
      <c r="JC97" s="526"/>
      <c r="JD97" s="526"/>
      <c r="JE97" s="526"/>
      <c r="JF97" s="526"/>
      <c r="JG97" s="526"/>
      <c r="JH97" s="526"/>
      <c r="JI97" s="526"/>
      <c r="JJ97" s="526"/>
      <c r="JK97" s="526"/>
      <c r="JL97" s="526"/>
      <c r="JM97" s="526"/>
      <c r="JN97" s="527"/>
    </row>
    <row r="98" spans="1:274" ht="38" customHeight="1">
      <c r="A98" s="860"/>
      <c r="B98" s="914" t="s">
        <v>1476</v>
      </c>
      <c r="C98" s="914" t="s">
        <v>1446</v>
      </c>
      <c r="D98" s="661">
        <v>1</v>
      </c>
      <c r="E98" s="1190">
        <v>212</v>
      </c>
      <c r="F98" s="915" t="s">
        <v>1773</v>
      </c>
      <c r="G98" s="990"/>
      <c r="H98" s="991"/>
      <c r="I98" s="992"/>
      <c r="J98" s="993"/>
      <c r="K98" s="994"/>
      <c r="L98" s="995"/>
      <c r="M98" s="895">
        <f t="shared" si="8"/>
        <v>0</v>
      </c>
      <c r="N98" s="685">
        <f t="shared" si="9"/>
        <v>0</v>
      </c>
      <c r="O98" s="686" t="str">
        <f t="shared" si="10"/>
        <v>-</v>
      </c>
      <c r="P98" s="896">
        <v>4.8</v>
      </c>
      <c r="Q98" s="174">
        <f t="shared" si="7"/>
        <v>0</v>
      </c>
      <c r="R98" s="533"/>
      <c r="S98" s="922" t="s">
        <v>1520</v>
      </c>
      <c r="T98" s="898"/>
      <c r="U98" s="898"/>
      <c r="V98" s="898"/>
      <c r="W98" s="898"/>
      <c r="X98" s="898"/>
      <c r="Y98" s="898"/>
      <c r="Z98" s="898"/>
      <c r="AA98" s="898"/>
      <c r="AB98" s="898"/>
      <c r="AC98" s="898"/>
      <c r="AD98" s="898"/>
      <c r="AE98" s="898"/>
      <c r="AF98" s="898"/>
      <c r="AG98" s="898"/>
      <c r="AH98" s="898"/>
      <c r="AI98" s="898"/>
      <c r="AJ98" s="898"/>
      <c r="AK98" s="898"/>
      <c r="AL98" s="899"/>
      <c r="AM98" s="900"/>
      <c r="AN98" s="900"/>
      <c r="AO98" s="900"/>
      <c r="AP98" s="900">
        <v>1</v>
      </c>
      <c r="AQ98" s="900"/>
      <c r="AR98" s="900"/>
      <c r="AS98" s="858"/>
      <c r="AT98" s="526"/>
      <c r="AU98" s="526"/>
      <c r="AV98" s="526"/>
      <c r="AW98" s="526"/>
      <c r="AX98" s="526"/>
      <c r="AY98" s="526"/>
      <c r="AZ98" s="526"/>
      <c r="BA98" s="526"/>
      <c r="BB98" s="526"/>
      <c r="BC98" s="526"/>
      <c r="BD98" s="526"/>
      <c r="BE98" s="526"/>
      <c r="BF98" s="526"/>
      <c r="BG98" s="526"/>
      <c r="BH98" s="526"/>
      <c r="BI98" s="526"/>
      <c r="BJ98" s="526"/>
      <c r="BK98" s="526"/>
      <c r="BL98" s="526"/>
      <c r="BM98" s="526"/>
      <c r="BN98" s="526"/>
      <c r="BO98" s="526"/>
      <c r="BP98" s="526"/>
      <c r="BQ98" s="526"/>
      <c r="BR98" s="526"/>
      <c r="BS98" s="526"/>
      <c r="BT98" s="526"/>
      <c r="BU98" s="526"/>
      <c r="BV98" s="526"/>
      <c r="BW98" s="526"/>
      <c r="BX98" s="526"/>
      <c r="BY98" s="526"/>
      <c r="BZ98" s="526"/>
      <c r="CA98" s="526"/>
      <c r="CB98" s="526"/>
      <c r="CC98" s="526"/>
      <c r="CD98" s="526"/>
      <c r="CE98" s="526"/>
      <c r="CF98" s="526"/>
      <c r="CG98" s="526"/>
      <c r="CH98" s="526"/>
      <c r="CI98" s="526"/>
      <c r="CJ98" s="526"/>
      <c r="CK98" s="526"/>
      <c r="CL98" s="526"/>
      <c r="CM98" s="526"/>
      <c r="CN98" s="526"/>
      <c r="CO98" s="526"/>
      <c r="CP98" s="526"/>
      <c r="CQ98" s="526"/>
      <c r="CR98" s="526"/>
      <c r="CS98" s="526"/>
      <c r="CT98" s="526"/>
      <c r="CU98" s="526"/>
      <c r="CV98" s="526"/>
      <c r="CW98" s="526"/>
      <c r="CX98" s="526"/>
      <c r="CY98" s="526"/>
      <c r="CZ98" s="526"/>
      <c r="DA98" s="526"/>
      <c r="DB98" s="526"/>
      <c r="DC98" s="526"/>
      <c r="DD98" s="526"/>
      <c r="DE98" s="526"/>
      <c r="DF98" s="526"/>
      <c r="DG98" s="526"/>
      <c r="DH98" s="526"/>
      <c r="DI98" s="526"/>
      <c r="DJ98" s="526"/>
      <c r="DK98" s="526"/>
      <c r="DL98" s="526"/>
      <c r="DM98" s="526"/>
      <c r="DN98" s="526"/>
      <c r="DO98" s="526"/>
      <c r="DP98" s="526"/>
      <c r="DQ98" s="526"/>
      <c r="DR98" s="526"/>
      <c r="DS98" s="526"/>
      <c r="DT98" s="526"/>
      <c r="DU98" s="526"/>
      <c r="DV98" s="526"/>
      <c r="DW98" s="526"/>
      <c r="DX98" s="526"/>
      <c r="DY98" s="526"/>
      <c r="DZ98" s="526"/>
      <c r="EA98" s="526"/>
      <c r="EB98" s="526"/>
      <c r="EC98" s="526"/>
      <c r="ED98" s="526"/>
      <c r="EE98" s="526"/>
      <c r="EF98" s="526"/>
      <c r="EG98" s="526"/>
      <c r="EH98" s="526"/>
      <c r="EI98" s="526"/>
      <c r="EJ98" s="526"/>
      <c r="EK98" s="526"/>
      <c r="EL98" s="526"/>
      <c r="EM98" s="526"/>
      <c r="EN98" s="526"/>
      <c r="EO98" s="526"/>
      <c r="EP98" s="526"/>
      <c r="EQ98" s="526"/>
      <c r="ER98" s="526"/>
      <c r="ES98" s="526"/>
      <c r="ET98" s="526"/>
      <c r="EU98" s="526"/>
      <c r="EV98" s="526"/>
      <c r="EW98" s="526"/>
      <c r="EX98" s="526"/>
      <c r="EY98" s="526"/>
      <c r="EZ98" s="526"/>
      <c r="FA98" s="526"/>
      <c r="FB98" s="526"/>
      <c r="FC98" s="526"/>
      <c r="FD98" s="526"/>
      <c r="FE98" s="526"/>
      <c r="FF98" s="526"/>
      <c r="FG98" s="526"/>
      <c r="FH98" s="526"/>
      <c r="FI98" s="526"/>
      <c r="FJ98" s="526"/>
      <c r="FK98" s="526"/>
      <c r="FL98" s="526"/>
      <c r="FM98" s="526"/>
      <c r="FN98" s="526"/>
      <c r="FO98" s="526"/>
      <c r="FP98" s="526"/>
      <c r="FQ98" s="526"/>
      <c r="FR98" s="526"/>
      <c r="FS98" s="526"/>
      <c r="FT98" s="526"/>
      <c r="FU98" s="526"/>
      <c r="FV98" s="526"/>
      <c r="FW98" s="526"/>
      <c r="FX98" s="526"/>
      <c r="FY98" s="526"/>
      <c r="FZ98" s="526"/>
      <c r="GA98" s="526"/>
      <c r="GB98" s="526"/>
      <c r="GC98" s="526"/>
      <c r="GD98" s="526"/>
      <c r="GE98" s="526"/>
      <c r="GF98" s="526"/>
      <c r="GG98" s="526"/>
      <c r="GH98" s="526"/>
      <c r="GI98" s="526"/>
      <c r="GJ98" s="526"/>
      <c r="GK98" s="526"/>
      <c r="GL98" s="526"/>
      <c r="GM98" s="526"/>
      <c r="GN98" s="526"/>
      <c r="GO98" s="526"/>
      <c r="GP98" s="526"/>
      <c r="GQ98" s="526"/>
      <c r="GR98" s="526"/>
      <c r="GS98" s="526"/>
      <c r="GT98" s="526"/>
      <c r="GU98" s="526"/>
      <c r="GV98" s="526"/>
      <c r="GW98" s="526"/>
      <c r="GX98" s="526"/>
      <c r="GY98" s="526"/>
      <c r="GZ98" s="526"/>
      <c r="HA98" s="526"/>
      <c r="HB98" s="526"/>
      <c r="HC98" s="526"/>
      <c r="HD98" s="526"/>
      <c r="HE98" s="526"/>
      <c r="HF98" s="526"/>
      <c r="HG98" s="526"/>
      <c r="HH98" s="526"/>
      <c r="HI98" s="526"/>
      <c r="HJ98" s="526"/>
      <c r="HK98" s="526"/>
      <c r="HL98" s="526"/>
      <c r="HM98" s="526"/>
      <c r="HN98" s="526"/>
      <c r="HO98" s="526"/>
      <c r="HP98" s="526"/>
      <c r="HQ98" s="526"/>
      <c r="HR98" s="526"/>
      <c r="HS98" s="526"/>
      <c r="HT98" s="526"/>
      <c r="HU98" s="526"/>
      <c r="HV98" s="526"/>
      <c r="HW98" s="526"/>
      <c r="HX98" s="526"/>
      <c r="HY98" s="526"/>
      <c r="HZ98" s="526"/>
      <c r="IA98" s="526"/>
      <c r="IB98" s="526"/>
      <c r="IC98" s="526"/>
      <c r="ID98" s="526"/>
      <c r="IE98" s="526"/>
      <c r="IF98" s="526"/>
      <c r="IG98" s="526"/>
      <c r="IH98" s="526"/>
      <c r="II98" s="526"/>
      <c r="IJ98" s="526"/>
      <c r="IK98" s="526"/>
      <c r="IL98" s="526"/>
      <c r="IM98" s="526"/>
      <c r="IN98" s="526"/>
      <c r="IO98" s="526"/>
      <c r="IP98" s="526"/>
      <c r="IQ98" s="526"/>
      <c r="IR98" s="526"/>
      <c r="IS98" s="526"/>
      <c r="IT98" s="526"/>
      <c r="IU98" s="526"/>
      <c r="IV98" s="526"/>
      <c r="IW98" s="526"/>
      <c r="IX98" s="526"/>
      <c r="IY98" s="526"/>
      <c r="IZ98" s="526"/>
      <c r="JA98" s="526"/>
      <c r="JB98" s="526"/>
      <c r="JC98" s="526"/>
      <c r="JD98" s="526"/>
      <c r="JE98" s="526"/>
      <c r="JF98" s="526"/>
      <c r="JG98" s="526"/>
      <c r="JH98" s="526"/>
      <c r="JI98" s="526"/>
      <c r="JJ98" s="526"/>
      <c r="JK98" s="526"/>
      <c r="JL98" s="526"/>
      <c r="JM98" s="526"/>
      <c r="JN98" s="527"/>
    </row>
    <row r="99" spans="1:274" ht="38" customHeight="1">
      <c r="A99" s="886" t="s">
        <v>1885</v>
      </c>
      <c r="B99" s="914" t="s">
        <v>1477</v>
      </c>
      <c r="C99" s="914" t="s">
        <v>1447</v>
      </c>
      <c r="D99" s="661">
        <v>1</v>
      </c>
      <c r="E99" s="1190">
        <v>212</v>
      </c>
      <c r="F99" s="915" t="s">
        <v>1773</v>
      </c>
      <c r="G99" s="990"/>
      <c r="H99" s="991"/>
      <c r="I99" s="992"/>
      <c r="J99" s="993"/>
      <c r="K99" s="994"/>
      <c r="L99" s="995"/>
      <c r="M99" s="895">
        <f t="shared" si="8"/>
        <v>0</v>
      </c>
      <c r="N99" s="685">
        <f t="shared" si="9"/>
        <v>0</v>
      </c>
      <c r="O99" s="686" t="str">
        <f t="shared" si="10"/>
        <v>-</v>
      </c>
      <c r="P99" s="896">
        <v>4.8</v>
      </c>
      <c r="Q99" s="174">
        <f t="shared" si="7"/>
        <v>0</v>
      </c>
      <c r="R99" s="533"/>
      <c r="S99" s="922" t="s">
        <v>1520</v>
      </c>
      <c r="T99" s="898"/>
      <c r="U99" s="898"/>
      <c r="V99" s="898"/>
      <c r="W99" s="898"/>
      <c r="X99" s="898"/>
      <c r="Y99" s="898"/>
      <c r="Z99" s="898"/>
      <c r="AA99" s="898"/>
      <c r="AB99" s="898"/>
      <c r="AC99" s="898"/>
      <c r="AD99" s="898"/>
      <c r="AE99" s="898"/>
      <c r="AF99" s="898"/>
      <c r="AG99" s="898"/>
      <c r="AH99" s="898"/>
      <c r="AI99" s="898"/>
      <c r="AJ99" s="898"/>
      <c r="AK99" s="898"/>
      <c r="AL99" s="899"/>
      <c r="AM99" s="900"/>
      <c r="AN99" s="900"/>
      <c r="AO99" s="900"/>
      <c r="AP99" s="900">
        <v>1</v>
      </c>
      <c r="AQ99" s="900"/>
      <c r="AR99" s="900"/>
      <c r="AS99" s="858"/>
      <c r="AT99" s="526"/>
      <c r="AU99" s="526"/>
      <c r="AV99" s="526"/>
      <c r="AW99" s="526"/>
      <c r="AX99" s="526"/>
      <c r="AY99" s="526"/>
      <c r="AZ99" s="526"/>
      <c r="BA99" s="526"/>
      <c r="BB99" s="526"/>
      <c r="BC99" s="526"/>
      <c r="BD99" s="526"/>
      <c r="BE99" s="526"/>
      <c r="BF99" s="526"/>
      <c r="BG99" s="526"/>
      <c r="BH99" s="526"/>
      <c r="BI99" s="526"/>
      <c r="BJ99" s="526"/>
      <c r="BK99" s="526"/>
      <c r="BL99" s="526"/>
      <c r="BM99" s="526"/>
      <c r="BN99" s="526"/>
      <c r="BO99" s="526"/>
      <c r="BP99" s="526"/>
      <c r="BQ99" s="526"/>
      <c r="BR99" s="526"/>
      <c r="BS99" s="526"/>
      <c r="BT99" s="526"/>
      <c r="BU99" s="526"/>
      <c r="BV99" s="526"/>
      <c r="BW99" s="526"/>
      <c r="BX99" s="526"/>
      <c r="BY99" s="526"/>
      <c r="BZ99" s="526"/>
      <c r="CA99" s="526"/>
      <c r="CB99" s="526"/>
      <c r="CC99" s="526"/>
      <c r="CD99" s="526"/>
      <c r="CE99" s="526"/>
      <c r="CF99" s="526"/>
      <c r="CG99" s="526"/>
      <c r="CH99" s="526"/>
      <c r="CI99" s="526"/>
      <c r="CJ99" s="526"/>
      <c r="CK99" s="526"/>
      <c r="CL99" s="526"/>
      <c r="CM99" s="526"/>
      <c r="CN99" s="526"/>
      <c r="CO99" s="526"/>
      <c r="CP99" s="526"/>
      <c r="CQ99" s="526"/>
      <c r="CR99" s="526"/>
      <c r="CS99" s="526"/>
      <c r="CT99" s="526"/>
      <c r="CU99" s="526"/>
      <c r="CV99" s="526"/>
      <c r="CW99" s="526"/>
      <c r="CX99" s="526"/>
      <c r="CY99" s="526"/>
      <c r="CZ99" s="526"/>
      <c r="DA99" s="526"/>
      <c r="DB99" s="526"/>
      <c r="DC99" s="526"/>
      <c r="DD99" s="526"/>
      <c r="DE99" s="526"/>
      <c r="DF99" s="526"/>
      <c r="DG99" s="526"/>
      <c r="DH99" s="526"/>
      <c r="DI99" s="526"/>
      <c r="DJ99" s="526"/>
      <c r="DK99" s="526"/>
      <c r="DL99" s="526"/>
      <c r="DM99" s="526"/>
      <c r="DN99" s="526"/>
      <c r="DO99" s="526"/>
      <c r="DP99" s="526"/>
      <c r="DQ99" s="526"/>
      <c r="DR99" s="526"/>
      <c r="DS99" s="526"/>
      <c r="DT99" s="526"/>
      <c r="DU99" s="526"/>
      <c r="DV99" s="526"/>
      <c r="DW99" s="526"/>
      <c r="DX99" s="526"/>
      <c r="DY99" s="526"/>
      <c r="DZ99" s="526"/>
      <c r="EA99" s="526"/>
      <c r="EB99" s="526"/>
      <c r="EC99" s="526"/>
      <c r="ED99" s="526"/>
      <c r="EE99" s="526"/>
      <c r="EF99" s="526"/>
      <c r="EG99" s="526"/>
      <c r="EH99" s="526"/>
      <c r="EI99" s="526"/>
      <c r="EJ99" s="526"/>
      <c r="EK99" s="526"/>
      <c r="EL99" s="526"/>
      <c r="EM99" s="526"/>
      <c r="EN99" s="526"/>
      <c r="EO99" s="526"/>
      <c r="EP99" s="526"/>
      <c r="EQ99" s="526"/>
      <c r="ER99" s="526"/>
      <c r="ES99" s="526"/>
      <c r="ET99" s="526"/>
      <c r="EU99" s="526"/>
      <c r="EV99" s="526"/>
      <c r="EW99" s="526"/>
      <c r="EX99" s="526"/>
      <c r="EY99" s="526"/>
      <c r="EZ99" s="526"/>
      <c r="FA99" s="526"/>
      <c r="FB99" s="526"/>
      <c r="FC99" s="526"/>
      <c r="FD99" s="526"/>
      <c r="FE99" s="526"/>
      <c r="FF99" s="526"/>
      <c r="FG99" s="526"/>
      <c r="FH99" s="526"/>
      <c r="FI99" s="526"/>
      <c r="FJ99" s="526"/>
      <c r="FK99" s="526"/>
      <c r="FL99" s="526"/>
      <c r="FM99" s="526"/>
      <c r="FN99" s="526"/>
      <c r="FO99" s="526"/>
      <c r="FP99" s="526"/>
      <c r="FQ99" s="526"/>
      <c r="FR99" s="526"/>
      <c r="FS99" s="526"/>
      <c r="FT99" s="526"/>
      <c r="FU99" s="526"/>
      <c r="FV99" s="526"/>
      <c r="FW99" s="526"/>
      <c r="FX99" s="526"/>
      <c r="FY99" s="526"/>
      <c r="FZ99" s="526"/>
      <c r="GA99" s="526"/>
      <c r="GB99" s="526"/>
      <c r="GC99" s="526"/>
      <c r="GD99" s="526"/>
      <c r="GE99" s="526"/>
      <c r="GF99" s="526"/>
      <c r="GG99" s="526"/>
      <c r="GH99" s="526"/>
      <c r="GI99" s="526"/>
      <c r="GJ99" s="526"/>
      <c r="GK99" s="526"/>
      <c r="GL99" s="526"/>
      <c r="GM99" s="526"/>
      <c r="GN99" s="526"/>
      <c r="GO99" s="526"/>
      <c r="GP99" s="526"/>
      <c r="GQ99" s="526"/>
      <c r="GR99" s="526"/>
      <c r="GS99" s="526"/>
      <c r="GT99" s="526"/>
      <c r="GU99" s="526"/>
      <c r="GV99" s="526"/>
      <c r="GW99" s="526"/>
      <c r="GX99" s="526"/>
      <c r="GY99" s="526"/>
      <c r="GZ99" s="526"/>
      <c r="HA99" s="526"/>
      <c r="HB99" s="526"/>
      <c r="HC99" s="526"/>
      <c r="HD99" s="526"/>
      <c r="HE99" s="526"/>
      <c r="HF99" s="526"/>
      <c r="HG99" s="526"/>
      <c r="HH99" s="526"/>
      <c r="HI99" s="526"/>
      <c r="HJ99" s="526"/>
      <c r="HK99" s="526"/>
      <c r="HL99" s="526"/>
      <c r="HM99" s="526"/>
      <c r="HN99" s="526"/>
      <c r="HO99" s="526"/>
      <c r="HP99" s="526"/>
      <c r="HQ99" s="526"/>
      <c r="HR99" s="526"/>
      <c r="HS99" s="526"/>
      <c r="HT99" s="526"/>
      <c r="HU99" s="526"/>
      <c r="HV99" s="526"/>
      <c r="HW99" s="526"/>
      <c r="HX99" s="526"/>
      <c r="HY99" s="526"/>
      <c r="HZ99" s="526"/>
      <c r="IA99" s="526"/>
      <c r="IB99" s="526"/>
      <c r="IC99" s="526"/>
      <c r="ID99" s="526"/>
      <c r="IE99" s="526"/>
      <c r="IF99" s="526"/>
      <c r="IG99" s="526"/>
      <c r="IH99" s="526"/>
      <c r="II99" s="526"/>
      <c r="IJ99" s="526"/>
      <c r="IK99" s="526"/>
      <c r="IL99" s="526"/>
      <c r="IM99" s="526"/>
      <c r="IN99" s="526"/>
      <c r="IO99" s="526"/>
      <c r="IP99" s="526"/>
      <c r="IQ99" s="526"/>
      <c r="IR99" s="526"/>
      <c r="IS99" s="526"/>
      <c r="IT99" s="526"/>
      <c r="IU99" s="526"/>
      <c r="IV99" s="526"/>
      <c r="IW99" s="526"/>
      <c r="IX99" s="526"/>
      <c r="IY99" s="526"/>
      <c r="IZ99" s="526"/>
      <c r="JA99" s="526"/>
      <c r="JB99" s="526"/>
      <c r="JC99" s="526"/>
      <c r="JD99" s="526"/>
      <c r="JE99" s="526"/>
      <c r="JF99" s="526"/>
      <c r="JG99" s="526"/>
      <c r="JH99" s="526"/>
      <c r="JI99" s="526"/>
      <c r="JJ99" s="526"/>
      <c r="JK99" s="526"/>
      <c r="JL99" s="526"/>
      <c r="JM99" s="526"/>
      <c r="JN99" s="527"/>
    </row>
    <row r="100" spans="1:274" ht="38" customHeight="1">
      <c r="A100" s="860"/>
      <c r="B100" s="914" t="s">
        <v>1550</v>
      </c>
      <c r="C100" s="1000" t="s">
        <v>1577</v>
      </c>
      <c r="D100" s="661">
        <v>2</v>
      </c>
      <c r="E100" s="1190">
        <v>344</v>
      </c>
      <c r="F100" s="915" t="s">
        <v>1774</v>
      </c>
      <c r="G100" s="990"/>
      <c r="H100" s="991"/>
      <c r="I100" s="992"/>
      <c r="J100" s="993"/>
      <c r="K100" s="994"/>
      <c r="L100" s="995"/>
      <c r="M100" s="895">
        <f t="shared" ref="M100:M131" si="11">G100+H100+I100+J100+K100+L100</f>
        <v>0</v>
      </c>
      <c r="N100" s="685">
        <f t="shared" ref="N100:N131" si="12">M100*D100</f>
        <v>0</v>
      </c>
      <c r="O100" s="686" t="str">
        <f t="shared" ref="O100:O135" si="13">IF(M100&gt;0,M100*E100,"-")</f>
        <v>-</v>
      </c>
      <c r="P100" s="926">
        <v>18.600000000000001</v>
      </c>
      <c r="Q100" s="174">
        <f t="shared" si="7"/>
        <v>0</v>
      </c>
      <c r="R100" s="533"/>
      <c r="S100" s="922" t="s">
        <v>1516</v>
      </c>
      <c r="T100" s="898"/>
      <c r="U100" s="898"/>
      <c r="V100" s="898"/>
      <c r="W100" s="898"/>
      <c r="X100" s="898"/>
      <c r="Y100" s="898"/>
      <c r="Z100" s="898"/>
      <c r="AA100" s="898"/>
      <c r="AB100" s="898"/>
      <c r="AC100" s="898"/>
      <c r="AD100" s="898"/>
      <c r="AE100" s="898"/>
      <c r="AF100" s="898"/>
      <c r="AG100" s="898"/>
      <c r="AH100" s="898"/>
      <c r="AI100" s="898"/>
      <c r="AJ100" s="898"/>
      <c r="AK100" s="898"/>
      <c r="AL100" s="899"/>
      <c r="AM100" s="900"/>
      <c r="AN100" s="900"/>
      <c r="AO100" s="900"/>
      <c r="AP100" s="900">
        <v>2</v>
      </c>
      <c r="AQ100" s="900"/>
      <c r="AR100" s="900"/>
      <c r="AS100" s="858"/>
      <c r="AT100" s="526"/>
      <c r="AU100" s="526"/>
      <c r="AV100" s="526"/>
      <c r="AW100" s="526"/>
      <c r="AX100" s="526"/>
      <c r="AY100" s="526"/>
      <c r="AZ100" s="526"/>
      <c r="BA100" s="526"/>
      <c r="BB100" s="526"/>
      <c r="BC100" s="526"/>
      <c r="BD100" s="526"/>
      <c r="BE100" s="526"/>
      <c r="BF100" s="526"/>
      <c r="BG100" s="526"/>
      <c r="BH100" s="526"/>
      <c r="BI100" s="526"/>
      <c r="BJ100" s="526"/>
      <c r="BK100" s="526"/>
      <c r="BL100" s="526"/>
      <c r="BM100" s="526"/>
      <c r="BN100" s="526"/>
      <c r="BO100" s="526"/>
      <c r="BP100" s="526"/>
      <c r="BQ100" s="526"/>
      <c r="BR100" s="526"/>
      <c r="BS100" s="526"/>
      <c r="BT100" s="526"/>
      <c r="BU100" s="526"/>
      <c r="BV100" s="526"/>
      <c r="BW100" s="526"/>
      <c r="BX100" s="526"/>
      <c r="BY100" s="526"/>
      <c r="BZ100" s="526"/>
      <c r="CA100" s="526"/>
      <c r="CB100" s="526"/>
      <c r="CC100" s="526"/>
      <c r="CD100" s="526"/>
      <c r="CE100" s="526"/>
      <c r="CF100" s="526"/>
      <c r="CG100" s="526"/>
      <c r="CH100" s="526"/>
      <c r="CI100" s="526"/>
      <c r="CJ100" s="526"/>
      <c r="CK100" s="526"/>
      <c r="CL100" s="526"/>
      <c r="CM100" s="526"/>
      <c r="CN100" s="526"/>
      <c r="CO100" s="526"/>
      <c r="CP100" s="526"/>
      <c r="CQ100" s="526"/>
      <c r="CR100" s="526"/>
      <c r="CS100" s="526"/>
      <c r="CT100" s="526"/>
      <c r="CU100" s="526"/>
      <c r="CV100" s="526"/>
      <c r="CW100" s="526"/>
      <c r="CX100" s="526"/>
      <c r="CY100" s="526"/>
      <c r="CZ100" s="526"/>
      <c r="DA100" s="526"/>
      <c r="DB100" s="526"/>
      <c r="DC100" s="526"/>
      <c r="DD100" s="526"/>
      <c r="DE100" s="526"/>
      <c r="DF100" s="526"/>
      <c r="DG100" s="526"/>
      <c r="DH100" s="526"/>
      <c r="DI100" s="526"/>
      <c r="DJ100" s="526"/>
      <c r="DK100" s="526"/>
      <c r="DL100" s="526"/>
      <c r="DM100" s="526"/>
      <c r="DN100" s="526"/>
      <c r="DO100" s="526"/>
      <c r="DP100" s="526"/>
      <c r="DQ100" s="526"/>
      <c r="DR100" s="526"/>
      <c r="DS100" s="526"/>
      <c r="DT100" s="526"/>
      <c r="DU100" s="526"/>
      <c r="DV100" s="526"/>
      <c r="DW100" s="526"/>
      <c r="DX100" s="526"/>
      <c r="DY100" s="526"/>
      <c r="DZ100" s="526"/>
      <c r="EA100" s="526"/>
      <c r="EB100" s="526"/>
      <c r="EC100" s="526"/>
      <c r="ED100" s="526"/>
      <c r="EE100" s="526"/>
      <c r="EF100" s="526"/>
      <c r="EG100" s="526"/>
      <c r="EH100" s="526"/>
      <c r="EI100" s="526"/>
      <c r="EJ100" s="526"/>
      <c r="EK100" s="526"/>
      <c r="EL100" s="526"/>
      <c r="EM100" s="526"/>
      <c r="EN100" s="526"/>
      <c r="EO100" s="526"/>
      <c r="EP100" s="526"/>
      <c r="EQ100" s="526"/>
      <c r="ER100" s="526"/>
      <c r="ES100" s="526"/>
      <c r="ET100" s="526"/>
      <c r="EU100" s="526"/>
      <c r="EV100" s="526"/>
      <c r="EW100" s="526"/>
      <c r="EX100" s="526"/>
      <c r="EY100" s="526"/>
      <c r="EZ100" s="526"/>
      <c r="FA100" s="526"/>
      <c r="FB100" s="526"/>
      <c r="FC100" s="526"/>
      <c r="FD100" s="526"/>
      <c r="FE100" s="526"/>
      <c r="FF100" s="526"/>
      <c r="FG100" s="526"/>
      <c r="FH100" s="526"/>
      <c r="FI100" s="526"/>
      <c r="FJ100" s="526"/>
      <c r="FK100" s="526"/>
      <c r="FL100" s="526"/>
      <c r="FM100" s="526"/>
      <c r="FN100" s="526"/>
      <c r="FO100" s="526"/>
      <c r="FP100" s="526"/>
      <c r="FQ100" s="526"/>
      <c r="FR100" s="526"/>
      <c r="FS100" s="526"/>
      <c r="FT100" s="526"/>
      <c r="FU100" s="526"/>
      <c r="FV100" s="526"/>
      <c r="FW100" s="526"/>
      <c r="FX100" s="526"/>
      <c r="FY100" s="526"/>
      <c r="FZ100" s="526"/>
      <c r="GA100" s="526"/>
      <c r="GB100" s="526"/>
      <c r="GC100" s="526"/>
      <c r="GD100" s="526"/>
      <c r="GE100" s="526"/>
      <c r="GF100" s="526"/>
      <c r="GG100" s="526"/>
      <c r="GH100" s="526"/>
      <c r="GI100" s="526"/>
      <c r="GJ100" s="526"/>
      <c r="GK100" s="526"/>
      <c r="GL100" s="526"/>
      <c r="GM100" s="526"/>
      <c r="GN100" s="526"/>
      <c r="GO100" s="526"/>
      <c r="GP100" s="526"/>
      <c r="GQ100" s="526"/>
      <c r="GR100" s="526"/>
      <c r="GS100" s="526"/>
      <c r="GT100" s="526"/>
      <c r="GU100" s="526"/>
      <c r="GV100" s="526"/>
      <c r="GW100" s="526"/>
      <c r="GX100" s="526"/>
      <c r="GY100" s="526"/>
      <c r="GZ100" s="526"/>
      <c r="HA100" s="526"/>
      <c r="HB100" s="526"/>
      <c r="HC100" s="526"/>
      <c r="HD100" s="526"/>
      <c r="HE100" s="526"/>
      <c r="HF100" s="526"/>
      <c r="HG100" s="526"/>
      <c r="HH100" s="526"/>
      <c r="HI100" s="526"/>
      <c r="HJ100" s="526"/>
      <c r="HK100" s="526"/>
      <c r="HL100" s="526"/>
      <c r="HM100" s="526"/>
      <c r="HN100" s="526"/>
      <c r="HO100" s="526"/>
      <c r="HP100" s="526"/>
      <c r="HQ100" s="526"/>
      <c r="HR100" s="526"/>
      <c r="HS100" s="526"/>
      <c r="HT100" s="526"/>
      <c r="HU100" s="526"/>
      <c r="HV100" s="526"/>
      <c r="HW100" s="526"/>
      <c r="HX100" s="526"/>
      <c r="HY100" s="526"/>
      <c r="HZ100" s="526"/>
      <c r="IA100" s="526"/>
      <c r="IB100" s="526"/>
      <c r="IC100" s="526"/>
      <c r="ID100" s="526"/>
      <c r="IE100" s="526"/>
      <c r="IF100" s="526"/>
      <c r="IG100" s="526"/>
      <c r="IH100" s="526"/>
      <c r="II100" s="526"/>
      <c r="IJ100" s="526"/>
      <c r="IK100" s="526"/>
      <c r="IL100" s="526"/>
      <c r="IM100" s="526"/>
      <c r="IN100" s="526"/>
      <c r="IO100" s="526"/>
      <c r="IP100" s="526"/>
      <c r="IQ100" s="526"/>
      <c r="IR100" s="526"/>
      <c r="IS100" s="526"/>
      <c r="IT100" s="526"/>
      <c r="IU100" s="526"/>
      <c r="IV100" s="526"/>
      <c r="IW100" s="526"/>
      <c r="IX100" s="526"/>
      <c r="IY100" s="526"/>
      <c r="IZ100" s="526"/>
      <c r="JA100" s="526"/>
      <c r="JB100" s="526"/>
      <c r="JC100" s="526"/>
      <c r="JD100" s="526"/>
      <c r="JE100" s="526"/>
      <c r="JF100" s="526"/>
      <c r="JG100" s="526"/>
      <c r="JH100" s="526"/>
      <c r="JI100" s="526"/>
      <c r="JJ100" s="526"/>
      <c r="JK100" s="526"/>
      <c r="JL100" s="526"/>
      <c r="JM100" s="526"/>
      <c r="JN100" s="527"/>
    </row>
    <row r="101" spans="1:274" ht="38" customHeight="1">
      <c r="A101" s="860"/>
      <c r="B101" s="914" t="s">
        <v>1551</v>
      </c>
      <c r="C101" s="1000" t="s">
        <v>1578</v>
      </c>
      <c r="D101" s="661">
        <v>1</v>
      </c>
      <c r="E101" s="1190">
        <v>238</v>
      </c>
      <c r="F101" s="915" t="s">
        <v>1775</v>
      </c>
      <c r="G101" s="990"/>
      <c r="H101" s="991"/>
      <c r="I101" s="992"/>
      <c r="J101" s="993"/>
      <c r="K101" s="994"/>
      <c r="L101" s="995"/>
      <c r="M101" s="895">
        <f t="shared" si="11"/>
        <v>0</v>
      </c>
      <c r="N101" s="685">
        <f t="shared" si="12"/>
        <v>0</v>
      </c>
      <c r="O101" s="686" t="str">
        <f t="shared" si="13"/>
        <v>-</v>
      </c>
      <c r="P101" s="926">
        <v>8.9</v>
      </c>
      <c r="Q101" s="174">
        <f t="shared" si="7"/>
        <v>0</v>
      </c>
      <c r="R101" s="533"/>
      <c r="S101" s="922" t="s">
        <v>1516</v>
      </c>
      <c r="T101" s="898"/>
      <c r="U101" s="898"/>
      <c r="V101" s="898"/>
      <c r="W101" s="898"/>
      <c r="X101" s="898"/>
      <c r="Y101" s="898"/>
      <c r="Z101" s="898"/>
      <c r="AA101" s="898"/>
      <c r="AB101" s="898"/>
      <c r="AC101" s="898"/>
      <c r="AD101" s="898"/>
      <c r="AE101" s="898"/>
      <c r="AF101" s="898"/>
      <c r="AG101" s="898"/>
      <c r="AH101" s="898"/>
      <c r="AI101" s="898"/>
      <c r="AJ101" s="898"/>
      <c r="AK101" s="898"/>
      <c r="AL101" s="899"/>
      <c r="AM101" s="900"/>
      <c r="AN101" s="900"/>
      <c r="AO101" s="900"/>
      <c r="AP101" s="900">
        <v>1</v>
      </c>
      <c r="AQ101" s="900"/>
      <c r="AR101" s="900"/>
      <c r="AS101" s="858"/>
      <c r="AT101" s="526"/>
      <c r="AU101" s="526"/>
      <c r="AV101" s="526"/>
      <c r="AW101" s="526"/>
      <c r="AX101" s="526"/>
      <c r="AY101" s="526"/>
      <c r="AZ101" s="526"/>
      <c r="BA101" s="526"/>
      <c r="BB101" s="526"/>
      <c r="BC101" s="526"/>
      <c r="BD101" s="526"/>
      <c r="BE101" s="526"/>
      <c r="BF101" s="526"/>
      <c r="BG101" s="526"/>
      <c r="BH101" s="526"/>
      <c r="BI101" s="526"/>
      <c r="BJ101" s="526"/>
      <c r="BK101" s="526"/>
      <c r="BL101" s="526"/>
      <c r="BM101" s="526"/>
      <c r="BN101" s="526"/>
      <c r="BO101" s="526"/>
      <c r="BP101" s="526"/>
      <c r="BQ101" s="526"/>
      <c r="BR101" s="526"/>
      <c r="BS101" s="526"/>
      <c r="BT101" s="526"/>
      <c r="BU101" s="526"/>
      <c r="BV101" s="526"/>
      <c r="BW101" s="526"/>
      <c r="BX101" s="526"/>
      <c r="BY101" s="526"/>
      <c r="BZ101" s="526"/>
      <c r="CA101" s="526"/>
      <c r="CB101" s="526"/>
      <c r="CC101" s="526"/>
      <c r="CD101" s="526"/>
      <c r="CE101" s="526"/>
      <c r="CF101" s="526"/>
      <c r="CG101" s="526"/>
      <c r="CH101" s="526"/>
      <c r="CI101" s="526"/>
      <c r="CJ101" s="526"/>
      <c r="CK101" s="526"/>
      <c r="CL101" s="526"/>
      <c r="CM101" s="526"/>
      <c r="CN101" s="526"/>
      <c r="CO101" s="526"/>
      <c r="CP101" s="526"/>
      <c r="CQ101" s="526"/>
      <c r="CR101" s="526"/>
      <c r="CS101" s="526"/>
      <c r="CT101" s="526"/>
      <c r="CU101" s="526"/>
      <c r="CV101" s="526"/>
      <c r="CW101" s="526"/>
      <c r="CX101" s="526"/>
      <c r="CY101" s="526"/>
      <c r="CZ101" s="526"/>
      <c r="DA101" s="526"/>
      <c r="DB101" s="526"/>
      <c r="DC101" s="526"/>
      <c r="DD101" s="526"/>
      <c r="DE101" s="526"/>
      <c r="DF101" s="526"/>
      <c r="DG101" s="526"/>
      <c r="DH101" s="526"/>
      <c r="DI101" s="526"/>
      <c r="DJ101" s="526"/>
      <c r="DK101" s="526"/>
      <c r="DL101" s="526"/>
      <c r="DM101" s="526"/>
      <c r="DN101" s="526"/>
      <c r="DO101" s="526"/>
      <c r="DP101" s="526"/>
      <c r="DQ101" s="526"/>
      <c r="DR101" s="526"/>
      <c r="DS101" s="526"/>
      <c r="DT101" s="526"/>
      <c r="DU101" s="526"/>
      <c r="DV101" s="526"/>
      <c r="DW101" s="526"/>
      <c r="DX101" s="526"/>
      <c r="DY101" s="526"/>
      <c r="DZ101" s="526"/>
      <c r="EA101" s="526"/>
      <c r="EB101" s="526"/>
      <c r="EC101" s="526"/>
      <c r="ED101" s="526"/>
      <c r="EE101" s="526"/>
      <c r="EF101" s="526"/>
      <c r="EG101" s="526"/>
      <c r="EH101" s="526"/>
      <c r="EI101" s="526"/>
      <c r="EJ101" s="526"/>
      <c r="EK101" s="526"/>
      <c r="EL101" s="526"/>
      <c r="EM101" s="526"/>
      <c r="EN101" s="526"/>
      <c r="EO101" s="526"/>
      <c r="EP101" s="526"/>
      <c r="EQ101" s="526"/>
      <c r="ER101" s="526"/>
      <c r="ES101" s="526"/>
      <c r="ET101" s="526"/>
      <c r="EU101" s="526"/>
      <c r="EV101" s="526"/>
      <c r="EW101" s="526"/>
      <c r="EX101" s="526"/>
      <c r="EY101" s="526"/>
      <c r="EZ101" s="526"/>
      <c r="FA101" s="526"/>
      <c r="FB101" s="526"/>
      <c r="FC101" s="526"/>
      <c r="FD101" s="526"/>
      <c r="FE101" s="526"/>
      <c r="FF101" s="526"/>
      <c r="FG101" s="526"/>
      <c r="FH101" s="526"/>
      <c r="FI101" s="526"/>
      <c r="FJ101" s="526"/>
      <c r="FK101" s="526"/>
      <c r="FL101" s="526"/>
      <c r="FM101" s="526"/>
      <c r="FN101" s="526"/>
      <c r="FO101" s="526"/>
      <c r="FP101" s="526"/>
      <c r="FQ101" s="526"/>
      <c r="FR101" s="526"/>
      <c r="FS101" s="526"/>
      <c r="FT101" s="526"/>
      <c r="FU101" s="526"/>
      <c r="FV101" s="526"/>
      <c r="FW101" s="526"/>
      <c r="FX101" s="526"/>
      <c r="FY101" s="526"/>
      <c r="FZ101" s="526"/>
      <c r="GA101" s="526"/>
      <c r="GB101" s="526"/>
      <c r="GC101" s="526"/>
      <c r="GD101" s="526"/>
      <c r="GE101" s="526"/>
      <c r="GF101" s="526"/>
      <c r="GG101" s="526"/>
      <c r="GH101" s="526"/>
      <c r="GI101" s="526"/>
      <c r="GJ101" s="526"/>
      <c r="GK101" s="526"/>
      <c r="GL101" s="526"/>
      <c r="GM101" s="526"/>
      <c r="GN101" s="526"/>
      <c r="GO101" s="526"/>
      <c r="GP101" s="526"/>
      <c r="GQ101" s="526"/>
      <c r="GR101" s="526"/>
      <c r="GS101" s="526"/>
      <c r="GT101" s="526"/>
      <c r="GU101" s="526"/>
      <c r="GV101" s="526"/>
      <c r="GW101" s="526"/>
      <c r="GX101" s="526"/>
      <c r="GY101" s="526"/>
      <c r="GZ101" s="526"/>
      <c r="HA101" s="526"/>
      <c r="HB101" s="526"/>
      <c r="HC101" s="526"/>
      <c r="HD101" s="526"/>
      <c r="HE101" s="526"/>
      <c r="HF101" s="526"/>
      <c r="HG101" s="526"/>
      <c r="HH101" s="526"/>
      <c r="HI101" s="526"/>
      <c r="HJ101" s="526"/>
      <c r="HK101" s="526"/>
      <c r="HL101" s="526"/>
      <c r="HM101" s="526"/>
      <c r="HN101" s="526"/>
      <c r="HO101" s="526"/>
      <c r="HP101" s="526"/>
      <c r="HQ101" s="526"/>
      <c r="HR101" s="526"/>
      <c r="HS101" s="526"/>
      <c r="HT101" s="526"/>
      <c r="HU101" s="526"/>
      <c r="HV101" s="526"/>
      <c r="HW101" s="526"/>
      <c r="HX101" s="526"/>
      <c r="HY101" s="526"/>
      <c r="HZ101" s="526"/>
      <c r="IA101" s="526"/>
      <c r="IB101" s="526"/>
      <c r="IC101" s="526"/>
      <c r="ID101" s="526"/>
      <c r="IE101" s="526"/>
      <c r="IF101" s="526"/>
      <c r="IG101" s="526"/>
      <c r="IH101" s="526"/>
      <c r="II101" s="526"/>
      <c r="IJ101" s="526"/>
      <c r="IK101" s="526"/>
      <c r="IL101" s="526"/>
      <c r="IM101" s="526"/>
      <c r="IN101" s="526"/>
      <c r="IO101" s="526"/>
      <c r="IP101" s="526"/>
      <c r="IQ101" s="526"/>
      <c r="IR101" s="526"/>
      <c r="IS101" s="526"/>
      <c r="IT101" s="526"/>
      <c r="IU101" s="526"/>
      <c r="IV101" s="526"/>
      <c r="IW101" s="526"/>
      <c r="IX101" s="526"/>
      <c r="IY101" s="526"/>
      <c r="IZ101" s="526"/>
      <c r="JA101" s="526"/>
      <c r="JB101" s="526"/>
      <c r="JC101" s="526"/>
      <c r="JD101" s="526"/>
      <c r="JE101" s="526"/>
      <c r="JF101" s="526"/>
      <c r="JG101" s="526"/>
      <c r="JH101" s="526"/>
      <c r="JI101" s="526"/>
      <c r="JJ101" s="526"/>
      <c r="JK101" s="526"/>
      <c r="JL101" s="526"/>
      <c r="JM101" s="526"/>
      <c r="JN101" s="527"/>
    </row>
    <row r="102" spans="1:274" ht="38" customHeight="1">
      <c r="A102" s="860"/>
      <c r="B102" s="914" t="s">
        <v>1552</v>
      </c>
      <c r="C102" s="1000" t="s">
        <v>1579</v>
      </c>
      <c r="D102" s="661">
        <v>1</v>
      </c>
      <c r="E102" s="1190">
        <v>238</v>
      </c>
      <c r="F102" s="915" t="s">
        <v>1775</v>
      </c>
      <c r="G102" s="990"/>
      <c r="H102" s="991"/>
      <c r="I102" s="992"/>
      <c r="J102" s="993"/>
      <c r="K102" s="994"/>
      <c r="L102" s="995"/>
      <c r="M102" s="895">
        <f t="shared" si="11"/>
        <v>0</v>
      </c>
      <c r="N102" s="685">
        <f t="shared" si="12"/>
        <v>0</v>
      </c>
      <c r="O102" s="686" t="str">
        <f t="shared" si="13"/>
        <v>-</v>
      </c>
      <c r="P102" s="926">
        <v>8.8000000000000007</v>
      </c>
      <c r="Q102" s="174">
        <f t="shared" si="7"/>
        <v>0</v>
      </c>
      <c r="R102" s="533"/>
      <c r="S102" s="922" t="s">
        <v>1516</v>
      </c>
      <c r="T102" s="898"/>
      <c r="U102" s="898"/>
      <c r="V102" s="898"/>
      <c r="W102" s="898"/>
      <c r="X102" s="898"/>
      <c r="Y102" s="898"/>
      <c r="Z102" s="898"/>
      <c r="AA102" s="898"/>
      <c r="AB102" s="898"/>
      <c r="AC102" s="898"/>
      <c r="AD102" s="898"/>
      <c r="AE102" s="898"/>
      <c r="AF102" s="898"/>
      <c r="AG102" s="898"/>
      <c r="AH102" s="898"/>
      <c r="AI102" s="898"/>
      <c r="AJ102" s="898"/>
      <c r="AK102" s="898"/>
      <c r="AL102" s="899"/>
      <c r="AM102" s="900"/>
      <c r="AN102" s="900"/>
      <c r="AO102" s="900"/>
      <c r="AP102" s="900">
        <v>1</v>
      </c>
      <c r="AQ102" s="900"/>
      <c r="AR102" s="900"/>
      <c r="AS102" s="858"/>
      <c r="AT102" s="526"/>
      <c r="AU102" s="526"/>
      <c r="AV102" s="526"/>
      <c r="AW102" s="526"/>
      <c r="AX102" s="526"/>
      <c r="AY102" s="526"/>
      <c r="AZ102" s="526"/>
      <c r="BA102" s="526"/>
      <c r="BB102" s="526"/>
      <c r="BC102" s="526"/>
      <c r="BD102" s="526"/>
      <c r="BE102" s="526"/>
      <c r="BF102" s="526"/>
      <c r="BG102" s="526"/>
      <c r="BH102" s="526"/>
      <c r="BI102" s="526"/>
      <c r="BJ102" s="526"/>
      <c r="BK102" s="526"/>
      <c r="BL102" s="526"/>
      <c r="BM102" s="526"/>
      <c r="BN102" s="526"/>
      <c r="BO102" s="526"/>
      <c r="BP102" s="526"/>
      <c r="BQ102" s="526"/>
      <c r="BR102" s="526"/>
      <c r="BS102" s="526"/>
      <c r="BT102" s="526"/>
      <c r="BU102" s="526"/>
      <c r="BV102" s="526"/>
      <c r="BW102" s="526"/>
      <c r="BX102" s="526"/>
      <c r="BY102" s="526"/>
      <c r="BZ102" s="526"/>
      <c r="CA102" s="526"/>
      <c r="CB102" s="526"/>
      <c r="CC102" s="526"/>
      <c r="CD102" s="526"/>
      <c r="CE102" s="526"/>
      <c r="CF102" s="526"/>
      <c r="CG102" s="526"/>
      <c r="CH102" s="526"/>
      <c r="CI102" s="526"/>
      <c r="CJ102" s="526"/>
      <c r="CK102" s="526"/>
      <c r="CL102" s="526"/>
      <c r="CM102" s="526"/>
      <c r="CN102" s="526"/>
      <c r="CO102" s="526"/>
      <c r="CP102" s="526"/>
      <c r="CQ102" s="526"/>
      <c r="CR102" s="526"/>
      <c r="CS102" s="526"/>
      <c r="CT102" s="526"/>
      <c r="CU102" s="526"/>
      <c r="CV102" s="526"/>
      <c r="CW102" s="526"/>
      <c r="CX102" s="526"/>
      <c r="CY102" s="526"/>
      <c r="CZ102" s="526"/>
      <c r="DA102" s="526"/>
      <c r="DB102" s="526"/>
      <c r="DC102" s="526"/>
      <c r="DD102" s="526"/>
      <c r="DE102" s="526"/>
      <c r="DF102" s="526"/>
      <c r="DG102" s="526"/>
      <c r="DH102" s="526"/>
      <c r="DI102" s="526"/>
      <c r="DJ102" s="526"/>
      <c r="DK102" s="526"/>
      <c r="DL102" s="526"/>
      <c r="DM102" s="526"/>
      <c r="DN102" s="526"/>
      <c r="DO102" s="526"/>
      <c r="DP102" s="526"/>
      <c r="DQ102" s="526"/>
      <c r="DR102" s="526"/>
      <c r="DS102" s="526"/>
      <c r="DT102" s="526"/>
      <c r="DU102" s="526"/>
      <c r="DV102" s="526"/>
      <c r="DW102" s="526"/>
      <c r="DX102" s="526"/>
      <c r="DY102" s="526"/>
      <c r="DZ102" s="526"/>
      <c r="EA102" s="526"/>
      <c r="EB102" s="526"/>
      <c r="EC102" s="526"/>
      <c r="ED102" s="526"/>
      <c r="EE102" s="526"/>
      <c r="EF102" s="526"/>
      <c r="EG102" s="526"/>
      <c r="EH102" s="526"/>
      <c r="EI102" s="526"/>
      <c r="EJ102" s="526"/>
      <c r="EK102" s="526"/>
      <c r="EL102" s="526"/>
      <c r="EM102" s="526"/>
      <c r="EN102" s="526"/>
      <c r="EO102" s="526"/>
      <c r="EP102" s="526"/>
      <c r="EQ102" s="526"/>
      <c r="ER102" s="526"/>
      <c r="ES102" s="526"/>
      <c r="ET102" s="526"/>
      <c r="EU102" s="526"/>
      <c r="EV102" s="526"/>
      <c r="EW102" s="526"/>
      <c r="EX102" s="526"/>
      <c r="EY102" s="526"/>
      <c r="EZ102" s="526"/>
      <c r="FA102" s="526"/>
      <c r="FB102" s="526"/>
      <c r="FC102" s="526"/>
      <c r="FD102" s="526"/>
      <c r="FE102" s="526"/>
      <c r="FF102" s="526"/>
      <c r="FG102" s="526"/>
      <c r="FH102" s="526"/>
      <c r="FI102" s="526"/>
      <c r="FJ102" s="526"/>
      <c r="FK102" s="526"/>
      <c r="FL102" s="526"/>
      <c r="FM102" s="526"/>
      <c r="FN102" s="526"/>
      <c r="FO102" s="526"/>
      <c r="FP102" s="526"/>
      <c r="FQ102" s="526"/>
      <c r="FR102" s="526"/>
      <c r="FS102" s="526"/>
      <c r="FT102" s="526"/>
      <c r="FU102" s="526"/>
      <c r="FV102" s="526"/>
      <c r="FW102" s="526"/>
      <c r="FX102" s="526"/>
      <c r="FY102" s="526"/>
      <c r="FZ102" s="526"/>
      <c r="GA102" s="526"/>
      <c r="GB102" s="526"/>
      <c r="GC102" s="526"/>
      <c r="GD102" s="526"/>
      <c r="GE102" s="526"/>
      <c r="GF102" s="526"/>
      <c r="GG102" s="526"/>
      <c r="GH102" s="526"/>
      <c r="GI102" s="526"/>
      <c r="GJ102" s="526"/>
      <c r="GK102" s="526"/>
      <c r="GL102" s="526"/>
      <c r="GM102" s="526"/>
      <c r="GN102" s="526"/>
      <c r="GO102" s="526"/>
      <c r="GP102" s="526"/>
      <c r="GQ102" s="526"/>
      <c r="GR102" s="526"/>
      <c r="GS102" s="526"/>
      <c r="GT102" s="526"/>
      <c r="GU102" s="526"/>
      <c r="GV102" s="526"/>
      <c r="GW102" s="526"/>
      <c r="GX102" s="526"/>
      <c r="GY102" s="526"/>
      <c r="GZ102" s="526"/>
      <c r="HA102" s="526"/>
      <c r="HB102" s="526"/>
      <c r="HC102" s="526"/>
      <c r="HD102" s="526"/>
      <c r="HE102" s="526"/>
      <c r="HF102" s="526"/>
      <c r="HG102" s="526"/>
      <c r="HH102" s="526"/>
      <c r="HI102" s="526"/>
      <c r="HJ102" s="526"/>
      <c r="HK102" s="526"/>
      <c r="HL102" s="526"/>
      <c r="HM102" s="526"/>
      <c r="HN102" s="526"/>
      <c r="HO102" s="526"/>
      <c r="HP102" s="526"/>
      <c r="HQ102" s="526"/>
      <c r="HR102" s="526"/>
      <c r="HS102" s="526"/>
      <c r="HT102" s="526"/>
      <c r="HU102" s="526"/>
      <c r="HV102" s="526"/>
      <c r="HW102" s="526"/>
      <c r="HX102" s="526"/>
      <c r="HY102" s="526"/>
      <c r="HZ102" s="526"/>
      <c r="IA102" s="526"/>
      <c r="IB102" s="526"/>
      <c r="IC102" s="526"/>
      <c r="ID102" s="526"/>
      <c r="IE102" s="526"/>
      <c r="IF102" s="526"/>
      <c r="IG102" s="526"/>
      <c r="IH102" s="526"/>
      <c r="II102" s="526"/>
      <c r="IJ102" s="526"/>
      <c r="IK102" s="526"/>
      <c r="IL102" s="526"/>
      <c r="IM102" s="526"/>
      <c r="IN102" s="526"/>
      <c r="IO102" s="526"/>
      <c r="IP102" s="526"/>
      <c r="IQ102" s="526"/>
      <c r="IR102" s="526"/>
      <c r="IS102" s="526"/>
      <c r="IT102" s="526"/>
      <c r="IU102" s="526"/>
      <c r="IV102" s="526"/>
      <c r="IW102" s="526"/>
      <c r="IX102" s="526"/>
      <c r="IY102" s="526"/>
      <c r="IZ102" s="526"/>
      <c r="JA102" s="526"/>
      <c r="JB102" s="526"/>
      <c r="JC102" s="526"/>
      <c r="JD102" s="526"/>
      <c r="JE102" s="526"/>
      <c r="JF102" s="526"/>
      <c r="JG102" s="526"/>
      <c r="JH102" s="526"/>
      <c r="JI102" s="526"/>
      <c r="JJ102" s="526"/>
      <c r="JK102" s="526"/>
      <c r="JL102" s="526"/>
      <c r="JM102" s="526"/>
      <c r="JN102" s="527"/>
    </row>
    <row r="103" spans="1:274" ht="38" customHeight="1">
      <c r="A103" s="860"/>
      <c r="B103" s="914" t="s">
        <v>1556</v>
      </c>
      <c r="C103" s="1000" t="s">
        <v>1580</v>
      </c>
      <c r="D103" s="661">
        <v>2</v>
      </c>
      <c r="E103" s="1190">
        <v>568</v>
      </c>
      <c r="F103" s="915" t="s">
        <v>1776</v>
      </c>
      <c r="G103" s="990"/>
      <c r="H103" s="991"/>
      <c r="I103" s="992"/>
      <c r="J103" s="993"/>
      <c r="K103" s="994"/>
      <c r="L103" s="995"/>
      <c r="M103" s="895">
        <f t="shared" si="11"/>
        <v>0</v>
      </c>
      <c r="N103" s="685">
        <f t="shared" si="12"/>
        <v>0</v>
      </c>
      <c r="O103" s="686" t="str">
        <f t="shared" si="13"/>
        <v>-</v>
      </c>
      <c r="P103" s="926">
        <v>39.1</v>
      </c>
      <c r="Q103" s="174">
        <f t="shared" si="7"/>
        <v>0</v>
      </c>
      <c r="R103" s="533"/>
      <c r="S103" s="922" t="s">
        <v>1517</v>
      </c>
      <c r="T103" s="898"/>
      <c r="U103" s="898"/>
      <c r="V103" s="898"/>
      <c r="W103" s="898"/>
      <c r="X103" s="898"/>
      <c r="Y103" s="898"/>
      <c r="Z103" s="898"/>
      <c r="AA103" s="898"/>
      <c r="AB103" s="898"/>
      <c r="AC103" s="898"/>
      <c r="AD103" s="898"/>
      <c r="AE103" s="898"/>
      <c r="AF103" s="898"/>
      <c r="AG103" s="898"/>
      <c r="AH103" s="898"/>
      <c r="AI103" s="898"/>
      <c r="AJ103" s="898"/>
      <c r="AK103" s="898"/>
      <c r="AL103" s="899"/>
      <c r="AM103" s="900"/>
      <c r="AN103" s="900"/>
      <c r="AO103" s="900"/>
      <c r="AP103" s="900"/>
      <c r="AQ103" s="900">
        <v>2</v>
      </c>
      <c r="AR103" s="900"/>
      <c r="AS103" s="858"/>
      <c r="AT103" s="526"/>
      <c r="AU103" s="526"/>
      <c r="AV103" s="526"/>
      <c r="AW103" s="526"/>
      <c r="AX103" s="526"/>
      <c r="AY103" s="526"/>
      <c r="AZ103" s="526"/>
      <c r="BA103" s="526"/>
      <c r="BB103" s="526"/>
      <c r="BC103" s="526"/>
      <c r="BD103" s="526"/>
      <c r="BE103" s="526"/>
      <c r="BF103" s="526"/>
      <c r="BG103" s="526"/>
      <c r="BH103" s="526"/>
      <c r="BI103" s="526"/>
      <c r="BJ103" s="526"/>
      <c r="BK103" s="526"/>
      <c r="BL103" s="526"/>
      <c r="BM103" s="526"/>
      <c r="BN103" s="526"/>
      <c r="BO103" s="526"/>
      <c r="BP103" s="526"/>
      <c r="BQ103" s="526"/>
      <c r="BR103" s="526"/>
      <c r="BS103" s="526"/>
      <c r="BT103" s="526"/>
      <c r="BU103" s="526"/>
      <c r="BV103" s="526"/>
      <c r="BW103" s="526"/>
      <c r="BX103" s="526"/>
      <c r="BY103" s="526"/>
      <c r="BZ103" s="526"/>
      <c r="CA103" s="526"/>
      <c r="CB103" s="526"/>
      <c r="CC103" s="526"/>
      <c r="CD103" s="526"/>
      <c r="CE103" s="526"/>
      <c r="CF103" s="526"/>
      <c r="CG103" s="526"/>
      <c r="CH103" s="526"/>
      <c r="CI103" s="526"/>
      <c r="CJ103" s="526"/>
      <c r="CK103" s="526"/>
      <c r="CL103" s="526"/>
      <c r="CM103" s="526"/>
      <c r="CN103" s="526"/>
      <c r="CO103" s="526"/>
      <c r="CP103" s="526"/>
      <c r="CQ103" s="526"/>
      <c r="CR103" s="526"/>
      <c r="CS103" s="526"/>
      <c r="CT103" s="526"/>
      <c r="CU103" s="526"/>
      <c r="CV103" s="526"/>
      <c r="CW103" s="526"/>
      <c r="CX103" s="526"/>
      <c r="CY103" s="526"/>
      <c r="CZ103" s="526"/>
      <c r="DA103" s="526"/>
      <c r="DB103" s="526"/>
      <c r="DC103" s="526"/>
      <c r="DD103" s="526"/>
      <c r="DE103" s="526"/>
      <c r="DF103" s="526"/>
      <c r="DG103" s="526"/>
      <c r="DH103" s="526"/>
      <c r="DI103" s="526"/>
      <c r="DJ103" s="526"/>
      <c r="DK103" s="526"/>
      <c r="DL103" s="526"/>
      <c r="DM103" s="526"/>
      <c r="DN103" s="526"/>
      <c r="DO103" s="526"/>
      <c r="DP103" s="526"/>
      <c r="DQ103" s="526"/>
      <c r="DR103" s="526"/>
      <c r="DS103" s="526"/>
      <c r="DT103" s="526"/>
      <c r="DU103" s="526"/>
      <c r="DV103" s="526"/>
      <c r="DW103" s="526"/>
      <c r="DX103" s="526"/>
      <c r="DY103" s="526"/>
      <c r="DZ103" s="526"/>
      <c r="EA103" s="526"/>
      <c r="EB103" s="526"/>
      <c r="EC103" s="526"/>
      <c r="ED103" s="526"/>
      <c r="EE103" s="526"/>
      <c r="EF103" s="526"/>
      <c r="EG103" s="526"/>
      <c r="EH103" s="526"/>
      <c r="EI103" s="526"/>
      <c r="EJ103" s="526"/>
      <c r="EK103" s="526"/>
      <c r="EL103" s="526"/>
      <c r="EM103" s="526"/>
      <c r="EN103" s="526"/>
      <c r="EO103" s="526"/>
      <c r="EP103" s="526"/>
      <c r="EQ103" s="526"/>
      <c r="ER103" s="526"/>
      <c r="ES103" s="526"/>
      <c r="ET103" s="526"/>
      <c r="EU103" s="526"/>
      <c r="EV103" s="526"/>
      <c r="EW103" s="526"/>
      <c r="EX103" s="526"/>
      <c r="EY103" s="526"/>
      <c r="EZ103" s="526"/>
      <c r="FA103" s="526"/>
      <c r="FB103" s="526"/>
      <c r="FC103" s="526"/>
      <c r="FD103" s="526"/>
      <c r="FE103" s="526"/>
      <c r="FF103" s="526"/>
      <c r="FG103" s="526"/>
      <c r="FH103" s="526"/>
      <c r="FI103" s="526"/>
      <c r="FJ103" s="526"/>
      <c r="FK103" s="526"/>
      <c r="FL103" s="526"/>
      <c r="FM103" s="526"/>
      <c r="FN103" s="526"/>
      <c r="FO103" s="526"/>
      <c r="FP103" s="526"/>
      <c r="FQ103" s="526"/>
      <c r="FR103" s="526"/>
      <c r="FS103" s="526"/>
      <c r="FT103" s="526"/>
      <c r="FU103" s="526"/>
      <c r="FV103" s="526"/>
      <c r="FW103" s="526"/>
      <c r="FX103" s="526"/>
      <c r="FY103" s="526"/>
      <c r="FZ103" s="526"/>
      <c r="GA103" s="526"/>
      <c r="GB103" s="526"/>
      <c r="GC103" s="526"/>
      <c r="GD103" s="526"/>
      <c r="GE103" s="526"/>
      <c r="GF103" s="526"/>
      <c r="GG103" s="526"/>
      <c r="GH103" s="526"/>
      <c r="GI103" s="526"/>
      <c r="GJ103" s="526"/>
      <c r="GK103" s="526"/>
      <c r="GL103" s="526"/>
      <c r="GM103" s="526"/>
      <c r="GN103" s="526"/>
      <c r="GO103" s="526"/>
      <c r="GP103" s="526"/>
      <c r="GQ103" s="526"/>
      <c r="GR103" s="526"/>
      <c r="GS103" s="526"/>
      <c r="GT103" s="526"/>
      <c r="GU103" s="526"/>
      <c r="GV103" s="526"/>
      <c r="GW103" s="526"/>
      <c r="GX103" s="526"/>
      <c r="GY103" s="526"/>
      <c r="GZ103" s="526"/>
      <c r="HA103" s="526"/>
      <c r="HB103" s="526"/>
      <c r="HC103" s="526"/>
      <c r="HD103" s="526"/>
      <c r="HE103" s="526"/>
      <c r="HF103" s="526"/>
      <c r="HG103" s="526"/>
      <c r="HH103" s="526"/>
      <c r="HI103" s="526"/>
      <c r="HJ103" s="526"/>
      <c r="HK103" s="526"/>
      <c r="HL103" s="526"/>
      <c r="HM103" s="526"/>
      <c r="HN103" s="526"/>
      <c r="HO103" s="526"/>
      <c r="HP103" s="526"/>
      <c r="HQ103" s="526"/>
      <c r="HR103" s="526"/>
      <c r="HS103" s="526"/>
      <c r="HT103" s="526"/>
      <c r="HU103" s="526"/>
      <c r="HV103" s="526"/>
      <c r="HW103" s="526"/>
      <c r="HX103" s="526"/>
      <c r="HY103" s="526"/>
      <c r="HZ103" s="526"/>
      <c r="IA103" s="526"/>
      <c r="IB103" s="526"/>
      <c r="IC103" s="526"/>
      <c r="ID103" s="526"/>
      <c r="IE103" s="526"/>
      <c r="IF103" s="526"/>
      <c r="IG103" s="526"/>
      <c r="IH103" s="526"/>
      <c r="II103" s="526"/>
      <c r="IJ103" s="526"/>
      <c r="IK103" s="526"/>
      <c r="IL103" s="526"/>
      <c r="IM103" s="526"/>
      <c r="IN103" s="526"/>
      <c r="IO103" s="526"/>
      <c r="IP103" s="526"/>
      <c r="IQ103" s="526"/>
      <c r="IR103" s="526"/>
      <c r="IS103" s="526"/>
      <c r="IT103" s="526"/>
      <c r="IU103" s="526"/>
      <c r="IV103" s="526"/>
      <c r="IW103" s="526"/>
      <c r="IX103" s="526"/>
      <c r="IY103" s="526"/>
      <c r="IZ103" s="526"/>
      <c r="JA103" s="526"/>
      <c r="JB103" s="526"/>
      <c r="JC103" s="526"/>
      <c r="JD103" s="526"/>
      <c r="JE103" s="526"/>
      <c r="JF103" s="526"/>
      <c r="JG103" s="526"/>
      <c r="JH103" s="526"/>
      <c r="JI103" s="526"/>
      <c r="JJ103" s="526"/>
      <c r="JK103" s="526"/>
      <c r="JL103" s="526"/>
      <c r="JM103" s="526"/>
      <c r="JN103" s="527"/>
    </row>
    <row r="104" spans="1:274" ht="38" customHeight="1">
      <c r="A104" s="860"/>
      <c r="B104" s="914" t="s">
        <v>1557</v>
      </c>
      <c r="C104" s="1000" t="s">
        <v>1581</v>
      </c>
      <c r="D104" s="661">
        <v>1</v>
      </c>
      <c r="E104" s="1190">
        <v>344</v>
      </c>
      <c r="F104" s="915" t="s">
        <v>1777</v>
      </c>
      <c r="G104" s="990"/>
      <c r="H104" s="991"/>
      <c r="I104" s="992"/>
      <c r="J104" s="993"/>
      <c r="K104" s="994"/>
      <c r="L104" s="995"/>
      <c r="M104" s="895">
        <f t="shared" si="11"/>
        <v>0</v>
      </c>
      <c r="N104" s="685">
        <f t="shared" si="12"/>
        <v>0</v>
      </c>
      <c r="O104" s="686" t="str">
        <f t="shared" si="13"/>
        <v>-</v>
      </c>
      <c r="P104" s="926">
        <v>18.899999999999999</v>
      </c>
      <c r="Q104" s="174">
        <f t="shared" si="7"/>
        <v>0</v>
      </c>
      <c r="R104" s="533"/>
      <c r="S104" s="922" t="s">
        <v>1517</v>
      </c>
      <c r="T104" s="898"/>
      <c r="U104" s="898"/>
      <c r="V104" s="898"/>
      <c r="W104" s="898"/>
      <c r="X104" s="898"/>
      <c r="Y104" s="898"/>
      <c r="Z104" s="898"/>
      <c r="AA104" s="898"/>
      <c r="AB104" s="898"/>
      <c r="AC104" s="898"/>
      <c r="AD104" s="898"/>
      <c r="AE104" s="898"/>
      <c r="AF104" s="898"/>
      <c r="AG104" s="898"/>
      <c r="AH104" s="898"/>
      <c r="AI104" s="898"/>
      <c r="AJ104" s="898"/>
      <c r="AK104" s="898"/>
      <c r="AL104" s="899"/>
      <c r="AM104" s="900"/>
      <c r="AN104" s="900"/>
      <c r="AO104" s="900"/>
      <c r="AP104" s="900"/>
      <c r="AQ104" s="900">
        <v>1</v>
      </c>
      <c r="AR104" s="900"/>
      <c r="AS104" s="858"/>
      <c r="AT104" s="526"/>
      <c r="AU104" s="526"/>
      <c r="AV104" s="526"/>
      <c r="AW104" s="526"/>
      <c r="AX104" s="526"/>
      <c r="AY104" s="526"/>
      <c r="AZ104" s="526"/>
      <c r="BA104" s="526"/>
      <c r="BB104" s="526"/>
      <c r="BC104" s="526"/>
      <c r="BD104" s="526"/>
      <c r="BE104" s="526"/>
      <c r="BF104" s="526"/>
      <c r="BG104" s="526"/>
      <c r="BH104" s="526"/>
      <c r="BI104" s="526"/>
      <c r="BJ104" s="526"/>
      <c r="BK104" s="526"/>
      <c r="BL104" s="526"/>
      <c r="BM104" s="526"/>
      <c r="BN104" s="526"/>
      <c r="BO104" s="526"/>
      <c r="BP104" s="526"/>
      <c r="BQ104" s="526"/>
      <c r="BR104" s="526"/>
      <c r="BS104" s="526"/>
      <c r="BT104" s="526"/>
      <c r="BU104" s="526"/>
      <c r="BV104" s="526"/>
      <c r="BW104" s="526"/>
      <c r="BX104" s="526"/>
      <c r="BY104" s="526"/>
      <c r="BZ104" s="526"/>
      <c r="CA104" s="526"/>
      <c r="CB104" s="526"/>
      <c r="CC104" s="526"/>
      <c r="CD104" s="526"/>
      <c r="CE104" s="526"/>
      <c r="CF104" s="526"/>
      <c r="CG104" s="526"/>
      <c r="CH104" s="526"/>
      <c r="CI104" s="526"/>
      <c r="CJ104" s="526"/>
      <c r="CK104" s="526"/>
      <c r="CL104" s="526"/>
      <c r="CM104" s="526"/>
      <c r="CN104" s="526"/>
      <c r="CO104" s="526"/>
      <c r="CP104" s="526"/>
      <c r="CQ104" s="526"/>
      <c r="CR104" s="526"/>
      <c r="CS104" s="526"/>
      <c r="CT104" s="526"/>
      <c r="CU104" s="526"/>
      <c r="CV104" s="526"/>
      <c r="CW104" s="526"/>
      <c r="CX104" s="526"/>
      <c r="CY104" s="526"/>
      <c r="CZ104" s="526"/>
      <c r="DA104" s="526"/>
      <c r="DB104" s="526"/>
      <c r="DC104" s="526"/>
      <c r="DD104" s="526"/>
      <c r="DE104" s="526"/>
      <c r="DF104" s="526"/>
      <c r="DG104" s="526"/>
      <c r="DH104" s="526"/>
      <c r="DI104" s="526"/>
      <c r="DJ104" s="526"/>
      <c r="DK104" s="526"/>
      <c r="DL104" s="526"/>
      <c r="DM104" s="526"/>
      <c r="DN104" s="526"/>
      <c r="DO104" s="526"/>
      <c r="DP104" s="526"/>
      <c r="DQ104" s="526"/>
      <c r="DR104" s="526"/>
      <c r="DS104" s="526"/>
      <c r="DT104" s="526"/>
      <c r="DU104" s="526"/>
      <c r="DV104" s="526"/>
      <c r="DW104" s="526"/>
      <c r="DX104" s="526"/>
      <c r="DY104" s="526"/>
      <c r="DZ104" s="526"/>
      <c r="EA104" s="526"/>
      <c r="EB104" s="526"/>
      <c r="EC104" s="526"/>
      <c r="ED104" s="526"/>
      <c r="EE104" s="526"/>
      <c r="EF104" s="526"/>
      <c r="EG104" s="526"/>
      <c r="EH104" s="526"/>
      <c r="EI104" s="526"/>
      <c r="EJ104" s="526"/>
      <c r="EK104" s="526"/>
      <c r="EL104" s="526"/>
      <c r="EM104" s="526"/>
      <c r="EN104" s="526"/>
      <c r="EO104" s="526"/>
      <c r="EP104" s="526"/>
      <c r="EQ104" s="526"/>
      <c r="ER104" s="526"/>
      <c r="ES104" s="526"/>
      <c r="ET104" s="526"/>
      <c r="EU104" s="526"/>
      <c r="EV104" s="526"/>
      <c r="EW104" s="526"/>
      <c r="EX104" s="526"/>
      <c r="EY104" s="526"/>
      <c r="EZ104" s="526"/>
      <c r="FA104" s="526"/>
      <c r="FB104" s="526"/>
      <c r="FC104" s="526"/>
      <c r="FD104" s="526"/>
      <c r="FE104" s="526"/>
      <c r="FF104" s="526"/>
      <c r="FG104" s="526"/>
      <c r="FH104" s="526"/>
      <c r="FI104" s="526"/>
      <c r="FJ104" s="526"/>
      <c r="FK104" s="526"/>
      <c r="FL104" s="526"/>
      <c r="FM104" s="526"/>
      <c r="FN104" s="526"/>
      <c r="FO104" s="526"/>
      <c r="FP104" s="526"/>
      <c r="FQ104" s="526"/>
      <c r="FR104" s="526"/>
      <c r="FS104" s="526"/>
      <c r="FT104" s="526"/>
      <c r="FU104" s="526"/>
      <c r="FV104" s="526"/>
      <c r="FW104" s="526"/>
      <c r="FX104" s="526"/>
      <c r="FY104" s="526"/>
      <c r="FZ104" s="526"/>
      <c r="GA104" s="526"/>
      <c r="GB104" s="526"/>
      <c r="GC104" s="526"/>
      <c r="GD104" s="526"/>
      <c r="GE104" s="526"/>
      <c r="GF104" s="526"/>
      <c r="GG104" s="526"/>
      <c r="GH104" s="526"/>
      <c r="GI104" s="526"/>
      <c r="GJ104" s="526"/>
      <c r="GK104" s="526"/>
      <c r="GL104" s="526"/>
      <c r="GM104" s="526"/>
      <c r="GN104" s="526"/>
      <c r="GO104" s="526"/>
      <c r="GP104" s="526"/>
      <c r="GQ104" s="526"/>
      <c r="GR104" s="526"/>
      <c r="GS104" s="526"/>
      <c r="GT104" s="526"/>
      <c r="GU104" s="526"/>
      <c r="GV104" s="526"/>
      <c r="GW104" s="526"/>
      <c r="GX104" s="526"/>
      <c r="GY104" s="526"/>
      <c r="GZ104" s="526"/>
      <c r="HA104" s="526"/>
      <c r="HB104" s="526"/>
      <c r="HC104" s="526"/>
      <c r="HD104" s="526"/>
      <c r="HE104" s="526"/>
      <c r="HF104" s="526"/>
      <c r="HG104" s="526"/>
      <c r="HH104" s="526"/>
      <c r="HI104" s="526"/>
      <c r="HJ104" s="526"/>
      <c r="HK104" s="526"/>
      <c r="HL104" s="526"/>
      <c r="HM104" s="526"/>
      <c r="HN104" s="526"/>
      <c r="HO104" s="526"/>
      <c r="HP104" s="526"/>
      <c r="HQ104" s="526"/>
      <c r="HR104" s="526"/>
      <c r="HS104" s="526"/>
      <c r="HT104" s="526"/>
      <c r="HU104" s="526"/>
      <c r="HV104" s="526"/>
      <c r="HW104" s="526"/>
      <c r="HX104" s="526"/>
      <c r="HY104" s="526"/>
      <c r="HZ104" s="526"/>
      <c r="IA104" s="526"/>
      <c r="IB104" s="526"/>
      <c r="IC104" s="526"/>
      <c r="ID104" s="526"/>
      <c r="IE104" s="526"/>
      <c r="IF104" s="526"/>
      <c r="IG104" s="526"/>
      <c r="IH104" s="526"/>
      <c r="II104" s="526"/>
      <c r="IJ104" s="526"/>
      <c r="IK104" s="526"/>
      <c r="IL104" s="526"/>
      <c r="IM104" s="526"/>
      <c r="IN104" s="526"/>
      <c r="IO104" s="526"/>
      <c r="IP104" s="526"/>
      <c r="IQ104" s="526"/>
      <c r="IR104" s="526"/>
      <c r="IS104" s="526"/>
      <c r="IT104" s="526"/>
      <c r="IU104" s="526"/>
      <c r="IV104" s="526"/>
      <c r="IW104" s="526"/>
      <c r="IX104" s="526"/>
      <c r="IY104" s="526"/>
      <c r="IZ104" s="526"/>
      <c r="JA104" s="526"/>
      <c r="JB104" s="526"/>
      <c r="JC104" s="526"/>
      <c r="JD104" s="526"/>
      <c r="JE104" s="526"/>
      <c r="JF104" s="526"/>
      <c r="JG104" s="526"/>
      <c r="JH104" s="526"/>
      <c r="JI104" s="526"/>
      <c r="JJ104" s="526"/>
      <c r="JK104" s="526"/>
      <c r="JL104" s="526"/>
      <c r="JM104" s="526"/>
      <c r="JN104" s="527"/>
    </row>
    <row r="105" spans="1:274" ht="38" customHeight="1">
      <c r="A105" s="860"/>
      <c r="B105" s="914" t="s">
        <v>1558</v>
      </c>
      <c r="C105" s="1000" t="s">
        <v>1582</v>
      </c>
      <c r="D105" s="661">
        <v>1</v>
      </c>
      <c r="E105" s="1190">
        <v>344</v>
      </c>
      <c r="F105" s="915" t="s">
        <v>1777</v>
      </c>
      <c r="G105" s="990"/>
      <c r="H105" s="991"/>
      <c r="I105" s="992"/>
      <c r="J105" s="993"/>
      <c r="K105" s="994"/>
      <c r="L105" s="995"/>
      <c r="M105" s="895">
        <f t="shared" si="11"/>
        <v>0</v>
      </c>
      <c r="N105" s="685">
        <f t="shared" si="12"/>
        <v>0</v>
      </c>
      <c r="O105" s="686" t="str">
        <f t="shared" si="13"/>
        <v>-</v>
      </c>
      <c r="P105" s="926">
        <v>18.8</v>
      </c>
      <c r="Q105" s="174">
        <f t="shared" si="7"/>
        <v>0</v>
      </c>
      <c r="R105" s="533"/>
      <c r="S105" s="922" t="s">
        <v>1517</v>
      </c>
      <c r="T105" s="898"/>
      <c r="U105" s="898"/>
      <c r="V105" s="898"/>
      <c r="W105" s="898"/>
      <c r="X105" s="898"/>
      <c r="Y105" s="898"/>
      <c r="Z105" s="898"/>
      <c r="AA105" s="898"/>
      <c r="AB105" s="898"/>
      <c r="AC105" s="898"/>
      <c r="AD105" s="898"/>
      <c r="AE105" s="898"/>
      <c r="AF105" s="898"/>
      <c r="AG105" s="898"/>
      <c r="AH105" s="898"/>
      <c r="AI105" s="898"/>
      <c r="AJ105" s="898"/>
      <c r="AK105" s="898"/>
      <c r="AL105" s="899"/>
      <c r="AM105" s="900"/>
      <c r="AN105" s="900"/>
      <c r="AO105" s="900"/>
      <c r="AP105" s="900"/>
      <c r="AQ105" s="900">
        <v>1</v>
      </c>
      <c r="AR105" s="900"/>
      <c r="AS105" s="858"/>
      <c r="AT105" s="526"/>
      <c r="AU105" s="526"/>
      <c r="AV105" s="526"/>
      <c r="AW105" s="526"/>
      <c r="AX105" s="526"/>
      <c r="AY105" s="526"/>
      <c r="AZ105" s="526"/>
      <c r="BA105" s="526"/>
      <c r="BB105" s="526"/>
      <c r="BC105" s="526"/>
      <c r="BD105" s="526"/>
      <c r="BE105" s="526"/>
      <c r="BF105" s="526"/>
      <c r="BG105" s="526"/>
      <c r="BH105" s="526"/>
      <c r="BI105" s="526"/>
      <c r="BJ105" s="526"/>
      <c r="BK105" s="526"/>
      <c r="BL105" s="526"/>
      <c r="BM105" s="526"/>
      <c r="BN105" s="526"/>
      <c r="BO105" s="526"/>
      <c r="BP105" s="526"/>
      <c r="BQ105" s="526"/>
      <c r="BR105" s="526"/>
      <c r="BS105" s="526"/>
      <c r="BT105" s="526"/>
      <c r="BU105" s="526"/>
      <c r="BV105" s="526"/>
      <c r="BW105" s="526"/>
      <c r="BX105" s="526"/>
      <c r="BY105" s="526"/>
      <c r="BZ105" s="526"/>
      <c r="CA105" s="526"/>
      <c r="CB105" s="526"/>
      <c r="CC105" s="526"/>
      <c r="CD105" s="526"/>
      <c r="CE105" s="526"/>
      <c r="CF105" s="526"/>
      <c r="CG105" s="526"/>
      <c r="CH105" s="526"/>
      <c r="CI105" s="526"/>
      <c r="CJ105" s="526"/>
      <c r="CK105" s="526"/>
      <c r="CL105" s="526"/>
      <c r="CM105" s="526"/>
      <c r="CN105" s="526"/>
      <c r="CO105" s="526"/>
      <c r="CP105" s="526"/>
      <c r="CQ105" s="526"/>
      <c r="CR105" s="526"/>
      <c r="CS105" s="526"/>
      <c r="CT105" s="526"/>
      <c r="CU105" s="526"/>
      <c r="CV105" s="526"/>
      <c r="CW105" s="526"/>
      <c r="CX105" s="526"/>
      <c r="CY105" s="526"/>
      <c r="CZ105" s="526"/>
      <c r="DA105" s="526"/>
      <c r="DB105" s="526"/>
      <c r="DC105" s="526"/>
      <c r="DD105" s="526"/>
      <c r="DE105" s="526"/>
      <c r="DF105" s="526"/>
      <c r="DG105" s="526"/>
      <c r="DH105" s="526"/>
      <c r="DI105" s="526"/>
      <c r="DJ105" s="526"/>
      <c r="DK105" s="526"/>
      <c r="DL105" s="526"/>
      <c r="DM105" s="526"/>
      <c r="DN105" s="526"/>
      <c r="DO105" s="526"/>
      <c r="DP105" s="526"/>
      <c r="DQ105" s="526"/>
      <c r="DR105" s="526"/>
      <c r="DS105" s="526"/>
      <c r="DT105" s="526"/>
      <c r="DU105" s="526"/>
      <c r="DV105" s="526"/>
      <c r="DW105" s="526"/>
      <c r="DX105" s="526"/>
      <c r="DY105" s="526"/>
      <c r="DZ105" s="526"/>
      <c r="EA105" s="526"/>
      <c r="EB105" s="526"/>
      <c r="EC105" s="526"/>
      <c r="ED105" s="526"/>
      <c r="EE105" s="526"/>
      <c r="EF105" s="526"/>
      <c r="EG105" s="526"/>
      <c r="EH105" s="526"/>
      <c r="EI105" s="526"/>
      <c r="EJ105" s="526"/>
      <c r="EK105" s="526"/>
      <c r="EL105" s="526"/>
      <c r="EM105" s="526"/>
      <c r="EN105" s="526"/>
      <c r="EO105" s="526"/>
      <c r="EP105" s="526"/>
      <c r="EQ105" s="526"/>
      <c r="ER105" s="526"/>
      <c r="ES105" s="526"/>
      <c r="ET105" s="526"/>
      <c r="EU105" s="526"/>
      <c r="EV105" s="526"/>
      <c r="EW105" s="526"/>
      <c r="EX105" s="526"/>
      <c r="EY105" s="526"/>
      <c r="EZ105" s="526"/>
      <c r="FA105" s="526"/>
      <c r="FB105" s="526"/>
      <c r="FC105" s="526"/>
      <c r="FD105" s="526"/>
      <c r="FE105" s="526"/>
      <c r="FF105" s="526"/>
      <c r="FG105" s="526"/>
      <c r="FH105" s="526"/>
      <c r="FI105" s="526"/>
      <c r="FJ105" s="526"/>
      <c r="FK105" s="526"/>
      <c r="FL105" s="526"/>
      <c r="FM105" s="526"/>
      <c r="FN105" s="526"/>
      <c r="FO105" s="526"/>
      <c r="FP105" s="526"/>
      <c r="FQ105" s="526"/>
      <c r="FR105" s="526"/>
      <c r="FS105" s="526"/>
      <c r="FT105" s="526"/>
      <c r="FU105" s="526"/>
      <c r="FV105" s="526"/>
      <c r="FW105" s="526"/>
      <c r="FX105" s="526"/>
      <c r="FY105" s="526"/>
      <c r="FZ105" s="526"/>
      <c r="GA105" s="526"/>
      <c r="GB105" s="526"/>
      <c r="GC105" s="526"/>
      <c r="GD105" s="526"/>
      <c r="GE105" s="526"/>
      <c r="GF105" s="526"/>
      <c r="GG105" s="526"/>
      <c r="GH105" s="526"/>
      <c r="GI105" s="526"/>
      <c r="GJ105" s="526"/>
      <c r="GK105" s="526"/>
      <c r="GL105" s="526"/>
      <c r="GM105" s="526"/>
      <c r="GN105" s="526"/>
      <c r="GO105" s="526"/>
      <c r="GP105" s="526"/>
      <c r="GQ105" s="526"/>
      <c r="GR105" s="526"/>
      <c r="GS105" s="526"/>
      <c r="GT105" s="526"/>
      <c r="GU105" s="526"/>
      <c r="GV105" s="526"/>
      <c r="GW105" s="526"/>
      <c r="GX105" s="526"/>
      <c r="GY105" s="526"/>
      <c r="GZ105" s="526"/>
      <c r="HA105" s="526"/>
      <c r="HB105" s="526"/>
      <c r="HC105" s="526"/>
      <c r="HD105" s="526"/>
      <c r="HE105" s="526"/>
      <c r="HF105" s="526"/>
      <c r="HG105" s="526"/>
      <c r="HH105" s="526"/>
      <c r="HI105" s="526"/>
      <c r="HJ105" s="526"/>
      <c r="HK105" s="526"/>
      <c r="HL105" s="526"/>
      <c r="HM105" s="526"/>
      <c r="HN105" s="526"/>
      <c r="HO105" s="526"/>
      <c r="HP105" s="526"/>
      <c r="HQ105" s="526"/>
      <c r="HR105" s="526"/>
      <c r="HS105" s="526"/>
      <c r="HT105" s="526"/>
      <c r="HU105" s="526"/>
      <c r="HV105" s="526"/>
      <c r="HW105" s="526"/>
      <c r="HX105" s="526"/>
      <c r="HY105" s="526"/>
      <c r="HZ105" s="526"/>
      <c r="IA105" s="526"/>
      <c r="IB105" s="526"/>
      <c r="IC105" s="526"/>
      <c r="ID105" s="526"/>
      <c r="IE105" s="526"/>
      <c r="IF105" s="526"/>
      <c r="IG105" s="526"/>
      <c r="IH105" s="526"/>
      <c r="II105" s="526"/>
      <c r="IJ105" s="526"/>
      <c r="IK105" s="526"/>
      <c r="IL105" s="526"/>
      <c r="IM105" s="526"/>
      <c r="IN105" s="526"/>
      <c r="IO105" s="526"/>
      <c r="IP105" s="526"/>
      <c r="IQ105" s="526"/>
      <c r="IR105" s="526"/>
      <c r="IS105" s="526"/>
      <c r="IT105" s="526"/>
      <c r="IU105" s="526"/>
      <c r="IV105" s="526"/>
      <c r="IW105" s="526"/>
      <c r="IX105" s="526"/>
      <c r="IY105" s="526"/>
      <c r="IZ105" s="526"/>
      <c r="JA105" s="526"/>
      <c r="JB105" s="526"/>
      <c r="JC105" s="526"/>
      <c r="JD105" s="526"/>
      <c r="JE105" s="526"/>
      <c r="JF105" s="526"/>
      <c r="JG105" s="526"/>
      <c r="JH105" s="526"/>
      <c r="JI105" s="526"/>
      <c r="JJ105" s="526"/>
      <c r="JK105" s="526"/>
      <c r="JL105" s="526"/>
      <c r="JM105" s="526"/>
      <c r="JN105" s="527"/>
    </row>
    <row r="106" spans="1:274" ht="38" customHeight="1">
      <c r="A106" s="860"/>
      <c r="B106" s="914" t="s">
        <v>1478</v>
      </c>
      <c r="C106" s="914" t="s">
        <v>1448</v>
      </c>
      <c r="D106" s="661">
        <v>1</v>
      </c>
      <c r="E106" s="1190">
        <v>254</v>
      </c>
      <c r="F106" s="915" t="s">
        <v>1778</v>
      </c>
      <c r="G106" s="990"/>
      <c r="H106" s="991"/>
      <c r="I106" s="992"/>
      <c r="J106" s="993"/>
      <c r="K106" s="994"/>
      <c r="L106" s="995"/>
      <c r="M106" s="895">
        <f t="shared" si="11"/>
        <v>0</v>
      </c>
      <c r="N106" s="685">
        <f t="shared" si="12"/>
        <v>0</v>
      </c>
      <c r="O106" s="686" t="str">
        <f t="shared" si="13"/>
        <v>-</v>
      </c>
      <c r="P106" s="896">
        <v>11</v>
      </c>
      <c r="Q106" s="174">
        <f t="shared" si="7"/>
        <v>0</v>
      </c>
      <c r="R106" s="533"/>
      <c r="S106" s="922" t="s">
        <v>1520</v>
      </c>
      <c r="T106" s="898"/>
      <c r="U106" s="898"/>
      <c r="V106" s="898"/>
      <c r="W106" s="898"/>
      <c r="X106" s="898"/>
      <c r="Y106" s="898"/>
      <c r="Z106" s="898"/>
      <c r="AA106" s="898"/>
      <c r="AB106" s="898"/>
      <c r="AC106" s="898"/>
      <c r="AD106" s="898"/>
      <c r="AE106" s="898"/>
      <c r="AF106" s="898"/>
      <c r="AG106" s="898"/>
      <c r="AH106" s="898"/>
      <c r="AI106" s="898"/>
      <c r="AJ106" s="898"/>
      <c r="AK106" s="898"/>
      <c r="AL106" s="899"/>
      <c r="AM106" s="900"/>
      <c r="AN106" s="900"/>
      <c r="AO106" s="900"/>
      <c r="AP106" s="900">
        <v>1</v>
      </c>
      <c r="AQ106" s="900"/>
      <c r="AR106" s="900"/>
      <c r="AS106" s="858"/>
      <c r="AT106" s="526"/>
      <c r="AU106" s="526"/>
      <c r="AV106" s="526"/>
      <c r="AW106" s="526"/>
      <c r="AX106" s="526"/>
      <c r="AY106" s="526"/>
      <c r="AZ106" s="526"/>
      <c r="BA106" s="526"/>
      <c r="BB106" s="526"/>
      <c r="BC106" s="526"/>
      <c r="BD106" s="526"/>
      <c r="BE106" s="526"/>
      <c r="BF106" s="526"/>
      <c r="BG106" s="526"/>
      <c r="BH106" s="526"/>
      <c r="BI106" s="526"/>
      <c r="BJ106" s="526"/>
      <c r="BK106" s="526"/>
      <c r="BL106" s="526"/>
      <c r="BM106" s="526"/>
      <c r="BN106" s="526"/>
      <c r="BO106" s="526"/>
      <c r="BP106" s="526"/>
      <c r="BQ106" s="526"/>
      <c r="BR106" s="526"/>
      <c r="BS106" s="526"/>
      <c r="BT106" s="526"/>
      <c r="BU106" s="526"/>
      <c r="BV106" s="526"/>
      <c r="BW106" s="526"/>
      <c r="BX106" s="526"/>
      <c r="BY106" s="526"/>
      <c r="BZ106" s="526"/>
      <c r="CA106" s="526"/>
      <c r="CB106" s="526"/>
      <c r="CC106" s="526"/>
      <c r="CD106" s="526"/>
      <c r="CE106" s="526"/>
      <c r="CF106" s="526"/>
      <c r="CG106" s="526"/>
      <c r="CH106" s="526"/>
      <c r="CI106" s="526"/>
      <c r="CJ106" s="526"/>
      <c r="CK106" s="526"/>
      <c r="CL106" s="526"/>
      <c r="CM106" s="526"/>
      <c r="CN106" s="526"/>
      <c r="CO106" s="526"/>
      <c r="CP106" s="526"/>
      <c r="CQ106" s="526"/>
      <c r="CR106" s="526"/>
      <c r="CS106" s="526"/>
      <c r="CT106" s="526"/>
      <c r="CU106" s="526"/>
      <c r="CV106" s="526"/>
      <c r="CW106" s="526"/>
      <c r="CX106" s="526"/>
      <c r="CY106" s="526"/>
      <c r="CZ106" s="526"/>
      <c r="DA106" s="526"/>
      <c r="DB106" s="526"/>
      <c r="DC106" s="526"/>
      <c r="DD106" s="526"/>
      <c r="DE106" s="526"/>
      <c r="DF106" s="526"/>
      <c r="DG106" s="526"/>
      <c r="DH106" s="526"/>
      <c r="DI106" s="526"/>
      <c r="DJ106" s="526"/>
      <c r="DK106" s="526"/>
      <c r="DL106" s="526"/>
      <c r="DM106" s="526"/>
      <c r="DN106" s="526"/>
      <c r="DO106" s="526"/>
      <c r="DP106" s="526"/>
      <c r="DQ106" s="526"/>
      <c r="DR106" s="526"/>
      <c r="DS106" s="526"/>
      <c r="DT106" s="526"/>
      <c r="DU106" s="526"/>
      <c r="DV106" s="526"/>
      <c r="DW106" s="526"/>
      <c r="DX106" s="526"/>
      <c r="DY106" s="526"/>
      <c r="DZ106" s="526"/>
      <c r="EA106" s="526"/>
      <c r="EB106" s="526"/>
      <c r="EC106" s="526"/>
      <c r="ED106" s="526"/>
      <c r="EE106" s="526"/>
      <c r="EF106" s="526"/>
      <c r="EG106" s="526"/>
      <c r="EH106" s="526"/>
      <c r="EI106" s="526"/>
      <c r="EJ106" s="526"/>
      <c r="EK106" s="526"/>
      <c r="EL106" s="526"/>
      <c r="EM106" s="526"/>
      <c r="EN106" s="526"/>
      <c r="EO106" s="526"/>
      <c r="EP106" s="526"/>
      <c r="EQ106" s="526"/>
      <c r="ER106" s="526"/>
      <c r="ES106" s="526"/>
      <c r="ET106" s="526"/>
      <c r="EU106" s="526"/>
      <c r="EV106" s="526"/>
      <c r="EW106" s="526"/>
      <c r="EX106" s="526"/>
      <c r="EY106" s="526"/>
      <c r="EZ106" s="526"/>
      <c r="FA106" s="526"/>
      <c r="FB106" s="526"/>
      <c r="FC106" s="526"/>
      <c r="FD106" s="526"/>
      <c r="FE106" s="526"/>
      <c r="FF106" s="526"/>
      <c r="FG106" s="526"/>
      <c r="FH106" s="526"/>
      <c r="FI106" s="526"/>
      <c r="FJ106" s="526"/>
      <c r="FK106" s="526"/>
      <c r="FL106" s="526"/>
      <c r="FM106" s="526"/>
      <c r="FN106" s="526"/>
      <c r="FO106" s="526"/>
      <c r="FP106" s="526"/>
      <c r="FQ106" s="526"/>
      <c r="FR106" s="526"/>
      <c r="FS106" s="526"/>
      <c r="FT106" s="526"/>
      <c r="FU106" s="526"/>
      <c r="FV106" s="526"/>
      <c r="FW106" s="526"/>
      <c r="FX106" s="526"/>
      <c r="FY106" s="526"/>
      <c r="FZ106" s="526"/>
      <c r="GA106" s="526"/>
      <c r="GB106" s="526"/>
      <c r="GC106" s="526"/>
      <c r="GD106" s="526"/>
      <c r="GE106" s="526"/>
      <c r="GF106" s="526"/>
      <c r="GG106" s="526"/>
      <c r="GH106" s="526"/>
      <c r="GI106" s="526"/>
      <c r="GJ106" s="526"/>
      <c r="GK106" s="526"/>
      <c r="GL106" s="526"/>
      <c r="GM106" s="526"/>
      <c r="GN106" s="526"/>
      <c r="GO106" s="526"/>
      <c r="GP106" s="526"/>
      <c r="GQ106" s="526"/>
      <c r="GR106" s="526"/>
      <c r="GS106" s="526"/>
      <c r="GT106" s="526"/>
      <c r="GU106" s="526"/>
      <c r="GV106" s="526"/>
      <c r="GW106" s="526"/>
      <c r="GX106" s="526"/>
      <c r="GY106" s="526"/>
      <c r="GZ106" s="526"/>
      <c r="HA106" s="526"/>
      <c r="HB106" s="526"/>
      <c r="HC106" s="526"/>
      <c r="HD106" s="526"/>
      <c r="HE106" s="526"/>
      <c r="HF106" s="526"/>
      <c r="HG106" s="526"/>
      <c r="HH106" s="526"/>
      <c r="HI106" s="526"/>
      <c r="HJ106" s="526"/>
      <c r="HK106" s="526"/>
      <c r="HL106" s="526"/>
      <c r="HM106" s="526"/>
      <c r="HN106" s="526"/>
      <c r="HO106" s="526"/>
      <c r="HP106" s="526"/>
      <c r="HQ106" s="526"/>
      <c r="HR106" s="526"/>
      <c r="HS106" s="526"/>
      <c r="HT106" s="526"/>
      <c r="HU106" s="526"/>
      <c r="HV106" s="526"/>
      <c r="HW106" s="526"/>
      <c r="HX106" s="526"/>
      <c r="HY106" s="526"/>
      <c r="HZ106" s="526"/>
      <c r="IA106" s="526"/>
      <c r="IB106" s="526"/>
      <c r="IC106" s="526"/>
      <c r="ID106" s="526"/>
      <c r="IE106" s="526"/>
      <c r="IF106" s="526"/>
      <c r="IG106" s="526"/>
      <c r="IH106" s="526"/>
      <c r="II106" s="526"/>
      <c r="IJ106" s="526"/>
      <c r="IK106" s="526"/>
      <c r="IL106" s="526"/>
      <c r="IM106" s="526"/>
      <c r="IN106" s="526"/>
      <c r="IO106" s="526"/>
      <c r="IP106" s="526"/>
      <c r="IQ106" s="526"/>
      <c r="IR106" s="526"/>
      <c r="IS106" s="526"/>
      <c r="IT106" s="526"/>
      <c r="IU106" s="526"/>
      <c r="IV106" s="526"/>
      <c r="IW106" s="526"/>
      <c r="IX106" s="526"/>
      <c r="IY106" s="526"/>
      <c r="IZ106" s="526"/>
      <c r="JA106" s="526"/>
      <c r="JB106" s="526"/>
      <c r="JC106" s="526"/>
      <c r="JD106" s="526"/>
      <c r="JE106" s="526"/>
      <c r="JF106" s="526"/>
      <c r="JG106" s="526"/>
      <c r="JH106" s="526"/>
      <c r="JI106" s="526"/>
      <c r="JJ106" s="526"/>
      <c r="JK106" s="526"/>
      <c r="JL106" s="526"/>
      <c r="JM106" s="526"/>
      <c r="JN106" s="527"/>
    </row>
    <row r="107" spans="1:274" ht="38" customHeight="1">
      <c r="A107" s="860"/>
      <c r="B107" s="914" t="s">
        <v>1479</v>
      </c>
      <c r="C107" s="914" t="s">
        <v>1449</v>
      </c>
      <c r="D107" s="661">
        <v>1</v>
      </c>
      <c r="E107" s="1190">
        <v>185</v>
      </c>
      <c r="F107" s="915" t="s">
        <v>1779</v>
      </c>
      <c r="G107" s="990"/>
      <c r="H107" s="991"/>
      <c r="I107" s="992"/>
      <c r="J107" s="993"/>
      <c r="K107" s="994"/>
      <c r="L107" s="995"/>
      <c r="M107" s="895">
        <f t="shared" si="11"/>
        <v>0</v>
      </c>
      <c r="N107" s="685">
        <f t="shared" si="12"/>
        <v>0</v>
      </c>
      <c r="O107" s="686" t="str">
        <f t="shared" si="13"/>
        <v>-</v>
      </c>
      <c r="P107" s="896">
        <v>4.5999999999999996</v>
      </c>
      <c r="Q107" s="174">
        <f t="shared" si="7"/>
        <v>0</v>
      </c>
      <c r="R107" s="533"/>
      <c r="S107" s="922" t="s">
        <v>1520</v>
      </c>
      <c r="T107" s="898"/>
      <c r="U107" s="898"/>
      <c r="V107" s="898"/>
      <c r="W107" s="898"/>
      <c r="X107" s="898"/>
      <c r="Y107" s="898"/>
      <c r="Z107" s="898"/>
      <c r="AA107" s="898"/>
      <c r="AB107" s="898"/>
      <c r="AC107" s="898"/>
      <c r="AD107" s="898"/>
      <c r="AE107" s="898"/>
      <c r="AF107" s="898"/>
      <c r="AG107" s="898"/>
      <c r="AH107" s="898"/>
      <c r="AI107" s="898"/>
      <c r="AJ107" s="898"/>
      <c r="AK107" s="898"/>
      <c r="AL107" s="899"/>
      <c r="AM107" s="900"/>
      <c r="AN107" s="900"/>
      <c r="AO107" s="900"/>
      <c r="AP107" s="900">
        <v>1</v>
      </c>
      <c r="AQ107" s="900"/>
      <c r="AR107" s="900"/>
      <c r="AS107" s="858"/>
      <c r="AT107" s="526"/>
      <c r="AU107" s="526"/>
      <c r="AV107" s="526"/>
      <c r="AW107" s="526"/>
      <c r="AX107" s="526"/>
      <c r="AY107" s="526"/>
      <c r="AZ107" s="526"/>
      <c r="BA107" s="526"/>
      <c r="BB107" s="526"/>
      <c r="BC107" s="526"/>
      <c r="BD107" s="526"/>
      <c r="BE107" s="526"/>
      <c r="BF107" s="526"/>
      <c r="BG107" s="526"/>
      <c r="BH107" s="526"/>
      <c r="BI107" s="526"/>
      <c r="BJ107" s="526"/>
      <c r="BK107" s="526"/>
      <c r="BL107" s="526"/>
      <c r="BM107" s="526"/>
      <c r="BN107" s="526"/>
      <c r="BO107" s="526"/>
      <c r="BP107" s="526"/>
      <c r="BQ107" s="526"/>
      <c r="BR107" s="526"/>
      <c r="BS107" s="526"/>
      <c r="BT107" s="526"/>
      <c r="BU107" s="526"/>
      <c r="BV107" s="526"/>
      <c r="BW107" s="526"/>
      <c r="BX107" s="526"/>
      <c r="BY107" s="526"/>
      <c r="BZ107" s="526"/>
      <c r="CA107" s="526"/>
      <c r="CB107" s="526"/>
      <c r="CC107" s="526"/>
      <c r="CD107" s="526"/>
      <c r="CE107" s="526"/>
      <c r="CF107" s="526"/>
      <c r="CG107" s="526"/>
      <c r="CH107" s="526"/>
      <c r="CI107" s="526"/>
      <c r="CJ107" s="526"/>
      <c r="CK107" s="526"/>
      <c r="CL107" s="526"/>
      <c r="CM107" s="526"/>
      <c r="CN107" s="526"/>
      <c r="CO107" s="526"/>
      <c r="CP107" s="526"/>
      <c r="CQ107" s="526"/>
      <c r="CR107" s="526"/>
      <c r="CS107" s="526"/>
      <c r="CT107" s="526"/>
      <c r="CU107" s="526"/>
      <c r="CV107" s="526"/>
      <c r="CW107" s="526"/>
      <c r="CX107" s="526"/>
      <c r="CY107" s="526"/>
      <c r="CZ107" s="526"/>
      <c r="DA107" s="526"/>
      <c r="DB107" s="526"/>
      <c r="DC107" s="526"/>
      <c r="DD107" s="526"/>
      <c r="DE107" s="526"/>
      <c r="DF107" s="526"/>
      <c r="DG107" s="526"/>
      <c r="DH107" s="526"/>
      <c r="DI107" s="526"/>
      <c r="DJ107" s="526"/>
      <c r="DK107" s="526"/>
      <c r="DL107" s="526"/>
      <c r="DM107" s="526"/>
      <c r="DN107" s="526"/>
      <c r="DO107" s="526"/>
      <c r="DP107" s="526"/>
      <c r="DQ107" s="526"/>
      <c r="DR107" s="526"/>
      <c r="DS107" s="526"/>
      <c r="DT107" s="526"/>
      <c r="DU107" s="526"/>
      <c r="DV107" s="526"/>
      <c r="DW107" s="526"/>
      <c r="DX107" s="526"/>
      <c r="DY107" s="526"/>
      <c r="DZ107" s="526"/>
      <c r="EA107" s="526"/>
      <c r="EB107" s="526"/>
      <c r="EC107" s="526"/>
      <c r="ED107" s="526"/>
      <c r="EE107" s="526"/>
      <c r="EF107" s="526"/>
      <c r="EG107" s="526"/>
      <c r="EH107" s="526"/>
      <c r="EI107" s="526"/>
      <c r="EJ107" s="526"/>
      <c r="EK107" s="526"/>
      <c r="EL107" s="526"/>
      <c r="EM107" s="526"/>
      <c r="EN107" s="526"/>
      <c r="EO107" s="526"/>
      <c r="EP107" s="526"/>
      <c r="EQ107" s="526"/>
      <c r="ER107" s="526"/>
      <c r="ES107" s="526"/>
      <c r="ET107" s="526"/>
      <c r="EU107" s="526"/>
      <c r="EV107" s="526"/>
      <c r="EW107" s="526"/>
      <c r="EX107" s="526"/>
      <c r="EY107" s="526"/>
      <c r="EZ107" s="526"/>
      <c r="FA107" s="526"/>
      <c r="FB107" s="526"/>
      <c r="FC107" s="526"/>
      <c r="FD107" s="526"/>
      <c r="FE107" s="526"/>
      <c r="FF107" s="526"/>
      <c r="FG107" s="526"/>
      <c r="FH107" s="526"/>
      <c r="FI107" s="526"/>
      <c r="FJ107" s="526"/>
      <c r="FK107" s="526"/>
      <c r="FL107" s="526"/>
      <c r="FM107" s="526"/>
      <c r="FN107" s="526"/>
      <c r="FO107" s="526"/>
      <c r="FP107" s="526"/>
      <c r="FQ107" s="526"/>
      <c r="FR107" s="526"/>
      <c r="FS107" s="526"/>
      <c r="FT107" s="526"/>
      <c r="FU107" s="526"/>
      <c r="FV107" s="526"/>
      <c r="FW107" s="526"/>
      <c r="FX107" s="526"/>
      <c r="FY107" s="526"/>
      <c r="FZ107" s="526"/>
      <c r="GA107" s="526"/>
      <c r="GB107" s="526"/>
      <c r="GC107" s="526"/>
      <c r="GD107" s="526"/>
      <c r="GE107" s="526"/>
      <c r="GF107" s="526"/>
      <c r="GG107" s="526"/>
      <c r="GH107" s="526"/>
      <c r="GI107" s="526"/>
      <c r="GJ107" s="526"/>
      <c r="GK107" s="526"/>
      <c r="GL107" s="526"/>
      <c r="GM107" s="526"/>
      <c r="GN107" s="526"/>
      <c r="GO107" s="526"/>
      <c r="GP107" s="526"/>
      <c r="GQ107" s="526"/>
      <c r="GR107" s="526"/>
      <c r="GS107" s="526"/>
      <c r="GT107" s="526"/>
      <c r="GU107" s="526"/>
      <c r="GV107" s="526"/>
      <c r="GW107" s="526"/>
      <c r="GX107" s="526"/>
      <c r="GY107" s="526"/>
      <c r="GZ107" s="526"/>
      <c r="HA107" s="526"/>
      <c r="HB107" s="526"/>
      <c r="HC107" s="526"/>
      <c r="HD107" s="526"/>
      <c r="HE107" s="526"/>
      <c r="HF107" s="526"/>
      <c r="HG107" s="526"/>
      <c r="HH107" s="526"/>
      <c r="HI107" s="526"/>
      <c r="HJ107" s="526"/>
      <c r="HK107" s="526"/>
      <c r="HL107" s="526"/>
      <c r="HM107" s="526"/>
      <c r="HN107" s="526"/>
      <c r="HO107" s="526"/>
      <c r="HP107" s="526"/>
      <c r="HQ107" s="526"/>
      <c r="HR107" s="526"/>
      <c r="HS107" s="526"/>
      <c r="HT107" s="526"/>
      <c r="HU107" s="526"/>
      <c r="HV107" s="526"/>
      <c r="HW107" s="526"/>
      <c r="HX107" s="526"/>
      <c r="HY107" s="526"/>
      <c r="HZ107" s="526"/>
      <c r="IA107" s="526"/>
      <c r="IB107" s="526"/>
      <c r="IC107" s="526"/>
      <c r="ID107" s="526"/>
      <c r="IE107" s="526"/>
      <c r="IF107" s="526"/>
      <c r="IG107" s="526"/>
      <c r="IH107" s="526"/>
      <c r="II107" s="526"/>
      <c r="IJ107" s="526"/>
      <c r="IK107" s="526"/>
      <c r="IL107" s="526"/>
      <c r="IM107" s="526"/>
      <c r="IN107" s="526"/>
      <c r="IO107" s="526"/>
      <c r="IP107" s="526"/>
      <c r="IQ107" s="526"/>
      <c r="IR107" s="526"/>
      <c r="IS107" s="526"/>
      <c r="IT107" s="526"/>
      <c r="IU107" s="526"/>
      <c r="IV107" s="526"/>
      <c r="IW107" s="526"/>
      <c r="IX107" s="526"/>
      <c r="IY107" s="526"/>
      <c r="IZ107" s="526"/>
      <c r="JA107" s="526"/>
      <c r="JB107" s="526"/>
      <c r="JC107" s="526"/>
      <c r="JD107" s="526"/>
      <c r="JE107" s="526"/>
      <c r="JF107" s="526"/>
      <c r="JG107" s="526"/>
      <c r="JH107" s="526"/>
      <c r="JI107" s="526"/>
      <c r="JJ107" s="526"/>
      <c r="JK107" s="526"/>
      <c r="JL107" s="526"/>
      <c r="JM107" s="526"/>
      <c r="JN107" s="527"/>
    </row>
    <row r="108" spans="1:274" ht="38" customHeight="1">
      <c r="A108" s="860"/>
      <c r="B108" s="914" t="s">
        <v>1480</v>
      </c>
      <c r="C108" s="914" t="s">
        <v>1450</v>
      </c>
      <c r="D108" s="661">
        <v>1</v>
      </c>
      <c r="E108" s="1190">
        <v>185</v>
      </c>
      <c r="F108" s="915" t="s">
        <v>1780</v>
      </c>
      <c r="G108" s="990"/>
      <c r="H108" s="991"/>
      <c r="I108" s="992"/>
      <c r="J108" s="993"/>
      <c r="K108" s="994"/>
      <c r="L108" s="995"/>
      <c r="M108" s="895">
        <f t="shared" si="11"/>
        <v>0</v>
      </c>
      <c r="N108" s="685">
        <f t="shared" si="12"/>
        <v>0</v>
      </c>
      <c r="O108" s="686" t="str">
        <f t="shared" si="13"/>
        <v>-</v>
      </c>
      <c r="P108" s="896">
        <v>4.2</v>
      </c>
      <c r="Q108" s="174">
        <f t="shared" si="7"/>
        <v>0</v>
      </c>
      <c r="R108" s="533"/>
      <c r="S108" s="922" t="s">
        <v>1520</v>
      </c>
      <c r="T108" s="898"/>
      <c r="U108" s="898"/>
      <c r="V108" s="898"/>
      <c r="W108" s="898"/>
      <c r="X108" s="898"/>
      <c r="Y108" s="898"/>
      <c r="Z108" s="898"/>
      <c r="AA108" s="898"/>
      <c r="AB108" s="898"/>
      <c r="AC108" s="898"/>
      <c r="AD108" s="898"/>
      <c r="AE108" s="898"/>
      <c r="AF108" s="898"/>
      <c r="AG108" s="898"/>
      <c r="AH108" s="898"/>
      <c r="AI108" s="898"/>
      <c r="AJ108" s="898"/>
      <c r="AK108" s="898"/>
      <c r="AL108" s="899"/>
      <c r="AM108" s="900"/>
      <c r="AN108" s="900"/>
      <c r="AO108" s="900"/>
      <c r="AP108" s="900">
        <v>1</v>
      </c>
      <c r="AQ108" s="900"/>
      <c r="AR108" s="900"/>
      <c r="AS108" s="858"/>
      <c r="AT108" s="526"/>
      <c r="AU108" s="526"/>
      <c r="AV108" s="526"/>
      <c r="AW108" s="526"/>
      <c r="AX108" s="526"/>
      <c r="AY108" s="526"/>
      <c r="AZ108" s="526"/>
      <c r="BA108" s="526"/>
      <c r="BB108" s="526"/>
      <c r="BC108" s="526"/>
      <c r="BD108" s="526"/>
      <c r="BE108" s="526"/>
      <c r="BF108" s="526"/>
      <c r="BG108" s="526"/>
      <c r="BH108" s="526"/>
      <c r="BI108" s="526"/>
      <c r="BJ108" s="526"/>
      <c r="BK108" s="526"/>
      <c r="BL108" s="526"/>
      <c r="BM108" s="526"/>
      <c r="BN108" s="526"/>
      <c r="BO108" s="526"/>
      <c r="BP108" s="526"/>
      <c r="BQ108" s="526"/>
      <c r="BR108" s="526"/>
      <c r="BS108" s="526"/>
      <c r="BT108" s="526"/>
      <c r="BU108" s="526"/>
      <c r="BV108" s="526"/>
      <c r="BW108" s="526"/>
      <c r="BX108" s="526"/>
      <c r="BY108" s="526"/>
      <c r="BZ108" s="526"/>
      <c r="CA108" s="526"/>
      <c r="CB108" s="526"/>
      <c r="CC108" s="526"/>
      <c r="CD108" s="526"/>
      <c r="CE108" s="526"/>
      <c r="CF108" s="526"/>
      <c r="CG108" s="526"/>
      <c r="CH108" s="526"/>
      <c r="CI108" s="526"/>
      <c r="CJ108" s="526"/>
      <c r="CK108" s="526"/>
      <c r="CL108" s="526"/>
      <c r="CM108" s="526"/>
      <c r="CN108" s="526"/>
      <c r="CO108" s="526"/>
      <c r="CP108" s="526"/>
      <c r="CQ108" s="526"/>
      <c r="CR108" s="526"/>
      <c r="CS108" s="526"/>
      <c r="CT108" s="526"/>
      <c r="CU108" s="526"/>
      <c r="CV108" s="526"/>
      <c r="CW108" s="526"/>
      <c r="CX108" s="526"/>
      <c r="CY108" s="526"/>
      <c r="CZ108" s="526"/>
      <c r="DA108" s="526"/>
      <c r="DB108" s="526"/>
      <c r="DC108" s="526"/>
      <c r="DD108" s="526"/>
      <c r="DE108" s="526"/>
      <c r="DF108" s="526"/>
      <c r="DG108" s="526"/>
      <c r="DH108" s="526"/>
      <c r="DI108" s="526"/>
      <c r="DJ108" s="526"/>
      <c r="DK108" s="526"/>
      <c r="DL108" s="526"/>
      <c r="DM108" s="526"/>
      <c r="DN108" s="526"/>
      <c r="DO108" s="526"/>
      <c r="DP108" s="526"/>
      <c r="DQ108" s="526"/>
      <c r="DR108" s="526"/>
      <c r="DS108" s="526"/>
      <c r="DT108" s="526"/>
      <c r="DU108" s="526"/>
      <c r="DV108" s="526"/>
      <c r="DW108" s="526"/>
      <c r="DX108" s="526"/>
      <c r="DY108" s="526"/>
      <c r="DZ108" s="526"/>
      <c r="EA108" s="526"/>
      <c r="EB108" s="526"/>
      <c r="EC108" s="526"/>
      <c r="ED108" s="526"/>
      <c r="EE108" s="526"/>
      <c r="EF108" s="526"/>
      <c r="EG108" s="526"/>
      <c r="EH108" s="526"/>
      <c r="EI108" s="526"/>
      <c r="EJ108" s="526"/>
      <c r="EK108" s="526"/>
      <c r="EL108" s="526"/>
      <c r="EM108" s="526"/>
      <c r="EN108" s="526"/>
      <c r="EO108" s="526"/>
      <c r="EP108" s="526"/>
      <c r="EQ108" s="526"/>
      <c r="ER108" s="526"/>
      <c r="ES108" s="526"/>
      <c r="ET108" s="526"/>
      <c r="EU108" s="526"/>
      <c r="EV108" s="526"/>
      <c r="EW108" s="526"/>
      <c r="EX108" s="526"/>
      <c r="EY108" s="526"/>
      <c r="EZ108" s="526"/>
      <c r="FA108" s="526"/>
      <c r="FB108" s="526"/>
      <c r="FC108" s="526"/>
      <c r="FD108" s="526"/>
      <c r="FE108" s="526"/>
      <c r="FF108" s="526"/>
      <c r="FG108" s="526"/>
      <c r="FH108" s="526"/>
      <c r="FI108" s="526"/>
      <c r="FJ108" s="526"/>
      <c r="FK108" s="526"/>
      <c r="FL108" s="526"/>
      <c r="FM108" s="526"/>
      <c r="FN108" s="526"/>
      <c r="FO108" s="526"/>
      <c r="FP108" s="526"/>
      <c r="FQ108" s="526"/>
      <c r="FR108" s="526"/>
      <c r="FS108" s="526"/>
      <c r="FT108" s="526"/>
      <c r="FU108" s="526"/>
      <c r="FV108" s="526"/>
      <c r="FW108" s="526"/>
      <c r="FX108" s="526"/>
      <c r="FY108" s="526"/>
      <c r="FZ108" s="526"/>
      <c r="GA108" s="526"/>
      <c r="GB108" s="526"/>
      <c r="GC108" s="526"/>
      <c r="GD108" s="526"/>
      <c r="GE108" s="526"/>
      <c r="GF108" s="526"/>
      <c r="GG108" s="526"/>
      <c r="GH108" s="526"/>
      <c r="GI108" s="526"/>
      <c r="GJ108" s="526"/>
      <c r="GK108" s="526"/>
      <c r="GL108" s="526"/>
      <c r="GM108" s="526"/>
      <c r="GN108" s="526"/>
      <c r="GO108" s="526"/>
      <c r="GP108" s="526"/>
      <c r="GQ108" s="526"/>
      <c r="GR108" s="526"/>
      <c r="GS108" s="526"/>
      <c r="GT108" s="526"/>
      <c r="GU108" s="526"/>
      <c r="GV108" s="526"/>
      <c r="GW108" s="526"/>
      <c r="GX108" s="526"/>
      <c r="GY108" s="526"/>
      <c r="GZ108" s="526"/>
      <c r="HA108" s="526"/>
      <c r="HB108" s="526"/>
      <c r="HC108" s="526"/>
      <c r="HD108" s="526"/>
      <c r="HE108" s="526"/>
      <c r="HF108" s="526"/>
      <c r="HG108" s="526"/>
      <c r="HH108" s="526"/>
      <c r="HI108" s="526"/>
      <c r="HJ108" s="526"/>
      <c r="HK108" s="526"/>
      <c r="HL108" s="526"/>
      <c r="HM108" s="526"/>
      <c r="HN108" s="526"/>
      <c r="HO108" s="526"/>
      <c r="HP108" s="526"/>
      <c r="HQ108" s="526"/>
      <c r="HR108" s="526"/>
      <c r="HS108" s="526"/>
      <c r="HT108" s="526"/>
      <c r="HU108" s="526"/>
      <c r="HV108" s="526"/>
      <c r="HW108" s="526"/>
      <c r="HX108" s="526"/>
      <c r="HY108" s="526"/>
      <c r="HZ108" s="526"/>
      <c r="IA108" s="526"/>
      <c r="IB108" s="526"/>
      <c r="IC108" s="526"/>
      <c r="ID108" s="526"/>
      <c r="IE108" s="526"/>
      <c r="IF108" s="526"/>
      <c r="IG108" s="526"/>
      <c r="IH108" s="526"/>
      <c r="II108" s="526"/>
      <c r="IJ108" s="526"/>
      <c r="IK108" s="526"/>
      <c r="IL108" s="526"/>
      <c r="IM108" s="526"/>
      <c r="IN108" s="526"/>
      <c r="IO108" s="526"/>
      <c r="IP108" s="526"/>
      <c r="IQ108" s="526"/>
      <c r="IR108" s="526"/>
      <c r="IS108" s="526"/>
      <c r="IT108" s="526"/>
      <c r="IU108" s="526"/>
      <c r="IV108" s="526"/>
      <c r="IW108" s="526"/>
      <c r="IX108" s="526"/>
      <c r="IY108" s="526"/>
      <c r="IZ108" s="526"/>
      <c r="JA108" s="526"/>
      <c r="JB108" s="526"/>
      <c r="JC108" s="526"/>
      <c r="JD108" s="526"/>
      <c r="JE108" s="526"/>
      <c r="JF108" s="526"/>
      <c r="JG108" s="526"/>
      <c r="JH108" s="526"/>
      <c r="JI108" s="526"/>
      <c r="JJ108" s="526"/>
      <c r="JK108" s="526"/>
      <c r="JL108" s="526"/>
      <c r="JM108" s="526"/>
      <c r="JN108" s="527"/>
    </row>
    <row r="109" spans="1:274" ht="38" customHeight="1">
      <c r="A109" s="860"/>
      <c r="B109" s="914" t="s">
        <v>1553</v>
      </c>
      <c r="C109" s="1000" t="s">
        <v>1559</v>
      </c>
      <c r="D109" s="661">
        <v>2</v>
      </c>
      <c r="E109" s="1190">
        <v>437</v>
      </c>
      <c r="F109" s="915" t="s">
        <v>1781</v>
      </c>
      <c r="G109" s="990"/>
      <c r="H109" s="991"/>
      <c r="I109" s="992"/>
      <c r="J109" s="993"/>
      <c r="K109" s="994"/>
      <c r="L109" s="995"/>
      <c r="M109" s="895">
        <f t="shared" si="11"/>
        <v>0</v>
      </c>
      <c r="N109" s="685">
        <f t="shared" si="12"/>
        <v>0</v>
      </c>
      <c r="O109" s="686" t="str">
        <f t="shared" si="13"/>
        <v>-</v>
      </c>
      <c r="P109" s="926">
        <v>26.6</v>
      </c>
      <c r="Q109" s="174">
        <f t="shared" si="7"/>
        <v>0</v>
      </c>
      <c r="R109" s="533"/>
      <c r="S109" s="922" t="s">
        <v>1516</v>
      </c>
      <c r="T109" s="898"/>
      <c r="U109" s="898"/>
      <c r="V109" s="898"/>
      <c r="W109" s="898"/>
      <c r="X109" s="898"/>
      <c r="Y109" s="898"/>
      <c r="Z109" s="898"/>
      <c r="AA109" s="898"/>
      <c r="AB109" s="898"/>
      <c r="AC109" s="898"/>
      <c r="AD109" s="898"/>
      <c r="AE109" s="898"/>
      <c r="AF109" s="898"/>
      <c r="AG109" s="898"/>
      <c r="AH109" s="898"/>
      <c r="AI109" s="898"/>
      <c r="AJ109" s="898"/>
      <c r="AK109" s="898"/>
      <c r="AL109" s="899"/>
      <c r="AM109" s="900"/>
      <c r="AN109" s="900"/>
      <c r="AO109" s="900"/>
      <c r="AP109" s="900">
        <v>2</v>
      </c>
      <c r="AQ109" s="900"/>
      <c r="AR109" s="900"/>
      <c r="AS109" s="858"/>
      <c r="AT109" s="526"/>
      <c r="AU109" s="526"/>
      <c r="AV109" s="526"/>
      <c r="AW109" s="526"/>
      <c r="AX109" s="526"/>
      <c r="AY109" s="526"/>
      <c r="AZ109" s="526"/>
      <c r="BA109" s="526"/>
      <c r="BB109" s="526"/>
      <c r="BC109" s="526"/>
      <c r="BD109" s="526"/>
      <c r="BE109" s="526"/>
      <c r="BF109" s="526"/>
      <c r="BG109" s="526"/>
      <c r="BH109" s="526"/>
      <c r="BI109" s="526"/>
      <c r="BJ109" s="526"/>
      <c r="BK109" s="526"/>
      <c r="BL109" s="526"/>
      <c r="BM109" s="526"/>
      <c r="BN109" s="526"/>
      <c r="BO109" s="526"/>
      <c r="BP109" s="526"/>
      <c r="BQ109" s="526"/>
      <c r="BR109" s="526"/>
      <c r="BS109" s="526"/>
      <c r="BT109" s="526"/>
      <c r="BU109" s="526"/>
      <c r="BV109" s="526"/>
      <c r="BW109" s="526"/>
      <c r="BX109" s="526"/>
      <c r="BY109" s="526"/>
      <c r="BZ109" s="526"/>
      <c r="CA109" s="526"/>
      <c r="CB109" s="526"/>
      <c r="CC109" s="526"/>
      <c r="CD109" s="526"/>
      <c r="CE109" s="526"/>
      <c r="CF109" s="526"/>
      <c r="CG109" s="526"/>
      <c r="CH109" s="526"/>
      <c r="CI109" s="526"/>
      <c r="CJ109" s="526"/>
      <c r="CK109" s="526"/>
      <c r="CL109" s="526"/>
      <c r="CM109" s="526"/>
      <c r="CN109" s="526"/>
      <c r="CO109" s="526"/>
      <c r="CP109" s="526"/>
      <c r="CQ109" s="526"/>
      <c r="CR109" s="526"/>
      <c r="CS109" s="526"/>
      <c r="CT109" s="526"/>
      <c r="CU109" s="526"/>
      <c r="CV109" s="526"/>
      <c r="CW109" s="526"/>
      <c r="CX109" s="526"/>
      <c r="CY109" s="526"/>
      <c r="CZ109" s="526"/>
      <c r="DA109" s="526"/>
      <c r="DB109" s="526"/>
      <c r="DC109" s="526"/>
      <c r="DD109" s="526"/>
      <c r="DE109" s="526"/>
      <c r="DF109" s="526"/>
      <c r="DG109" s="526"/>
      <c r="DH109" s="526"/>
      <c r="DI109" s="526"/>
      <c r="DJ109" s="526"/>
      <c r="DK109" s="526"/>
      <c r="DL109" s="526"/>
      <c r="DM109" s="526"/>
      <c r="DN109" s="526"/>
      <c r="DO109" s="526"/>
      <c r="DP109" s="526"/>
      <c r="DQ109" s="526"/>
      <c r="DR109" s="526"/>
      <c r="DS109" s="526"/>
      <c r="DT109" s="526"/>
      <c r="DU109" s="526"/>
      <c r="DV109" s="526"/>
      <c r="DW109" s="526"/>
      <c r="DX109" s="526"/>
      <c r="DY109" s="526"/>
      <c r="DZ109" s="526"/>
      <c r="EA109" s="526"/>
      <c r="EB109" s="526"/>
      <c r="EC109" s="526"/>
      <c r="ED109" s="526"/>
      <c r="EE109" s="526"/>
      <c r="EF109" s="526"/>
      <c r="EG109" s="526"/>
      <c r="EH109" s="526"/>
      <c r="EI109" s="526"/>
      <c r="EJ109" s="526"/>
      <c r="EK109" s="526"/>
      <c r="EL109" s="526"/>
      <c r="EM109" s="526"/>
      <c r="EN109" s="526"/>
      <c r="EO109" s="526"/>
      <c r="EP109" s="526"/>
      <c r="EQ109" s="526"/>
      <c r="ER109" s="526"/>
      <c r="ES109" s="526"/>
      <c r="ET109" s="526"/>
      <c r="EU109" s="526"/>
      <c r="EV109" s="526"/>
      <c r="EW109" s="526"/>
      <c r="EX109" s="526"/>
      <c r="EY109" s="526"/>
      <c r="EZ109" s="526"/>
      <c r="FA109" s="526"/>
      <c r="FB109" s="526"/>
      <c r="FC109" s="526"/>
      <c r="FD109" s="526"/>
      <c r="FE109" s="526"/>
      <c r="FF109" s="526"/>
      <c r="FG109" s="526"/>
      <c r="FH109" s="526"/>
      <c r="FI109" s="526"/>
      <c r="FJ109" s="526"/>
      <c r="FK109" s="526"/>
      <c r="FL109" s="526"/>
      <c r="FM109" s="526"/>
      <c r="FN109" s="526"/>
      <c r="FO109" s="526"/>
      <c r="FP109" s="526"/>
      <c r="FQ109" s="526"/>
      <c r="FR109" s="526"/>
      <c r="FS109" s="526"/>
      <c r="FT109" s="526"/>
      <c r="FU109" s="526"/>
      <c r="FV109" s="526"/>
      <c r="FW109" s="526"/>
      <c r="FX109" s="526"/>
      <c r="FY109" s="526"/>
      <c r="FZ109" s="526"/>
      <c r="GA109" s="526"/>
      <c r="GB109" s="526"/>
      <c r="GC109" s="526"/>
      <c r="GD109" s="526"/>
      <c r="GE109" s="526"/>
      <c r="GF109" s="526"/>
      <c r="GG109" s="526"/>
      <c r="GH109" s="526"/>
      <c r="GI109" s="526"/>
      <c r="GJ109" s="526"/>
      <c r="GK109" s="526"/>
      <c r="GL109" s="526"/>
      <c r="GM109" s="526"/>
      <c r="GN109" s="526"/>
      <c r="GO109" s="526"/>
      <c r="GP109" s="526"/>
      <c r="GQ109" s="526"/>
      <c r="GR109" s="526"/>
      <c r="GS109" s="526"/>
      <c r="GT109" s="526"/>
      <c r="GU109" s="526"/>
      <c r="GV109" s="526"/>
      <c r="GW109" s="526"/>
      <c r="GX109" s="526"/>
      <c r="GY109" s="526"/>
      <c r="GZ109" s="526"/>
      <c r="HA109" s="526"/>
      <c r="HB109" s="526"/>
      <c r="HC109" s="526"/>
      <c r="HD109" s="526"/>
      <c r="HE109" s="526"/>
      <c r="HF109" s="526"/>
      <c r="HG109" s="526"/>
      <c r="HH109" s="526"/>
      <c r="HI109" s="526"/>
      <c r="HJ109" s="526"/>
      <c r="HK109" s="526"/>
      <c r="HL109" s="526"/>
      <c r="HM109" s="526"/>
      <c r="HN109" s="526"/>
      <c r="HO109" s="526"/>
      <c r="HP109" s="526"/>
      <c r="HQ109" s="526"/>
      <c r="HR109" s="526"/>
      <c r="HS109" s="526"/>
      <c r="HT109" s="526"/>
      <c r="HU109" s="526"/>
      <c r="HV109" s="526"/>
      <c r="HW109" s="526"/>
      <c r="HX109" s="526"/>
      <c r="HY109" s="526"/>
      <c r="HZ109" s="526"/>
      <c r="IA109" s="526"/>
      <c r="IB109" s="526"/>
      <c r="IC109" s="526"/>
      <c r="ID109" s="526"/>
      <c r="IE109" s="526"/>
      <c r="IF109" s="526"/>
      <c r="IG109" s="526"/>
      <c r="IH109" s="526"/>
      <c r="II109" s="526"/>
      <c r="IJ109" s="526"/>
      <c r="IK109" s="526"/>
      <c r="IL109" s="526"/>
      <c r="IM109" s="526"/>
      <c r="IN109" s="526"/>
      <c r="IO109" s="526"/>
      <c r="IP109" s="526"/>
      <c r="IQ109" s="526"/>
      <c r="IR109" s="526"/>
      <c r="IS109" s="526"/>
      <c r="IT109" s="526"/>
      <c r="IU109" s="526"/>
      <c r="IV109" s="526"/>
      <c r="IW109" s="526"/>
      <c r="IX109" s="526"/>
      <c r="IY109" s="526"/>
      <c r="IZ109" s="526"/>
      <c r="JA109" s="526"/>
      <c r="JB109" s="526"/>
      <c r="JC109" s="526"/>
      <c r="JD109" s="526"/>
      <c r="JE109" s="526"/>
      <c r="JF109" s="526"/>
      <c r="JG109" s="526"/>
      <c r="JH109" s="526"/>
      <c r="JI109" s="526"/>
      <c r="JJ109" s="526"/>
      <c r="JK109" s="526"/>
      <c r="JL109" s="526"/>
      <c r="JM109" s="526"/>
      <c r="JN109" s="527"/>
    </row>
    <row r="110" spans="1:274" ht="38" customHeight="1">
      <c r="A110" s="860"/>
      <c r="B110" s="914" t="s">
        <v>1554</v>
      </c>
      <c r="C110" s="1000" t="s">
        <v>1560</v>
      </c>
      <c r="D110" s="661">
        <v>1</v>
      </c>
      <c r="E110" s="1190">
        <v>238</v>
      </c>
      <c r="F110" s="915" t="s">
        <v>1782</v>
      </c>
      <c r="G110" s="990"/>
      <c r="H110" s="991"/>
      <c r="I110" s="992"/>
      <c r="J110" s="993"/>
      <c r="K110" s="994"/>
      <c r="L110" s="995"/>
      <c r="M110" s="895">
        <f t="shared" si="11"/>
        <v>0</v>
      </c>
      <c r="N110" s="685">
        <f t="shared" si="12"/>
        <v>0</v>
      </c>
      <c r="O110" s="686" t="str">
        <f t="shared" si="13"/>
        <v>-</v>
      </c>
      <c r="P110" s="926">
        <v>9.3000000000000007</v>
      </c>
      <c r="Q110" s="174">
        <f t="shared" si="7"/>
        <v>0</v>
      </c>
      <c r="R110" s="533"/>
      <c r="S110" s="922" t="s">
        <v>1516</v>
      </c>
      <c r="T110" s="898"/>
      <c r="U110" s="898"/>
      <c r="V110" s="898"/>
      <c r="W110" s="898"/>
      <c r="X110" s="898"/>
      <c r="Y110" s="898"/>
      <c r="Z110" s="898"/>
      <c r="AA110" s="898"/>
      <c r="AB110" s="898"/>
      <c r="AC110" s="898"/>
      <c r="AD110" s="898"/>
      <c r="AE110" s="898"/>
      <c r="AF110" s="898"/>
      <c r="AG110" s="898"/>
      <c r="AH110" s="898"/>
      <c r="AI110" s="898"/>
      <c r="AJ110" s="898"/>
      <c r="AK110" s="898"/>
      <c r="AL110" s="899"/>
      <c r="AM110" s="900"/>
      <c r="AN110" s="900"/>
      <c r="AO110" s="900"/>
      <c r="AP110" s="900">
        <v>1</v>
      </c>
      <c r="AQ110" s="900"/>
      <c r="AR110" s="900"/>
      <c r="AS110" s="858"/>
      <c r="AT110" s="526"/>
      <c r="AU110" s="526"/>
      <c r="AV110" s="526"/>
      <c r="AW110" s="526"/>
      <c r="AX110" s="526"/>
      <c r="AY110" s="526"/>
      <c r="AZ110" s="526"/>
      <c r="BA110" s="526"/>
      <c r="BB110" s="526"/>
      <c r="BC110" s="526"/>
      <c r="BD110" s="526"/>
      <c r="BE110" s="526"/>
      <c r="BF110" s="526"/>
      <c r="BG110" s="526"/>
      <c r="BH110" s="526"/>
      <c r="BI110" s="526"/>
      <c r="BJ110" s="526"/>
      <c r="BK110" s="526"/>
      <c r="BL110" s="526"/>
      <c r="BM110" s="526"/>
      <c r="BN110" s="526"/>
      <c r="BO110" s="526"/>
      <c r="BP110" s="526"/>
      <c r="BQ110" s="526"/>
      <c r="BR110" s="526"/>
      <c r="BS110" s="526"/>
      <c r="BT110" s="526"/>
      <c r="BU110" s="526"/>
      <c r="BV110" s="526"/>
      <c r="BW110" s="526"/>
      <c r="BX110" s="526"/>
      <c r="BY110" s="526"/>
      <c r="BZ110" s="526"/>
      <c r="CA110" s="526"/>
      <c r="CB110" s="526"/>
      <c r="CC110" s="526"/>
      <c r="CD110" s="526"/>
      <c r="CE110" s="526"/>
      <c r="CF110" s="526"/>
      <c r="CG110" s="526"/>
      <c r="CH110" s="526"/>
      <c r="CI110" s="526"/>
      <c r="CJ110" s="526"/>
      <c r="CK110" s="526"/>
      <c r="CL110" s="526"/>
      <c r="CM110" s="526"/>
      <c r="CN110" s="526"/>
      <c r="CO110" s="526"/>
      <c r="CP110" s="526"/>
      <c r="CQ110" s="526"/>
      <c r="CR110" s="526"/>
      <c r="CS110" s="526"/>
      <c r="CT110" s="526"/>
      <c r="CU110" s="526"/>
      <c r="CV110" s="526"/>
      <c r="CW110" s="526"/>
      <c r="CX110" s="526"/>
      <c r="CY110" s="526"/>
      <c r="CZ110" s="526"/>
      <c r="DA110" s="526"/>
      <c r="DB110" s="526"/>
      <c r="DC110" s="526"/>
      <c r="DD110" s="526"/>
      <c r="DE110" s="526"/>
      <c r="DF110" s="526"/>
      <c r="DG110" s="526"/>
      <c r="DH110" s="526"/>
      <c r="DI110" s="526"/>
      <c r="DJ110" s="526"/>
      <c r="DK110" s="526"/>
      <c r="DL110" s="526"/>
      <c r="DM110" s="526"/>
      <c r="DN110" s="526"/>
      <c r="DO110" s="526"/>
      <c r="DP110" s="526"/>
      <c r="DQ110" s="526"/>
      <c r="DR110" s="526"/>
      <c r="DS110" s="526"/>
      <c r="DT110" s="526"/>
      <c r="DU110" s="526"/>
      <c r="DV110" s="526"/>
      <c r="DW110" s="526"/>
      <c r="DX110" s="526"/>
      <c r="DY110" s="526"/>
      <c r="DZ110" s="526"/>
      <c r="EA110" s="526"/>
      <c r="EB110" s="526"/>
      <c r="EC110" s="526"/>
      <c r="ED110" s="526"/>
      <c r="EE110" s="526"/>
      <c r="EF110" s="526"/>
      <c r="EG110" s="526"/>
      <c r="EH110" s="526"/>
      <c r="EI110" s="526"/>
      <c r="EJ110" s="526"/>
      <c r="EK110" s="526"/>
      <c r="EL110" s="526"/>
      <c r="EM110" s="526"/>
      <c r="EN110" s="526"/>
      <c r="EO110" s="526"/>
      <c r="EP110" s="526"/>
      <c r="EQ110" s="526"/>
      <c r="ER110" s="526"/>
      <c r="ES110" s="526"/>
      <c r="ET110" s="526"/>
      <c r="EU110" s="526"/>
      <c r="EV110" s="526"/>
      <c r="EW110" s="526"/>
      <c r="EX110" s="526"/>
      <c r="EY110" s="526"/>
      <c r="EZ110" s="526"/>
      <c r="FA110" s="526"/>
      <c r="FB110" s="526"/>
      <c r="FC110" s="526"/>
      <c r="FD110" s="526"/>
      <c r="FE110" s="526"/>
      <c r="FF110" s="526"/>
      <c r="FG110" s="526"/>
      <c r="FH110" s="526"/>
      <c r="FI110" s="526"/>
      <c r="FJ110" s="526"/>
      <c r="FK110" s="526"/>
      <c r="FL110" s="526"/>
      <c r="FM110" s="526"/>
      <c r="FN110" s="526"/>
      <c r="FO110" s="526"/>
      <c r="FP110" s="526"/>
      <c r="FQ110" s="526"/>
      <c r="FR110" s="526"/>
      <c r="FS110" s="526"/>
      <c r="FT110" s="526"/>
      <c r="FU110" s="526"/>
      <c r="FV110" s="526"/>
      <c r="FW110" s="526"/>
      <c r="FX110" s="526"/>
      <c r="FY110" s="526"/>
      <c r="FZ110" s="526"/>
      <c r="GA110" s="526"/>
      <c r="GB110" s="526"/>
      <c r="GC110" s="526"/>
      <c r="GD110" s="526"/>
      <c r="GE110" s="526"/>
      <c r="GF110" s="526"/>
      <c r="GG110" s="526"/>
      <c r="GH110" s="526"/>
      <c r="GI110" s="526"/>
      <c r="GJ110" s="526"/>
      <c r="GK110" s="526"/>
      <c r="GL110" s="526"/>
      <c r="GM110" s="526"/>
      <c r="GN110" s="526"/>
      <c r="GO110" s="526"/>
      <c r="GP110" s="526"/>
      <c r="GQ110" s="526"/>
      <c r="GR110" s="526"/>
      <c r="GS110" s="526"/>
      <c r="GT110" s="526"/>
      <c r="GU110" s="526"/>
      <c r="GV110" s="526"/>
      <c r="GW110" s="526"/>
      <c r="GX110" s="526"/>
      <c r="GY110" s="526"/>
      <c r="GZ110" s="526"/>
      <c r="HA110" s="526"/>
      <c r="HB110" s="526"/>
      <c r="HC110" s="526"/>
      <c r="HD110" s="526"/>
      <c r="HE110" s="526"/>
      <c r="HF110" s="526"/>
      <c r="HG110" s="526"/>
      <c r="HH110" s="526"/>
      <c r="HI110" s="526"/>
      <c r="HJ110" s="526"/>
      <c r="HK110" s="526"/>
      <c r="HL110" s="526"/>
      <c r="HM110" s="526"/>
      <c r="HN110" s="526"/>
      <c r="HO110" s="526"/>
      <c r="HP110" s="526"/>
      <c r="HQ110" s="526"/>
      <c r="HR110" s="526"/>
      <c r="HS110" s="526"/>
      <c r="HT110" s="526"/>
      <c r="HU110" s="526"/>
      <c r="HV110" s="526"/>
      <c r="HW110" s="526"/>
      <c r="HX110" s="526"/>
      <c r="HY110" s="526"/>
      <c r="HZ110" s="526"/>
      <c r="IA110" s="526"/>
      <c r="IB110" s="526"/>
      <c r="IC110" s="526"/>
      <c r="ID110" s="526"/>
      <c r="IE110" s="526"/>
      <c r="IF110" s="526"/>
      <c r="IG110" s="526"/>
      <c r="IH110" s="526"/>
      <c r="II110" s="526"/>
      <c r="IJ110" s="526"/>
      <c r="IK110" s="526"/>
      <c r="IL110" s="526"/>
      <c r="IM110" s="526"/>
      <c r="IN110" s="526"/>
      <c r="IO110" s="526"/>
      <c r="IP110" s="526"/>
      <c r="IQ110" s="526"/>
      <c r="IR110" s="526"/>
      <c r="IS110" s="526"/>
      <c r="IT110" s="526"/>
      <c r="IU110" s="526"/>
      <c r="IV110" s="526"/>
      <c r="IW110" s="526"/>
      <c r="IX110" s="526"/>
      <c r="IY110" s="526"/>
      <c r="IZ110" s="526"/>
      <c r="JA110" s="526"/>
      <c r="JB110" s="526"/>
      <c r="JC110" s="526"/>
      <c r="JD110" s="526"/>
      <c r="JE110" s="526"/>
      <c r="JF110" s="526"/>
      <c r="JG110" s="526"/>
      <c r="JH110" s="526"/>
      <c r="JI110" s="526"/>
      <c r="JJ110" s="526"/>
      <c r="JK110" s="526"/>
      <c r="JL110" s="526"/>
      <c r="JM110" s="526"/>
      <c r="JN110" s="527"/>
    </row>
    <row r="111" spans="1:274" ht="38" customHeight="1">
      <c r="A111" s="901"/>
      <c r="B111" s="939" t="s">
        <v>1555</v>
      </c>
      <c r="C111" s="1001" t="s">
        <v>1561</v>
      </c>
      <c r="D111" s="724">
        <v>1</v>
      </c>
      <c r="E111" s="1191">
        <v>238</v>
      </c>
      <c r="F111" s="949" t="s">
        <v>1783</v>
      </c>
      <c r="G111" s="997"/>
      <c r="H111" s="998"/>
      <c r="I111" s="999"/>
      <c r="J111" s="943"/>
      <c r="K111" s="944"/>
      <c r="L111" s="945"/>
      <c r="M111" s="910">
        <f t="shared" si="11"/>
        <v>0</v>
      </c>
      <c r="N111" s="1002">
        <f t="shared" si="12"/>
        <v>0</v>
      </c>
      <c r="O111" s="257" t="str">
        <f t="shared" si="13"/>
        <v>-</v>
      </c>
      <c r="P111" s="926">
        <v>8.3000000000000007</v>
      </c>
      <c r="Q111" s="174">
        <f t="shared" si="7"/>
        <v>0</v>
      </c>
      <c r="R111" s="533"/>
      <c r="S111" s="911" t="s">
        <v>1516</v>
      </c>
      <c r="T111" s="898"/>
      <c r="U111" s="898"/>
      <c r="V111" s="898"/>
      <c r="W111" s="898"/>
      <c r="X111" s="898"/>
      <c r="Y111" s="898"/>
      <c r="Z111" s="898"/>
      <c r="AA111" s="898"/>
      <c r="AB111" s="898"/>
      <c r="AC111" s="898"/>
      <c r="AD111" s="898"/>
      <c r="AE111" s="898"/>
      <c r="AF111" s="898"/>
      <c r="AG111" s="898"/>
      <c r="AH111" s="898"/>
      <c r="AI111" s="898"/>
      <c r="AJ111" s="898"/>
      <c r="AK111" s="898"/>
      <c r="AL111" s="899"/>
      <c r="AM111" s="900"/>
      <c r="AN111" s="900"/>
      <c r="AO111" s="900"/>
      <c r="AP111" s="900">
        <v>1</v>
      </c>
      <c r="AQ111" s="900"/>
      <c r="AR111" s="900"/>
      <c r="AS111" s="858"/>
      <c r="AT111" s="526"/>
      <c r="AU111" s="526"/>
      <c r="AV111" s="526"/>
      <c r="AW111" s="526"/>
      <c r="AX111" s="526"/>
      <c r="AY111" s="526"/>
      <c r="AZ111" s="526"/>
      <c r="BA111" s="526"/>
      <c r="BB111" s="526"/>
      <c r="BC111" s="526"/>
      <c r="BD111" s="526"/>
      <c r="BE111" s="526"/>
      <c r="BF111" s="526"/>
      <c r="BG111" s="526"/>
      <c r="BH111" s="526"/>
      <c r="BI111" s="526"/>
      <c r="BJ111" s="526"/>
      <c r="BK111" s="526"/>
      <c r="BL111" s="526"/>
      <c r="BM111" s="526"/>
      <c r="BN111" s="526"/>
      <c r="BO111" s="526"/>
      <c r="BP111" s="526"/>
      <c r="BQ111" s="526"/>
      <c r="BR111" s="526"/>
      <c r="BS111" s="526"/>
      <c r="BT111" s="526"/>
      <c r="BU111" s="526"/>
      <c r="BV111" s="526"/>
      <c r="BW111" s="526"/>
      <c r="BX111" s="526"/>
      <c r="BY111" s="526"/>
      <c r="BZ111" s="526"/>
      <c r="CA111" s="526"/>
      <c r="CB111" s="526"/>
      <c r="CC111" s="526"/>
      <c r="CD111" s="526"/>
      <c r="CE111" s="526"/>
      <c r="CF111" s="526"/>
      <c r="CG111" s="526"/>
      <c r="CH111" s="526"/>
      <c r="CI111" s="526"/>
      <c r="CJ111" s="526"/>
      <c r="CK111" s="526"/>
      <c r="CL111" s="526"/>
      <c r="CM111" s="526"/>
      <c r="CN111" s="526"/>
      <c r="CO111" s="526"/>
      <c r="CP111" s="526"/>
      <c r="CQ111" s="526"/>
      <c r="CR111" s="526"/>
      <c r="CS111" s="526"/>
      <c r="CT111" s="526"/>
      <c r="CU111" s="526"/>
      <c r="CV111" s="526"/>
      <c r="CW111" s="526"/>
      <c r="CX111" s="526"/>
      <c r="CY111" s="526"/>
      <c r="CZ111" s="526"/>
      <c r="DA111" s="526"/>
      <c r="DB111" s="526"/>
      <c r="DC111" s="526"/>
      <c r="DD111" s="526"/>
      <c r="DE111" s="526"/>
      <c r="DF111" s="526"/>
      <c r="DG111" s="526"/>
      <c r="DH111" s="526"/>
      <c r="DI111" s="526"/>
      <c r="DJ111" s="526"/>
      <c r="DK111" s="526"/>
      <c r="DL111" s="526"/>
      <c r="DM111" s="526"/>
      <c r="DN111" s="526"/>
      <c r="DO111" s="526"/>
      <c r="DP111" s="526"/>
      <c r="DQ111" s="526"/>
      <c r="DR111" s="526"/>
      <c r="DS111" s="526"/>
      <c r="DT111" s="526"/>
      <c r="DU111" s="526"/>
      <c r="DV111" s="526"/>
      <c r="DW111" s="526"/>
      <c r="DX111" s="526"/>
      <c r="DY111" s="526"/>
      <c r="DZ111" s="526"/>
      <c r="EA111" s="526"/>
      <c r="EB111" s="526"/>
      <c r="EC111" s="526"/>
      <c r="ED111" s="526"/>
      <c r="EE111" s="526"/>
      <c r="EF111" s="526"/>
      <c r="EG111" s="526"/>
      <c r="EH111" s="526"/>
      <c r="EI111" s="526"/>
      <c r="EJ111" s="526"/>
      <c r="EK111" s="526"/>
      <c r="EL111" s="526"/>
      <c r="EM111" s="526"/>
      <c r="EN111" s="526"/>
      <c r="EO111" s="526"/>
      <c r="EP111" s="526"/>
      <c r="EQ111" s="526"/>
      <c r="ER111" s="526"/>
      <c r="ES111" s="526"/>
      <c r="ET111" s="526"/>
      <c r="EU111" s="526"/>
      <c r="EV111" s="526"/>
      <c r="EW111" s="526"/>
      <c r="EX111" s="526"/>
      <c r="EY111" s="526"/>
      <c r="EZ111" s="526"/>
      <c r="FA111" s="526"/>
      <c r="FB111" s="526"/>
      <c r="FC111" s="526"/>
      <c r="FD111" s="526"/>
      <c r="FE111" s="526"/>
      <c r="FF111" s="526"/>
      <c r="FG111" s="526"/>
      <c r="FH111" s="526"/>
      <c r="FI111" s="526"/>
      <c r="FJ111" s="526"/>
      <c r="FK111" s="526"/>
      <c r="FL111" s="526"/>
      <c r="FM111" s="526"/>
      <c r="FN111" s="526"/>
      <c r="FO111" s="526"/>
      <c r="FP111" s="526"/>
      <c r="FQ111" s="526"/>
      <c r="FR111" s="526"/>
      <c r="FS111" s="526"/>
      <c r="FT111" s="526"/>
      <c r="FU111" s="526"/>
      <c r="FV111" s="526"/>
      <c r="FW111" s="526"/>
      <c r="FX111" s="526"/>
      <c r="FY111" s="526"/>
      <c r="FZ111" s="526"/>
      <c r="GA111" s="526"/>
      <c r="GB111" s="526"/>
      <c r="GC111" s="526"/>
      <c r="GD111" s="526"/>
      <c r="GE111" s="526"/>
      <c r="GF111" s="526"/>
      <c r="GG111" s="526"/>
      <c r="GH111" s="526"/>
      <c r="GI111" s="526"/>
      <c r="GJ111" s="526"/>
      <c r="GK111" s="526"/>
      <c r="GL111" s="526"/>
      <c r="GM111" s="526"/>
      <c r="GN111" s="526"/>
      <c r="GO111" s="526"/>
      <c r="GP111" s="526"/>
      <c r="GQ111" s="526"/>
      <c r="GR111" s="526"/>
      <c r="GS111" s="526"/>
      <c r="GT111" s="526"/>
      <c r="GU111" s="526"/>
      <c r="GV111" s="526"/>
      <c r="GW111" s="526"/>
      <c r="GX111" s="526"/>
      <c r="GY111" s="526"/>
      <c r="GZ111" s="526"/>
      <c r="HA111" s="526"/>
      <c r="HB111" s="526"/>
      <c r="HC111" s="526"/>
      <c r="HD111" s="526"/>
      <c r="HE111" s="526"/>
      <c r="HF111" s="526"/>
      <c r="HG111" s="526"/>
      <c r="HH111" s="526"/>
      <c r="HI111" s="526"/>
      <c r="HJ111" s="526"/>
      <c r="HK111" s="526"/>
      <c r="HL111" s="526"/>
      <c r="HM111" s="526"/>
      <c r="HN111" s="526"/>
      <c r="HO111" s="526"/>
      <c r="HP111" s="526"/>
      <c r="HQ111" s="526"/>
      <c r="HR111" s="526"/>
      <c r="HS111" s="526"/>
      <c r="HT111" s="526"/>
      <c r="HU111" s="526"/>
      <c r="HV111" s="526"/>
      <c r="HW111" s="526"/>
      <c r="HX111" s="526"/>
      <c r="HY111" s="526"/>
      <c r="HZ111" s="526"/>
      <c r="IA111" s="526"/>
      <c r="IB111" s="526"/>
      <c r="IC111" s="526"/>
      <c r="ID111" s="526"/>
      <c r="IE111" s="526"/>
      <c r="IF111" s="526"/>
      <c r="IG111" s="526"/>
      <c r="IH111" s="526"/>
      <c r="II111" s="526"/>
      <c r="IJ111" s="526"/>
      <c r="IK111" s="526"/>
      <c r="IL111" s="526"/>
      <c r="IM111" s="526"/>
      <c r="IN111" s="526"/>
      <c r="IO111" s="526"/>
      <c r="IP111" s="526"/>
      <c r="IQ111" s="526"/>
      <c r="IR111" s="526"/>
      <c r="IS111" s="526"/>
      <c r="IT111" s="526"/>
      <c r="IU111" s="526"/>
      <c r="IV111" s="526"/>
      <c r="IW111" s="526"/>
      <c r="IX111" s="526"/>
      <c r="IY111" s="526"/>
      <c r="IZ111" s="526"/>
      <c r="JA111" s="526"/>
      <c r="JB111" s="526"/>
      <c r="JC111" s="526"/>
      <c r="JD111" s="526"/>
      <c r="JE111" s="526"/>
      <c r="JF111" s="526"/>
      <c r="JG111" s="526"/>
      <c r="JH111" s="526"/>
      <c r="JI111" s="526"/>
      <c r="JJ111" s="526"/>
      <c r="JK111" s="526"/>
      <c r="JL111" s="526"/>
      <c r="JM111" s="526"/>
      <c r="JN111" s="527"/>
    </row>
    <row r="112" spans="1:274" ht="38" customHeight="1">
      <c r="A112" s="860"/>
      <c r="B112" s="887" t="s">
        <v>1481</v>
      </c>
      <c r="C112" s="887" t="s">
        <v>1451</v>
      </c>
      <c r="D112" s="684">
        <v>1</v>
      </c>
      <c r="E112" s="1190">
        <v>338</v>
      </c>
      <c r="F112" s="930" t="s">
        <v>1763</v>
      </c>
      <c r="G112" s="983"/>
      <c r="H112" s="984"/>
      <c r="I112" s="985"/>
      <c r="J112" s="986"/>
      <c r="K112" s="987"/>
      <c r="L112" s="988"/>
      <c r="M112" s="895">
        <f t="shared" si="11"/>
        <v>0</v>
      </c>
      <c r="N112" s="685">
        <f t="shared" si="12"/>
        <v>0</v>
      </c>
      <c r="O112" s="686" t="str">
        <f t="shared" si="13"/>
        <v>-</v>
      </c>
      <c r="P112" s="896">
        <v>10.8</v>
      </c>
      <c r="Q112" s="174">
        <f t="shared" si="7"/>
        <v>0</v>
      </c>
      <c r="R112" s="533"/>
      <c r="S112" s="897" t="s">
        <v>1520</v>
      </c>
      <c r="T112" s="898"/>
      <c r="U112" s="898"/>
      <c r="V112" s="898"/>
      <c r="W112" s="898"/>
      <c r="X112" s="898"/>
      <c r="Y112" s="898"/>
      <c r="Z112" s="898"/>
      <c r="AA112" s="898"/>
      <c r="AB112" s="898"/>
      <c r="AC112" s="898"/>
      <c r="AD112" s="898"/>
      <c r="AE112" s="898"/>
      <c r="AF112" s="898"/>
      <c r="AG112" s="898"/>
      <c r="AH112" s="898"/>
      <c r="AI112" s="898"/>
      <c r="AJ112" s="898"/>
      <c r="AK112" s="898"/>
      <c r="AL112" s="899"/>
      <c r="AM112" s="900"/>
      <c r="AN112" s="900"/>
      <c r="AO112" s="900"/>
      <c r="AP112" s="925"/>
      <c r="AQ112" s="925">
        <v>1</v>
      </c>
      <c r="AR112" s="900"/>
      <c r="AS112" s="858"/>
      <c r="AT112" s="526"/>
      <c r="AU112" s="526"/>
      <c r="AV112" s="526"/>
      <c r="AW112" s="526"/>
      <c r="AX112" s="526"/>
      <c r="AY112" s="526"/>
      <c r="AZ112" s="526"/>
      <c r="BA112" s="526"/>
      <c r="BB112" s="526"/>
      <c r="BC112" s="526"/>
      <c r="BD112" s="526"/>
      <c r="BE112" s="526"/>
      <c r="BF112" s="526"/>
      <c r="BG112" s="526"/>
      <c r="BH112" s="526"/>
      <c r="BI112" s="526"/>
      <c r="BJ112" s="526"/>
      <c r="BK112" s="526"/>
      <c r="BL112" s="526"/>
      <c r="BM112" s="526"/>
      <c r="BN112" s="526"/>
      <c r="BO112" s="526"/>
      <c r="BP112" s="526"/>
      <c r="BQ112" s="526"/>
      <c r="BR112" s="526"/>
      <c r="BS112" s="526"/>
      <c r="BT112" s="526"/>
      <c r="BU112" s="526"/>
      <c r="BV112" s="526"/>
      <c r="BW112" s="526"/>
      <c r="BX112" s="526"/>
      <c r="BY112" s="526"/>
      <c r="BZ112" s="526"/>
      <c r="CA112" s="526"/>
      <c r="CB112" s="526"/>
      <c r="CC112" s="526"/>
      <c r="CD112" s="526"/>
      <c r="CE112" s="526"/>
      <c r="CF112" s="526"/>
      <c r="CG112" s="526"/>
      <c r="CH112" s="526"/>
      <c r="CI112" s="526"/>
      <c r="CJ112" s="526"/>
      <c r="CK112" s="526"/>
      <c r="CL112" s="526"/>
      <c r="CM112" s="526"/>
      <c r="CN112" s="526"/>
      <c r="CO112" s="526"/>
      <c r="CP112" s="526"/>
      <c r="CQ112" s="526"/>
      <c r="CR112" s="526"/>
      <c r="CS112" s="526"/>
      <c r="CT112" s="526"/>
      <c r="CU112" s="526"/>
      <c r="CV112" s="526"/>
      <c r="CW112" s="526"/>
      <c r="CX112" s="526"/>
      <c r="CY112" s="526"/>
      <c r="CZ112" s="526"/>
      <c r="DA112" s="526"/>
      <c r="DB112" s="526"/>
      <c r="DC112" s="526"/>
      <c r="DD112" s="526"/>
      <c r="DE112" s="526"/>
      <c r="DF112" s="526"/>
      <c r="DG112" s="526"/>
      <c r="DH112" s="526"/>
      <c r="DI112" s="526"/>
      <c r="DJ112" s="526"/>
      <c r="DK112" s="526"/>
      <c r="DL112" s="526"/>
      <c r="DM112" s="526"/>
      <c r="DN112" s="526"/>
      <c r="DO112" s="526"/>
      <c r="DP112" s="526"/>
      <c r="DQ112" s="526"/>
      <c r="DR112" s="526"/>
      <c r="DS112" s="526"/>
      <c r="DT112" s="526"/>
      <c r="DU112" s="526"/>
      <c r="DV112" s="526"/>
      <c r="DW112" s="526"/>
      <c r="DX112" s="526"/>
      <c r="DY112" s="526"/>
      <c r="DZ112" s="526"/>
      <c r="EA112" s="526"/>
      <c r="EB112" s="526"/>
      <c r="EC112" s="526"/>
      <c r="ED112" s="526"/>
      <c r="EE112" s="526"/>
      <c r="EF112" s="526"/>
      <c r="EG112" s="526"/>
      <c r="EH112" s="526"/>
      <c r="EI112" s="526"/>
      <c r="EJ112" s="526"/>
      <c r="EK112" s="526"/>
      <c r="EL112" s="526"/>
      <c r="EM112" s="526"/>
      <c r="EN112" s="526"/>
      <c r="EO112" s="526"/>
      <c r="EP112" s="526"/>
      <c r="EQ112" s="526"/>
      <c r="ER112" s="526"/>
      <c r="ES112" s="526"/>
      <c r="ET112" s="526"/>
      <c r="EU112" s="526"/>
      <c r="EV112" s="526"/>
      <c r="EW112" s="526"/>
      <c r="EX112" s="526"/>
      <c r="EY112" s="526"/>
      <c r="EZ112" s="526"/>
      <c r="FA112" s="526"/>
      <c r="FB112" s="526"/>
      <c r="FC112" s="526"/>
      <c r="FD112" s="526"/>
      <c r="FE112" s="526"/>
      <c r="FF112" s="526"/>
      <c r="FG112" s="526"/>
      <c r="FH112" s="526"/>
      <c r="FI112" s="526"/>
      <c r="FJ112" s="526"/>
      <c r="FK112" s="526"/>
      <c r="FL112" s="526"/>
      <c r="FM112" s="526"/>
      <c r="FN112" s="526"/>
      <c r="FO112" s="526"/>
      <c r="FP112" s="526"/>
      <c r="FQ112" s="526"/>
      <c r="FR112" s="526"/>
      <c r="FS112" s="526"/>
      <c r="FT112" s="526"/>
      <c r="FU112" s="526"/>
      <c r="FV112" s="526"/>
      <c r="FW112" s="526"/>
      <c r="FX112" s="526"/>
      <c r="FY112" s="526"/>
      <c r="FZ112" s="526"/>
      <c r="GA112" s="526"/>
      <c r="GB112" s="526"/>
      <c r="GC112" s="526"/>
      <c r="GD112" s="526"/>
      <c r="GE112" s="526"/>
      <c r="GF112" s="526"/>
      <c r="GG112" s="526"/>
      <c r="GH112" s="526"/>
      <c r="GI112" s="526"/>
      <c r="GJ112" s="526"/>
      <c r="GK112" s="526"/>
      <c r="GL112" s="526"/>
      <c r="GM112" s="526"/>
      <c r="GN112" s="526"/>
      <c r="GO112" s="526"/>
      <c r="GP112" s="526"/>
      <c r="GQ112" s="526"/>
      <c r="GR112" s="526"/>
      <c r="GS112" s="526"/>
      <c r="GT112" s="526"/>
      <c r="GU112" s="526"/>
      <c r="GV112" s="526"/>
      <c r="GW112" s="526"/>
      <c r="GX112" s="526"/>
      <c r="GY112" s="526"/>
      <c r="GZ112" s="526"/>
      <c r="HA112" s="526"/>
      <c r="HB112" s="526"/>
      <c r="HC112" s="526"/>
      <c r="HD112" s="526"/>
      <c r="HE112" s="526"/>
      <c r="HF112" s="526"/>
      <c r="HG112" s="526"/>
      <c r="HH112" s="526"/>
      <c r="HI112" s="526"/>
      <c r="HJ112" s="526"/>
      <c r="HK112" s="526"/>
      <c r="HL112" s="526"/>
      <c r="HM112" s="526"/>
      <c r="HN112" s="526"/>
      <c r="HO112" s="526"/>
      <c r="HP112" s="526"/>
      <c r="HQ112" s="526"/>
      <c r="HR112" s="526"/>
      <c r="HS112" s="526"/>
      <c r="HT112" s="526"/>
      <c r="HU112" s="526"/>
      <c r="HV112" s="526"/>
      <c r="HW112" s="526"/>
      <c r="HX112" s="526"/>
      <c r="HY112" s="526"/>
      <c r="HZ112" s="526"/>
      <c r="IA112" s="526"/>
      <c r="IB112" s="526"/>
      <c r="IC112" s="526"/>
      <c r="ID112" s="526"/>
      <c r="IE112" s="526"/>
      <c r="IF112" s="526"/>
      <c r="IG112" s="526"/>
      <c r="IH112" s="526"/>
      <c r="II112" s="526"/>
      <c r="IJ112" s="526"/>
      <c r="IK112" s="526"/>
      <c r="IL112" s="526"/>
      <c r="IM112" s="526"/>
      <c r="IN112" s="526"/>
      <c r="IO112" s="526"/>
      <c r="IP112" s="526"/>
      <c r="IQ112" s="526"/>
      <c r="IR112" s="526"/>
      <c r="IS112" s="526"/>
      <c r="IT112" s="526"/>
      <c r="IU112" s="526"/>
      <c r="IV112" s="526"/>
      <c r="IW112" s="526"/>
      <c r="IX112" s="526"/>
      <c r="IY112" s="526"/>
      <c r="IZ112" s="526"/>
      <c r="JA112" s="526"/>
      <c r="JB112" s="526"/>
      <c r="JC112" s="526"/>
      <c r="JD112" s="526"/>
      <c r="JE112" s="526"/>
      <c r="JF112" s="526"/>
      <c r="JG112" s="526"/>
      <c r="JH112" s="526"/>
      <c r="JI112" s="526"/>
      <c r="JJ112" s="526"/>
      <c r="JK112" s="526"/>
      <c r="JL112" s="526"/>
      <c r="JM112" s="526"/>
      <c r="JN112" s="527"/>
    </row>
    <row r="113" spans="1:274" ht="38" customHeight="1">
      <c r="A113" s="860"/>
      <c r="B113" s="914" t="s">
        <v>1482</v>
      </c>
      <c r="C113" s="914" t="s">
        <v>1452</v>
      </c>
      <c r="D113" s="661">
        <v>1</v>
      </c>
      <c r="E113" s="1190">
        <v>260</v>
      </c>
      <c r="F113" s="924" t="s">
        <v>1764</v>
      </c>
      <c r="G113" s="990"/>
      <c r="H113" s="991"/>
      <c r="I113" s="992"/>
      <c r="J113" s="993"/>
      <c r="K113" s="994"/>
      <c r="L113" s="995"/>
      <c r="M113" s="895">
        <f t="shared" si="11"/>
        <v>0</v>
      </c>
      <c r="N113" s="685">
        <f t="shared" si="12"/>
        <v>0</v>
      </c>
      <c r="O113" s="686" t="str">
        <f t="shared" si="13"/>
        <v>-</v>
      </c>
      <c r="P113" s="896">
        <v>4.3</v>
      </c>
      <c r="Q113" s="174">
        <f t="shared" si="7"/>
        <v>0</v>
      </c>
      <c r="R113" s="533"/>
      <c r="S113" s="922" t="s">
        <v>1520</v>
      </c>
      <c r="T113" s="898"/>
      <c r="U113" s="898"/>
      <c r="V113" s="898"/>
      <c r="W113" s="898"/>
      <c r="X113" s="898"/>
      <c r="Y113" s="898"/>
      <c r="Z113" s="898"/>
      <c r="AA113" s="898"/>
      <c r="AB113" s="898"/>
      <c r="AC113" s="898"/>
      <c r="AD113" s="898"/>
      <c r="AE113" s="898"/>
      <c r="AF113" s="898"/>
      <c r="AG113" s="898"/>
      <c r="AH113" s="898"/>
      <c r="AI113" s="898"/>
      <c r="AJ113" s="898"/>
      <c r="AK113" s="898"/>
      <c r="AL113" s="899"/>
      <c r="AM113" s="900"/>
      <c r="AN113" s="900"/>
      <c r="AO113" s="900"/>
      <c r="AP113" s="925">
        <v>1</v>
      </c>
      <c r="AQ113" s="925"/>
      <c r="AR113" s="925"/>
      <c r="AS113" s="858"/>
      <c r="AT113" s="526"/>
      <c r="AU113" s="526"/>
      <c r="AV113" s="526"/>
      <c r="AW113" s="526"/>
      <c r="AX113" s="526"/>
      <c r="AY113" s="526"/>
      <c r="AZ113" s="526"/>
      <c r="BA113" s="526"/>
      <c r="BB113" s="526"/>
      <c r="BC113" s="526"/>
      <c r="BD113" s="526"/>
      <c r="BE113" s="526"/>
      <c r="BF113" s="526"/>
      <c r="BG113" s="526"/>
      <c r="BH113" s="526"/>
      <c r="BI113" s="526"/>
      <c r="BJ113" s="526"/>
      <c r="BK113" s="526"/>
      <c r="BL113" s="526"/>
      <c r="BM113" s="526"/>
      <c r="BN113" s="526"/>
      <c r="BO113" s="526"/>
      <c r="BP113" s="526"/>
      <c r="BQ113" s="526"/>
      <c r="BR113" s="526"/>
      <c r="BS113" s="526"/>
      <c r="BT113" s="526"/>
      <c r="BU113" s="526"/>
      <c r="BV113" s="526"/>
      <c r="BW113" s="526"/>
      <c r="BX113" s="526"/>
      <c r="BY113" s="526"/>
      <c r="BZ113" s="526"/>
      <c r="CA113" s="526"/>
      <c r="CB113" s="526"/>
      <c r="CC113" s="526"/>
      <c r="CD113" s="526"/>
      <c r="CE113" s="526"/>
      <c r="CF113" s="526"/>
      <c r="CG113" s="526"/>
      <c r="CH113" s="526"/>
      <c r="CI113" s="526"/>
      <c r="CJ113" s="526"/>
      <c r="CK113" s="526"/>
      <c r="CL113" s="526"/>
      <c r="CM113" s="526"/>
      <c r="CN113" s="526"/>
      <c r="CO113" s="526"/>
      <c r="CP113" s="526"/>
      <c r="CQ113" s="526"/>
      <c r="CR113" s="526"/>
      <c r="CS113" s="526"/>
      <c r="CT113" s="526"/>
      <c r="CU113" s="526"/>
      <c r="CV113" s="526"/>
      <c r="CW113" s="526"/>
      <c r="CX113" s="526"/>
      <c r="CY113" s="526"/>
      <c r="CZ113" s="526"/>
      <c r="DA113" s="526"/>
      <c r="DB113" s="526"/>
      <c r="DC113" s="526"/>
      <c r="DD113" s="526"/>
      <c r="DE113" s="526"/>
      <c r="DF113" s="526"/>
      <c r="DG113" s="526"/>
      <c r="DH113" s="526"/>
      <c r="DI113" s="526"/>
      <c r="DJ113" s="526"/>
      <c r="DK113" s="526"/>
      <c r="DL113" s="526"/>
      <c r="DM113" s="526"/>
      <c r="DN113" s="526"/>
      <c r="DO113" s="526"/>
      <c r="DP113" s="526"/>
      <c r="DQ113" s="526"/>
      <c r="DR113" s="526"/>
      <c r="DS113" s="526"/>
      <c r="DT113" s="526"/>
      <c r="DU113" s="526"/>
      <c r="DV113" s="526"/>
      <c r="DW113" s="526"/>
      <c r="DX113" s="526"/>
      <c r="DY113" s="526"/>
      <c r="DZ113" s="526"/>
      <c r="EA113" s="526"/>
      <c r="EB113" s="526"/>
      <c r="EC113" s="526"/>
      <c r="ED113" s="526"/>
      <c r="EE113" s="526"/>
      <c r="EF113" s="526"/>
      <c r="EG113" s="526"/>
      <c r="EH113" s="526"/>
      <c r="EI113" s="526"/>
      <c r="EJ113" s="526"/>
      <c r="EK113" s="526"/>
      <c r="EL113" s="526"/>
      <c r="EM113" s="526"/>
      <c r="EN113" s="526"/>
      <c r="EO113" s="526"/>
      <c r="EP113" s="526"/>
      <c r="EQ113" s="526"/>
      <c r="ER113" s="526"/>
      <c r="ES113" s="526"/>
      <c r="ET113" s="526"/>
      <c r="EU113" s="526"/>
      <c r="EV113" s="526"/>
      <c r="EW113" s="526"/>
      <c r="EX113" s="526"/>
      <c r="EY113" s="526"/>
      <c r="EZ113" s="526"/>
      <c r="FA113" s="526"/>
      <c r="FB113" s="526"/>
      <c r="FC113" s="526"/>
      <c r="FD113" s="526"/>
      <c r="FE113" s="526"/>
      <c r="FF113" s="526"/>
      <c r="FG113" s="526"/>
      <c r="FH113" s="526"/>
      <c r="FI113" s="526"/>
      <c r="FJ113" s="526"/>
      <c r="FK113" s="526"/>
      <c r="FL113" s="526"/>
      <c r="FM113" s="526"/>
      <c r="FN113" s="526"/>
      <c r="FO113" s="526"/>
      <c r="FP113" s="526"/>
      <c r="FQ113" s="526"/>
      <c r="FR113" s="526"/>
      <c r="FS113" s="526"/>
      <c r="FT113" s="526"/>
      <c r="FU113" s="526"/>
      <c r="FV113" s="526"/>
      <c r="FW113" s="526"/>
      <c r="FX113" s="526"/>
      <c r="FY113" s="526"/>
      <c r="FZ113" s="526"/>
      <c r="GA113" s="526"/>
      <c r="GB113" s="526"/>
      <c r="GC113" s="526"/>
      <c r="GD113" s="526"/>
      <c r="GE113" s="526"/>
      <c r="GF113" s="526"/>
      <c r="GG113" s="526"/>
      <c r="GH113" s="526"/>
      <c r="GI113" s="526"/>
      <c r="GJ113" s="526"/>
      <c r="GK113" s="526"/>
      <c r="GL113" s="526"/>
      <c r="GM113" s="526"/>
      <c r="GN113" s="526"/>
      <c r="GO113" s="526"/>
      <c r="GP113" s="526"/>
      <c r="GQ113" s="526"/>
      <c r="GR113" s="526"/>
      <c r="GS113" s="526"/>
      <c r="GT113" s="526"/>
      <c r="GU113" s="526"/>
      <c r="GV113" s="526"/>
      <c r="GW113" s="526"/>
      <c r="GX113" s="526"/>
      <c r="GY113" s="526"/>
      <c r="GZ113" s="526"/>
      <c r="HA113" s="526"/>
      <c r="HB113" s="526"/>
      <c r="HC113" s="526"/>
      <c r="HD113" s="526"/>
      <c r="HE113" s="526"/>
      <c r="HF113" s="526"/>
      <c r="HG113" s="526"/>
      <c r="HH113" s="526"/>
      <c r="HI113" s="526"/>
      <c r="HJ113" s="526"/>
      <c r="HK113" s="526"/>
      <c r="HL113" s="526"/>
      <c r="HM113" s="526"/>
      <c r="HN113" s="526"/>
      <c r="HO113" s="526"/>
      <c r="HP113" s="526"/>
      <c r="HQ113" s="526"/>
      <c r="HR113" s="526"/>
      <c r="HS113" s="526"/>
      <c r="HT113" s="526"/>
      <c r="HU113" s="526"/>
      <c r="HV113" s="526"/>
      <c r="HW113" s="526"/>
      <c r="HX113" s="526"/>
      <c r="HY113" s="526"/>
      <c r="HZ113" s="526"/>
      <c r="IA113" s="526"/>
      <c r="IB113" s="526"/>
      <c r="IC113" s="526"/>
      <c r="ID113" s="526"/>
      <c r="IE113" s="526"/>
      <c r="IF113" s="526"/>
      <c r="IG113" s="526"/>
      <c r="IH113" s="526"/>
      <c r="II113" s="526"/>
      <c r="IJ113" s="526"/>
      <c r="IK113" s="526"/>
      <c r="IL113" s="526"/>
      <c r="IM113" s="526"/>
      <c r="IN113" s="526"/>
      <c r="IO113" s="526"/>
      <c r="IP113" s="526"/>
      <c r="IQ113" s="526"/>
      <c r="IR113" s="526"/>
      <c r="IS113" s="526"/>
      <c r="IT113" s="526"/>
      <c r="IU113" s="526"/>
      <c r="IV113" s="526"/>
      <c r="IW113" s="526"/>
      <c r="IX113" s="526"/>
      <c r="IY113" s="526"/>
      <c r="IZ113" s="526"/>
      <c r="JA113" s="526"/>
      <c r="JB113" s="526"/>
      <c r="JC113" s="526"/>
      <c r="JD113" s="526"/>
      <c r="JE113" s="526"/>
      <c r="JF113" s="526"/>
      <c r="JG113" s="526"/>
      <c r="JH113" s="526"/>
      <c r="JI113" s="526"/>
      <c r="JJ113" s="526"/>
      <c r="JK113" s="526"/>
      <c r="JL113" s="526"/>
      <c r="JM113" s="526"/>
      <c r="JN113" s="527"/>
    </row>
    <row r="114" spans="1:274" ht="38" customHeight="1">
      <c r="A114" s="860"/>
      <c r="B114" s="914" t="s">
        <v>1483</v>
      </c>
      <c r="C114" s="914" t="s">
        <v>1453</v>
      </c>
      <c r="D114" s="661">
        <v>1</v>
      </c>
      <c r="E114" s="1190">
        <v>260</v>
      </c>
      <c r="F114" s="924" t="s">
        <v>1765</v>
      </c>
      <c r="G114" s="990"/>
      <c r="H114" s="991"/>
      <c r="I114" s="992"/>
      <c r="J114" s="993"/>
      <c r="K114" s="994"/>
      <c r="L114" s="995"/>
      <c r="M114" s="895">
        <f t="shared" si="11"/>
        <v>0</v>
      </c>
      <c r="N114" s="685">
        <f t="shared" si="12"/>
        <v>0</v>
      </c>
      <c r="O114" s="686" t="str">
        <f t="shared" si="13"/>
        <v>-</v>
      </c>
      <c r="P114" s="896">
        <v>3.9</v>
      </c>
      <c r="Q114" s="174">
        <f t="shared" si="7"/>
        <v>0</v>
      </c>
      <c r="R114" s="533"/>
      <c r="S114" s="922" t="s">
        <v>1520</v>
      </c>
      <c r="T114" s="898"/>
      <c r="U114" s="898"/>
      <c r="V114" s="898"/>
      <c r="W114" s="898"/>
      <c r="X114" s="898"/>
      <c r="Y114" s="898"/>
      <c r="Z114" s="898"/>
      <c r="AA114" s="898"/>
      <c r="AB114" s="898"/>
      <c r="AC114" s="898"/>
      <c r="AD114" s="898"/>
      <c r="AE114" s="898"/>
      <c r="AF114" s="898"/>
      <c r="AG114" s="898"/>
      <c r="AH114" s="898"/>
      <c r="AI114" s="898"/>
      <c r="AJ114" s="898"/>
      <c r="AK114" s="898"/>
      <c r="AL114" s="899"/>
      <c r="AM114" s="900"/>
      <c r="AN114" s="900"/>
      <c r="AO114" s="900"/>
      <c r="AP114" s="925">
        <v>1</v>
      </c>
      <c r="AQ114" s="925"/>
      <c r="AR114" s="925"/>
      <c r="AS114" s="858"/>
      <c r="AT114" s="526"/>
      <c r="AU114" s="526"/>
      <c r="AV114" s="526"/>
      <c r="AW114" s="526"/>
      <c r="AX114" s="526"/>
      <c r="AY114" s="526"/>
      <c r="AZ114" s="526"/>
      <c r="BA114" s="526"/>
      <c r="BB114" s="526"/>
      <c r="BC114" s="526"/>
      <c r="BD114" s="526"/>
      <c r="BE114" s="526"/>
      <c r="BF114" s="526"/>
      <c r="BG114" s="526"/>
      <c r="BH114" s="526"/>
      <c r="BI114" s="526"/>
      <c r="BJ114" s="526"/>
      <c r="BK114" s="526"/>
      <c r="BL114" s="526"/>
      <c r="BM114" s="526"/>
      <c r="BN114" s="526"/>
      <c r="BO114" s="526"/>
      <c r="BP114" s="526"/>
      <c r="BQ114" s="526"/>
      <c r="BR114" s="526"/>
      <c r="BS114" s="526"/>
      <c r="BT114" s="526"/>
      <c r="BU114" s="526"/>
      <c r="BV114" s="526"/>
      <c r="BW114" s="526"/>
      <c r="BX114" s="526"/>
      <c r="BY114" s="526"/>
      <c r="BZ114" s="526"/>
      <c r="CA114" s="526"/>
      <c r="CB114" s="526"/>
      <c r="CC114" s="526"/>
      <c r="CD114" s="526"/>
      <c r="CE114" s="526"/>
      <c r="CF114" s="526"/>
      <c r="CG114" s="526"/>
      <c r="CH114" s="526"/>
      <c r="CI114" s="526"/>
      <c r="CJ114" s="526"/>
      <c r="CK114" s="526"/>
      <c r="CL114" s="526"/>
      <c r="CM114" s="526"/>
      <c r="CN114" s="526"/>
      <c r="CO114" s="526"/>
      <c r="CP114" s="526"/>
      <c r="CQ114" s="526"/>
      <c r="CR114" s="526"/>
      <c r="CS114" s="526"/>
      <c r="CT114" s="526"/>
      <c r="CU114" s="526"/>
      <c r="CV114" s="526"/>
      <c r="CW114" s="526"/>
      <c r="CX114" s="526"/>
      <c r="CY114" s="526"/>
      <c r="CZ114" s="526"/>
      <c r="DA114" s="526"/>
      <c r="DB114" s="526"/>
      <c r="DC114" s="526"/>
      <c r="DD114" s="526"/>
      <c r="DE114" s="526"/>
      <c r="DF114" s="526"/>
      <c r="DG114" s="526"/>
      <c r="DH114" s="526"/>
      <c r="DI114" s="526"/>
      <c r="DJ114" s="526"/>
      <c r="DK114" s="526"/>
      <c r="DL114" s="526"/>
      <c r="DM114" s="526"/>
      <c r="DN114" s="526"/>
      <c r="DO114" s="526"/>
      <c r="DP114" s="526"/>
      <c r="DQ114" s="526"/>
      <c r="DR114" s="526"/>
      <c r="DS114" s="526"/>
      <c r="DT114" s="526"/>
      <c r="DU114" s="526"/>
      <c r="DV114" s="526"/>
      <c r="DW114" s="526"/>
      <c r="DX114" s="526"/>
      <c r="DY114" s="526"/>
      <c r="DZ114" s="526"/>
      <c r="EA114" s="526"/>
      <c r="EB114" s="526"/>
      <c r="EC114" s="526"/>
      <c r="ED114" s="526"/>
      <c r="EE114" s="526"/>
      <c r="EF114" s="526"/>
      <c r="EG114" s="526"/>
      <c r="EH114" s="526"/>
      <c r="EI114" s="526"/>
      <c r="EJ114" s="526"/>
      <c r="EK114" s="526"/>
      <c r="EL114" s="526"/>
      <c r="EM114" s="526"/>
      <c r="EN114" s="526"/>
      <c r="EO114" s="526"/>
      <c r="EP114" s="526"/>
      <c r="EQ114" s="526"/>
      <c r="ER114" s="526"/>
      <c r="ES114" s="526"/>
      <c r="ET114" s="526"/>
      <c r="EU114" s="526"/>
      <c r="EV114" s="526"/>
      <c r="EW114" s="526"/>
      <c r="EX114" s="526"/>
      <c r="EY114" s="526"/>
      <c r="EZ114" s="526"/>
      <c r="FA114" s="526"/>
      <c r="FB114" s="526"/>
      <c r="FC114" s="526"/>
      <c r="FD114" s="526"/>
      <c r="FE114" s="526"/>
      <c r="FF114" s="526"/>
      <c r="FG114" s="526"/>
      <c r="FH114" s="526"/>
      <c r="FI114" s="526"/>
      <c r="FJ114" s="526"/>
      <c r="FK114" s="526"/>
      <c r="FL114" s="526"/>
      <c r="FM114" s="526"/>
      <c r="FN114" s="526"/>
      <c r="FO114" s="526"/>
      <c r="FP114" s="526"/>
      <c r="FQ114" s="526"/>
      <c r="FR114" s="526"/>
      <c r="FS114" s="526"/>
      <c r="FT114" s="526"/>
      <c r="FU114" s="526"/>
      <c r="FV114" s="526"/>
      <c r="FW114" s="526"/>
      <c r="FX114" s="526"/>
      <c r="FY114" s="526"/>
      <c r="FZ114" s="526"/>
      <c r="GA114" s="526"/>
      <c r="GB114" s="526"/>
      <c r="GC114" s="526"/>
      <c r="GD114" s="526"/>
      <c r="GE114" s="526"/>
      <c r="GF114" s="526"/>
      <c r="GG114" s="526"/>
      <c r="GH114" s="526"/>
      <c r="GI114" s="526"/>
      <c r="GJ114" s="526"/>
      <c r="GK114" s="526"/>
      <c r="GL114" s="526"/>
      <c r="GM114" s="526"/>
      <c r="GN114" s="526"/>
      <c r="GO114" s="526"/>
      <c r="GP114" s="526"/>
      <c r="GQ114" s="526"/>
      <c r="GR114" s="526"/>
      <c r="GS114" s="526"/>
      <c r="GT114" s="526"/>
      <c r="GU114" s="526"/>
      <c r="GV114" s="526"/>
      <c r="GW114" s="526"/>
      <c r="GX114" s="526"/>
      <c r="GY114" s="526"/>
      <c r="GZ114" s="526"/>
      <c r="HA114" s="526"/>
      <c r="HB114" s="526"/>
      <c r="HC114" s="526"/>
      <c r="HD114" s="526"/>
      <c r="HE114" s="526"/>
      <c r="HF114" s="526"/>
      <c r="HG114" s="526"/>
      <c r="HH114" s="526"/>
      <c r="HI114" s="526"/>
      <c r="HJ114" s="526"/>
      <c r="HK114" s="526"/>
      <c r="HL114" s="526"/>
      <c r="HM114" s="526"/>
      <c r="HN114" s="526"/>
      <c r="HO114" s="526"/>
      <c r="HP114" s="526"/>
      <c r="HQ114" s="526"/>
      <c r="HR114" s="526"/>
      <c r="HS114" s="526"/>
      <c r="HT114" s="526"/>
      <c r="HU114" s="526"/>
      <c r="HV114" s="526"/>
      <c r="HW114" s="526"/>
      <c r="HX114" s="526"/>
      <c r="HY114" s="526"/>
      <c r="HZ114" s="526"/>
      <c r="IA114" s="526"/>
      <c r="IB114" s="526"/>
      <c r="IC114" s="526"/>
      <c r="ID114" s="526"/>
      <c r="IE114" s="526"/>
      <c r="IF114" s="526"/>
      <c r="IG114" s="526"/>
      <c r="IH114" s="526"/>
      <c r="II114" s="526"/>
      <c r="IJ114" s="526"/>
      <c r="IK114" s="526"/>
      <c r="IL114" s="526"/>
      <c r="IM114" s="526"/>
      <c r="IN114" s="526"/>
      <c r="IO114" s="526"/>
      <c r="IP114" s="526"/>
      <c r="IQ114" s="526"/>
      <c r="IR114" s="526"/>
      <c r="IS114" s="526"/>
      <c r="IT114" s="526"/>
      <c r="IU114" s="526"/>
      <c r="IV114" s="526"/>
      <c r="IW114" s="526"/>
      <c r="IX114" s="526"/>
      <c r="IY114" s="526"/>
      <c r="IZ114" s="526"/>
      <c r="JA114" s="526"/>
      <c r="JB114" s="526"/>
      <c r="JC114" s="526"/>
      <c r="JD114" s="526"/>
      <c r="JE114" s="526"/>
      <c r="JF114" s="526"/>
      <c r="JG114" s="526"/>
      <c r="JH114" s="526"/>
      <c r="JI114" s="526"/>
      <c r="JJ114" s="526"/>
      <c r="JK114" s="526"/>
      <c r="JL114" s="526"/>
      <c r="JM114" s="526"/>
      <c r="JN114" s="527"/>
    </row>
    <row r="115" spans="1:274" ht="38" customHeight="1">
      <c r="A115" s="860"/>
      <c r="B115" s="914" t="s">
        <v>1484</v>
      </c>
      <c r="C115" s="914" t="s">
        <v>1454</v>
      </c>
      <c r="D115" s="661">
        <v>2</v>
      </c>
      <c r="E115" s="1190">
        <v>471</v>
      </c>
      <c r="F115" s="924" t="s">
        <v>1766</v>
      </c>
      <c r="G115" s="990"/>
      <c r="H115" s="991"/>
      <c r="I115" s="992"/>
      <c r="J115" s="993"/>
      <c r="K115" s="994"/>
      <c r="L115" s="995"/>
      <c r="M115" s="895">
        <f t="shared" si="11"/>
        <v>0</v>
      </c>
      <c r="N115" s="685">
        <f t="shared" si="12"/>
        <v>0</v>
      </c>
      <c r="O115" s="686" t="str">
        <f t="shared" si="13"/>
        <v>-</v>
      </c>
      <c r="P115" s="926">
        <v>23.5</v>
      </c>
      <c r="Q115" s="174">
        <f t="shared" si="7"/>
        <v>0</v>
      </c>
      <c r="R115" s="533"/>
      <c r="S115" s="922" t="s">
        <v>1516</v>
      </c>
      <c r="T115" s="898"/>
      <c r="U115" s="898"/>
      <c r="V115" s="898"/>
      <c r="W115" s="898"/>
      <c r="X115" s="898"/>
      <c r="Y115" s="898"/>
      <c r="Z115" s="898"/>
      <c r="AA115" s="898"/>
      <c r="AB115" s="898"/>
      <c r="AC115" s="898"/>
      <c r="AD115" s="898"/>
      <c r="AE115" s="898"/>
      <c r="AF115" s="898"/>
      <c r="AG115" s="898"/>
      <c r="AH115" s="898"/>
      <c r="AI115" s="898"/>
      <c r="AJ115" s="898"/>
      <c r="AK115" s="898"/>
      <c r="AL115" s="899"/>
      <c r="AM115" s="900"/>
      <c r="AN115" s="900"/>
      <c r="AO115" s="900"/>
      <c r="AP115" s="925">
        <v>2</v>
      </c>
      <c r="AQ115" s="925"/>
      <c r="AR115" s="925"/>
      <c r="AS115" s="858"/>
      <c r="AT115" s="526"/>
      <c r="AU115" s="526"/>
      <c r="AV115" s="526"/>
      <c r="AW115" s="526"/>
      <c r="AX115" s="526"/>
      <c r="AY115" s="526"/>
      <c r="AZ115" s="526"/>
      <c r="BA115" s="526"/>
      <c r="BB115" s="526"/>
      <c r="BC115" s="526"/>
      <c r="BD115" s="526"/>
      <c r="BE115" s="526"/>
      <c r="BF115" s="526"/>
      <c r="BG115" s="526"/>
      <c r="BH115" s="526"/>
      <c r="BI115" s="526"/>
      <c r="BJ115" s="526"/>
      <c r="BK115" s="526"/>
      <c r="BL115" s="526"/>
      <c r="BM115" s="526"/>
      <c r="BN115" s="526"/>
      <c r="BO115" s="526"/>
      <c r="BP115" s="526"/>
      <c r="BQ115" s="526"/>
      <c r="BR115" s="526"/>
      <c r="BS115" s="526"/>
      <c r="BT115" s="526"/>
      <c r="BU115" s="526"/>
      <c r="BV115" s="526"/>
      <c r="BW115" s="526"/>
      <c r="BX115" s="526"/>
      <c r="BY115" s="526"/>
      <c r="BZ115" s="526"/>
      <c r="CA115" s="526"/>
      <c r="CB115" s="526"/>
      <c r="CC115" s="526"/>
      <c r="CD115" s="526"/>
      <c r="CE115" s="526"/>
      <c r="CF115" s="526"/>
      <c r="CG115" s="526"/>
      <c r="CH115" s="526"/>
      <c r="CI115" s="526"/>
      <c r="CJ115" s="526"/>
      <c r="CK115" s="526"/>
      <c r="CL115" s="526"/>
      <c r="CM115" s="526"/>
      <c r="CN115" s="526"/>
      <c r="CO115" s="526"/>
      <c r="CP115" s="526"/>
      <c r="CQ115" s="526"/>
      <c r="CR115" s="526"/>
      <c r="CS115" s="526"/>
      <c r="CT115" s="526"/>
      <c r="CU115" s="526"/>
      <c r="CV115" s="526"/>
      <c r="CW115" s="526"/>
      <c r="CX115" s="526"/>
      <c r="CY115" s="526"/>
      <c r="CZ115" s="526"/>
      <c r="DA115" s="526"/>
      <c r="DB115" s="526"/>
      <c r="DC115" s="526"/>
      <c r="DD115" s="526"/>
      <c r="DE115" s="526"/>
      <c r="DF115" s="526"/>
      <c r="DG115" s="526"/>
      <c r="DH115" s="526"/>
      <c r="DI115" s="526"/>
      <c r="DJ115" s="526"/>
      <c r="DK115" s="526"/>
      <c r="DL115" s="526"/>
      <c r="DM115" s="526"/>
      <c r="DN115" s="526"/>
      <c r="DO115" s="526"/>
      <c r="DP115" s="526"/>
      <c r="DQ115" s="526"/>
      <c r="DR115" s="526"/>
      <c r="DS115" s="526"/>
      <c r="DT115" s="526"/>
      <c r="DU115" s="526"/>
      <c r="DV115" s="526"/>
      <c r="DW115" s="526"/>
      <c r="DX115" s="526"/>
      <c r="DY115" s="526"/>
      <c r="DZ115" s="526"/>
      <c r="EA115" s="526"/>
      <c r="EB115" s="526"/>
      <c r="EC115" s="526"/>
      <c r="ED115" s="526"/>
      <c r="EE115" s="526"/>
      <c r="EF115" s="526"/>
      <c r="EG115" s="526"/>
      <c r="EH115" s="526"/>
      <c r="EI115" s="526"/>
      <c r="EJ115" s="526"/>
      <c r="EK115" s="526"/>
      <c r="EL115" s="526"/>
      <c r="EM115" s="526"/>
      <c r="EN115" s="526"/>
      <c r="EO115" s="526"/>
      <c r="EP115" s="526"/>
      <c r="EQ115" s="526"/>
      <c r="ER115" s="526"/>
      <c r="ES115" s="526"/>
      <c r="ET115" s="526"/>
      <c r="EU115" s="526"/>
      <c r="EV115" s="526"/>
      <c r="EW115" s="526"/>
      <c r="EX115" s="526"/>
      <c r="EY115" s="526"/>
      <c r="EZ115" s="526"/>
      <c r="FA115" s="526"/>
      <c r="FB115" s="526"/>
      <c r="FC115" s="526"/>
      <c r="FD115" s="526"/>
      <c r="FE115" s="526"/>
      <c r="FF115" s="526"/>
      <c r="FG115" s="526"/>
      <c r="FH115" s="526"/>
      <c r="FI115" s="526"/>
      <c r="FJ115" s="526"/>
      <c r="FK115" s="526"/>
      <c r="FL115" s="526"/>
      <c r="FM115" s="526"/>
      <c r="FN115" s="526"/>
      <c r="FO115" s="526"/>
      <c r="FP115" s="526"/>
      <c r="FQ115" s="526"/>
      <c r="FR115" s="526"/>
      <c r="FS115" s="526"/>
      <c r="FT115" s="526"/>
      <c r="FU115" s="526"/>
      <c r="FV115" s="526"/>
      <c r="FW115" s="526"/>
      <c r="FX115" s="526"/>
      <c r="FY115" s="526"/>
      <c r="FZ115" s="526"/>
      <c r="GA115" s="526"/>
      <c r="GB115" s="526"/>
      <c r="GC115" s="526"/>
      <c r="GD115" s="526"/>
      <c r="GE115" s="526"/>
      <c r="GF115" s="526"/>
      <c r="GG115" s="526"/>
      <c r="GH115" s="526"/>
      <c r="GI115" s="526"/>
      <c r="GJ115" s="526"/>
      <c r="GK115" s="526"/>
      <c r="GL115" s="526"/>
      <c r="GM115" s="526"/>
      <c r="GN115" s="526"/>
      <c r="GO115" s="526"/>
      <c r="GP115" s="526"/>
      <c r="GQ115" s="526"/>
      <c r="GR115" s="526"/>
      <c r="GS115" s="526"/>
      <c r="GT115" s="526"/>
      <c r="GU115" s="526"/>
      <c r="GV115" s="526"/>
      <c r="GW115" s="526"/>
      <c r="GX115" s="526"/>
      <c r="GY115" s="526"/>
      <c r="GZ115" s="526"/>
      <c r="HA115" s="526"/>
      <c r="HB115" s="526"/>
      <c r="HC115" s="526"/>
      <c r="HD115" s="526"/>
      <c r="HE115" s="526"/>
      <c r="HF115" s="526"/>
      <c r="HG115" s="526"/>
      <c r="HH115" s="526"/>
      <c r="HI115" s="526"/>
      <c r="HJ115" s="526"/>
      <c r="HK115" s="526"/>
      <c r="HL115" s="526"/>
      <c r="HM115" s="526"/>
      <c r="HN115" s="526"/>
      <c r="HO115" s="526"/>
      <c r="HP115" s="526"/>
      <c r="HQ115" s="526"/>
      <c r="HR115" s="526"/>
      <c r="HS115" s="526"/>
      <c r="HT115" s="526"/>
      <c r="HU115" s="526"/>
      <c r="HV115" s="526"/>
      <c r="HW115" s="526"/>
      <c r="HX115" s="526"/>
      <c r="HY115" s="526"/>
      <c r="HZ115" s="526"/>
      <c r="IA115" s="526"/>
      <c r="IB115" s="526"/>
      <c r="IC115" s="526"/>
      <c r="ID115" s="526"/>
      <c r="IE115" s="526"/>
      <c r="IF115" s="526"/>
      <c r="IG115" s="526"/>
      <c r="IH115" s="526"/>
      <c r="II115" s="526"/>
      <c r="IJ115" s="526"/>
      <c r="IK115" s="526"/>
      <c r="IL115" s="526"/>
      <c r="IM115" s="526"/>
      <c r="IN115" s="526"/>
      <c r="IO115" s="526"/>
      <c r="IP115" s="526"/>
      <c r="IQ115" s="526"/>
      <c r="IR115" s="526"/>
      <c r="IS115" s="526"/>
      <c r="IT115" s="526"/>
      <c r="IU115" s="526"/>
      <c r="IV115" s="526"/>
      <c r="IW115" s="526"/>
      <c r="IX115" s="526"/>
      <c r="IY115" s="526"/>
      <c r="IZ115" s="526"/>
      <c r="JA115" s="526"/>
      <c r="JB115" s="526"/>
      <c r="JC115" s="526"/>
      <c r="JD115" s="526"/>
      <c r="JE115" s="526"/>
      <c r="JF115" s="526"/>
      <c r="JG115" s="526"/>
      <c r="JH115" s="526"/>
      <c r="JI115" s="526"/>
      <c r="JJ115" s="526"/>
      <c r="JK115" s="526"/>
      <c r="JL115" s="526"/>
      <c r="JM115" s="526"/>
      <c r="JN115" s="527"/>
    </row>
    <row r="116" spans="1:274" ht="38" customHeight="1">
      <c r="A116" s="860"/>
      <c r="B116" s="914" t="s">
        <v>1485</v>
      </c>
      <c r="C116" s="914" t="s">
        <v>1455</v>
      </c>
      <c r="D116" s="661">
        <v>1</v>
      </c>
      <c r="E116" s="1190">
        <v>291</v>
      </c>
      <c r="F116" s="924" t="s">
        <v>1767</v>
      </c>
      <c r="G116" s="990"/>
      <c r="H116" s="991"/>
      <c r="I116" s="992"/>
      <c r="J116" s="993"/>
      <c r="K116" s="994"/>
      <c r="L116" s="995"/>
      <c r="M116" s="895">
        <f t="shared" si="11"/>
        <v>0</v>
      </c>
      <c r="N116" s="685">
        <f t="shared" si="12"/>
        <v>0</v>
      </c>
      <c r="O116" s="686" t="str">
        <f t="shared" si="13"/>
        <v>-</v>
      </c>
      <c r="P116" s="926">
        <v>7.9</v>
      </c>
      <c r="Q116" s="174">
        <f t="shared" si="7"/>
        <v>0</v>
      </c>
      <c r="R116" s="533"/>
      <c r="S116" s="922" t="s">
        <v>1516</v>
      </c>
      <c r="T116" s="898"/>
      <c r="U116" s="898"/>
      <c r="V116" s="898"/>
      <c r="W116" s="898"/>
      <c r="X116" s="898"/>
      <c r="Y116" s="898"/>
      <c r="Z116" s="898"/>
      <c r="AA116" s="898"/>
      <c r="AB116" s="898"/>
      <c r="AC116" s="898"/>
      <c r="AD116" s="898"/>
      <c r="AE116" s="898"/>
      <c r="AF116" s="898"/>
      <c r="AG116" s="898"/>
      <c r="AH116" s="898"/>
      <c r="AI116" s="898"/>
      <c r="AJ116" s="898"/>
      <c r="AK116" s="898"/>
      <c r="AL116" s="899"/>
      <c r="AM116" s="900"/>
      <c r="AN116" s="900"/>
      <c r="AO116" s="900"/>
      <c r="AP116" s="925"/>
      <c r="AQ116" s="925">
        <v>1</v>
      </c>
      <c r="AR116" s="925"/>
      <c r="AS116" s="858"/>
      <c r="AT116" s="526"/>
      <c r="AU116" s="526"/>
      <c r="AV116" s="526"/>
      <c r="AW116" s="526"/>
      <c r="AX116" s="526"/>
      <c r="AY116" s="526"/>
      <c r="AZ116" s="526"/>
      <c r="BA116" s="526"/>
      <c r="BB116" s="526"/>
      <c r="BC116" s="526"/>
      <c r="BD116" s="526"/>
      <c r="BE116" s="526"/>
      <c r="BF116" s="526"/>
      <c r="BG116" s="526"/>
      <c r="BH116" s="526"/>
      <c r="BI116" s="526"/>
      <c r="BJ116" s="526"/>
      <c r="BK116" s="526"/>
      <c r="BL116" s="526"/>
      <c r="BM116" s="526"/>
      <c r="BN116" s="526"/>
      <c r="BO116" s="526"/>
      <c r="BP116" s="526"/>
      <c r="BQ116" s="526"/>
      <c r="BR116" s="526"/>
      <c r="BS116" s="526"/>
      <c r="BT116" s="526"/>
      <c r="BU116" s="526"/>
      <c r="BV116" s="526"/>
      <c r="BW116" s="526"/>
      <c r="BX116" s="526"/>
      <c r="BY116" s="526"/>
      <c r="BZ116" s="526"/>
      <c r="CA116" s="526"/>
      <c r="CB116" s="526"/>
      <c r="CC116" s="526"/>
      <c r="CD116" s="526"/>
      <c r="CE116" s="526"/>
      <c r="CF116" s="526"/>
      <c r="CG116" s="526"/>
      <c r="CH116" s="526"/>
      <c r="CI116" s="526"/>
      <c r="CJ116" s="526"/>
      <c r="CK116" s="526"/>
      <c r="CL116" s="526"/>
      <c r="CM116" s="526"/>
      <c r="CN116" s="526"/>
      <c r="CO116" s="526"/>
      <c r="CP116" s="526"/>
      <c r="CQ116" s="526"/>
      <c r="CR116" s="526"/>
      <c r="CS116" s="526"/>
      <c r="CT116" s="526"/>
      <c r="CU116" s="526"/>
      <c r="CV116" s="526"/>
      <c r="CW116" s="526"/>
      <c r="CX116" s="526"/>
      <c r="CY116" s="526"/>
      <c r="CZ116" s="526"/>
      <c r="DA116" s="526"/>
      <c r="DB116" s="526"/>
      <c r="DC116" s="526"/>
      <c r="DD116" s="526"/>
      <c r="DE116" s="526"/>
      <c r="DF116" s="526"/>
      <c r="DG116" s="526"/>
      <c r="DH116" s="526"/>
      <c r="DI116" s="526"/>
      <c r="DJ116" s="526"/>
      <c r="DK116" s="526"/>
      <c r="DL116" s="526"/>
      <c r="DM116" s="526"/>
      <c r="DN116" s="526"/>
      <c r="DO116" s="526"/>
      <c r="DP116" s="526"/>
      <c r="DQ116" s="526"/>
      <c r="DR116" s="526"/>
      <c r="DS116" s="526"/>
      <c r="DT116" s="526"/>
      <c r="DU116" s="526"/>
      <c r="DV116" s="526"/>
      <c r="DW116" s="526"/>
      <c r="DX116" s="526"/>
      <c r="DY116" s="526"/>
      <c r="DZ116" s="526"/>
      <c r="EA116" s="526"/>
      <c r="EB116" s="526"/>
      <c r="EC116" s="526"/>
      <c r="ED116" s="526"/>
      <c r="EE116" s="526"/>
      <c r="EF116" s="526"/>
      <c r="EG116" s="526"/>
      <c r="EH116" s="526"/>
      <c r="EI116" s="526"/>
      <c r="EJ116" s="526"/>
      <c r="EK116" s="526"/>
      <c r="EL116" s="526"/>
      <c r="EM116" s="526"/>
      <c r="EN116" s="526"/>
      <c r="EO116" s="526"/>
      <c r="EP116" s="526"/>
      <c r="EQ116" s="526"/>
      <c r="ER116" s="526"/>
      <c r="ES116" s="526"/>
      <c r="ET116" s="526"/>
      <c r="EU116" s="526"/>
      <c r="EV116" s="526"/>
      <c r="EW116" s="526"/>
      <c r="EX116" s="526"/>
      <c r="EY116" s="526"/>
      <c r="EZ116" s="526"/>
      <c r="FA116" s="526"/>
      <c r="FB116" s="526"/>
      <c r="FC116" s="526"/>
      <c r="FD116" s="526"/>
      <c r="FE116" s="526"/>
      <c r="FF116" s="526"/>
      <c r="FG116" s="526"/>
      <c r="FH116" s="526"/>
      <c r="FI116" s="526"/>
      <c r="FJ116" s="526"/>
      <c r="FK116" s="526"/>
      <c r="FL116" s="526"/>
      <c r="FM116" s="526"/>
      <c r="FN116" s="526"/>
      <c r="FO116" s="526"/>
      <c r="FP116" s="526"/>
      <c r="FQ116" s="526"/>
      <c r="FR116" s="526"/>
      <c r="FS116" s="526"/>
      <c r="FT116" s="526"/>
      <c r="FU116" s="526"/>
      <c r="FV116" s="526"/>
      <c r="FW116" s="526"/>
      <c r="FX116" s="526"/>
      <c r="FY116" s="526"/>
      <c r="FZ116" s="526"/>
      <c r="GA116" s="526"/>
      <c r="GB116" s="526"/>
      <c r="GC116" s="526"/>
      <c r="GD116" s="526"/>
      <c r="GE116" s="526"/>
      <c r="GF116" s="526"/>
      <c r="GG116" s="526"/>
      <c r="GH116" s="526"/>
      <c r="GI116" s="526"/>
      <c r="GJ116" s="526"/>
      <c r="GK116" s="526"/>
      <c r="GL116" s="526"/>
      <c r="GM116" s="526"/>
      <c r="GN116" s="526"/>
      <c r="GO116" s="526"/>
      <c r="GP116" s="526"/>
      <c r="GQ116" s="526"/>
      <c r="GR116" s="526"/>
      <c r="GS116" s="526"/>
      <c r="GT116" s="526"/>
      <c r="GU116" s="526"/>
      <c r="GV116" s="526"/>
      <c r="GW116" s="526"/>
      <c r="GX116" s="526"/>
      <c r="GY116" s="526"/>
      <c r="GZ116" s="526"/>
      <c r="HA116" s="526"/>
      <c r="HB116" s="526"/>
      <c r="HC116" s="526"/>
      <c r="HD116" s="526"/>
      <c r="HE116" s="526"/>
      <c r="HF116" s="526"/>
      <c r="HG116" s="526"/>
      <c r="HH116" s="526"/>
      <c r="HI116" s="526"/>
      <c r="HJ116" s="526"/>
      <c r="HK116" s="526"/>
      <c r="HL116" s="526"/>
      <c r="HM116" s="526"/>
      <c r="HN116" s="526"/>
      <c r="HO116" s="526"/>
      <c r="HP116" s="526"/>
      <c r="HQ116" s="526"/>
      <c r="HR116" s="526"/>
      <c r="HS116" s="526"/>
      <c r="HT116" s="526"/>
      <c r="HU116" s="526"/>
      <c r="HV116" s="526"/>
      <c r="HW116" s="526"/>
      <c r="HX116" s="526"/>
      <c r="HY116" s="526"/>
      <c r="HZ116" s="526"/>
      <c r="IA116" s="526"/>
      <c r="IB116" s="526"/>
      <c r="IC116" s="526"/>
      <c r="ID116" s="526"/>
      <c r="IE116" s="526"/>
      <c r="IF116" s="526"/>
      <c r="IG116" s="526"/>
      <c r="IH116" s="526"/>
      <c r="II116" s="526"/>
      <c r="IJ116" s="526"/>
      <c r="IK116" s="526"/>
      <c r="IL116" s="526"/>
      <c r="IM116" s="526"/>
      <c r="IN116" s="526"/>
      <c r="IO116" s="526"/>
      <c r="IP116" s="526"/>
      <c r="IQ116" s="526"/>
      <c r="IR116" s="526"/>
      <c r="IS116" s="526"/>
      <c r="IT116" s="526"/>
      <c r="IU116" s="526"/>
      <c r="IV116" s="526"/>
      <c r="IW116" s="526"/>
      <c r="IX116" s="526"/>
      <c r="IY116" s="526"/>
      <c r="IZ116" s="526"/>
      <c r="JA116" s="526"/>
      <c r="JB116" s="526"/>
      <c r="JC116" s="526"/>
      <c r="JD116" s="526"/>
      <c r="JE116" s="526"/>
      <c r="JF116" s="526"/>
      <c r="JG116" s="526"/>
      <c r="JH116" s="526"/>
      <c r="JI116" s="526"/>
      <c r="JJ116" s="526"/>
      <c r="JK116" s="526"/>
      <c r="JL116" s="526"/>
      <c r="JM116" s="526"/>
      <c r="JN116" s="527"/>
    </row>
    <row r="117" spans="1:274" ht="38" customHeight="1">
      <c r="A117" s="860"/>
      <c r="B117" s="914" t="s">
        <v>1486</v>
      </c>
      <c r="C117" s="914" t="s">
        <v>1456</v>
      </c>
      <c r="D117" s="661">
        <v>1</v>
      </c>
      <c r="E117" s="1190">
        <v>285</v>
      </c>
      <c r="F117" s="924" t="s">
        <v>1768</v>
      </c>
      <c r="G117" s="990"/>
      <c r="H117" s="991"/>
      <c r="I117" s="992"/>
      <c r="J117" s="993"/>
      <c r="K117" s="994"/>
      <c r="L117" s="995"/>
      <c r="M117" s="895">
        <f t="shared" si="11"/>
        <v>0</v>
      </c>
      <c r="N117" s="685">
        <f t="shared" si="12"/>
        <v>0</v>
      </c>
      <c r="O117" s="686" t="str">
        <f t="shared" si="13"/>
        <v>-</v>
      </c>
      <c r="P117" s="926">
        <v>7</v>
      </c>
      <c r="Q117" s="174">
        <f t="shared" si="7"/>
        <v>0</v>
      </c>
      <c r="R117" s="533"/>
      <c r="S117" s="922" t="s">
        <v>1516</v>
      </c>
      <c r="T117" s="898"/>
      <c r="U117" s="898"/>
      <c r="V117" s="898"/>
      <c r="W117" s="898"/>
      <c r="X117" s="898"/>
      <c r="Y117" s="898"/>
      <c r="Z117" s="898"/>
      <c r="AA117" s="898"/>
      <c r="AB117" s="898"/>
      <c r="AC117" s="898"/>
      <c r="AD117" s="898"/>
      <c r="AE117" s="898"/>
      <c r="AF117" s="898"/>
      <c r="AG117" s="898"/>
      <c r="AH117" s="898"/>
      <c r="AI117" s="898"/>
      <c r="AJ117" s="898"/>
      <c r="AK117" s="898"/>
      <c r="AL117" s="899"/>
      <c r="AM117" s="900"/>
      <c r="AN117" s="900"/>
      <c r="AO117" s="900"/>
      <c r="AP117" s="925"/>
      <c r="AQ117" s="925">
        <v>1</v>
      </c>
      <c r="AR117" s="925"/>
      <c r="AS117" s="858"/>
      <c r="AT117" s="526"/>
      <c r="AU117" s="526"/>
      <c r="AV117" s="526"/>
      <c r="AW117" s="526"/>
      <c r="AX117" s="526"/>
      <c r="AY117" s="526"/>
      <c r="AZ117" s="526"/>
      <c r="BA117" s="526"/>
      <c r="BB117" s="526"/>
      <c r="BC117" s="526"/>
      <c r="BD117" s="526"/>
      <c r="BE117" s="526"/>
      <c r="BF117" s="526"/>
      <c r="BG117" s="526"/>
      <c r="BH117" s="526"/>
      <c r="BI117" s="526"/>
      <c r="BJ117" s="526"/>
      <c r="BK117" s="526"/>
      <c r="BL117" s="526"/>
      <c r="BM117" s="526"/>
      <c r="BN117" s="526"/>
      <c r="BO117" s="526"/>
      <c r="BP117" s="526"/>
      <c r="BQ117" s="526"/>
      <c r="BR117" s="526"/>
      <c r="BS117" s="526"/>
      <c r="BT117" s="526"/>
      <c r="BU117" s="526"/>
      <c r="BV117" s="526"/>
      <c r="BW117" s="526"/>
      <c r="BX117" s="526"/>
      <c r="BY117" s="526"/>
      <c r="BZ117" s="526"/>
      <c r="CA117" s="526"/>
      <c r="CB117" s="526"/>
      <c r="CC117" s="526"/>
      <c r="CD117" s="526"/>
      <c r="CE117" s="526"/>
      <c r="CF117" s="526"/>
      <c r="CG117" s="526"/>
      <c r="CH117" s="526"/>
      <c r="CI117" s="526"/>
      <c r="CJ117" s="526"/>
      <c r="CK117" s="526"/>
      <c r="CL117" s="526"/>
      <c r="CM117" s="526"/>
      <c r="CN117" s="526"/>
      <c r="CO117" s="526"/>
      <c r="CP117" s="526"/>
      <c r="CQ117" s="526"/>
      <c r="CR117" s="526"/>
      <c r="CS117" s="526"/>
      <c r="CT117" s="526"/>
      <c r="CU117" s="526"/>
      <c r="CV117" s="526"/>
      <c r="CW117" s="526"/>
      <c r="CX117" s="526"/>
      <c r="CY117" s="526"/>
      <c r="CZ117" s="526"/>
      <c r="DA117" s="526"/>
      <c r="DB117" s="526"/>
      <c r="DC117" s="526"/>
      <c r="DD117" s="526"/>
      <c r="DE117" s="526"/>
      <c r="DF117" s="526"/>
      <c r="DG117" s="526"/>
      <c r="DH117" s="526"/>
      <c r="DI117" s="526"/>
      <c r="DJ117" s="526"/>
      <c r="DK117" s="526"/>
      <c r="DL117" s="526"/>
      <c r="DM117" s="526"/>
      <c r="DN117" s="526"/>
      <c r="DO117" s="526"/>
      <c r="DP117" s="526"/>
      <c r="DQ117" s="526"/>
      <c r="DR117" s="526"/>
      <c r="DS117" s="526"/>
      <c r="DT117" s="526"/>
      <c r="DU117" s="526"/>
      <c r="DV117" s="526"/>
      <c r="DW117" s="526"/>
      <c r="DX117" s="526"/>
      <c r="DY117" s="526"/>
      <c r="DZ117" s="526"/>
      <c r="EA117" s="526"/>
      <c r="EB117" s="526"/>
      <c r="EC117" s="526"/>
      <c r="ED117" s="526"/>
      <c r="EE117" s="526"/>
      <c r="EF117" s="526"/>
      <c r="EG117" s="526"/>
      <c r="EH117" s="526"/>
      <c r="EI117" s="526"/>
      <c r="EJ117" s="526"/>
      <c r="EK117" s="526"/>
      <c r="EL117" s="526"/>
      <c r="EM117" s="526"/>
      <c r="EN117" s="526"/>
      <c r="EO117" s="526"/>
      <c r="EP117" s="526"/>
      <c r="EQ117" s="526"/>
      <c r="ER117" s="526"/>
      <c r="ES117" s="526"/>
      <c r="ET117" s="526"/>
      <c r="EU117" s="526"/>
      <c r="EV117" s="526"/>
      <c r="EW117" s="526"/>
      <c r="EX117" s="526"/>
      <c r="EY117" s="526"/>
      <c r="EZ117" s="526"/>
      <c r="FA117" s="526"/>
      <c r="FB117" s="526"/>
      <c r="FC117" s="526"/>
      <c r="FD117" s="526"/>
      <c r="FE117" s="526"/>
      <c r="FF117" s="526"/>
      <c r="FG117" s="526"/>
      <c r="FH117" s="526"/>
      <c r="FI117" s="526"/>
      <c r="FJ117" s="526"/>
      <c r="FK117" s="526"/>
      <c r="FL117" s="526"/>
      <c r="FM117" s="526"/>
      <c r="FN117" s="526"/>
      <c r="FO117" s="526"/>
      <c r="FP117" s="526"/>
      <c r="FQ117" s="526"/>
      <c r="FR117" s="526"/>
      <c r="FS117" s="526"/>
      <c r="FT117" s="526"/>
      <c r="FU117" s="526"/>
      <c r="FV117" s="526"/>
      <c r="FW117" s="526"/>
      <c r="FX117" s="526"/>
      <c r="FY117" s="526"/>
      <c r="FZ117" s="526"/>
      <c r="GA117" s="526"/>
      <c r="GB117" s="526"/>
      <c r="GC117" s="526"/>
      <c r="GD117" s="526"/>
      <c r="GE117" s="526"/>
      <c r="GF117" s="526"/>
      <c r="GG117" s="526"/>
      <c r="GH117" s="526"/>
      <c r="GI117" s="526"/>
      <c r="GJ117" s="526"/>
      <c r="GK117" s="526"/>
      <c r="GL117" s="526"/>
      <c r="GM117" s="526"/>
      <c r="GN117" s="526"/>
      <c r="GO117" s="526"/>
      <c r="GP117" s="526"/>
      <c r="GQ117" s="526"/>
      <c r="GR117" s="526"/>
      <c r="GS117" s="526"/>
      <c r="GT117" s="526"/>
      <c r="GU117" s="526"/>
      <c r="GV117" s="526"/>
      <c r="GW117" s="526"/>
      <c r="GX117" s="526"/>
      <c r="GY117" s="526"/>
      <c r="GZ117" s="526"/>
      <c r="HA117" s="526"/>
      <c r="HB117" s="526"/>
      <c r="HC117" s="526"/>
      <c r="HD117" s="526"/>
      <c r="HE117" s="526"/>
      <c r="HF117" s="526"/>
      <c r="HG117" s="526"/>
      <c r="HH117" s="526"/>
      <c r="HI117" s="526"/>
      <c r="HJ117" s="526"/>
      <c r="HK117" s="526"/>
      <c r="HL117" s="526"/>
      <c r="HM117" s="526"/>
      <c r="HN117" s="526"/>
      <c r="HO117" s="526"/>
      <c r="HP117" s="526"/>
      <c r="HQ117" s="526"/>
      <c r="HR117" s="526"/>
      <c r="HS117" s="526"/>
      <c r="HT117" s="526"/>
      <c r="HU117" s="526"/>
      <c r="HV117" s="526"/>
      <c r="HW117" s="526"/>
      <c r="HX117" s="526"/>
      <c r="HY117" s="526"/>
      <c r="HZ117" s="526"/>
      <c r="IA117" s="526"/>
      <c r="IB117" s="526"/>
      <c r="IC117" s="526"/>
      <c r="ID117" s="526"/>
      <c r="IE117" s="526"/>
      <c r="IF117" s="526"/>
      <c r="IG117" s="526"/>
      <c r="IH117" s="526"/>
      <c r="II117" s="526"/>
      <c r="IJ117" s="526"/>
      <c r="IK117" s="526"/>
      <c r="IL117" s="526"/>
      <c r="IM117" s="526"/>
      <c r="IN117" s="526"/>
      <c r="IO117" s="526"/>
      <c r="IP117" s="526"/>
      <c r="IQ117" s="526"/>
      <c r="IR117" s="526"/>
      <c r="IS117" s="526"/>
      <c r="IT117" s="526"/>
      <c r="IU117" s="526"/>
      <c r="IV117" s="526"/>
      <c r="IW117" s="526"/>
      <c r="IX117" s="526"/>
      <c r="IY117" s="526"/>
      <c r="IZ117" s="526"/>
      <c r="JA117" s="526"/>
      <c r="JB117" s="526"/>
      <c r="JC117" s="526"/>
      <c r="JD117" s="526"/>
      <c r="JE117" s="526"/>
      <c r="JF117" s="526"/>
      <c r="JG117" s="526"/>
      <c r="JH117" s="526"/>
      <c r="JI117" s="526"/>
      <c r="JJ117" s="526"/>
      <c r="JK117" s="526"/>
      <c r="JL117" s="526"/>
      <c r="JM117" s="526"/>
      <c r="JN117" s="527"/>
    </row>
    <row r="118" spans="1:274" ht="38" customHeight="1">
      <c r="A118" s="860"/>
      <c r="B118" s="914" t="s">
        <v>1487</v>
      </c>
      <c r="C118" s="914" t="s">
        <v>1457</v>
      </c>
      <c r="D118" s="661">
        <v>2</v>
      </c>
      <c r="E118" s="1190">
        <v>714</v>
      </c>
      <c r="F118" s="924" t="s">
        <v>1769</v>
      </c>
      <c r="G118" s="990"/>
      <c r="H118" s="991"/>
      <c r="I118" s="992"/>
      <c r="J118" s="993"/>
      <c r="K118" s="994"/>
      <c r="L118" s="995"/>
      <c r="M118" s="895">
        <f t="shared" si="11"/>
        <v>0</v>
      </c>
      <c r="N118" s="685">
        <f t="shared" si="12"/>
        <v>0</v>
      </c>
      <c r="O118" s="686" t="str">
        <f t="shared" si="13"/>
        <v>-</v>
      </c>
      <c r="P118" s="926">
        <v>46.6</v>
      </c>
      <c r="Q118" s="174">
        <f t="shared" si="7"/>
        <v>0</v>
      </c>
      <c r="R118" s="533"/>
      <c r="S118" s="922" t="s">
        <v>1517</v>
      </c>
      <c r="T118" s="898"/>
      <c r="U118" s="898"/>
      <c r="V118" s="898"/>
      <c r="W118" s="898"/>
      <c r="X118" s="898"/>
      <c r="Y118" s="898"/>
      <c r="Z118" s="898"/>
      <c r="AA118" s="898"/>
      <c r="AB118" s="898"/>
      <c r="AC118" s="898"/>
      <c r="AD118" s="898"/>
      <c r="AE118" s="898"/>
      <c r="AF118" s="898"/>
      <c r="AG118" s="898"/>
      <c r="AH118" s="898"/>
      <c r="AI118" s="898"/>
      <c r="AJ118" s="898"/>
      <c r="AK118" s="898"/>
      <c r="AL118" s="899"/>
      <c r="AM118" s="900"/>
      <c r="AN118" s="900"/>
      <c r="AO118" s="900"/>
      <c r="AP118" s="925"/>
      <c r="AQ118" s="925">
        <v>2</v>
      </c>
      <c r="AR118" s="925"/>
      <c r="AS118" s="858"/>
      <c r="AT118" s="526"/>
      <c r="AU118" s="526"/>
      <c r="AV118" s="526"/>
      <c r="AW118" s="526"/>
      <c r="AX118" s="526"/>
      <c r="AY118" s="526"/>
      <c r="AZ118" s="526"/>
      <c r="BA118" s="526"/>
      <c r="BB118" s="526"/>
      <c r="BC118" s="526"/>
      <c r="BD118" s="526"/>
      <c r="BE118" s="526"/>
      <c r="BF118" s="526"/>
      <c r="BG118" s="526"/>
      <c r="BH118" s="526"/>
      <c r="BI118" s="526"/>
      <c r="BJ118" s="526"/>
      <c r="BK118" s="526"/>
      <c r="BL118" s="526"/>
      <c r="BM118" s="526"/>
      <c r="BN118" s="526"/>
      <c r="BO118" s="526"/>
      <c r="BP118" s="526"/>
      <c r="BQ118" s="526"/>
      <c r="BR118" s="526"/>
      <c r="BS118" s="526"/>
      <c r="BT118" s="526"/>
      <c r="BU118" s="526"/>
      <c r="BV118" s="526"/>
      <c r="BW118" s="526"/>
      <c r="BX118" s="526"/>
      <c r="BY118" s="526"/>
      <c r="BZ118" s="526"/>
      <c r="CA118" s="526"/>
      <c r="CB118" s="526"/>
      <c r="CC118" s="526"/>
      <c r="CD118" s="526"/>
      <c r="CE118" s="526"/>
      <c r="CF118" s="526"/>
      <c r="CG118" s="526"/>
      <c r="CH118" s="526"/>
      <c r="CI118" s="526"/>
      <c r="CJ118" s="526"/>
      <c r="CK118" s="526"/>
      <c r="CL118" s="526"/>
      <c r="CM118" s="526"/>
      <c r="CN118" s="526"/>
      <c r="CO118" s="526"/>
      <c r="CP118" s="526"/>
      <c r="CQ118" s="526"/>
      <c r="CR118" s="526"/>
      <c r="CS118" s="526"/>
      <c r="CT118" s="526"/>
      <c r="CU118" s="526"/>
      <c r="CV118" s="526"/>
      <c r="CW118" s="526"/>
      <c r="CX118" s="526"/>
      <c r="CY118" s="526"/>
      <c r="CZ118" s="526"/>
      <c r="DA118" s="526"/>
      <c r="DB118" s="526"/>
      <c r="DC118" s="526"/>
      <c r="DD118" s="526"/>
      <c r="DE118" s="526"/>
      <c r="DF118" s="526"/>
      <c r="DG118" s="526"/>
      <c r="DH118" s="526"/>
      <c r="DI118" s="526"/>
      <c r="DJ118" s="526"/>
      <c r="DK118" s="526"/>
      <c r="DL118" s="526"/>
      <c r="DM118" s="526"/>
      <c r="DN118" s="526"/>
      <c r="DO118" s="526"/>
      <c r="DP118" s="526"/>
      <c r="DQ118" s="526"/>
      <c r="DR118" s="526"/>
      <c r="DS118" s="526"/>
      <c r="DT118" s="526"/>
      <c r="DU118" s="526"/>
      <c r="DV118" s="526"/>
      <c r="DW118" s="526"/>
      <c r="DX118" s="526"/>
      <c r="DY118" s="526"/>
      <c r="DZ118" s="526"/>
      <c r="EA118" s="526"/>
      <c r="EB118" s="526"/>
      <c r="EC118" s="526"/>
      <c r="ED118" s="526"/>
      <c r="EE118" s="526"/>
      <c r="EF118" s="526"/>
      <c r="EG118" s="526"/>
      <c r="EH118" s="526"/>
      <c r="EI118" s="526"/>
      <c r="EJ118" s="526"/>
      <c r="EK118" s="526"/>
      <c r="EL118" s="526"/>
      <c r="EM118" s="526"/>
      <c r="EN118" s="526"/>
      <c r="EO118" s="526"/>
      <c r="EP118" s="526"/>
      <c r="EQ118" s="526"/>
      <c r="ER118" s="526"/>
      <c r="ES118" s="526"/>
      <c r="ET118" s="526"/>
      <c r="EU118" s="526"/>
      <c r="EV118" s="526"/>
      <c r="EW118" s="526"/>
      <c r="EX118" s="526"/>
      <c r="EY118" s="526"/>
      <c r="EZ118" s="526"/>
      <c r="FA118" s="526"/>
      <c r="FB118" s="526"/>
      <c r="FC118" s="526"/>
      <c r="FD118" s="526"/>
      <c r="FE118" s="526"/>
      <c r="FF118" s="526"/>
      <c r="FG118" s="526"/>
      <c r="FH118" s="526"/>
      <c r="FI118" s="526"/>
      <c r="FJ118" s="526"/>
      <c r="FK118" s="526"/>
      <c r="FL118" s="526"/>
      <c r="FM118" s="526"/>
      <c r="FN118" s="526"/>
      <c r="FO118" s="526"/>
      <c r="FP118" s="526"/>
      <c r="FQ118" s="526"/>
      <c r="FR118" s="526"/>
      <c r="FS118" s="526"/>
      <c r="FT118" s="526"/>
      <c r="FU118" s="526"/>
      <c r="FV118" s="526"/>
      <c r="FW118" s="526"/>
      <c r="FX118" s="526"/>
      <c r="FY118" s="526"/>
      <c r="FZ118" s="526"/>
      <c r="GA118" s="526"/>
      <c r="GB118" s="526"/>
      <c r="GC118" s="526"/>
      <c r="GD118" s="526"/>
      <c r="GE118" s="526"/>
      <c r="GF118" s="526"/>
      <c r="GG118" s="526"/>
      <c r="GH118" s="526"/>
      <c r="GI118" s="526"/>
      <c r="GJ118" s="526"/>
      <c r="GK118" s="526"/>
      <c r="GL118" s="526"/>
      <c r="GM118" s="526"/>
      <c r="GN118" s="526"/>
      <c r="GO118" s="526"/>
      <c r="GP118" s="526"/>
      <c r="GQ118" s="526"/>
      <c r="GR118" s="526"/>
      <c r="GS118" s="526"/>
      <c r="GT118" s="526"/>
      <c r="GU118" s="526"/>
      <c r="GV118" s="526"/>
      <c r="GW118" s="526"/>
      <c r="GX118" s="526"/>
      <c r="GY118" s="526"/>
      <c r="GZ118" s="526"/>
      <c r="HA118" s="526"/>
      <c r="HB118" s="526"/>
      <c r="HC118" s="526"/>
      <c r="HD118" s="526"/>
      <c r="HE118" s="526"/>
      <c r="HF118" s="526"/>
      <c r="HG118" s="526"/>
      <c r="HH118" s="526"/>
      <c r="HI118" s="526"/>
      <c r="HJ118" s="526"/>
      <c r="HK118" s="526"/>
      <c r="HL118" s="526"/>
      <c r="HM118" s="526"/>
      <c r="HN118" s="526"/>
      <c r="HO118" s="526"/>
      <c r="HP118" s="526"/>
      <c r="HQ118" s="526"/>
      <c r="HR118" s="526"/>
      <c r="HS118" s="526"/>
      <c r="HT118" s="526"/>
      <c r="HU118" s="526"/>
      <c r="HV118" s="526"/>
      <c r="HW118" s="526"/>
      <c r="HX118" s="526"/>
      <c r="HY118" s="526"/>
      <c r="HZ118" s="526"/>
      <c r="IA118" s="526"/>
      <c r="IB118" s="526"/>
      <c r="IC118" s="526"/>
      <c r="ID118" s="526"/>
      <c r="IE118" s="526"/>
      <c r="IF118" s="526"/>
      <c r="IG118" s="526"/>
      <c r="IH118" s="526"/>
      <c r="II118" s="526"/>
      <c r="IJ118" s="526"/>
      <c r="IK118" s="526"/>
      <c r="IL118" s="526"/>
      <c r="IM118" s="526"/>
      <c r="IN118" s="526"/>
      <c r="IO118" s="526"/>
      <c r="IP118" s="526"/>
      <c r="IQ118" s="526"/>
      <c r="IR118" s="526"/>
      <c r="IS118" s="526"/>
      <c r="IT118" s="526"/>
      <c r="IU118" s="526"/>
      <c r="IV118" s="526"/>
      <c r="IW118" s="526"/>
      <c r="IX118" s="526"/>
      <c r="IY118" s="526"/>
      <c r="IZ118" s="526"/>
      <c r="JA118" s="526"/>
      <c r="JB118" s="526"/>
      <c r="JC118" s="526"/>
      <c r="JD118" s="526"/>
      <c r="JE118" s="526"/>
      <c r="JF118" s="526"/>
      <c r="JG118" s="526"/>
      <c r="JH118" s="526"/>
      <c r="JI118" s="526"/>
      <c r="JJ118" s="526"/>
      <c r="JK118" s="526"/>
      <c r="JL118" s="526"/>
      <c r="JM118" s="526"/>
      <c r="JN118" s="527"/>
    </row>
    <row r="119" spans="1:274" ht="38" customHeight="1">
      <c r="A119" s="860"/>
      <c r="B119" s="914" t="s">
        <v>1488</v>
      </c>
      <c r="C119" s="914" t="s">
        <v>1458</v>
      </c>
      <c r="D119" s="661">
        <v>1</v>
      </c>
      <c r="E119" s="1190">
        <v>365</v>
      </c>
      <c r="F119" s="924" t="s">
        <v>1770</v>
      </c>
      <c r="G119" s="990"/>
      <c r="H119" s="991"/>
      <c r="I119" s="992"/>
      <c r="J119" s="993"/>
      <c r="K119" s="994"/>
      <c r="L119" s="995"/>
      <c r="M119" s="895">
        <f t="shared" si="11"/>
        <v>0</v>
      </c>
      <c r="N119" s="685">
        <f t="shared" si="12"/>
        <v>0</v>
      </c>
      <c r="O119" s="686" t="str">
        <f t="shared" si="13"/>
        <v>-</v>
      </c>
      <c r="P119" s="926">
        <v>14.4</v>
      </c>
      <c r="Q119" s="174">
        <f t="shared" si="7"/>
        <v>0</v>
      </c>
      <c r="R119" s="533"/>
      <c r="S119" s="922" t="s">
        <v>1517</v>
      </c>
      <c r="T119" s="898"/>
      <c r="U119" s="898"/>
      <c r="V119" s="898"/>
      <c r="W119" s="898"/>
      <c r="X119" s="898"/>
      <c r="Y119" s="898"/>
      <c r="Z119" s="898"/>
      <c r="AA119" s="898"/>
      <c r="AB119" s="898"/>
      <c r="AC119" s="898"/>
      <c r="AD119" s="898"/>
      <c r="AE119" s="898"/>
      <c r="AF119" s="898"/>
      <c r="AG119" s="898"/>
      <c r="AH119" s="898"/>
      <c r="AI119" s="898"/>
      <c r="AJ119" s="898"/>
      <c r="AK119" s="898"/>
      <c r="AL119" s="899"/>
      <c r="AM119" s="900"/>
      <c r="AN119" s="900"/>
      <c r="AO119" s="900"/>
      <c r="AP119" s="925"/>
      <c r="AQ119" s="925"/>
      <c r="AR119" s="925">
        <v>1</v>
      </c>
      <c r="AS119" s="858"/>
      <c r="AT119" s="526"/>
      <c r="AU119" s="526"/>
      <c r="AV119" s="526"/>
      <c r="AW119" s="526"/>
      <c r="AX119" s="526"/>
      <c r="AY119" s="526"/>
      <c r="AZ119" s="526"/>
      <c r="BA119" s="526"/>
      <c r="BB119" s="526"/>
      <c r="BC119" s="526"/>
      <c r="BD119" s="526"/>
      <c r="BE119" s="526"/>
      <c r="BF119" s="526"/>
      <c r="BG119" s="526"/>
      <c r="BH119" s="526"/>
      <c r="BI119" s="526"/>
      <c r="BJ119" s="526"/>
      <c r="BK119" s="526"/>
      <c r="BL119" s="526"/>
      <c r="BM119" s="526"/>
      <c r="BN119" s="526"/>
      <c r="BO119" s="526"/>
      <c r="BP119" s="526"/>
      <c r="BQ119" s="526"/>
      <c r="BR119" s="526"/>
      <c r="BS119" s="526"/>
      <c r="BT119" s="526"/>
      <c r="BU119" s="526"/>
      <c r="BV119" s="526"/>
      <c r="BW119" s="526"/>
      <c r="BX119" s="526"/>
      <c r="BY119" s="526"/>
      <c r="BZ119" s="526"/>
      <c r="CA119" s="526"/>
      <c r="CB119" s="526"/>
      <c r="CC119" s="526"/>
      <c r="CD119" s="526"/>
      <c r="CE119" s="526"/>
      <c r="CF119" s="526"/>
      <c r="CG119" s="526"/>
      <c r="CH119" s="526"/>
      <c r="CI119" s="526"/>
      <c r="CJ119" s="526"/>
      <c r="CK119" s="526"/>
      <c r="CL119" s="526"/>
      <c r="CM119" s="526"/>
      <c r="CN119" s="526"/>
      <c r="CO119" s="526"/>
      <c r="CP119" s="526"/>
      <c r="CQ119" s="526"/>
      <c r="CR119" s="526"/>
      <c r="CS119" s="526"/>
      <c r="CT119" s="526"/>
      <c r="CU119" s="526"/>
      <c r="CV119" s="526"/>
      <c r="CW119" s="526"/>
      <c r="CX119" s="526"/>
      <c r="CY119" s="526"/>
      <c r="CZ119" s="526"/>
      <c r="DA119" s="526"/>
      <c r="DB119" s="526"/>
      <c r="DC119" s="526"/>
      <c r="DD119" s="526"/>
      <c r="DE119" s="526"/>
      <c r="DF119" s="526"/>
      <c r="DG119" s="526"/>
      <c r="DH119" s="526"/>
      <c r="DI119" s="526"/>
      <c r="DJ119" s="526"/>
      <c r="DK119" s="526"/>
      <c r="DL119" s="526"/>
      <c r="DM119" s="526"/>
      <c r="DN119" s="526"/>
      <c r="DO119" s="526"/>
      <c r="DP119" s="526"/>
      <c r="DQ119" s="526"/>
      <c r="DR119" s="526"/>
      <c r="DS119" s="526"/>
      <c r="DT119" s="526"/>
      <c r="DU119" s="526"/>
      <c r="DV119" s="526"/>
      <c r="DW119" s="526"/>
      <c r="DX119" s="526"/>
      <c r="DY119" s="526"/>
      <c r="DZ119" s="526"/>
      <c r="EA119" s="526"/>
      <c r="EB119" s="526"/>
      <c r="EC119" s="526"/>
      <c r="ED119" s="526"/>
      <c r="EE119" s="526"/>
      <c r="EF119" s="526"/>
      <c r="EG119" s="526"/>
      <c r="EH119" s="526"/>
      <c r="EI119" s="526"/>
      <c r="EJ119" s="526"/>
      <c r="EK119" s="526"/>
      <c r="EL119" s="526"/>
      <c r="EM119" s="526"/>
      <c r="EN119" s="526"/>
      <c r="EO119" s="526"/>
      <c r="EP119" s="526"/>
      <c r="EQ119" s="526"/>
      <c r="ER119" s="526"/>
      <c r="ES119" s="526"/>
      <c r="ET119" s="526"/>
      <c r="EU119" s="526"/>
      <c r="EV119" s="526"/>
      <c r="EW119" s="526"/>
      <c r="EX119" s="526"/>
      <c r="EY119" s="526"/>
      <c r="EZ119" s="526"/>
      <c r="FA119" s="526"/>
      <c r="FB119" s="526"/>
      <c r="FC119" s="526"/>
      <c r="FD119" s="526"/>
      <c r="FE119" s="526"/>
      <c r="FF119" s="526"/>
      <c r="FG119" s="526"/>
      <c r="FH119" s="526"/>
      <c r="FI119" s="526"/>
      <c r="FJ119" s="526"/>
      <c r="FK119" s="526"/>
      <c r="FL119" s="526"/>
      <c r="FM119" s="526"/>
      <c r="FN119" s="526"/>
      <c r="FO119" s="526"/>
      <c r="FP119" s="526"/>
      <c r="FQ119" s="526"/>
      <c r="FR119" s="526"/>
      <c r="FS119" s="526"/>
      <c r="FT119" s="526"/>
      <c r="FU119" s="526"/>
      <c r="FV119" s="526"/>
      <c r="FW119" s="526"/>
      <c r="FX119" s="526"/>
      <c r="FY119" s="526"/>
      <c r="FZ119" s="526"/>
      <c r="GA119" s="526"/>
      <c r="GB119" s="526"/>
      <c r="GC119" s="526"/>
      <c r="GD119" s="526"/>
      <c r="GE119" s="526"/>
      <c r="GF119" s="526"/>
      <c r="GG119" s="526"/>
      <c r="GH119" s="526"/>
      <c r="GI119" s="526"/>
      <c r="GJ119" s="526"/>
      <c r="GK119" s="526"/>
      <c r="GL119" s="526"/>
      <c r="GM119" s="526"/>
      <c r="GN119" s="526"/>
      <c r="GO119" s="526"/>
      <c r="GP119" s="526"/>
      <c r="GQ119" s="526"/>
      <c r="GR119" s="526"/>
      <c r="GS119" s="526"/>
      <c r="GT119" s="526"/>
      <c r="GU119" s="526"/>
      <c r="GV119" s="526"/>
      <c r="GW119" s="526"/>
      <c r="GX119" s="526"/>
      <c r="GY119" s="526"/>
      <c r="GZ119" s="526"/>
      <c r="HA119" s="526"/>
      <c r="HB119" s="526"/>
      <c r="HC119" s="526"/>
      <c r="HD119" s="526"/>
      <c r="HE119" s="526"/>
      <c r="HF119" s="526"/>
      <c r="HG119" s="526"/>
      <c r="HH119" s="526"/>
      <c r="HI119" s="526"/>
      <c r="HJ119" s="526"/>
      <c r="HK119" s="526"/>
      <c r="HL119" s="526"/>
      <c r="HM119" s="526"/>
      <c r="HN119" s="526"/>
      <c r="HO119" s="526"/>
      <c r="HP119" s="526"/>
      <c r="HQ119" s="526"/>
      <c r="HR119" s="526"/>
      <c r="HS119" s="526"/>
      <c r="HT119" s="526"/>
      <c r="HU119" s="526"/>
      <c r="HV119" s="526"/>
      <c r="HW119" s="526"/>
      <c r="HX119" s="526"/>
      <c r="HY119" s="526"/>
      <c r="HZ119" s="526"/>
      <c r="IA119" s="526"/>
      <c r="IB119" s="526"/>
      <c r="IC119" s="526"/>
      <c r="ID119" s="526"/>
      <c r="IE119" s="526"/>
      <c r="IF119" s="526"/>
      <c r="IG119" s="526"/>
      <c r="IH119" s="526"/>
      <c r="II119" s="526"/>
      <c r="IJ119" s="526"/>
      <c r="IK119" s="526"/>
      <c r="IL119" s="526"/>
      <c r="IM119" s="526"/>
      <c r="IN119" s="526"/>
      <c r="IO119" s="526"/>
      <c r="IP119" s="526"/>
      <c r="IQ119" s="526"/>
      <c r="IR119" s="526"/>
      <c r="IS119" s="526"/>
      <c r="IT119" s="526"/>
      <c r="IU119" s="526"/>
      <c r="IV119" s="526"/>
      <c r="IW119" s="526"/>
      <c r="IX119" s="526"/>
      <c r="IY119" s="526"/>
      <c r="IZ119" s="526"/>
      <c r="JA119" s="526"/>
      <c r="JB119" s="526"/>
      <c r="JC119" s="526"/>
      <c r="JD119" s="526"/>
      <c r="JE119" s="526"/>
      <c r="JF119" s="526"/>
      <c r="JG119" s="526"/>
      <c r="JH119" s="526"/>
      <c r="JI119" s="526"/>
      <c r="JJ119" s="526"/>
      <c r="JK119" s="526"/>
      <c r="JL119" s="526"/>
      <c r="JM119" s="526"/>
      <c r="JN119" s="527"/>
    </row>
    <row r="120" spans="1:274" ht="38" customHeight="1">
      <c r="A120" s="860"/>
      <c r="B120" s="914" t="s">
        <v>1489</v>
      </c>
      <c r="C120" s="914" t="s">
        <v>1459</v>
      </c>
      <c r="D120" s="661">
        <v>1</v>
      </c>
      <c r="E120" s="1190">
        <v>352</v>
      </c>
      <c r="F120" s="915" t="s">
        <v>1771</v>
      </c>
      <c r="G120" s="990"/>
      <c r="H120" s="991"/>
      <c r="I120" s="992"/>
      <c r="J120" s="993"/>
      <c r="K120" s="994"/>
      <c r="L120" s="995"/>
      <c r="M120" s="895">
        <f t="shared" si="11"/>
        <v>0</v>
      </c>
      <c r="N120" s="685">
        <f t="shared" si="12"/>
        <v>0</v>
      </c>
      <c r="O120" s="686" t="str">
        <f t="shared" si="13"/>
        <v>-</v>
      </c>
      <c r="P120" s="926">
        <v>13.8</v>
      </c>
      <c r="Q120" s="174">
        <f t="shared" si="7"/>
        <v>0</v>
      </c>
      <c r="R120" s="533"/>
      <c r="S120" s="922" t="s">
        <v>1517</v>
      </c>
      <c r="T120" s="898"/>
      <c r="U120" s="898"/>
      <c r="V120" s="898"/>
      <c r="W120" s="898"/>
      <c r="X120" s="898"/>
      <c r="Y120" s="898"/>
      <c r="Z120" s="898"/>
      <c r="AA120" s="898"/>
      <c r="AB120" s="898"/>
      <c r="AC120" s="898"/>
      <c r="AD120" s="898"/>
      <c r="AE120" s="898"/>
      <c r="AF120" s="898"/>
      <c r="AG120" s="898"/>
      <c r="AH120" s="898"/>
      <c r="AI120" s="898"/>
      <c r="AJ120" s="898"/>
      <c r="AK120" s="898"/>
      <c r="AL120" s="899"/>
      <c r="AM120" s="900"/>
      <c r="AN120" s="900"/>
      <c r="AO120" s="900"/>
      <c r="AP120" s="925"/>
      <c r="AQ120" s="925"/>
      <c r="AR120" s="925">
        <v>1</v>
      </c>
      <c r="AS120" s="858"/>
      <c r="AT120" s="526"/>
      <c r="AU120" s="526"/>
      <c r="AV120" s="526"/>
      <c r="AW120" s="526"/>
      <c r="AX120" s="526"/>
      <c r="AY120" s="526"/>
      <c r="AZ120" s="526"/>
      <c r="BA120" s="526"/>
      <c r="BB120" s="526"/>
      <c r="BC120" s="526"/>
      <c r="BD120" s="526"/>
      <c r="BE120" s="526"/>
      <c r="BF120" s="526"/>
      <c r="BG120" s="526"/>
      <c r="BH120" s="526"/>
      <c r="BI120" s="526"/>
      <c r="BJ120" s="526"/>
      <c r="BK120" s="526"/>
      <c r="BL120" s="526"/>
      <c r="BM120" s="526"/>
      <c r="BN120" s="526"/>
      <c r="BO120" s="526"/>
      <c r="BP120" s="526"/>
      <c r="BQ120" s="526"/>
      <c r="BR120" s="526"/>
      <c r="BS120" s="526"/>
      <c r="BT120" s="526"/>
      <c r="BU120" s="526"/>
      <c r="BV120" s="526"/>
      <c r="BW120" s="526"/>
      <c r="BX120" s="526"/>
      <c r="BY120" s="526"/>
      <c r="BZ120" s="526"/>
      <c r="CA120" s="526"/>
      <c r="CB120" s="526"/>
      <c r="CC120" s="526"/>
      <c r="CD120" s="526"/>
      <c r="CE120" s="526"/>
      <c r="CF120" s="526"/>
      <c r="CG120" s="526"/>
      <c r="CH120" s="526"/>
      <c r="CI120" s="526"/>
      <c r="CJ120" s="526"/>
      <c r="CK120" s="526"/>
      <c r="CL120" s="526"/>
      <c r="CM120" s="526"/>
      <c r="CN120" s="526"/>
      <c r="CO120" s="526"/>
      <c r="CP120" s="526"/>
      <c r="CQ120" s="526"/>
      <c r="CR120" s="526"/>
      <c r="CS120" s="526"/>
      <c r="CT120" s="526"/>
      <c r="CU120" s="526"/>
      <c r="CV120" s="526"/>
      <c r="CW120" s="526"/>
      <c r="CX120" s="526"/>
      <c r="CY120" s="526"/>
      <c r="CZ120" s="526"/>
      <c r="DA120" s="526"/>
      <c r="DB120" s="526"/>
      <c r="DC120" s="526"/>
      <c r="DD120" s="526"/>
      <c r="DE120" s="526"/>
      <c r="DF120" s="526"/>
      <c r="DG120" s="526"/>
      <c r="DH120" s="526"/>
      <c r="DI120" s="526"/>
      <c r="DJ120" s="526"/>
      <c r="DK120" s="526"/>
      <c r="DL120" s="526"/>
      <c r="DM120" s="526"/>
      <c r="DN120" s="526"/>
      <c r="DO120" s="526"/>
      <c r="DP120" s="526"/>
      <c r="DQ120" s="526"/>
      <c r="DR120" s="526"/>
      <c r="DS120" s="526"/>
      <c r="DT120" s="526"/>
      <c r="DU120" s="526"/>
      <c r="DV120" s="526"/>
      <c r="DW120" s="526"/>
      <c r="DX120" s="526"/>
      <c r="DY120" s="526"/>
      <c r="DZ120" s="526"/>
      <c r="EA120" s="526"/>
      <c r="EB120" s="526"/>
      <c r="EC120" s="526"/>
      <c r="ED120" s="526"/>
      <c r="EE120" s="526"/>
      <c r="EF120" s="526"/>
      <c r="EG120" s="526"/>
      <c r="EH120" s="526"/>
      <c r="EI120" s="526"/>
      <c r="EJ120" s="526"/>
      <c r="EK120" s="526"/>
      <c r="EL120" s="526"/>
      <c r="EM120" s="526"/>
      <c r="EN120" s="526"/>
      <c r="EO120" s="526"/>
      <c r="EP120" s="526"/>
      <c r="EQ120" s="526"/>
      <c r="ER120" s="526"/>
      <c r="ES120" s="526"/>
      <c r="ET120" s="526"/>
      <c r="EU120" s="526"/>
      <c r="EV120" s="526"/>
      <c r="EW120" s="526"/>
      <c r="EX120" s="526"/>
      <c r="EY120" s="526"/>
      <c r="EZ120" s="526"/>
      <c r="FA120" s="526"/>
      <c r="FB120" s="526"/>
      <c r="FC120" s="526"/>
      <c r="FD120" s="526"/>
      <c r="FE120" s="526"/>
      <c r="FF120" s="526"/>
      <c r="FG120" s="526"/>
      <c r="FH120" s="526"/>
      <c r="FI120" s="526"/>
      <c r="FJ120" s="526"/>
      <c r="FK120" s="526"/>
      <c r="FL120" s="526"/>
      <c r="FM120" s="526"/>
      <c r="FN120" s="526"/>
      <c r="FO120" s="526"/>
      <c r="FP120" s="526"/>
      <c r="FQ120" s="526"/>
      <c r="FR120" s="526"/>
      <c r="FS120" s="526"/>
      <c r="FT120" s="526"/>
      <c r="FU120" s="526"/>
      <c r="FV120" s="526"/>
      <c r="FW120" s="526"/>
      <c r="FX120" s="526"/>
      <c r="FY120" s="526"/>
      <c r="FZ120" s="526"/>
      <c r="GA120" s="526"/>
      <c r="GB120" s="526"/>
      <c r="GC120" s="526"/>
      <c r="GD120" s="526"/>
      <c r="GE120" s="526"/>
      <c r="GF120" s="526"/>
      <c r="GG120" s="526"/>
      <c r="GH120" s="526"/>
      <c r="GI120" s="526"/>
      <c r="GJ120" s="526"/>
      <c r="GK120" s="526"/>
      <c r="GL120" s="526"/>
      <c r="GM120" s="526"/>
      <c r="GN120" s="526"/>
      <c r="GO120" s="526"/>
      <c r="GP120" s="526"/>
      <c r="GQ120" s="526"/>
      <c r="GR120" s="526"/>
      <c r="GS120" s="526"/>
      <c r="GT120" s="526"/>
      <c r="GU120" s="526"/>
      <c r="GV120" s="526"/>
      <c r="GW120" s="526"/>
      <c r="GX120" s="526"/>
      <c r="GY120" s="526"/>
      <c r="GZ120" s="526"/>
      <c r="HA120" s="526"/>
      <c r="HB120" s="526"/>
      <c r="HC120" s="526"/>
      <c r="HD120" s="526"/>
      <c r="HE120" s="526"/>
      <c r="HF120" s="526"/>
      <c r="HG120" s="526"/>
      <c r="HH120" s="526"/>
      <c r="HI120" s="526"/>
      <c r="HJ120" s="526"/>
      <c r="HK120" s="526"/>
      <c r="HL120" s="526"/>
      <c r="HM120" s="526"/>
      <c r="HN120" s="526"/>
      <c r="HO120" s="526"/>
      <c r="HP120" s="526"/>
      <c r="HQ120" s="526"/>
      <c r="HR120" s="526"/>
      <c r="HS120" s="526"/>
      <c r="HT120" s="526"/>
      <c r="HU120" s="526"/>
      <c r="HV120" s="526"/>
      <c r="HW120" s="526"/>
      <c r="HX120" s="526"/>
      <c r="HY120" s="526"/>
      <c r="HZ120" s="526"/>
      <c r="IA120" s="526"/>
      <c r="IB120" s="526"/>
      <c r="IC120" s="526"/>
      <c r="ID120" s="526"/>
      <c r="IE120" s="526"/>
      <c r="IF120" s="526"/>
      <c r="IG120" s="526"/>
      <c r="IH120" s="526"/>
      <c r="II120" s="526"/>
      <c r="IJ120" s="526"/>
      <c r="IK120" s="526"/>
      <c r="IL120" s="526"/>
      <c r="IM120" s="526"/>
      <c r="IN120" s="526"/>
      <c r="IO120" s="526"/>
      <c r="IP120" s="526"/>
      <c r="IQ120" s="526"/>
      <c r="IR120" s="526"/>
      <c r="IS120" s="526"/>
      <c r="IT120" s="526"/>
      <c r="IU120" s="526"/>
      <c r="IV120" s="526"/>
      <c r="IW120" s="526"/>
      <c r="IX120" s="526"/>
      <c r="IY120" s="526"/>
      <c r="IZ120" s="526"/>
      <c r="JA120" s="526"/>
      <c r="JB120" s="526"/>
      <c r="JC120" s="526"/>
      <c r="JD120" s="526"/>
      <c r="JE120" s="526"/>
      <c r="JF120" s="526"/>
      <c r="JG120" s="526"/>
      <c r="JH120" s="526"/>
      <c r="JI120" s="526"/>
      <c r="JJ120" s="526"/>
      <c r="JK120" s="526"/>
      <c r="JL120" s="526"/>
      <c r="JM120" s="526"/>
      <c r="JN120" s="527"/>
    </row>
    <row r="121" spans="1:274" ht="38" customHeight="1">
      <c r="A121" s="860"/>
      <c r="B121" s="914" t="s">
        <v>1490</v>
      </c>
      <c r="C121" s="914" t="s">
        <v>1460</v>
      </c>
      <c r="D121" s="661">
        <v>1</v>
      </c>
      <c r="E121" s="1190">
        <v>312</v>
      </c>
      <c r="F121" s="915" t="s">
        <v>1772</v>
      </c>
      <c r="G121" s="990"/>
      <c r="H121" s="991"/>
      <c r="I121" s="992"/>
      <c r="J121" s="993"/>
      <c r="K121" s="994"/>
      <c r="L121" s="995"/>
      <c r="M121" s="895">
        <f t="shared" si="11"/>
        <v>0</v>
      </c>
      <c r="N121" s="685">
        <f t="shared" si="12"/>
        <v>0</v>
      </c>
      <c r="O121" s="686" t="str">
        <f t="shared" si="13"/>
        <v>-</v>
      </c>
      <c r="P121" s="896">
        <v>8.9</v>
      </c>
      <c r="Q121" s="174">
        <f t="shared" si="7"/>
        <v>0</v>
      </c>
      <c r="R121" s="533"/>
      <c r="S121" s="922" t="s">
        <v>1520</v>
      </c>
      <c r="T121" s="898"/>
      <c r="U121" s="898"/>
      <c r="V121" s="898"/>
      <c r="W121" s="898"/>
      <c r="X121" s="898"/>
      <c r="Y121" s="898"/>
      <c r="Z121" s="898"/>
      <c r="AA121" s="898"/>
      <c r="AB121" s="898"/>
      <c r="AC121" s="898"/>
      <c r="AD121" s="898"/>
      <c r="AE121" s="898"/>
      <c r="AF121" s="898"/>
      <c r="AG121" s="898"/>
      <c r="AH121" s="898"/>
      <c r="AI121" s="898"/>
      <c r="AJ121" s="898"/>
      <c r="AK121" s="898"/>
      <c r="AL121" s="899"/>
      <c r="AM121" s="900"/>
      <c r="AN121" s="900"/>
      <c r="AO121" s="900"/>
      <c r="AP121" s="900"/>
      <c r="AQ121" s="900">
        <v>1</v>
      </c>
      <c r="AR121" s="900"/>
      <c r="AS121" s="858"/>
      <c r="AT121" s="526"/>
      <c r="AU121" s="526"/>
      <c r="AV121" s="526"/>
      <c r="AW121" s="526"/>
      <c r="AX121" s="526"/>
      <c r="AY121" s="526"/>
      <c r="AZ121" s="526"/>
      <c r="BA121" s="526"/>
      <c r="BB121" s="526"/>
      <c r="BC121" s="526"/>
      <c r="BD121" s="526"/>
      <c r="BE121" s="526"/>
      <c r="BF121" s="526"/>
      <c r="BG121" s="526"/>
      <c r="BH121" s="526"/>
      <c r="BI121" s="526"/>
      <c r="BJ121" s="526"/>
      <c r="BK121" s="526"/>
      <c r="BL121" s="526"/>
      <c r="BM121" s="526"/>
      <c r="BN121" s="526"/>
      <c r="BO121" s="526"/>
      <c r="BP121" s="526"/>
      <c r="BQ121" s="526"/>
      <c r="BR121" s="526"/>
      <c r="BS121" s="526"/>
      <c r="BT121" s="526"/>
      <c r="BU121" s="526"/>
      <c r="BV121" s="526"/>
      <c r="BW121" s="526"/>
      <c r="BX121" s="526"/>
      <c r="BY121" s="526"/>
      <c r="BZ121" s="526"/>
      <c r="CA121" s="526"/>
      <c r="CB121" s="526"/>
      <c r="CC121" s="526"/>
      <c r="CD121" s="526"/>
      <c r="CE121" s="526"/>
      <c r="CF121" s="526"/>
      <c r="CG121" s="526"/>
      <c r="CH121" s="526"/>
      <c r="CI121" s="526"/>
      <c r="CJ121" s="526"/>
      <c r="CK121" s="526"/>
      <c r="CL121" s="526"/>
      <c r="CM121" s="526"/>
      <c r="CN121" s="526"/>
      <c r="CO121" s="526"/>
      <c r="CP121" s="526"/>
      <c r="CQ121" s="526"/>
      <c r="CR121" s="526"/>
      <c r="CS121" s="526"/>
      <c r="CT121" s="526"/>
      <c r="CU121" s="526"/>
      <c r="CV121" s="526"/>
      <c r="CW121" s="526"/>
      <c r="CX121" s="526"/>
      <c r="CY121" s="526"/>
      <c r="CZ121" s="526"/>
      <c r="DA121" s="526"/>
      <c r="DB121" s="526"/>
      <c r="DC121" s="526"/>
      <c r="DD121" s="526"/>
      <c r="DE121" s="526"/>
      <c r="DF121" s="526"/>
      <c r="DG121" s="526"/>
      <c r="DH121" s="526"/>
      <c r="DI121" s="526"/>
      <c r="DJ121" s="526"/>
      <c r="DK121" s="526"/>
      <c r="DL121" s="526"/>
      <c r="DM121" s="526"/>
      <c r="DN121" s="526"/>
      <c r="DO121" s="526"/>
      <c r="DP121" s="526"/>
      <c r="DQ121" s="526"/>
      <c r="DR121" s="526"/>
      <c r="DS121" s="526"/>
      <c r="DT121" s="526"/>
      <c r="DU121" s="526"/>
      <c r="DV121" s="526"/>
      <c r="DW121" s="526"/>
      <c r="DX121" s="526"/>
      <c r="DY121" s="526"/>
      <c r="DZ121" s="526"/>
      <c r="EA121" s="526"/>
      <c r="EB121" s="526"/>
      <c r="EC121" s="526"/>
      <c r="ED121" s="526"/>
      <c r="EE121" s="526"/>
      <c r="EF121" s="526"/>
      <c r="EG121" s="526"/>
      <c r="EH121" s="526"/>
      <c r="EI121" s="526"/>
      <c r="EJ121" s="526"/>
      <c r="EK121" s="526"/>
      <c r="EL121" s="526"/>
      <c r="EM121" s="526"/>
      <c r="EN121" s="526"/>
      <c r="EO121" s="526"/>
      <c r="EP121" s="526"/>
      <c r="EQ121" s="526"/>
      <c r="ER121" s="526"/>
      <c r="ES121" s="526"/>
      <c r="ET121" s="526"/>
      <c r="EU121" s="526"/>
      <c r="EV121" s="526"/>
      <c r="EW121" s="526"/>
      <c r="EX121" s="526"/>
      <c r="EY121" s="526"/>
      <c r="EZ121" s="526"/>
      <c r="FA121" s="526"/>
      <c r="FB121" s="526"/>
      <c r="FC121" s="526"/>
      <c r="FD121" s="526"/>
      <c r="FE121" s="526"/>
      <c r="FF121" s="526"/>
      <c r="FG121" s="526"/>
      <c r="FH121" s="526"/>
      <c r="FI121" s="526"/>
      <c r="FJ121" s="526"/>
      <c r="FK121" s="526"/>
      <c r="FL121" s="526"/>
      <c r="FM121" s="526"/>
      <c r="FN121" s="526"/>
      <c r="FO121" s="526"/>
      <c r="FP121" s="526"/>
      <c r="FQ121" s="526"/>
      <c r="FR121" s="526"/>
      <c r="FS121" s="526"/>
      <c r="FT121" s="526"/>
      <c r="FU121" s="526"/>
      <c r="FV121" s="526"/>
      <c r="FW121" s="526"/>
      <c r="FX121" s="526"/>
      <c r="FY121" s="526"/>
      <c r="FZ121" s="526"/>
      <c r="GA121" s="526"/>
      <c r="GB121" s="526"/>
      <c r="GC121" s="526"/>
      <c r="GD121" s="526"/>
      <c r="GE121" s="526"/>
      <c r="GF121" s="526"/>
      <c r="GG121" s="526"/>
      <c r="GH121" s="526"/>
      <c r="GI121" s="526"/>
      <c r="GJ121" s="526"/>
      <c r="GK121" s="526"/>
      <c r="GL121" s="526"/>
      <c r="GM121" s="526"/>
      <c r="GN121" s="526"/>
      <c r="GO121" s="526"/>
      <c r="GP121" s="526"/>
      <c r="GQ121" s="526"/>
      <c r="GR121" s="526"/>
      <c r="GS121" s="526"/>
      <c r="GT121" s="526"/>
      <c r="GU121" s="526"/>
      <c r="GV121" s="526"/>
      <c r="GW121" s="526"/>
      <c r="GX121" s="526"/>
      <c r="GY121" s="526"/>
      <c r="GZ121" s="526"/>
      <c r="HA121" s="526"/>
      <c r="HB121" s="526"/>
      <c r="HC121" s="526"/>
      <c r="HD121" s="526"/>
      <c r="HE121" s="526"/>
      <c r="HF121" s="526"/>
      <c r="HG121" s="526"/>
      <c r="HH121" s="526"/>
      <c r="HI121" s="526"/>
      <c r="HJ121" s="526"/>
      <c r="HK121" s="526"/>
      <c r="HL121" s="526"/>
      <c r="HM121" s="526"/>
      <c r="HN121" s="526"/>
      <c r="HO121" s="526"/>
      <c r="HP121" s="526"/>
      <c r="HQ121" s="526"/>
      <c r="HR121" s="526"/>
      <c r="HS121" s="526"/>
      <c r="HT121" s="526"/>
      <c r="HU121" s="526"/>
      <c r="HV121" s="526"/>
      <c r="HW121" s="526"/>
      <c r="HX121" s="526"/>
      <c r="HY121" s="526"/>
      <c r="HZ121" s="526"/>
      <c r="IA121" s="526"/>
      <c r="IB121" s="526"/>
      <c r="IC121" s="526"/>
      <c r="ID121" s="526"/>
      <c r="IE121" s="526"/>
      <c r="IF121" s="526"/>
      <c r="IG121" s="526"/>
      <c r="IH121" s="526"/>
      <c r="II121" s="526"/>
      <c r="IJ121" s="526"/>
      <c r="IK121" s="526"/>
      <c r="IL121" s="526"/>
      <c r="IM121" s="526"/>
      <c r="IN121" s="526"/>
      <c r="IO121" s="526"/>
      <c r="IP121" s="526"/>
      <c r="IQ121" s="526"/>
      <c r="IR121" s="526"/>
      <c r="IS121" s="526"/>
      <c r="IT121" s="526"/>
      <c r="IU121" s="526"/>
      <c r="IV121" s="526"/>
      <c r="IW121" s="526"/>
      <c r="IX121" s="526"/>
      <c r="IY121" s="526"/>
      <c r="IZ121" s="526"/>
      <c r="JA121" s="526"/>
      <c r="JB121" s="526"/>
      <c r="JC121" s="526"/>
      <c r="JD121" s="526"/>
      <c r="JE121" s="526"/>
      <c r="JF121" s="526"/>
      <c r="JG121" s="526"/>
      <c r="JH121" s="526"/>
      <c r="JI121" s="526"/>
      <c r="JJ121" s="526"/>
      <c r="JK121" s="526"/>
      <c r="JL121" s="526"/>
      <c r="JM121" s="526"/>
      <c r="JN121" s="527"/>
    </row>
    <row r="122" spans="1:274" ht="38" customHeight="1">
      <c r="A122" s="860"/>
      <c r="B122" s="914" t="s">
        <v>1491</v>
      </c>
      <c r="C122" s="914" t="s">
        <v>1461</v>
      </c>
      <c r="D122" s="661">
        <v>1</v>
      </c>
      <c r="E122" s="1190">
        <v>260</v>
      </c>
      <c r="F122" s="915" t="s">
        <v>1773</v>
      </c>
      <c r="G122" s="990"/>
      <c r="H122" s="991"/>
      <c r="I122" s="992"/>
      <c r="J122" s="993"/>
      <c r="K122" s="994"/>
      <c r="L122" s="995"/>
      <c r="M122" s="895">
        <f t="shared" si="11"/>
        <v>0</v>
      </c>
      <c r="N122" s="685">
        <f t="shared" si="12"/>
        <v>0</v>
      </c>
      <c r="O122" s="686" t="str">
        <f t="shared" si="13"/>
        <v>-</v>
      </c>
      <c r="P122" s="896">
        <v>4.8</v>
      </c>
      <c r="Q122" s="174">
        <f t="shared" si="7"/>
        <v>0</v>
      </c>
      <c r="R122" s="533"/>
      <c r="S122" s="922" t="s">
        <v>1520</v>
      </c>
      <c r="T122" s="898"/>
      <c r="U122" s="898"/>
      <c r="V122" s="898"/>
      <c r="W122" s="898"/>
      <c r="X122" s="898"/>
      <c r="Y122" s="898"/>
      <c r="Z122" s="898"/>
      <c r="AA122" s="898"/>
      <c r="AB122" s="898"/>
      <c r="AC122" s="898"/>
      <c r="AD122" s="898"/>
      <c r="AE122" s="898"/>
      <c r="AF122" s="898"/>
      <c r="AG122" s="898"/>
      <c r="AH122" s="898"/>
      <c r="AI122" s="898"/>
      <c r="AJ122" s="898"/>
      <c r="AK122" s="898"/>
      <c r="AL122" s="899"/>
      <c r="AM122" s="900"/>
      <c r="AN122" s="900"/>
      <c r="AO122" s="900"/>
      <c r="AP122" s="900">
        <v>1</v>
      </c>
      <c r="AQ122" s="900"/>
      <c r="AR122" s="900"/>
      <c r="AS122" s="858"/>
      <c r="AT122" s="526"/>
      <c r="AU122" s="526"/>
      <c r="AV122" s="526"/>
      <c r="AW122" s="526"/>
      <c r="AX122" s="526"/>
      <c r="AY122" s="526"/>
      <c r="AZ122" s="526"/>
      <c r="BA122" s="526"/>
      <c r="BB122" s="526"/>
      <c r="BC122" s="526"/>
      <c r="BD122" s="526"/>
      <c r="BE122" s="526"/>
      <c r="BF122" s="526"/>
      <c r="BG122" s="526"/>
      <c r="BH122" s="526"/>
      <c r="BI122" s="526"/>
      <c r="BJ122" s="526"/>
      <c r="BK122" s="526"/>
      <c r="BL122" s="526"/>
      <c r="BM122" s="526"/>
      <c r="BN122" s="526"/>
      <c r="BO122" s="526"/>
      <c r="BP122" s="526"/>
      <c r="BQ122" s="526"/>
      <c r="BR122" s="526"/>
      <c r="BS122" s="526"/>
      <c r="BT122" s="526"/>
      <c r="BU122" s="526"/>
      <c r="BV122" s="526"/>
      <c r="BW122" s="526"/>
      <c r="BX122" s="526"/>
      <c r="BY122" s="526"/>
      <c r="BZ122" s="526"/>
      <c r="CA122" s="526"/>
      <c r="CB122" s="526"/>
      <c r="CC122" s="526"/>
      <c r="CD122" s="526"/>
      <c r="CE122" s="526"/>
      <c r="CF122" s="526"/>
      <c r="CG122" s="526"/>
      <c r="CH122" s="526"/>
      <c r="CI122" s="526"/>
      <c r="CJ122" s="526"/>
      <c r="CK122" s="526"/>
      <c r="CL122" s="526"/>
      <c r="CM122" s="526"/>
      <c r="CN122" s="526"/>
      <c r="CO122" s="526"/>
      <c r="CP122" s="526"/>
      <c r="CQ122" s="526"/>
      <c r="CR122" s="526"/>
      <c r="CS122" s="526"/>
      <c r="CT122" s="526"/>
      <c r="CU122" s="526"/>
      <c r="CV122" s="526"/>
      <c r="CW122" s="526"/>
      <c r="CX122" s="526"/>
      <c r="CY122" s="526"/>
      <c r="CZ122" s="526"/>
      <c r="DA122" s="526"/>
      <c r="DB122" s="526"/>
      <c r="DC122" s="526"/>
      <c r="DD122" s="526"/>
      <c r="DE122" s="526"/>
      <c r="DF122" s="526"/>
      <c r="DG122" s="526"/>
      <c r="DH122" s="526"/>
      <c r="DI122" s="526"/>
      <c r="DJ122" s="526"/>
      <c r="DK122" s="526"/>
      <c r="DL122" s="526"/>
      <c r="DM122" s="526"/>
      <c r="DN122" s="526"/>
      <c r="DO122" s="526"/>
      <c r="DP122" s="526"/>
      <c r="DQ122" s="526"/>
      <c r="DR122" s="526"/>
      <c r="DS122" s="526"/>
      <c r="DT122" s="526"/>
      <c r="DU122" s="526"/>
      <c r="DV122" s="526"/>
      <c r="DW122" s="526"/>
      <c r="DX122" s="526"/>
      <c r="DY122" s="526"/>
      <c r="DZ122" s="526"/>
      <c r="EA122" s="526"/>
      <c r="EB122" s="526"/>
      <c r="EC122" s="526"/>
      <c r="ED122" s="526"/>
      <c r="EE122" s="526"/>
      <c r="EF122" s="526"/>
      <c r="EG122" s="526"/>
      <c r="EH122" s="526"/>
      <c r="EI122" s="526"/>
      <c r="EJ122" s="526"/>
      <c r="EK122" s="526"/>
      <c r="EL122" s="526"/>
      <c r="EM122" s="526"/>
      <c r="EN122" s="526"/>
      <c r="EO122" s="526"/>
      <c r="EP122" s="526"/>
      <c r="EQ122" s="526"/>
      <c r="ER122" s="526"/>
      <c r="ES122" s="526"/>
      <c r="ET122" s="526"/>
      <c r="EU122" s="526"/>
      <c r="EV122" s="526"/>
      <c r="EW122" s="526"/>
      <c r="EX122" s="526"/>
      <c r="EY122" s="526"/>
      <c r="EZ122" s="526"/>
      <c r="FA122" s="526"/>
      <c r="FB122" s="526"/>
      <c r="FC122" s="526"/>
      <c r="FD122" s="526"/>
      <c r="FE122" s="526"/>
      <c r="FF122" s="526"/>
      <c r="FG122" s="526"/>
      <c r="FH122" s="526"/>
      <c r="FI122" s="526"/>
      <c r="FJ122" s="526"/>
      <c r="FK122" s="526"/>
      <c r="FL122" s="526"/>
      <c r="FM122" s="526"/>
      <c r="FN122" s="526"/>
      <c r="FO122" s="526"/>
      <c r="FP122" s="526"/>
      <c r="FQ122" s="526"/>
      <c r="FR122" s="526"/>
      <c r="FS122" s="526"/>
      <c r="FT122" s="526"/>
      <c r="FU122" s="526"/>
      <c r="FV122" s="526"/>
      <c r="FW122" s="526"/>
      <c r="FX122" s="526"/>
      <c r="FY122" s="526"/>
      <c r="FZ122" s="526"/>
      <c r="GA122" s="526"/>
      <c r="GB122" s="526"/>
      <c r="GC122" s="526"/>
      <c r="GD122" s="526"/>
      <c r="GE122" s="526"/>
      <c r="GF122" s="526"/>
      <c r="GG122" s="526"/>
      <c r="GH122" s="526"/>
      <c r="GI122" s="526"/>
      <c r="GJ122" s="526"/>
      <c r="GK122" s="526"/>
      <c r="GL122" s="526"/>
      <c r="GM122" s="526"/>
      <c r="GN122" s="526"/>
      <c r="GO122" s="526"/>
      <c r="GP122" s="526"/>
      <c r="GQ122" s="526"/>
      <c r="GR122" s="526"/>
      <c r="GS122" s="526"/>
      <c r="GT122" s="526"/>
      <c r="GU122" s="526"/>
      <c r="GV122" s="526"/>
      <c r="GW122" s="526"/>
      <c r="GX122" s="526"/>
      <c r="GY122" s="526"/>
      <c r="GZ122" s="526"/>
      <c r="HA122" s="526"/>
      <c r="HB122" s="526"/>
      <c r="HC122" s="526"/>
      <c r="HD122" s="526"/>
      <c r="HE122" s="526"/>
      <c r="HF122" s="526"/>
      <c r="HG122" s="526"/>
      <c r="HH122" s="526"/>
      <c r="HI122" s="526"/>
      <c r="HJ122" s="526"/>
      <c r="HK122" s="526"/>
      <c r="HL122" s="526"/>
      <c r="HM122" s="526"/>
      <c r="HN122" s="526"/>
      <c r="HO122" s="526"/>
      <c r="HP122" s="526"/>
      <c r="HQ122" s="526"/>
      <c r="HR122" s="526"/>
      <c r="HS122" s="526"/>
      <c r="HT122" s="526"/>
      <c r="HU122" s="526"/>
      <c r="HV122" s="526"/>
      <c r="HW122" s="526"/>
      <c r="HX122" s="526"/>
      <c r="HY122" s="526"/>
      <c r="HZ122" s="526"/>
      <c r="IA122" s="526"/>
      <c r="IB122" s="526"/>
      <c r="IC122" s="526"/>
      <c r="ID122" s="526"/>
      <c r="IE122" s="526"/>
      <c r="IF122" s="526"/>
      <c r="IG122" s="526"/>
      <c r="IH122" s="526"/>
      <c r="II122" s="526"/>
      <c r="IJ122" s="526"/>
      <c r="IK122" s="526"/>
      <c r="IL122" s="526"/>
      <c r="IM122" s="526"/>
      <c r="IN122" s="526"/>
      <c r="IO122" s="526"/>
      <c r="IP122" s="526"/>
      <c r="IQ122" s="526"/>
      <c r="IR122" s="526"/>
      <c r="IS122" s="526"/>
      <c r="IT122" s="526"/>
      <c r="IU122" s="526"/>
      <c r="IV122" s="526"/>
      <c r="IW122" s="526"/>
      <c r="IX122" s="526"/>
      <c r="IY122" s="526"/>
      <c r="IZ122" s="526"/>
      <c r="JA122" s="526"/>
      <c r="JB122" s="526"/>
      <c r="JC122" s="526"/>
      <c r="JD122" s="526"/>
      <c r="JE122" s="526"/>
      <c r="JF122" s="526"/>
      <c r="JG122" s="526"/>
      <c r="JH122" s="526"/>
      <c r="JI122" s="526"/>
      <c r="JJ122" s="526"/>
      <c r="JK122" s="526"/>
      <c r="JL122" s="526"/>
      <c r="JM122" s="526"/>
      <c r="JN122" s="527"/>
    </row>
    <row r="123" spans="1:274" ht="38" customHeight="1">
      <c r="A123" s="886" t="s">
        <v>1926</v>
      </c>
      <c r="B123" s="914" t="s">
        <v>1492</v>
      </c>
      <c r="C123" s="914" t="s">
        <v>1462</v>
      </c>
      <c r="D123" s="661">
        <v>1</v>
      </c>
      <c r="E123" s="1190">
        <v>260</v>
      </c>
      <c r="F123" s="915" t="s">
        <v>1773</v>
      </c>
      <c r="G123" s="990"/>
      <c r="H123" s="991"/>
      <c r="I123" s="992"/>
      <c r="J123" s="993"/>
      <c r="K123" s="994"/>
      <c r="L123" s="995"/>
      <c r="M123" s="895">
        <f t="shared" si="11"/>
        <v>0</v>
      </c>
      <c r="N123" s="685">
        <f t="shared" si="12"/>
        <v>0</v>
      </c>
      <c r="O123" s="686" t="str">
        <f t="shared" si="13"/>
        <v>-</v>
      </c>
      <c r="P123" s="896">
        <v>4.8</v>
      </c>
      <c r="Q123" s="174">
        <f t="shared" si="7"/>
        <v>0</v>
      </c>
      <c r="R123" s="533"/>
      <c r="S123" s="922" t="s">
        <v>1520</v>
      </c>
      <c r="T123" s="898"/>
      <c r="U123" s="898"/>
      <c r="V123" s="898"/>
      <c r="W123" s="898"/>
      <c r="X123" s="898"/>
      <c r="Y123" s="898"/>
      <c r="Z123" s="898"/>
      <c r="AA123" s="898"/>
      <c r="AB123" s="898"/>
      <c r="AC123" s="898"/>
      <c r="AD123" s="898"/>
      <c r="AE123" s="898"/>
      <c r="AF123" s="898"/>
      <c r="AG123" s="898"/>
      <c r="AH123" s="898"/>
      <c r="AI123" s="898"/>
      <c r="AJ123" s="898"/>
      <c r="AK123" s="898"/>
      <c r="AL123" s="899"/>
      <c r="AM123" s="900"/>
      <c r="AN123" s="900"/>
      <c r="AO123" s="900"/>
      <c r="AP123" s="900">
        <v>1</v>
      </c>
      <c r="AQ123" s="900"/>
      <c r="AR123" s="900"/>
      <c r="AS123" s="858"/>
      <c r="AT123" s="526"/>
      <c r="AU123" s="526"/>
      <c r="AV123" s="526"/>
      <c r="AW123" s="526"/>
      <c r="AX123" s="526"/>
      <c r="AY123" s="526"/>
      <c r="AZ123" s="526"/>
      <c r="BA123" s="526"/>
      <c r="BB123" s="526"/>
      <c r="BC123" s="526"/>
      <c r="BD123" s="526"/>
      <c r="BE123" s="526"/>
      <c r="BF123" s="526"/>
      <c r="BG123" s="526"/>
      <c r="BH123" s="526"/>
      <c r="BI123" s="526"/>
      <c r="BJ123" s="526"/>
      <c r="BK123" s="526"/>
      <c r="BL123" s="526"/>
      <c r="BM123" s="526"/>
      <c r="BN123" s="526"/>
      <c r="BO123" s="526"/>
      <c r="BP123" s="526"/>
      <c r="BQ123" s="526"/>
      <c r="BR123" s="526"/>
      <c r="BS123" s="526"/>
      <c r="BT123" s="526"/>
      <c r="BU123" s="526"/>
      <c r="BV123" s="526"/>
      <c r="BW123" s="526"/>
      <c r="BX123" s="526"/>
      <c r="BY123" s="526"/>
      <c r="BZ123" s="526"/>
      <c r="CA123" s="526"/>
      <c r="CB123" s="526"/>
      <c r="CC123" s="526"/>
      <c r="CD123" s="526"/>
      <c r="CE123" s="526"/>
      <c r="CF123" s="526"/>
      <c r="CG123" s="526"/>
      <c r="CH123" s="526"/>
      <c r="CI123" s="526"/>
      <c r="CJ123" s="526"/>
      <c r="CK123" s="526"/>
      <c r="CL123" s="526"/>
      <c r="CM123" s="526"/>
      <c r="CN123" s="526"/>
      <c r="CO123" s="526"/>
      <c r="CP123" s="526"/>
      <c r="CQ123" s="526"/>
      <c r="CR123" s="526"/>
      <c r="CS123" s="526"/>
      <c r="CT123" s="526"/>
      <c r="CU123" s="526"/>
      <c r="CV123" s="526"/>
      <c r="CW123" s="526"/>
      <c r="CX123" s="526"/>
      <c r="CY123" s="526"/>
      <c r="CZ123" s="526"/>
      <c r="DA123" s="526"/>
      <c r="DB123" s="526"/>
      <c r="DC123" s="526"/>
      <c r="DD123" s="526"/>
      <c r="DE123" s="526"/>
      <c r="DF123" s="526"/>
      <c r="DG123" s="526"/>
      <c r="DH123" s="526"/>
      <c r="DI123" s="526"/>
      <c r="DJ123" s="526"/>
      <c r="DK123" s="526"/>
      <c r="DL123" s="526"/>
      <c r="DM123" s="526"/>
      <c r="DN123" s="526"/>
      <c r="DO123" s="526"/>
      <c r="DP123" s="526"/>
      <c r="DQ123" s="526"/>
      <c r="DR123" s="526"/>
      <c r="DS123" s="526"/>
      <c r="DT123" s="526"/>
      <c r="DU123" s="526"/>
      <c r="DV123" s="526"/>
      <c r="DW123" s="526"/>
      <c r="DX123" s="526"/>
      <c r="DY123" s="526"/>
      <c r="DZ123" s="526"/>
      <c r="EA123" s="526"/>
      <c r="EB123" s="526"/>
      <c r="EC123" s="526"/>
      <c r="ED123" s="526"/>
      <c r="EE123" s="526"/>
      <c r="EF123" s="526"/>
      <c r="EG123" s="526"/>
      <c r="EH123" s="526"/>
      <c r="EI123" s="526"/>
      <c r="EJ123" s="526"/>
      <c r="EK123" s="526"/>
      <c r="EL123" s="526"/>
      <c r="EM123" s="526"/>
      <c r="EN123" s="526"/>
      <c r="EO123" s="526"/>
      <c r="EP123" s="526"/>
      <c r="EQ123" s="526"/>
      <c r="ER123" s="526"/>
      <c r="ES123" s="526"/>
      <c r="ET123" s="526"/>
      <c r="EU123" s="526"/>
      <c r="EV123" s="526"/>
      <c r="EW123" s="526"/>
      <c r="EX123" s="526"/>
      <c r="EY123" s="526"/>
      <c r="EZ123" s="526"/>
      <c r="FA123" s="526"/>
      <c r="FB123" s="526"/>
      <c r="FC123" s="526"/>
      <c r="FD123" s="526"/>
      <c r="FE123" s="526"/>
      <c r="FF123" s="526"/>
      <c r="FG123" s="526"/>
      <c r="FH123" s="526"/>
      <c r="FI123" s="526"/>
      <c r="FJ123" s="526"/>
      <c r="FK123" s="526"/>
      <c r="FL123" s="526"/>
      <c r="FM123" s="526"/>
      <c r="FN123" s="526"/>
      <c r="FO123" s="526"/>
      <c r="FP123" s="526"/>
      <c r="FQ123" s="526"/>
      <c r="FR123" s="526"/>
      <c r="FS123" s="526"/>
      <c r="FT123" s="526"/>
      <c r="FU123" s="526"/>
      <c r="FV123" s="526"/>
      <c r="FW123" s="526"/>
      <c r="FX123" s="526"/>
      <c r="FY123" s="526"/>
      <c r="FZ123" s="526"/>
      <c r="GA123" s="526"/>
      <c r="GB123" s="526"/>
      <c r="GC123" s="526"/>
      <c r="GD123" s="526"/>
      <c r="GE123" s="526"/>
      <c r="GF123" s="526"/>
      <c r="GG123" s="526"/>
      <c r="GH123" s="526"/>
      <c r="GI123" s="526"/>
      <c r="GJ123" s="526"/>
      <c r="GK123" s="526"/>
      <c r="GL123" s="526"/>
      <c r="GM123" s="526"/>
      <c r="GN123" s="526"/>
      <c r="GO123" s="526"/>
      <c r="GP123" s="526"/>
      <c r="GQ123" s="526"/>
      <c r="GR123" s="526"/>
      <c r="GS123" s="526"/>
      <c r="GT123" s="526"/>
      <c r="GU123" s="526"/>
      <c r="GV123" s="526"/>
      <c r="GW123" s="526"/>
      <c r="GX123" s="526"/>
      <c r="GY123" s="526"/>
      <c r="GZ123" s="526"/>
      <c r="HA123" s="526"/>
      <c r="HB123" s="526"/>
      <c r="HC123" s="526"/>
      <c r="HD123" s="526"/>
      <c r="HE123" s="526"/>
      <c r="HF123" s="526"/>
      <c r="HG123" s="526"/>
      <c r="HH123" s="526"/>
      <c r="HI123" s="526"/>
      <c r="HJ123" s="526"/>
      <c r="HK123" s="526"/>
      <c r="HL123" s="526"/>
      <c r="HM123" s="526"/>
      <c r="HN123" s="526"/>
      <c r="HO123" s="526"/>
      <c r="HP123" s="526"/>
      <c r="HQ123" s="526"/>
      <c r="HR123" s="526"/>
      <c r="HS123" s="526"/>
      <c r="HT123" s="526"/>
      <c r="HU123" s="526"/>
      <c r="HV123" s="526"/>
      <c r="HW123" s="526"/>
      <c r="HX123" s="526"/>
      <c r="HY123" s="526"/>
      <c r="HZ123" s="526"/>
      <c r="IA123" s="526"/>
      <c r="IB123" s="526"/>
      <c r="IC123" s="526"/>
      <c r="ID123" s="526"/>
      <c r="IE123" s="526"/>
      <c r="IF123" s="526"/>
      <c r="IG123" s="526"/>
      <c r="IH123" s="526"/>
      <c r="II123" s="526"/>
      <c r="IJ123" s="526"/>
      <c r="IK123" s="526"/>
      <c r="IL123" s="526"/>
      <c r="IM123" s="526"/>
      <c r="IN123" s="526"/>
      <c r="IO123" s="526"/>
      <c r="IP123" s="526"/>
      <c r="IQ123" s="526"/>
      <c r="IR123" s="526"/>
      <c r="IS123" s="526"/>
      <c r="IT123" s="526"/>
      <c r="IU123" s="526"/>
      <c r="IV123" s="526"/>
      <c r="IW123" s="526"/>
      <c r="IX123" s="526"/>
      <c r="IY123" s="526"/>
      <c r="IZ123" s="526"/>
      <c r="JA123" s="526"/>
      <c r="JB123" s="526"/>
      <c r="JC123" s="526"/>
      <c r="JD123" s="526"/>
      <c r="JE123" s="526"/>
      <c r="JF123" s="526"/>
      <c r="JG123" s="526"/>
      <c r="JH123" s="526"/>
      <c r="JI123" s="526"/>
      <c r="JJ123" s="526"/>
      <c r="JK123" s="526"/>
      <c r="JL123" s="526"/>
      <c r="JM123" s="526"/>
      <c r="JN123" s="527"/>
    </row>
    <row r="124" spans="1:274" ht="38" customHeight="1">
      <c r="A124" s="860"/>
      <c r="B124" s="914" t="s">
        <v>1499</v>
      </c>
      <c r="C124" s="914" t="s">
        <v>1496</v>
      </c>
      <c r="D124" s="661">
        <v>2</v>
      </c>
      <c r="E124" s="1190">
        <v>418</v>
      </c>
      <c r="F124" s="915" t="s">
        <v>1774</v>
      </c>
      <c r="G124" s="990"/>
      <c r="H124" s="991"/>
      <c r="I124" s="992"/>
      <c r="J124" s="993"/>
      <c r="K124" s="994"/>
      <c r="L124" s="995"/>
      <c r="M124" s="895">
        <f t="shared" si="11"/>
        <v>0</v>
      </c>
      <c r="N124" s="685">
        <f t="shared" si="12"/>
        <v>0</v>
      </c>
      <c r="O124" s="686" t="str">
        <f t="shared" si="13"/>
        <v>-</v>
      </c>
      <c r="P124" s="926">
        <v>18.600000000000001</v>
      </c>
      <c r="Q124" s="174">
        <f t="shared" si="7"/>
        <v>0</v>
      </c>
      <c r="R124" s="533"/>
      <c r="S124" s="922" t="s">
        <v>1516</v>
      </c>
      <c r="T124" s="898"/>
      <c r="U124" s="898"/>
      <c r="V124" s="898"/>
      <c r="W124" s="898"/>
      <c r="X124" s="898"/>
      <c r="Y124" s="898"/>
      <c r="Z124" s="898"/>
      <c r="AA124" s="898"/>
      <c r="AB124" s="898"/>
      <c r="AC124" s="898"/>
      <c r="AD124" s="898"/>
      <c r="AE124" s="898"/>
      <c r="AF124" s="898"/>
      <c r="AG124" s="898"/>
      <c r="AH124" s="898"/>
      <c r="AI124" s="898"/>
      <c r="AJ124" s="898"/>
      <c r="AK124" s="898"/>
      <c r="AL124" s="899"/>
      <c r="AM124" s="900"/>
      <c r="AN124" s="900"/>
      <c r="AO124" s="900"/>
      <c r="AP124" s="900">
        <v>2</v>
      </c>
      <c r="AQ124" s="900"/>
      <c r="AR124" s="900"/>
      <c r="AS124" s="858"/>
      <c r="AT124" s="526"/>
      <c r="AU124" s="526"/>
      <c r="AV124" s="526"/>
      <c r="AW124" s="526"/>
      <c r="AX124" s="526"/>
      <c r="AY124" s="526"/>
      <c r="AZ124" s="526"/>
      <c r="BA124" s="526"/>
      <c r="BB124" s="526"/>
      <c r="BC124" s="526"/>
      <c r="BD124" s="526"/>
      <c r="BE124" s="526"/>
      <c r="BF124" s="526"/>
      <c r="BG124" s="526"/>
      <c r="BH124" s="526"/>
      <c r="BI124" s="526"/>
      <c r="BJ124" s="526"/>
      <c r="BK124" s="526"/>
      <c r="BL124" s="526"/>
      <c r="BM124" s="526"/>
      <c r="BN124" s="526"/>
      <c r="BO124" s="526"/>
      <c r="BP124" s="526"/>
      <c r="BQ124" s="526"/>
      <c r="BR124" s="526"/>
      <c r="BS124" s="526"/>
      <c r="BT124" s="526"/>
      <c r="BU124" s="526"/>
      <c r="BV124" s="526"/>
      <c r="BW124" s="526"/>
      <c r="BX124" s="526"/>
      <c r="BY124" s="526"/>
      <c r="BZ124" s="526"/>
      <c r="CA124" s="526"/>
      <c r="CB124" s="526"/>
      <c r="CC124" s="526"/>
      <c r="CD124" s="526"/>
      <c r="CE124" s="526"/>
      <c r="CF124" s="526"/>
      <c r="CG124" s="526"/>
      <c r="CH124" s="526"/>
      <c r="CI124" s="526"/>
      <c r="CJ124" s="526"/>
      <c r="CK124" s="526"/>
      <c r="CL124" s="526"/>
      <c r="CM124" s="526"/>
      <c r="CN124" s="526"/>
      <c r="CO124" s="526"/>
      <c r="CP124" s="526"/>
      <c r="CQ124" s="526"/>
      <c r="CR124" s="526"/>
      <c r="CS124" s="526"/>
      <c r="CT124" s="526"/>
      <c r="CU124" s="526"/>
      <c r="CV124" s="526"/>
      <c r="CW124" s="526"/>
      <c r="CX124" s="526"/>
      <c r="CY124" s="526"/>
      <c r="CZ124" s="526"/>
      <c r="DA124" s="526"/>
      <c r="DB124" s="526"/>
      <c r="DC124" s="526"/>
      <c r="DD124" s="526"/>
      <c r="DE124" s="526"/>
      <c r="DF124" s="526"/>
      <c r="DG124" s="526"/>
      <c r="DH124" s="526"/>
      <c r="DI124" s="526"/>
      <c r="DJ124" s="526"/>
      <c r="DK124" s="526"/>
      <c r="DL124" s="526"/>
      <c r="DM124" s="526"/>
      <c r="DN124" s="526"/>
      <c r="DO124" s="526"/>
      <c r="DP124" s="526"/>
      <c r="DQ124" s="526"/>
      <c r="DR124" s="526"/>
      <c r="DS124" s="526"/>
      <c r="DT124" s="526"/>
      <c r="DU124" s="526"/>
      <c r="DV124" s="526"/>
      <c r="DW124" s="526"/>
      <c r="DX124" s="526"/>
      <c r="DY124" s="526"/>
      <c r="DZ124" s="526"/>
      <c r="EA124" s="526"/>
      <c r="EB124" s="526"/>
      <c r="EC124" s="526"/>
      <c r="ED124" s="526"/>
      <c r="EE124" s="526"/>
      <c r="EF124" s="526"/>
      <c r="EG124" s="526"/>
      <c r="EH124" s="526"/>
      <c r="EI124" s="526"/>
      <c r="EJ124" s="526"/>
      <c r="EK124" s="526"/>
      <c r="EL124" s="526"/>
      <c r="EM124" s="526"/>
      <c r="EN124" s="526"/>
      <c r="EO124" s="526"/>
      <c r="EP124" s="526"/>
      <c r="EQ124" s="526"/>
      <c r="ER124" s="526"/>
      <c r="ES124" s="526"/>
      <c r="ET124" s="526"/>
      <c r="EU124" s="526"/>
      <c r="EV124" s="526"/>
      <c r="EW124" s="526"/>
      <c r="EX124" s="526"/>
      <c r="EY124" s="526"/>
      <c r="EZ124" s="526"/>
      <c r="FA124" s="526"/>
      <c r="FB124" s="526"/>
      <c r="FC124" s="526"/>
      <c r="FD124" s="526"/>
      <c r="FE124" s="526"/>
      <c r="FF124" s="526"/>
      <c r="FG124" s="526"/>
      <c r="FH124" s="526"/>
      <c r="FI124" s="526"/>
      <c r="FJ124" s="526"/>
      <c r="FK124" s="526"/>
      <c r="FL124" s="526"/>
      <c r="FM124" s="526"/>
      <c r="FN124" s="526"/>
      <c r="FO124" s="526"/>
      <c r="FP124" s="526"/>
      <c r="FQ124" s="526"/>
      <c r="FR124" s="526"/>
      <c r="FS124" s="526"/>
      <c r="FT124" s="526"/>
      <c r="FU124" s="526"/>
      <c r="FV124" s="526"/>
      <c r="FW124" s="526"/>
      <c r="FX124" s="526"/>
      <c r="FY124" s="526"/>
      <c r="FZ124" s="526"/>
      <c r="GA124" s="526"/>
      <c r="GB124" s="526"/>
      <c r="GC124" s="526"/>
      <c r="GD124" s="526"/>
      <c r="GE124" s="526"/>
      <c r="GF124" s="526"/>
      <c r="GG124" s="526"/>
      <c r="GH124" s="526"/>
      <c r="GI124" s="526"/>
      <c r="GJ124" s="526"/>
      <c r="GK124" s="526"/>
      <c r="GL124" s="526"/>
      <c r="GM124" s="526"/>
      <c r="GN124" s="526"/>
      <c r="GO124" s="526"/>
      <c r="GP124" s="526"/>
      <c r="GQ124" s="526"/>
      <c r="GR124" s="526"/>
      <c r="GS124" s="526"/>
      <c r="GT124" s="526"/>
      <c r="GU124" s="526"/>
      <c r="GV124" s="526"/>
      <c r="GW124" s="526"/>
      <c r="GX124" s="526"/>
      <c r="GY124" s="526"/>
      <c r="GZ124" s="526"/>
      <c r="HA124" s="526"/>
      <c r="HB124" s="526"/>
      <c r="HC124" s="526"/>
      <c r="HD124" s="526"/>
      <c r="HE124" s="526"/>
      <c r="HF124" s="526"/>
      <c r="HG124" s="526"/>
      <c r="HH124" s="526"/>
      <c r="HI124" s="526"/>
      <c r="HJ124" s="526"/>
      <c r="HK124" s="526"/>
      <c r="HL124" s="526"/>
      <c r="HM124" s="526"/>
      <c r="HN124" s="526"/>
      <c r="HO124" s="526"/>
      <c r="HP124" s="526"/>
      <c r="HQ124" s="526"/>
      <c r="HR124" s="526"/>
      <c r="HS124" s="526"/>
      <c r="HT124" s="526"/>
      <c r="HU124" s="526"/>
      <c r="HV124" s="526"/>
      <c r="HW124" s="526"/>
      <c r="HX124" s="526"/>
      <c r="HY124" s="526"/>
      <c r="HZ124" s="526"/>
      <c r="IA124" s="526"/>
      <c r="IB124" s="526"/>
      <c r="IC124" s="526"/>
      <c r="ID124" s="526"/>
      <c r="IE124" s="526"/>
      <c r="IF124" s="526"/>
      <c r="IG124" s="526"/>
      <c r="IH124" s="526"/>
      <c r="II124" s="526"/>
      <c r="IJ124" s="526"/>
      <c r="IK124" s="526"/>
      <c r="IL124" s="526"/>
      <c r="IM124" s="526"/>
      <c r="IN124" s="526"/>
      <c r="IO124" s="526"/>
      <c r="IP124" s="526"/>
      <c r="IQ124" s="526"/>
      <c r="IR124" s="526"/>
      <c r="IS124" s="526"/>
      <c r="IT124" s="526"/>
      <c r="IU124" s="526"/>
      <c r="IV124" s="526"/>
      <c r="IW124" s="526"/>
      <c r="IX124" s="526"/>
      <c r="IY124" s="526"/>
      <c r="IZ124" s="526"/>
      <c r="JA124" s="526"/>
      <c r="JB124" s="526"/>
      <c r="JC124" s="526"/>
      <c r="JD124" s="526"/>
      <c r="JE124" s="526"/>
      <c r="JF124" s="526"/>
      <c r="JG124" s="526"/>
      <c r="JH124" s="526"/>
      <c r="JI124" s="526"/>
      <c r="JJ124" s="526"/>
      <c r="JK124" s="526"/>
      <c r="JL124" s="526"/>
      <c r="JM124" s="526"/>
      <c r="JN124" s="527"/>
    </row>
    <row r="125" spans="1:274" ht="38" customHeight="1">
      <c r="A125" s="860"/>
      <c r="B125" s="914" t="s">
        <v>1500</v>
      </c>
      <c r="C125" s="914" t="s">
        <v>1497</v>
      </c>
      <c r="D125" s="661">
        <v>1</v>
      </c>
      <c r="E125" s="1190">
        <v>312</v>
      </c>
      <c r="F125" s="915" t="s">
        <v>1775</v>
      </c>
      <c r="G125" s="990"/>
      <c r="H125" s="991"/>
      <c r="I125" s="992"/>
      <c r="J125" s="993"/>
      <c r="K125" s="994"/>
      <c r="L125" s="995"/>
      <c r="M125" s="895">
        <f t="shared" si="11"/>
        <v>0</v>
      </c>
      <c r="N125" s="685">
        <f t="shared" si="12"/>
        <v>0</v>
      </c>
      <c r="O125" s="686" t="str">
        <f t="shared" si="13"/>
        <v>-</v>
      </c>
      <c r="P125" s="926">
        <v>8.9</v>
      </c>
      <c r="Q125" s="174">
        <f t="shared" si="7"/>
        <v>0</v>
      </c>
      <c r="R125" s="533"/>
      <c r="S125" s="922" t="s">
        <v>1516</v>
      </c>
      <c r="T125" s="898"/>
      <c r="U125" s="898"/>
      <c r="V125" s="898"/>
      <c r="W125" s="898"/>
      <c r="X125" s="898"/>
      <c r="Y125" s="898"/>
      <c r="Z125" s="898"/>
      <c r="AA125" s="898"/>
      <c r="AB125" s="898"/>
      <c r="AC125" s="898"/>
      <c r="AD125" s="898"/>
      <c r="AE125" s="898"/>
      <c r="AF125" s="898"/>
      <c r="AG125" s="898"/>
      <c r="AH125" s="898"/>
      <c r="AI125" s="898"/>
      <c r="AJ125" s="898"/>
      <c r="AK125" s="898"/>
      <c r="AL125" s="899"/>
      <c r="AM125" s="900"/>
      <c r="AN125" s="900"/>
      <c r="AO125" s="900"/>
      <c r="AP125" s="900">
        <v>1</v>
      </c>
      <c r="AQ125" s="900"/>
      <c r="AR125" s="900"/>
      <c r="AS125" s="858"/>
      <c r="AT125" s="526"/>
      <c r="AU125" s="526"/>
      <c r="AV125" s="526"/>
      <c r="AW125" s="526"/>
      <c r="AX125" s="526"/>
      <c r="AY125" s="526"/>
      <c r="AZ125" s="526"/>
      <c r="BA125" s="526"/>
      <c r="BB125" s="526"/>
      <c r="BC125" s="526"/>
      <c r="BD125" s="526"/>
      <c r="BE125" s="526"/>
      <c r="BF125" s="526"/>
      <c r="BG125" s="526"/>
      <c r="BH125" s="526"/>
      <c r="BI125" s="526"/>
      <c r="BJ125" s="526"/>
      <c r="BK125" s="526"/>
      <c r="BL125" s="526"/>
      <c r="BM125" s="526"/>
      <c r="BN125" s="526"/>
      <c r="BO125" s="526"/>
      <c r="BP125" s="526"/>
      <c r="BQ125" s="526"/>
      <c r="BR125" s="526"/>
      <c r="BS125" s="526"/>
      <c r="BT125" s="526"/>
      <c r="BU125" s="526"/>
      <c r="BV125" s="526"/>
      <c r="BW125" s="526"/>
      <c r="BX125" s="526"/>
      <c r="BY125" s="526"/>
      <c r="BZ125" s="526"/>
      <c r="CA125" s="526"/>
      <c r="CB125" s="526"/>
      <c r="CC125" s="526"/>
      <c r="CD125" s="526"/>
      <c r="CE125" s="526"/>
      <c r="CF125" s="526"/>
      <c r="CG125" s="526"/>
      <c r="CH125" s="526"/>
      <c r="CI125" s="526"/>
      <c r="CJ125" s="526"/>
      <c r="CK125" s="526"/>
      <c r="CL125" s="526"/>
      <c r="CM125" s="526"/>
      <c r="CN125" s="526"/>
      <c r="CO125" s="526"/>
      <c r="CP125" s="526"/>
      <c r="CQ125" s="526"/>
      <c r="CR125" s="526"/>
      <c r="CS125" s="526"/>
      <c r="CT125" s="526"/>
      <c r="CU125" s="526"/>
      <c r="CV125" s="526"/>
      <c r="CW125" s="526"/>
      <c r="CX125" s="526"/>
      <c r="CY125" s="526"/>
      <c r="CZ125" s="526"/>
      <c r="DA125" s="526"/>
      <c r="DB125" s="526"/>
      <c r="DC125" s="526"/>
      <c r="DD125" s="526"/>
      <c r="DE125" s="526"/>
      <c r="DF125" s="526"/>
      <c r="DG125" s="526"/>
      <c r="DH125" s="526"/>
      <c r="DI125" s="526"/>
      <c r="DJ125" s="526"/>
      <c r="DK125" s="526"/>
      <c r="DL125" s="526"/>
      <c r="DM125" s="526"/>
      <c r="DN125" s="526"/>
      <c r="DO125" s="526"/>
      <c r="DP125" s="526"/>
      <c r="DQ125" s="526"/>
      <c r="DR125" s="526"/>
      <c r="DS125" s="526"/>
      <c r="DT125" s="526"/>
      <c r="DU125" s="526"/>
      <c r="DV125" s="526"/>
      <c r="DW125" s="526"/>
      <c r="DX125" s="526"/>
      <c r="DY125" s="526"/>
      <c r="DZ125" s="526"/>
      <c r="EA125" s="526"/>
      <c r="EB125" s="526"/>
      <c r="EC125" s="526"/>
      <c r="ED125" s="526"/>
      <c r="EE125" s="526"/>
      <c r="EF125" s="526"/>
      <c r="EG125" s="526"/>
      <c r="EH125" s="526"/>
      <c r="EI125" s="526"/>
      <c r="EJ125" s="526"/>
      <c r="EK125" s="526"/>
      <c r="EL125" s="526"/>
      <c r="EM125" s="526"/>
      <c r="EN125" s="526"/>
      <c r="EO125" s="526"/>
      <c r="EP125" s="526"/>
      <c r="EQ125" s="526"/>
      <c r="ER125" s="526"/>
      <c r="ES125" s="526"/>
      <c r="ET125" s="526"/>
      <c r="EU125" s="526"/>
      <c r="EV125" s="526"/>
      <c r="EW125" s="526"/>
      <c r="EX125" s="526"/>
      <c r="EY125" s="526"/>
      <c r="EZ125" s="526"/>
      <c r="FA125" s="526"/>
      <c r="FB125" s="526"/>
      <c r="FC125" s="526"/>
      <c r="FD125" s="526"/>
      <c r="FE125" s="526"/>
      <c r="FF125" s="526"/>
      <c r="FG125" s="526"/>
      <c r="FH125" s="526"/>
      <c r="FI125" s="526"/>
      <c r="FJ125" s="526"/>
      <c r="FK125" s="526"/>
      <c r="FL125" s="526"/>
      <c r="FM125" s="526"/>
      <c r="FN125" s="526"/>
      <c r="FO125" s="526"/>
      <c r="FP125" s="526"/>
      <c r="FQ125" s="526"/>
      <c r="FR125" s="526"/>
      <c r="FS125" s="526"/>
      <c r="FT125" s="526"/>
      <c r="FU125" s="526"/>
      <c r="FV125" s="526"/>
      <c r="FW125" s="526"/>
      <c r="FX125" s="526"/>
      <c r="FY125" s="526"/>
      <c r="FZ125" s="526"/>
      <c r="GA125" s="526"/>
      <c r="GB125" s="526"/>
      <c r="GC125" s="526"/>
      <c r="GD125" s="526"/>
      <c r="GE125" s="526"/>
      <c r="GF125" s="526"/>
      <c r="GG125" s="526"/>
      <c r="GH125" s="526"/>
      <c r="GI125" s="526"/>
      <c r="GJ125" s="526"/>
      <c r="GK125" s="526"/>
      <c r="GL125" s="526"/>
      <c r="GM125" s="526"/>
      <c r="GN125" s="526"/>
      <c r="GO125" s="526"/>
      <c r="GP125" s="526"/>
      <c r="GQ125" s="526"/>
      <c r="GR125" s="526"/>
      <c r="GS125" s="526"/>
      <c r="GT125" s="526"/>
      <c r="GU125" s="526"/>
      <c r="GV125" s="526"/>
      <c r="GW125" s="526"/>
      <c r="GX125" s="526"/>
      <c r="GY125" s="526"/>
      <c r="GZ125" s="526"/>
      <c r="HA125" s="526"/>
      <c r="HB125" s="526"/>
      <c r="HC125" s="526"/>
      <c r="HD125" s="526"/>
      <c r="HE125" s="526"/>
      <c r="HF125" s="526"/>
      <c r="HG125" s="526"/>
      <c r="HH125" s="526"/>
      <c r="HI125" s="526"/>
      <c r="HJ125" s="526"/>
      <c r="HK125" s="526"/>
      <c r="HL125" s="526"/>
      <c r="HM125" s="526"/>
      <c r="HN125" s="526"/>
      <c r="HO125" s="526"/>
      <c r="HP125" s="526"/>
      <c r="HQ125" s="526"/>
      <c r="HR125" s="526"/>
      <c r="HS125" s="526"/>
      <c r="HT125" s="526"/>
      <c r="HU125" s="526"/>
      <c r="HV125" s="526"/>
      <c r="HW125" s="526"/>
      <c r="HX125" s="526"/>
      <c r="HY125" s="526"/>
      <c r="HZ125" s="526"/>
      <c r="IA125" s="526"/>
      <c r="IB125" s="526"/>
      <c r="IC125" s="526"/>
      <c r="ID125" s="526"/>
      <c r="IE125" s="526"/>
      <c r="IF125" s="526"/>
      <c r="IG125" s="526"/>
      <c r="IH125" s="526"/>
      <c r="II125" s="526"/>
      <c r="IJ125" s="526"/>
      <c r="IK125" s="526"/>
      <c r="IL125" s="526"/>
      <c r="IM125" s="526"/>
      <c r="IN125" s="526"/>
      <c r="IO125" s="526"/>
      <c r="IP125" s="526"/>
      <c r="IQ125" s="526"/>
      <c r="IR125" s="526"/>
      <c r="IS125" s="526"/>
      <c r="IT125" s="526"/>
      <c r="IU125" s="526"/>
      <c r="IV125" s="526"/>
      <c r="IW125" s="526"/>
      <c r="IX125" s="526"/>
      <c r="IY125" s="526"/>
      <c r="IZ125" s="526"/>
      <c r="JA125" s="526"/>
      <c r="JB125" s="526"/>
      <c r="JC125" s="526"/>
      <c r="JD125" s="526"/>
      <c r="JE125" s="526"/>
      <c r="JF125" s="526"/>
      <c r="JG125" s="526"/>
      <c r="JH125" s="526"/>
      <c r="JI125" s="526"/>
      <c r="JJ125" s="526"/>
      <c r="JK125" s="526"/>
      <c r="JL125" s="526"/>
      <c r="JM125" s="526"/>
      <c r="JN125" s="527"/>
    </row>
    <row r="126" spans="1:274" ht="38" customHeight="1">
      <c r="A126" s="860"/>
      <c r="B126" s="914" t="s">
        <v>1501</v>
      </c>
      <c r="C126" s="914" t="s">
        <v>1498</v>
      </c>
      <c r="D126" s="661">
        <v>1</v>
      </c>
      <c r="E126" s="1190">
        <v>312</v>
      </c>
      <c r="F126" s="915" t="s">
        <v>1775</v>
      </c>
      <c r="G126" s="990"/>
      <c r="H126" s="991"/>
      <c r="I126" s="992"/>
      <c r="J126" s="993"/>
      <c r="K126" s="994"/>
      <c r="L126" s="995"/>
      <c r="M126" s="895">
        <f t="shared" si="11"/>
        <v>0</v>
      </c>
      <c r="N126" s="685">
        <f t="shared" si="12"/>
        <v>0</v>
      </c>
      <c r="O126" s="686" t="str">
        <f t="shared" si="13"/>
        <v>-</v>
      </c>
      <c r="P126" s="926">
        <v>8.8000000000000007</v>
      </c>
      <c r="Q126" s="174">
        <f t="shared" ref="Q126:Q135" si="14">P126*M126</f>
        <v>0</v>
      </c>
      <c r="R126" s="533"/>
      <c r="S126" s="922" t="s">
        <v>1516</v>
      </c>
      <c r="T126" s="898"/>
      <c r="U126" s="898"/>
      <c r="V126" s="898"/>
      <c r="W126" s="898"/>
      <c r="X126" s="898"/>
      <c r="Y126" s="898"/>
      <c r="Z126" s="898"/>
      <c r="AA126" s="898"/>
      <c r="AB126" s="898"/>
      <c r="AC126" s="898"/>
      <c r="AD126" s="898"/>
      <c r="AE126" s="898"/>
      <c r="AF126" s="898"/>
      <c r="AG126" s="898"/>
      <c r="AH126" s="898"/>
      <c r="AI126" s="898"/>
      <c r="AJ126" s="898"/>
      <c r="AK126" s="898"/>
      <c r="AL126" s="899"/>
      <c r="AM126" s="900"/>
      <c r="AN126" s="900"/>
      <c r="AO126" s="900"/>
      <c r="AP126" s="900">
        <v>1</v>
      </c>
      <c r="AQ126" s="900"/>
      <c r="AR126" s="900"/>
      <c r="AS126" s="858"/>
      <c r="AT126" s="526"/>
      <c r="AU126" s="526"/>
      <c r="AV126" s="526"/>
      <c r="AW126" s="526"/>
      <c r="AX126" s="526"/>
      <c r="AY126" s="526"/>
      <c r="AZ126" s="526"/>
      <c r="BA126" s="526"/>
      <c r="BB126" s="526"/>
      <c r="BC126" s="526"/>
      <c r="BD126" s="526"/>
      <c r="BE126" s="526"/>
      <c r="BF126" s="526"/>
      <c r="BG126" s="526"/>
      <c r="BH126" s="526"/>
      <c r="BI126" s="526"/>
      <c r="BJ126" s="526"/>
      <c r="BK126" s="526"/>
      <c r="BL126" s="526"/>
      <c r="BM126" s="526"/>
      <c r="BN126" s="526"/>
      <c r="BO126" s="526"/>
      <c r="BP126" s="526"/>
      <c r="BQ126" s="526"/>
      <c r="BR126" s="526"/>
      <c r="BS126" s="526"/>
      <c r="BT126" s="526"/>
      <c r="BU126" s="526"/>
      <c r="BV126" s="526"/>
      <c r="BW126" s="526"/>
      <c r="BX126" s="526"/>
      <c r="BY126" s="526"/>
      <c r="BZ126" s="526"/>
      <c r="CA126" s="526"/>
      <c r="CB126" s="526"/>
      <c r="CC126" s="526"/>
      <c r="CD126" s="526"/>
      <c r="CE126" s="526"/>
      <c r="CF126" s="526"/>
      <c r="CG126" s="526"/>
      <c r="CH126" s="526"/>
      <c r="CI126" s="526"/>
      <c r="CJ126" s="526"/>
      <c r="CK126" s="526"/>
      <c r="CL126" s="526"/>
      <c r="CM126" s="526"/>
      <c r="CN126" s="526"/>
      <c r="CO126" s="526"/>
      <c r="CP126" s="526"/>
      <c r="CQ126" s="526"/>
      <c r="CR126" s="526"/>
      <c r="CS126" s="526"/>
      <c r="CT126" s="526"/>
      <c r="CU126" s="526"/>
      <c r="CV126" s="526"/>
      <c r="CW126" s="526"/>
      <c r="CX126" s="526"/>
      <c r="CY126" s="526"/>
      <c r="CZ126" s="526"/>
      <c r="DA126" s="526"/>
      <c r="DB126" s="526"/>
      <c r="DC126" s="526"/>
      <c r="DD126" s="526"/>
      <c r="DE126" s="526"/>
      <c r="DF126" s="526"/>
      <c r="DG126" s="526"/>
      <c r="DH126" s="526"/>
      <c r="DI126" s="526"/>
      <c r="DJ126" s="526"/>
      <c r="DK126" s="526"/>
      <c r="DL126" s="526"/>
      <c r="DM126" s="526"/>
      <c r="DN126" s="526"/>
      <c r="DO126" s="526"/>
      <c r="DP126" s="526"/>
      <c r="DQ126" s="526"/>
      <c r="DR126" s="526"/>
      <c r="DS126" s="526"/>
      <c r="DT126" s="526"/>
      <c r="DU126" s="526"/>
      <c r="DV126" s="526"/>
      <c r="DW126" s="526"/>
      <c r="DX126" s="526"/>
      <c r="DY126" s="526"/>
      <c r="DZ126" s="526"/>
      <c r="EA126" s="526"/>
      <c r="EB126" s="526"/>
      <c r="EC126" s="526"/>
      <c r="ED126" s="526"/>
      <c r="EE126" s="526"/>
      <c r="EF126" s="526"/>
      <c r="EG126" s="526"/>
      <c r="EH126" s="526"/>
      <c r="EI126" s="526"/>
      <c r="EJ126" s="526"/>
      <c r="EK126" s="526"/>
      <c r="EL126" s="526"/>
      <c r="EM126" s="526"/>
      <c r="EN126" s="526"/>
      <c r="EO126" s="526"/>
      <c r="EP126" s="526"/>
      <c r="EQ126" s="526"/>
      <c r="ER126" s="526"/>
      <c r="ES126" s="526"/>
      <c r="ET126" s="526"/>
      <c r="EU126" s="526"/>
      <c r="EV126" s="526"/>
      <c r="EW126" s="526"/>
      <c r="EX126" s="526"/>
      <c r="EY126" s="526"/>
      <c r="EZ126" s="526"/>
      <c r="FA126" s="526"/>
      <c r="FB126" s="526"/>
      <c r="FC126" s="526"/>
      <c r="FD126" s="526"/>
      <c r="FE126" s="526"/>
      <c r="FF126" s="526"/>
      <c r="FG126" s="526"/>
      <c r="FH126" s="526"/>
      <c r="FI126" s="526"/>
      <c r="FJ126" s="526"/>
      <c r="FK126" s="526"/>
      <c r="FL126" s="526"/>
      <c r="FM126" s="526"/>
      <c r="FN126" s="526"/>
      <c r="FO126" s="526"/>
      <c r="FP126" s="526"/>
      <c r="FQ126" s="526"/>
      <c r="FR126" s="526"/>
      <c r="FS126" s="526"/>
      <c r="FT126" s="526"/>
      <c r="FU126" s="526"/>
      <c r="FV126" s="526"/>
      <c r="FW126" s="526"/>
      <c r="FX126" s="526"/>
      <c r="FY126" s="526"/>
      <c r="FZ126" s="526"/>
      <c r="GA126" s="526"/>
      <c r="GB126" s="526"/>
      <c r="GC126" s="526"/>
      <c r="GD126" s="526"/>
      <c r="GE126" s="526"/>
      <c r="GF126" s="526"/>
      <c r="GG126" s="526"/>
      <c r="GH126" s="526"/>
      <c r="GI126" s="526"/>
      <c r="GJ126" s="526"/>
      <c r="GK126" s="526"/>
      <c r="GL126" s="526"/>
      <c r="GM126" s="526"/>
      <c r="GN126" s="526"/>
      <c r="GO126" s="526"/>
      <c r="GP126" s="526"/>
      <c r="GQ126" s="526"/>
      <c r="GR126" s="526"/>
      <c r="GS126" s="526"/>
      <c r="GT126" s="526"/>
      <c r="GU126" s="526"/>
      <c r="GV126" s="526"/>
      <c r="GW126" s="526"/>
      <c r="GX126" s="526"/>
      <c r="GY126" s="526"/>
      <c r="GZ126" s="526"/>
      <c r="HA126" s="526"/>
      <c r="HB126" s="526"/>
      <c r="HC126" s="526"/>
      <c r="HD126" s="526"/>
      <c r="HE126" s="526"/>
      <c r="HF126" s="526"/>
      <c r="HG126" s="526"/>
      <c r="HH126" s="526"/>
      <c r="HI126" s="526"/>
      <c r="HJ126" s="526"/>
      <c r="HK126" s="526"/>
      <c r="HL126" s="526"/>
      <c r="HM126" s="526"/>
      <c r="HN126" s="526"/>
      <c r="HO126" s="526"/>
      <c r="HP126" s="526"/>
      <c r="HQ126" s="526"/>
      <c r="HR126" s="526"/>
      <c r="HS126" s="526"/>
      <c r="HT126" s="526"/>
      <c r="HU126" s="526"/>
      <c r="HV126" s="526"/>
      <c r="HW126" s="526"/>
      <c r="HX126" s="526"/>
      <c r="HY126" s="526"/>
      <c r="HZ126" s="526"/>
      <c r="IA126" s="526"/>
      <c r="IB126" s="526"/>
      <c r="IC126" s="526"/>
      <c r="ID126" s="526"/>
      <c r="IE126" s="526"/>
      <c r="IF126" s="526"/>
      <c r="IG126" s="526"/>
      <c r="IH126" s="526"/>
      <c r="II126" s="526"/>
      <c r="IJ126" s="526"/>
      <c r="IK126" s="526"/>
      <c r="IL126" s="526"/>
      <c r="IM126" s="526"/>
      <c r="IN126" s="526"/>
      <c r="IO126" s="526"/>
      <c r="IP126" s="526"/>
      <c r="IQ126" s="526"/>
      <c r="IR126" s="526"/>
      <c r="IS126" s="526"/>
      <c r="IT126" s="526"/>
      <c r="IU126" s="526"/>
      <c r="IV126" s="526"/>
      <c r="IW126" s="526"/>
      <c r="IX126" s="526"/>
      <c r="IY126" s="526"/>
      <c r="IZ126" s="526"/>
      <c r="JA126" s="526"/>
      <c r="JB126" s="526"/>
      <c r="JC126" s="526"/>
      <c r="JD126" s="526"/>
      <c r="JE126" s="526"/>
      <c r="JF126" s="526"/>
      <c r="JG126" s="526"/>
      <c r="JH126" s="526"/>
      <c r="JI126" s="526"/>
      <c r="JJ126" s="526"/>
      <c r="JK126" s="526"/>
      <c r="JL126" s="526"/>
      <c r="JM126" s="526"/>
      <c r="JN126" s="527"/>
    </row>
    <row r="127" spans="1:274" ht="38" customHeight="1">
      <c r="A127" s="860"/>
      <c r="B127" s="914" t="s">
        <v>1562</v>
      </c>
      <c r="C127" s="914" t="s">
        <v>1565</v>
      </c>
      <c r="D127" s="661">
        <v>2</v>
      </c>
      <c r="E127" s="1190">
        <v>625</v>
      </c>
      <c r="F127" s="915" t="s">
        <v>1776</v>
      </c>
      <c r="G127" s="990"/>
      <c r="H127" s="991"/>
      <c r="I127" s="992"/>
      <c r="J127" s="993"/>
      <c r="K127" s="994"/>
      <c r="L127" s="995"/>
      <c r="M127" s="895">
        <f t="shared" si="11"/>
        <v>0</v>
      </c>
      <c r="N127" s="685">
        <f t="shared" si="12"/>
        <v>0</v>
      </c>
      <c r="O127" s="686" t="str">
        <f t="shared" si="13"/>
        <v>-</v>
      </c>
      <c r="P127" s="926">
        <v>39.1</v>
      </c>
      <c r="Q127" s="174">
        <f t="shared" si="14"/>
        <v>0</v>
      </c>
      <c r="R127" s="533"/>
      <c r="S127" s="922" t="s">
        <v>1517</v>
      </c>
      <c r="T127" s="898"/>
      <c r="U127" s="898"/>
      <c r="V127" s="898"/>
      <c r="W127" s="898"/>
      <c r="X127" s="898"/>
      <c r="Y127" s="898"/>
      <c r="Z127" s="898"/>
      <c r="AA127" s="898"/>
      <c r="AB127" s="898"/>
      <c r="AC127" s="898"/>
      <c r="AD127" s="898"/>
      <c r="AE127" s="898"/>
      <c r="AF127" s="898"/>
      <c r="AG127" s="898"/>
      <c r="AH127" s="898"/>
      <c r="AI127" s="898"/>
      <c r="AJ127" s="898"/>
      <c r="AK127" s="898"/>
      <c r="AL127" s="899"/>
      <c r="AM127" s="900"/>
      <c r="AN127" s="900"/>
      <c r="AO127" s="900"/>
      <c r="AP127" s="900"/>
      <c r="AQ127" s="900">
        <v>2</v>
      </c>
      <c r="AR127" s="900"/>
      <c r="AS127" s="858"/>
      <c r="AT127" s="526"/>
      <c r="AU127" s="526"/>
      <c r="AV127" s="526"/>
      <c r="AW127" s="526"/>
      <c r="AX127" s="526"/>
      <c r="AY127" s="526"/>
      <c r="AZ127" s="526"/>
      <c r="BA127" s="526"/>
      <c r="BB127" s="526"/>
      <c r="BC127" s="526"/>
      <c r="BD127" s="526"/>
      <c r="BE127" s="526"/>
      <c r="BF127" s="526"/>
      <c r="BG127" s="526"/>
      <c r="BH127" s="526"/>
      <c r="BI127" s="526"/>
      <c r="BJ127" s="526"/>
      <c r="BK127" s="526"/>
      <c r="BL127" s="526"/>
      <c r="BM127" s="526"/>
      <c r="BN127" s="526"/>
      <c r="BO127" s="526"/>
      <c r="BP127" s="526"/>
      <c r="BQ127" s="526"/>
      <c r="BR127" s="526"/>
      <c r="BS127" s="526"/>
      <c r="BT127" s="526"/>
      <c r="BU127" s="526"/>
      <c r="BV127" s="526"/>
      <c r="BW127" s="526"/>
      <c r="BX127" s="526"/>
      <c r="BY127" s="526"/>
      <c r="BZ127" s="526"/>
      <c r="CA127" s="526"/>
      <c r="CB127" s="526"/>
      <c r="CC127" s="526"/>
      <c r="CD127" s="526"/>
      <c r="CE127" s="526"/>
      <c r="CF127" s="526"/>
      <c r="CG127" s="526"/>
      <c r="CH127" s="526"/>
      <c r="CI127" s="526"/>
      <c r="CJ127" s="526"/>
      <c r="CK127" s="526"/>
      <c r="CL127" s="526"/>
      <c r="CM127" s="526"/>
      <c r="CN127" s="526"/>
      <c r="CO127" s="526"/>
      <c r="CP127" s="526"/>
      <c r="CQ127" s="526"/>
      <c r="CR127" s="526"/>
      <c r="CS127" s="526"/>
      <c r="CT127" s="526"/>
      <c r="CU127" s="526"/>
      <c r="CV127" s="526"/>
      <c r="CW127" s="526"/>
      <c r="CX127" s="526"/>
      <c r="CY127" s="526"/>
      <c r="CZ127" s="526"/>
      <c r="DA127" s="526"/>
      <c r="DB127" s="526"/>
      <c r="DC127" s="526"/>
      <c r="DD127" s="526"/>
      <c r="DE127" s="526"/>
      <c r="DF127" s="526"/>
      <c r="DG127" s="526"/>
      <c r="DH127" s="526"/>
      <c r="DI127" s="526"/>
      <c r="DJ127" s="526"/>
      <c r="DK127" s="526"/>
      <c r="DL127" s="526"/>
      <c r="DM127" s="526"/>
      <c r="DN127" s="526"/>
      <c r="DO127" s="526"/>
      <c r="DP127" s="526"/>
      <c r="DQ127" s="526"/>
      <c r="DR127" s="526"/>
      <c r="DS127" s="526"/>
      <c r="DT127" s="526"/>
      <c r="DU127" s="526"/>
      <c r="DV127" s="526"/>
      <c r="DW127" s="526"/>
      <c r="DX127" s="526"/>
      <c r="DY127" s="526"/>
      <c r="DZ127" s="526"/>
      <c r="EA127" s="526"/>
      <c r="EB127" s="526"/>
      <c r="EC127" s="526"/>
      <c r="ED127" s="526"/>
      <c r="EE127" s="526"/>
      <c r="EF127" s="526"/>
      <c r="EG127" s="526"/>
      <c r="EH127" s="526"/>
      <c r="EI127" s="526"/>
      <c r="EJ127" s="526"/>
      <c r="EK127" s="526"/>
      <c r="EL127" s="526"/>
      <c r="EM127" s="526"/>
      <c r="EN127" s="526"/>
      <c r="EO127" s="526"/>
      <c r="EP127" s="526"/>
      <c r="EQ127" s="526"/>
      <c r="ER127" s="526"/>
      <c r="ES127" s="526"/>
      <c r="ET127" s="526"/>
      <c r="EU127" s="526"/>
      <c r="EV127" s="526"/>
      <c r="EW127" s="526"/>
      <c r="EX127" s="526"/>
      <c r="EY127" s="526"/>
      <c r="EZ127" s="526"/>
      <c r="FA127" s="526"/>
      <c r="FB127" s="526"/>
      <c r="FC127" s="526"/>
      <c r="FD127" s="526"/>
      <c r="FE127" s="526"/>
      <c r="FF127" s="526"/>
      <c r="FG127" s="526"/>
      <c r="FH127" s="526"/>
      <c r="FI127" s="526"/>
      <c r="FJ127" s="526"/>
      <c r="FK127" s="526"/>
      <c r="FL127" s="526"/>
      <c r="FM127" s="526"/>
      <c r="FN127" s="526"/>
      <c r="FO127" s="526"/>
      <c r="FP127" s="526"/>
      <c r="FQ127" s="526"/>
      <c r="FR127" s="526"/>
      <c r="FS127" s="526"/>
      <c r="FT127" s="526"/>
      <c r="FU127" s="526"/>
      <c r="FV127" s="526"/>
      <c r="FW127" s="526"/>
      <c r="FX127" s="526"/>
      <c r="FY127" s="526"/>
      <c r="FZ127" s="526"/>
      <c r="GA127" s="526"/>
      <c r="GB127" s="526"/>
      <c r="GC127" s="526"/>
      <c r="GD127" s="526"/>
      <c r="GE127" s="526"/>
      <c r="GF127" s="526"/>
      <c r="GG127" s="526"/>
      <c r="GH127" s="526"/>
      <c r="GI127" s="526"/>
      <c r="GJ127" s="526"/>
      <c r="GK127" s="526"/>
      <c r="GL127" s="526"/>
      <c r="GM127" s="526"/>
      <c r="GN127" s="526"/>
      <c r="GO127" s="526"/>
      <c r="GP127" s="526"/>
      <c r="GQ127" s="526"/>
      <c r="GR127" s="526"/>
      <c r="GS127" s="526"/>
      <c r="GT127" s="526"/>
      <c r="GU127" s="526"/>
      <c r="GV127" s="526"/>
      <c r="GW127" s="526"/>
      <c r="GX127" s="526"/>
      <c r="GY127" s="526"/>
      <c r="GZ127" s="526"/>
      <c r="HA127" s="526"/>
      <c r="HB127" s="526"/>
      <c r="HC127" s="526"/>
      <c r="HD127" s="526"/>
      <c r="HE127" s="526"/>
      <c r="HF127" s="526"/>
      <c r="HG127" s="526"/>
      <c r="HH127" s="526"/>
      <c r="HI127" s="526"/>
      <c r="HJ127" s="526"/>
      <c r="HK127" s="526"/>
      <c r="HL127" s="526"/>
      <c r="HM127" s="526"/>
      <c r="HN127" s="526"/>
      <c r="HO127" s="526"/>
      <c r="HP127" s="526"/>
      <c r="HQ127" s="526"/>
      <c r="HR127" s="526"/>
      <c r="HS127" s="526"/>
      <c r="HT127" s="526"/>
      <c r="HU127" s="526"/>
      <c r="HV127" s="526"/>
      <c r="HW127" s="526"/>
      <c r="HX127" s="526"/>
      <c r="HY127" s="526"/>
      <c r="HZ127" s="526"/>
      <c r="IA127" s="526"/>
      <c r="IB127" s="526"/>
      <c r="IC127" s="526"/>
      <c r="ID127" s="526"/>
      <c r="IE127" s="526"/>
      <c r="IF127" s="526"/>
      <c r="IG127" s="526"/>
      <c r="IH127" s="526"/>
      <c r="II127" s="526"/>
      <c r="IJ127" s="526"/>
      <c r="IK127" s="526"/>
      <c r="IL127" s="526"/>
      <c r="IM127" s="526"/>
      <c r="IN127" s="526"/>
      <c r="IO127" s="526"/>
      <c r="IP127" s="526"/>
      <c r="IQ127" s="526"/>
      <c r="IR127" s="526"/>
      <c r="IS127" s="526"/>
      <c r="IT127" s="526"/>
      <c r="IU127" s="526"/>
      <c r="IV127" s="526"/>
      <c r="IW127" s="526"/>
      <c r="IX127" s="526"/>
      <c r="IY127" s="526"/>
      <c r="IZ127" s="526"/>
      <c r="JA127" s="526"/>
      <c r="JB127" s="526"/>
      <c r="JC127" s="526"/>
      <c r="JD127" s="526"/>
      <c r="JE127" s="526"/>
      <c r="JF127" s="526"/>
      <c r="JG127" s="526"/>
      <c r="JH127" s="526"/>
      <c r="JI127" s="526"/>
      <c r="JJ127" s="526"/>
      <c r="JK127" s="526"/>
      <c r="JL127" s="526"/>
      <c r="JM127" s="526"/>
      <c r="JN127" s="527"/>
    </row>
    <row r="128" spans="1:274" ht="38" customHeight="1">
      <c r="A128" s="860"/>
      <c r="B128" s="914" t="s">
        <v>1563</v>
      </c>
      <c r="C128" s="914" t="s">
        <v>1566</v>
      </c>
      <c r="D128" s="661">
        <v>1</v>
      </c>
      <c r="E128" s="1190">
        <v>418</v>
      </c>
      <c r="F128" s="915" t="s">
        <v>1777</v>
      </c>
      <c r="G128" s="990"/>
      <c r="H128" s="991"/>
      <c r="I128" s="992"/>
      <c r="J128" s="993"/>
      <c r="K128" s="994"/>
      <c r="L128" s="995"/>
      <c r="M128" s="895">
        <f t="shared" si="11"/>
        <v>0</v>
      </c>
      <c r="N128" s="685">
        <f t="shared" si="12"/>
        <v>0</v>
      </c>
      <c r="O128" s="686" t="str">
        <f t="shared" si="13"/>
        <v>-</v>
      </c>
      <c r="P128" s="926">
        <v>18.899999999999999</v>
      </c>
      <c r="Q128" s="174">
        <f t="shared" si="14"/>
        <v>0</v>
      </c>
      <c r="R128" s="533"/>
      <c r="S128" s="922" t="s">
        <v>1517</v>
      </c>
      <c r="T128" s="898"/>
      <c r="U128" s="898"/>
      <c r="V128" s="898"/>
      <c r="W128" s="898"/>
      <c r="X128" s="898"/>
      <c r="Y128" s="898"/>
      <c r="Z128" s="898"/>
      <c r="AA128" s="898"/>
      <c r="AB128" s="898"/>
      <c r="AC128" s="898"/>
      <c r="AD128" s="898"/>
      <c r="AE128" s="898"/>
      <c r="AF128" s="898"/>
      <c r="AG128" s="898"/>
      <c r="AH128" s="898"/>
      <c r="AI128" s="898"/>
      <c r="AJ128" s="898"/>
      <c r="AK128" s="898"/>
      <c r="AL128" s="899"/>
      <c r="AM128" s="900"/>
      <c r="AN128" s="900"/>
      <c r="AO128" s="900"/>
      <c r="AP128" s="900"/>
      <c r="AQ128" s="900">
        <v>1</v>
      </c>
      <c r="AR128" s="900"/>
      <c r="AS128" s="858"/>
      <c r="AT128" s="526"/>
      <c r="AU128" s="526"/>
      <c r="AV128" s="526"/>
      <c r="AW128" s="526"/>
      <c r="AX128" s="526"/>
      <c r="AY128" s="526"/>
      <c r="AZ128" s="526"/>
      <c r="BA128" s="526"/>
      <c r="BB128" s="526"/>
      <c r="BC128" s="526"/>
      <c r="BD128" s="526"/>
      <c r="BE128" s="526"/>
      <c r="BF128" s="526"/>
      <c r="BG128" s="526"/>
      <c r="BH128" s="526"/>
      <c r="BI128" s="526"/>
      <c r="BJ128" s="526"/>
      <c r="BK128" s="526"/>
      <c r="BL128" s="526"/>
      <c r="BM128" s="526"/>
      <c r="BN128" s="526"/>
      <c r="BO128" s="526"/>
      <c r="BP128" s="526"/>
      <c r="BQ128" s="526"/>
      <c r="BR128" s="526"/>
      <c r="BS128" s="526"/>
      <c r="BT128" s="526"/>
      <c r="BU128" s="526"/>
      <c r="BV128" s="526"/>
      <c r="BW128" s="526"/>
      <c r="BX128" s="526"/>
      <c r="BY128" s="526"/>
      <c r="BZ128" s="526"/>
      <c r="CA128" s="526"/>
      <c r="CB128" s="526"/>
      <c r="CC128" s="526"/>
      <c r="CD128" s="526"/>
      <c r="CE128" s="526"/>
      <c r="CF128" s="526"/>
      <c r="CG128" s="526"/>
      <c r="CH128" s="526"/>
      <c r="CI128" s="526"/>
      <c r="CJ128" s="526"/>
      <c r="CK128" s="526"/>
      <c r="CL128" s="526"/>
      <c r="CM128" s="526"/>
      <c r="CN128" s="526"/>
      <c r="CO128" s="526"/>
      <c r="CP128" s="526"/>
      <c r="CQ128" s="526"/>
      <c r="CR128" s="526"/>
      <c r="CS128" s="526"/>
      <c r="CT128" s="526"/>
      <c r="CU128" s="526"/>
      <c r="CV128" s="526"/>
      <c r="CW128" s="526"/>
      <c r="CX128" s="526"/>
      <c r="CY128" s="526"/>
      <c r="CZ128" s="526"/>
      <c r="DA128" s="526"/>
      <c r="DB128" s="526"/>
      <c r="DC128" s="526"/>
      <c r="DD128" s="526"/>
      <c r="DE128" s="526"/>
      <c r="DF128" s="526"/>
      <c r="DG128" s="526"/>
      <c r="DH128" s="526"/>
      <c r="DI128" s="526"/>
      <c r="DJ128" s="526"/>
      <c r="DK128" s="526"/>
      <c r="DL128" s="526"/>
      <c r="DM128" s="526"/>
      <c r="DN128" s="526"/>
      <c r="DO128" s="526"/>
      <c r="DP128" s="526"/>
      <c r="DQ128" s="526"/>
      <c r="DR128" s="526"/>
      <c r="DS128" s="526"/>
      <c r="DT128" s="526"/>
      <c r="DU128" s="526"/>
      <c r="DV128" s="526"/>
      <c r="DW128" s="526"/>
      <c r="DX128" s="526"/>
      <c r="DY128" s="526"/>
      <c r="DZ128" s="526"/>
      <c r="EA128" s="526"/>
      <c r="EB128" s="526"/>
      <c r="EC128" s="526"/>
      <c r="ED128" s="526"/>
      <c r="EE128" s="526"/>
      <c r="EF128" s="526"/>
      <c r="EG128" s="526"/>
      <c r="EH128" s="526"/>
      <c r="EI128" s="526"/>
      <c r="EJ128" s="526"/>
      <c r="EK128" s="526"/>
      <c r="EL128" s="526"/>
      <c r="EM128" s="526"/>
      <c r="EN128" s="526"/>
      <c r="EO128" s="526"/>
      <c r="EP128" s="526"/>
      <c r="EQ128" s="526"/>
      <c r="ER128" s="526"/>
      <c r="ES128" s="526"/>
      <c r="ET128" s="526"/>
      <c r="EU128" s="526"/>
      <c r="EV128" s="526"/>
      <c r="EW128" s="526"/>
      <c r="EX128" s="526"/>
      <c r="EY128" s="526"/>
      <c r="EZ128" s="526"/>
      <c r="FA128" s="526"/>
      <c r="FB128" s="526"/>
      <c r="FC128" s="526"/>
      <c r="FD128" s="526"/>
      <c r="FE128" s="526"/>
      <c r="FF128" s="526"/>
      <c r="FG128" s="526"/>
      <c r="FH128" s="526"/>
      <c r="FI128" s="526"/>
      <c r="FJ128" s="526"/>
      <c r="FK128" s="526"/>
      <c r="FL128" s="526"/>
      <c r="FM128" s="526"/>
      <c r="FN128" s="526"/>
      <c r="FO128" s="526"/>
      <c r="FP128" s="526"/>
      <c r="FQ128" s="526"/>
      <c r="FR128" s="526"/>
      <c r="FS128" s="526"/>
      <c r="FT128" s="526"/>
      <c r="FU128" s="526"/>
      <c r="FV128" s="526"/>
      <c r="FW128" s="526"/>
      <c r="FX128" s="526"/>
      <c r="FY128" s="526"/>
      <c r="FZ128" s="526"/>
      <c r="GA128" s="526"/>
      <c r="GB128" s="526"/>
      <c r="GC128" s="526"/>
      <c r="GD128" s="526"/>
      <c r="GE128" s="526"/>
      <c r="GF128" s="526"/>
      <c r="GG128" s="526"/>
      <c r="GH128" s="526"/>
      <c r="GI128" s="526"/>
      <c r="GJ128" s="526"/>
      <c r="GK128" s="526"/>
      <c r="GL128" s="526"/>
      <c r="GM128" s="526"/>
      <c r="GN128" s="526"/>
      <c r="GO128" s="526"/>
      <c r="GP128" s="526"/>
      <c r="GQ128" s="526"/>
      <c r="GR128" s="526"/>
      <c r="GS128" s="526"/>
      <c r="GT128" s="526"/>
      <c r="GU128" s="526"/>
      <c r="GV128" s="526"/>
      <c r="GW128" s="526"/>
      <c r="GX128" s="526"/>
      <c r="GY128" s="526"/>
      <c r="GZ128" s="526"/>
      <c r="HA128" s="526"/>
      <c r="HB128" s="526"/>
      <c r="HC128" s="526"/>
      <c r="HD128" s="526"/>
      <c r="HE128" s="526"/>
      <c r="HF128" s="526"/>
      <c r="HG128" s="526"/>
      <c r="HH128" s="526"/>
      <c r="HI128" s="526"/>
      <c r="HJ128" s="526"/>
      <c r="HK128" s="526"/>
      <c r="HL128" s="526"/>
      <c r="HM128" s="526"/>
      <c r="HN128" s="526"/>
      <c r="HO128" s="526"/>
      <c r="HP128" s="526"/>
      <c r="HQ128" s="526"/>
      <c r="HR128" s="526"/>
      <c r="HS128" s="526"/>
      <c r="HT128" s="526"/>
      <c r="HU128" s="526"/>
      <c r="HV128" s="526"/>
      <c r="HW128" s="526"/>
      <c r="HX128" s="526"/>
      <c r="HY128" s="526"/>
      <c r="HZ128" s="526"/>
      <c r="IA128" s="526"/>
      <c r="IB128" s="526"/>
      <c r="IC128" s="526"/>
      <c r="ID128" s="526"/>
      <c r="IE128" s="526"/>
      <c r="IF128" s="526"/>
      <c r="IG128" s="526"/>
      <c r="IH128" s="526"/>
      <c r="II128" s="526"/>
      <c r="IJ128" s="526"/>
      <c r="IK128" s="526"/>
      <c r="IL128" s="526"/>
      <c r="IM128" s="526"/>
      <c r="IN128" s="526"/>
      <c r="IO128" s="526"/>
      <c r="IP128" s="526"/>
      <c r="IQ128" s="526"/>
      <c r="IR128" s="526"/>
      <c r="IS128" s="526"/>
      <c r="IT128" s="526"/>
      <c r="IU128" s="526"/>
      <c r="IV128" s="526"/>
      <c r="IW128" s="526"/>
      <c r="IX128" s="526"/>
      <c r="IY128" s="526"/>
      <c r="IZ128" s="526"/>
      <c r="JA128" s="526"/>
      <c r="JB128" s="526"/>
      <c r="JC128" s="526"/>
      <c r="JD128" s="526"/>
      <c r="JE128" s="526"/>
      <c r="JF128" s="526"/>
      <c r="JG128" s="526"/>
      <c r="JH128" s="526"/>
      <c r="JI128" s="526"/>
      <c r="JJ128" s="526"/>
      <c r="JK128" s="526"/>
      <c r="JL128" s="526"/>
      <c r="JM128" s="526"/>
      <c r="JN128" s="527"/>
    </row>
    <row r="129" spans="1:274" ht="38" customHeight="1">
      <c r="A129" s="860"/>
      <c r="B129" s="914" t="s">
        <v>1564</v>
      </c>
      <c r="C129" s="914" t="s">
        <v>1567</v>
      </c>
      <c r="D129" s="661">
        <v>1</v>
      </c>
      <c r="E129" s="1190">
        <v>418</v>
      </c>
      <c r="F129" s="915" t="s">
        <v>1777</v>
      </c>
      <c r="G129" s="990"/>
      <c r="H129" s="991"/>
      <c r="I129" s="992"/>
      <c r="J129" s="993"/>
      <c r="K129" s="994"/>
      <c r="L129" s="995"/>
      <c r="M129" s="895">
        <f t="shared" si="11"/>
        <v>0</v>
      </c>
      <c r="N129" s="685">
        <f t="shared" si="12"/>
        <v>0</v>
      </c>
      <c r="O129" s="686" t="str">
        <f t="shared" si="13"/>
        <v>-</v>
      </c>
      <c r="P129" s="926">
        <v>18.8</v>
      </c>
      <c r="Q129" s="174">
        <f t="shared" si="14"/>
        <v>0</v>
      </c>
      <c r="R129" s="533"/>
      <c r="S129" s="922" t="s">
        <v>1517</v>
      </c>
      <c r="T129" s="898"/>
      <c r="U129" s="898"/>
      <c r="V129" s="898"/>
      <c r="W129" s="898"/>
      <c r="X129" s="898"/>
      <c r="Y129" s="898"/>
      <c r="Z129" s="898"/>
      <c r="AA129" s="898"/>
      <c r="AB129" s="898"/>
      <c r="AC129" s="898"/>
      <c r="AD129" s="898"/>
      <c r="AE129" s="898"/>
      <c r="AF129" s="898"/>
      <c r="AG129" s="898"/>
      <c r="AH129" s="898"/>
      <c r="AI129" s="898"/>
      <c r="AJ129" s="898"/>
      <c r="AK129" s="898"/>
      <c r="AL129" s="899"/>
      <c r="AM129" s="900"/>
      <c r="AN129" s="900"/>
      <c r="AO129" s="900"/>
      <c r="AP129" s="900"/>
      <c r="AQ129" s="900">
        <v>1</v>
      </c>
      <c r="AR129" s="900"/>
      <c r="AS129" s="858"/>
      <c r="AT129" s="526"/>
      <c r="AU129" s="526"/>
      <c r="AV129" s="526"/>
      <c r="AW129" s="526"/>
      <c r="AX129" s="526"/>
      <c r="AY129" s="526"/>
      <c r="AZ129" s="526"/>
      <c r="BA129" s="526"/>
      <c r="BB129" s="526"/>
      <c r="BC129" s="526"/>
      <c r="BD129" s="526"/>
      <c r="BE129" s="526"/>
      <c r="BF129" s="526"/>
      <c r="BG129" s="526"/>
      <c r="BH129" s="526"/>
      <c r="BI129" s="526"/>
      <c r="BJ129" s="526"/>
      <c r="BK129" s="526"/>
      <c r="BL129" s="526"/>
      <c r="BM129" s="526"/>
      <c r="BN129" s="526"/>
      <c r="BO129" s="526"/>
      <c r="BP129" s="526"/>
      <c r="BQ129" s="526"/>
      <c r="BR129" s="526"/>
      <c r="BS129" s="526"/>
      <c r="BT129" s="526"/>
      <c r="BU129" s="526"/>
      <c r="BV129" s="526"/>
      <c r="BW129" s="526"/>
      <c r="BX129" s="526"/>
      <c r="BY129" s="526"/>
      <c r="BZ129" s="526"/>
      <c r="CA129" s="526"/>
      <c r="CB129" s="526"/>
      <c r="CC129" s="526"/>
      <c r="CD129" s="526"/>
      <c r="CE129" s="526"/>
      <c r="CF129" s="526"/>
      <c r="CG129" s="526"/>
      <c r="CH129" s="526"/>
      <c r="CI129" s="526"/>
      <c r="CJ129" s="526"/>
      <c r="CK129" s="526"/>
      <c r="CL129" s="526"/>
      <c r="CM129" s="526"/>
      <c r="CN129" s="526"/>
      <c r="CO129" s="526"/>
      <c r="CP129" s="526"/>
      <c r="CQ129" s="526"/>
      <c r="CR129" s="526"/>
      <c r="CS129" s="526"/>
      <c r="CT129" s="526"/>
      <c r="CU129" s="526"/>
      <c r="CV129" s="526"/>
      <c r="CW129" s="526"/>
      <c r="CX129" s="526"/>
      <c r="CY129" s="526"/>
      <c r="CZ129" s="526"/>
      <c r="DA129" s="526"/>
      <c r="DB129" s="526"/>
      <c r="DC129" s="526"/>
      <c r="DD129" s="526"/>
      <c r="DE129" s="526"/>
      <c r="DF129" s="526"/>
      <c r="DG129" s="526"/>
      <c r="DH129" s="526"/>
      <c r="DI129" s="526"/>
      <c r="DJ129" s="526"/>
      <c r="DK129" s="526"/>
      <c r="DL129" s="526"/>
      <c r="DM129" s="526"/>
      <c r="DN129" s="526"/>
      <c r="DO129" s="526"/>
      <c r="DP129" s="526"/>
      <c r="DQ129" s="526"/>
      <c r="DR129" s="526"/>
      <c r="DS129" s="526"/>
      <c r="DT129" s="526"/>
      <c r="DU129" s="526"/>
      <c r="DV129" s="526"/>
      <c r="DW129" s="526"/>
      <c r="DX129" s="526"/>
      <c r="DY129" s="526"/>
      <c r="DZ129" s="526"/>
      <c r="EA129" s="526"/>
      <c r="EB129" s="526"/>
      <c r="EC129" s="526"/>
      <c r="ED129" s="526"/>
      <c r="EE129" s="526"/>
      <c r="EF129" s="526"/>
      <c r="EG129" s="526"/>
      <c r="EH129" s="526"/>
      <c r="EI129" s="526"/>
      <c r="EJ129" s="526"/>
      <c r="EK129" s="526"/>
      <c r="EL129" s="526"/>
      <c r="EM129" s="526"/>
      <c r="EN129" s="526"/>
      <c r="EO129" s="526"/>
      <c r="EP129" s="526"/>
      <c r="EQ129" s="526"/>
      <c r="ER129" s="526"/>
      <c r="ES129" s="526"/>
      <c r="ET129" s="526"/>
      <c r="EU129" s="526"/>
      <c r="EV129" s="526"/>
      <c r="EW129" s="526"/>
      <c r="EX129" s="526"/>
      <c r="EY129" s="526"/>
      <c r="EZ129" s="526"/>
      <c r="FA129" s="526"/>
      <c r="FB129" s="526"/>
      <c r="FC129" s="526"/>
      <c r="FD129" s="526"/>
      <c r="FE129" s="526"/>
      <c r="FF129" s="526"/>
      <c r="FG129" s="526"/>
      <c r="FH129" s="526"/>
      <c r="FI129" s="526"/>
      <c r="FJ129" s="526"/>
      <c r="FK129" s="526"/>
      <c r="FL129" s="526"/>
      <c r="FM129" s="526"/>
      <c r="FN129" s="526"/>
      <c r="FO129" s="526"/>
      <c r="FP129" s="526"/>
      <c r="FQ129" s="526"/>
      <c r="FR129" s="526"/>
      <c r="FS129" s="526"/>
      <c r="FT129" s="526"/>
      <c r="FU129" s="526"/>
      <c r="FV129" s="526"/>
      <c r="FW129" s="526"/>
      <c r="FX129" s="526"/>
      <c r="FY129" s="526"/>
      <c r="FZ129" s="526"/>
      <c r="GA129" s="526"/>
      <c r="GB129" s="526"/>
      <c r="GC129" s="526"/>
      <c r="GD129" s="526"/>
      <c r="GE129" s="526"/>
      <c r="GF129" s="526"/>
      <c r="GG129" s="526"/>
      <c r="GH129" s="526"/>
      <c r="GI129" s="526"/>
      <c r="GJ129" s="526"/>
      <c r="GK129" s="526"/>
      <c r="GL129" s="526"/>
      <c r="GM129" s="526"/>
      <c r="GN129" s="526"/>
      <c r="GO129" s="526"/>
      <c r="GP129" s="526"/>
      <c r="GQ129" s="526"/>
      <c r="GR129" s="526"/>
      <c r="GS129" s="526"/>
      <c r="GT129" s="526"/>
      <c r="GU129" s="526"/>
      <c r="GV129" s="526"/>
      <c r="GW129" s="526"/>
      <c r="GX129" s="526"/>
      <c r="GY129" s="526"/>
      <c r="GZ129" s="526"/>
      <c r="HA129" s="526"/>
      <c r="HB129" s="526"/>
      <c r="HC129" s="526"/>
      <c r="HD129" s="526"/>
      <c r="HE129" s="526"/>
      <c r="HF129" s="526"/>
      <c r="HG129" s="526"/>
      <c r="HH129" s="526"/>
      <c r="HI129" s="526"/>
      <c r="HJ129" s="526"/>
      <c r="HK129" s="526"/>
      <c r="HL129" s="526"/>
      <c r="HM129" s="526"/>
      <c r="HN129" s="526"/>
      <c r="HO129" s="526"/>
      <c r="HP129" s="526"/>
      <c r="HQ129" s="526"/>
      <c r="HR129" s="526"/>
      <c r="HS129" s="526"/>
      <c r="HT129" s="526"/>
      <c r="HU129" s="526"/>
      <c r="HV129" s="526"/>
      <c r="HW129" s="526"/>
      <c r="HX129" s="526"/>
      <c r="HY129" s="526"/>
      <c r="HZ129" s="526"/>
      <c r="IA129" s="526"/>
      <c r="IB129" s="526"/>
      <c r="IC129" s="526"/>
      <c r="ID129" s="526"/>
      <c r="IE129" s="526"/>
      <c r="IF129" s="526"/>
      <c r="IG129" s="526"/>
      <c r="IH129" s="526"/>
      <c r="II129" s="526"/>
      <c r="IJ129" s="526"/>
      <c r="IK129" s="526"/>
      <c r="IL129" s="526"/>
      <c r="IM129" s="526"/>
      <c r="IN129" s="526"/>
      <c r="IO129" s="526"/>
      <c r="IP129" s="526"/>
      <c r="IQ129" s="526"/>
      <c r="IR129" s="526"/>
      <c r="IS129" s="526"/>
      <c r="IT129" s="526"/>
      <c r="IU129" s="526"/>
      <c r="IV129" s="526"/>
      <c r="IW129" s="526"/>
      <c r="IX129" s="526"/>
      <c r="IY129" s="526"/>
      <c r="IZ129" s="526"/>
      <c r="JA129" s="526"/>
      <c r="JB129" s="526"/>
      <c r="JC129" s="526"/>
      <c r="JD129" s="526"/>
      <c r="JE129" s="526"/>
      <c r="JF129" s="526"/>
      <c r="JG129" s="526"/>
      <c r="JH129" s="526"/>
      <c r="JI129" s="526"/>
      <c r="JJ129" s="526"/>
      <c r="JK129" s="526"/>
      <c r="JL129" s="526"/>
      <c r="JM129" s="526"/>
      <c r="JN129" s="527"/>
    </row>
    <row r="130" spans="1:274" ht="38" customHeight="1">
      <c r="A130" s="860"/>
      <c r="B130" s="914" t="s">
        <v>1493</v>
      </c>
      <c r="C130" s="914" t="s">
        <v>1463</v>
      </c>
      <c r="D130" s="661">
        <v>1</v>
      </c>
      <c r="E130" s="1190">
        <v>328</v>
      </c>
      <c r="F130" s="915" t="s">
        <v>1778</v>
      </c>
      <c r="G130" s="990"/>
      <c r="H130" s="991"/>
      <c r="I130" s="992"/>
      <c r="J130" s="993"/>
      <c r="K130" s="994"/>
      <c r="L130" s="995"/>
      <c r="M130" s="895">
        <f t="shared" si="11"/>
        <v>0</v>
      </c>
      <c r="N130" s="685">
        <f t="shared" si="12"/>
        <v>0</v>
      </c>
      <c r="O130" s="686" t="str">
        <f t="shared" si="13"/>
        <v>-</v>
      </c>
      <c r="P130" s="896">
        <v>11</v>
      </c>
      <c r="Q130" s="174">
        <f t="shared" si="14"/>
        <v>0</v>
      </c>
      <c r="R130" s="533"/>
      <c r="S130" s="922" t="s">
        <v>1520</v>
      </c>
      <c r="T130" s="898"/>
      <c r="U130" s="898"/>
      <c r="V130" s="898"/>
      <c r="W130" s="898"/>
      <c r="X130" s="898"/>
      <c r="Y130" s="898"/>
      <c r="Z130" s="898"/>
      <c r="AA130" s="898"/>
      <c r="AB130" s="898"/>
      <c r="AC130" s="898"/>
      <c r="AD130" s="898"/>
      <c r="AE130" s="898"/>
      <c r="AF130" s="898"/>
      <c r="AG130" s="898"/>
      <c r="AH130" s="898"/>
      <c r="AI130" s="898"/>
      <c r="AJ130" s="898"/>
      <c r="AK130" s="898"/>
      <c r="AL130" s="899"/>
      <c r="AM130" s="900"/>
      <c r="AN130" s="900"/>
      <c r="AO130" s="900"/>
      <c r="AP130" s="900">
        <v>1</v>
      </c>
      <c r="AQ130" s="900"/>
      <c r="AR130" s="900"/>
      <c r="AS130" s="858"/>
      <c r="AT130" s="526"/>
      <c r="AU130" s="526"/>
      <c r="AV130" s="526"/>
      <c r="AW130" s="526"/>
      <c r="AX130" s="526"/>
      <c r="AY130" s="526"/>
      <c r="AZ130" s="526"/>
      <c r="BA130" s="526"/>
      <c r="BB130" s="526"/>
      <c r="BC130" s="526"/>
      <c r="BD130" s="526"/>
      <c r="BE130" s="526"/>
      <c r="BF130" s="526"/>
      <c r="BG130" s="526"/>
      <c r="BH130" s="526"/>
      <c r="BI130" s="526"/>
      <c r="BJ130" s="526"/>
      <c r="BK130" s="526"/>
      <c r="BL130" s="526"/>
      <c r="BM130" s="526"/>
      <c r="BN130" s="526"/>
      <c r="BO130" s="526"/>
      <c r="BP130" s="526"/>
      <c r="BQ130" s="526"/>
      <c r="BR130" s="526"/>
      <c r="BS130" s="526"/>
      <c r="BT130" s="526"/>
      <c r="BU130" s="526"/>
      <c r="BV130" s="526"/>
      <c r="BW130" s="526"/>
      <c r="BX130" s="526"/>
      <c r="BY130" s="526"/>
      <c r="BZ130" s="526"/>
      <c r="CA130" s="526"/>
      <c r="CB130" s="526"/>
      <c r="CC130" s="526"/>
      <c r="CD130" s="526"/>
      <c r="CE130" s="526"/>
      <c r="CF130" s="526"/>
      <c r="CG130" s="526"/>
      <c r="CH130" s="526"/>
      <c r="CI130" s="526"/>
      <c r="CJ130" s="526"/>
      <c r="CK130" s="526"/>
      <c r="CL130" s="526"/>
      <c r="CM130" s="526"/>
      <c r="CN130" s="526"/>
      <c r="CO130" s="526"/>
      <c r="CP130" s="526"/>
      <c r="CQ130" s="526"/>
      <c r="CR130" s="526"/>
      <c r="CS130" s="526"/>
      <c r="CT130" s="526"/>
      <c r="CU130" s="526"/>
      <c r="CV130" s="526"/>
      <c r="CW130" s="526"/>
      <c r="CX130" s="526"/>
      <c r="CY130" s="526"/>
      <c r="CZ130" s="526"/>
      <c r="DA130" s="526"/>
      <c r="DB130" s="526"/>
      <c r="DC130" s="526"/>
      <c r="DD130" s="526"/>
      <c r="DE130" s="526"/>
      <c r="DF130" s="526"/>
      <c r="DG130" s="526"/>
      <c r="DH130" s="526"/>
      <c r="DI130" s="526"/>
      <c r="DJ130" s="526"/>
      <c r="DK130" s="526"/>
      <c r="DL130" s="526"/>
      <c r="DM130" s="526"/>
      <c r="DN130" s="526"/>
      <c r="DO130" s="526"/>
      <c r="DP130" s="526"/>
      <c r="DQ130" s="526"/>
      <c r="DR130" s="526"/>
      <c r="DS130" s="526"/>
      <c r="DT130" s="526"/>
      <c r="DU130" s="526"/>
      <c r="DV130" s="526"/>
      <c r="DW130" s="526"/>
      <c r="DX130" s="526"/>
      <c r="DY130" s="526"/>
      <c r="DZ130" s="526"/>
      <c r="EA130" s="526"/>
      <c r="EB130" s="526"/>
      <c r="EC130" s="526"/>
      <c r="ED130" s="526"/>
      <c r="EE130" s="526"/>
      <c r="EF130" s="526"/>
      <c r="EG130" s="526"/>
      <c r="EH130" s="526"/>
      <c r="EI130" s="526"/>
      <c r="EJ130" s="526"/>
      <c r="EK130" s="526"/>
      <c r="EL130" s="526"/>
      <c r="EM130" s="526"/>
      <c r="EN130" s="526"/>
      <c r="EO130" s="526"/>
      <c r="EP130" s="526"/>
      <c r="EQ130" s="526"/>
      <c r="ER130" s="526"/>
      <c r="ES130" s="526"/>
      <c r="ET130" s="526"/>
      <c r="EU130" s="526"/>
      <c r="EV130" s="526"/>
      <c r="EW130" s="526"/>
      <c r="EX130" s="526"/>
      <c r="EY130" s="526"/>
      <c r="EZ130" s="526"/>
      <c r="FA130" s="526"/>
      <c r="FB130" s="526"/>
      <c r="FC130" s="526"/>
      <c r="FD130" s="526"/>
      <c r="FE130" s="526"/>
      <c r="FF130" s="526"/>
      <c r="FG130" s="526"/>
      <c r="FH130" s="526"/>
      <c r="FI130" s="526"/>
      <c r="FJ130" s="526"/>
      <c r="FK130" s="526"/>
      <c r="FL130" s="526"/>
      <c r="FM130" s="526"/>
      <c r="FN130" s="526"/>
      <c r="FO130" s="526"/>
      <c r="FP130" s="526"/>
      <c r="FQ130" s="526"/>
      <c r="FR130" s="526"/>
      <c r="FS130" s="526"/>
      <c r="FT130" s="526"/>
      <c r="FU130" s="526"/>
      <c r="FV130" s="526"/>
      <c r="FW130" s="526"/>
      <c r="FX130" s="526"/>
      <c r="FY130" s="526"/>
      <c r="FZ130" s="526"/>
      <c r="GA130" s="526"/>
      <c r="GB130" s="526"/>
      <c r="GC130" s="526"/>
      <c r="GD130" s="526"/>
      <c r="GE130" s="526"/>
      <c r="GF130" s="526"/>
      <c r="GG130" s="526"/>
      <c r="GH130" s="526"/>
      <c r="GI130" s="526"/>
      <c r="GJ130" s="526"/>
      <c r="GK130" s="526"/>
      <c r="GL130" s="526"/>
      <c r="GM130" s="526"/>
      <c r="GN130" s="526"/>
      <c r="GO130" s="526"/>
      <c r="GP130" s="526"/>
      <c r="GQ130" s="526"/>
      <c r="GR130" s="526"/>
      <c r="GS130" s="526"/>
      <c r="GT130" s="526"/>
      <c r="GU130" s="526"/>
      <c r="GV130" s="526"/>
      <c r="GW130" s="526"/>
      <c r="GX130" s="526"/>
      <c r="GY130" s="526"/>
      <c r="GZ130" s="526"/>
      <c r="HA130" s="526"/>
      <c r="HB130" s="526"/>
      <c r="HC130" s="526"/>
      <c r="HD130" s="526"/>
      <c r="HE130" s="526"/>
      <c r="HF130" s="526"/>
      <c r="HG130" s="526"/>
      <c r="HH130" s="526"/>
      <c r="HI130" s="526"/>
      <c r="HJ130" s="526"/>
      <c r="HK130" s="526"/>
      <c r="HL130" s="526"/>
      <c r="HM130" s="526"/>
      <c r="HN130" s="526"/>
      <c r="HO130" s="526"/>
      <c r="HP130" s="526"/>
      <c r="HQ130" s="526"/>
      <c r="HR130" s="526"/>
      <c r="HS130" s="526"/>
      <c r="HT130" s="526"/>
      <c r="HU130" s="526"/>
      <c r="HV130" s="526"/>
      <c r="HW130" s="526"/>
      <c r="HX130" s="526"/>
      <c r="HY130" s="526"/>
      <c r="HZ130" s="526"/>
      <c r="IA130" s="526"/>
      <c r="IB130" s="526"/>
      <c r="IC130" s="526"/>
      <c r="ID130" s="526"/>
      <c r="IE130" s="526"/>
      <c r="IF130" s="526"/>
      <c r="IG130" s="526"/>
      <c r="IH130" s="526"/>
      <c r="II130" s="526"/>
      <c r="IJ130" s="526"/>
      <c r="IK130" s="526"/>
      <c r="IL130" s="526"/>
      <c r="IM130" s="526"/>
      <c r="IN130" s="526"/>
      <c r="IO130" s="526"/>
      <c r="IP130" s="526"/>
      <c r="IQ130" s="526"/>
      <c r="IR130" s="526"/>
      <c r="IS130" s="526"/>
      <c r="IT130" s="526"/>
      <c r="IU130" s="526"/>
      <c r="IV130" s="526"/>
      <c r="IW130" s="526"/>
      <c r="IX130" s="526"/>
      <c r="IY130" s="526"/>
      <c r="IZ130" s="526"/>
      <c r="JA130" s="526"/>
      <c r="JB130" s="526"/>
      <c r="JC130" s="526"/>
      <c r="JD130" s="526"/>
      <c r="JE130" s="526"/>
      <c r="JF130" s="526"/>
      <c r="JG130" s="526"/>
      <c r="JH130" s="526"/>
      <c r="JI130" s="526"/>
      <c r="JJ130" s="526"/>
      <c r="JK130" s="526"/>
      <c r="JL130" s="526"/>
      <c r="JM130" s="526"/>
      <c r="JN130" s="527"/>
    </row>
    <row r="131" spans="1:274" ht="38" customHeight="1">
      <c r="A131" s="860"/>
      <c r="B131" s="914" t="s">
        <v>1494</v>
      </c>
      <c r="C131" s="914" t="s">
        <v>1464</v>
      </c>
      <c r="D131" s="661">
        <v>1</v>
      </c>
      <c r="E131" s="1190">
        <v>260</v>
      </c>
      <c r="F131" s="915" t="s">
        <v>1779</v>
      </c>
      <c r="G131" s="990"/>
      <c r="H131" s="991"/>
      <c r="I131" s="992"/>
      <c r="J131" s="993"/>
      <c r="K131" s="994"/>
      <c r="L131" s="995"/>
      <c r="M131" s="895">
        <f t="shared" si="11"/>
        <v>0</v>
      </c>
      <c r="N131" s="685">
        <f t="shared" si="12"/>
        <v>0</v>
      </c>
      <c r="O131" s="686" t="str">
        <f t="shared" si="13"/>
        <v>-</v>
      </c>
      <c r="P131" s="896">
        <v>4.5999999999999996</v>
      </c>
      <c r="Q131" s="174">
        <f t="shared" si="14"/>
        <v>0</v>
      </c>
      <c r="R131" s="533"/>
      <c r="S131" s="922" t="s">
        <v>1520</v>
      </c>
      <c r="T131" s="898"/>
      <c r="U131" s="898"/>
      <c r="V131" s="898"/>
      <c r="W131" s="898"/>
      <c r="X131" s="898"/>
      <c r="Y131" s="898"/>
      <c r="Z131" s="898"/>
      <c r="AA131" s="898"/>
      <c r="AB131" s="898"/>
      <c r="AC131" s="898"/>
      <c r="AD131" s="898"/>
      <c r="AE131" s="898"/>
      <c r="AF131" s="898"/>
      <c r="AG131" s="898"/>
      <c r="AH131" s="898"/>
      <c r="AI131" s="898"/>
      <c r="AJ131" s="898"/>
      <c r="AK131" s="898"/>
      <c r="AL131" s="899"/>
      <c r="AM131" s="900"/>
      <c r="AN131" s="900"/>
      <c r="AO131" s="900"/>
      <c r="AP131" s="900">
        <v>1</v>
      </c>
      <c r="AQ131" s="900"/>
      <c r="AR131" s="900"/>
      <c r="AS131" s="858"/>
      <c r="AT131" s="526"/>
      <c r="AU131" s="526"/>
      <c r="AV131" s="526"/>
      <c r="AW131" s="526"/>
      <c r="AX131" s="526"/>
      <c r="AY131" s="526"/>
      <c r="AZ131" s="526"/>
      <c r="BA131" s="526"/>
      <c r="BB131" s="526"/>
      <c r="BC131" s="526"/>
      <c r="BD131" s="526"/>
      <c r="BE131" s="526"/>
      <c r="BF131" s="526"/>
      <c r="BG131" s="526"/>
      <c r="BH131" s="526"/>
      <c r="BI131" s="526"/>
      <c r="BJ131" s="526"/>
      <c r="BK131" s="526"/>
      <c r="BL131" s="526"/>
      <c r="BM131" s="526"/>
      <c r="BN131" s="526"/>
      <c r="BO131" s="526"/>
      <c r="BP131" s="526"/>
      <c r="BQ131" s="526"/>
      <c r="BR131" s="526"/>
      <c r="BS131" s="526"/>
      <c r="BT131" s="526"/>
      <c r="BU131" s="526"/>
      <c r="BV131" s="526"/>
      <c r="BW131" s="526"/>
      <c r="BX131" s="526"/>
      <c r="BY131" s="526"/>
      <c r="BZ131" s="526"/>
      <c r="CA131" s="526"/>
      <c r="CB131" s="526"/>
      <c r="CC131" s="526"/>
      <c r="CD131" s="526"/>
      <c r="CE131" s="526"/>
      <c r="CF131" s="526"/>
      <c r="CG131" s="526"/>
      <c r="CH131" s="526"/>
      <c r="CI131" s="526"/>
      <c r="CJ131" s="526"/>
      <c r="CK131" s="526"/>
      <c r="CL131" s="526"/>
      <c r="CM131" s="526"/>
      <c r="CN131" s="526"/>
      <c r="CO131" s="526"/>
      <c r="CP131" s="526"/>
      <c r="CQ131" s="526"/>
      <c r="CR131" s="526"/>
      <c r="CS131" s="526"/>
      <c r="CT131" s="526"/>
      <c r="CU131" s="526"/>
      <c r="CV131" s="526"/>
      <c r="CW131" s="526"/>
      <c r="CX131" s="526"/>
      <c r="CY131" s="526"/>
      <c r="CZ131" s="526"/>
      <c r="DA131" s="526"/>
      <c r="DB131" s="526"/>
      <c r="DC131" s="526"/>
      <c r="DD131" s="526"/>
      <c r="DE131" s="526"/>
      <c r="DF131" s="526"/>
      <c r="DG131" s="526"/>
      <c r="DH131" s="526"/>
      <c r="DI131" s="526"/>
      <c r="DJ131" s="526"/>
      <c r="DK131" s="526"/>
      <c r="DL131" s="526"/>
      <c r="DM131" s="526"/>
      <c r="DN131" s="526"/>
      <c r="DO131" s="526"/>
      <c r="DP131" s="526"/>
      <c r="DQ131" s="526"/>
      <c r="DR131" s="526"/>
      <c r="DS131" s="526"/>
      <c r="DT131" s="526"/>
      <c r="DU131" s="526"/>
      <c r="DV131" s="526"/>
      <c r="DW131" s="526"/>
      <c r="DX131" s="526"/>
      <c r="DY131" s="526"/>
      <c r="DZ131" s="526"/>
      <c r="EA131" s="526"/>
      <c r="EB131" s="526"/>
      <c r="EC131" s="526"/>
      <c r="ED131" s="526"/>
      <c r="EE131" s="526"/>
      <c r="EF131" s="526"/>
      <c r="EG131" s="526"/>
      <c r="EH131" s="526"/>
      <c r="EI131" s="526"/>
      <c r="EJ131" s="526"/>
      <c r="EK131" s="526"/>
      <c r="EL131" s="526"/>
      <c r="EM131" s="526"/>
      <c r="EN131" s="526"/>
      <c r="EO131" s="526"/>
      <c r="EP131" s="526"/>
      <c r="EQ131" s="526"/>
      <c r="ER131" s="526"/>
      <c r="ES131" s="526"/>
      <c r="ET131" s="526"/>
      <c r="EU131" s="526"/>
      <c r="EV131" s="526"/>
      <c r="EW131" s="526"/>
      <c r="EX131" s="526"/>
      <c r="EY131" s="526"/>
      <c r="EZ131" s="526"/>
      <c r="FA131" s="526"/>
      <c r="FB131" s="526"/>
      <c r="FC131" s="526"/>
      <c r="FD131" s="526"/>
      <c r="FE131" s="526"/>
      <c r="FF131" s="526"/>
      <c r="FG131" s="526"/>
      <c r="FH131" s="526"/>
      <c r="FI131" s="526"/>
      <c r="FJ131" s="526"/>
      <c r="FK131" s="526"/>
      <c r="FL131" s="526"/>
      <c r="FM131" s="526"/>
      <c r="FN131" s="526"/>
      <c r="FO131" s="526"/>
      <c r="FP131" s="526"/>
      <c r="FQ131" s="526"/>
      <c r="FR131" s="526"/>
      <c r="FS131" s="526"/>
      <c r="FT131" s="526"/>
      <c r="FU131" s="526"/>
      <c r="FV131" s="526"/>
      <c r="FW131" s="526"/>
      <c r="FX131" s="526"/>
      <c r="FY131" s="526"/>
      <c r="FZ131" s="526"/>
      <c r="GA131" s="526"/>
      <c r="GB131" s="526"/>
      <c r="GC131" s="526"/>
      <c r="GD131" s="526"/>
      <c r="GE131" s="526"/>
      <c r="GF131" s="526"/>
      <c r="GG131" s="526"/>
      <c r="GH131" s="526"/>
      <c r="GI131" s="526"/>
      <c r="GJ131" s="526"/>
      <c r="GK131" s="526"/>
      <c r="GL131" s="526"/>
      <c r="GM131" s="526"/>
      <c r="GN131" s="526"/>
      <c r="GO131" s="526"/>
      <c r="GP131" s="526"/>
      <c r="GQ131" s="526"/>
      <c r="GR131" s="526"/>
      <c r="GS131" s="526"/>
      <c r="GT131" s="526"/>
      <c r="GU131" s="526"/>
      <c r="GV131" s="526"/>
      <c r="GW131" s="526"/>
      <c r="GX131" s="526"/>
      <c r="GY131" s="526"/>
      <c r="GZ131" s="526"/>
      <c r="HA131" s="526"/>
      <c r="HB131" s="526"/>
      <c r="HC131" s="526"/>
      <c r="HD131" s="526"/>
      <c r="HE131" s="526"/>
      <c r="HF131" s="526"/>
      <c r="HG131" s="526"/>
      <c r="HH131" s="526"/>
      <c r="HI131" s="526"/>
      <c r="HJ131" s="526"/>
      <c r="HK131" s="526"/>
      <c r="HL131" s="526"/>
      <c r="HM131" s="526"/>
      <c r="HN131" s="526"/>
      <c r="HO131" s="526"/>
      <c r="HP131" s="526"/>
      <c r="HQ131" s="526"/>
      <c r="HR131" s="526"/>
      <c r="HS131" s="526"/>
      <c r="HT131" s="526"/>
      <c r="HU131" s="526"/>
      <c r="HV131" s="526"/>
      <c r="HW131" s="526"/>
      <c r="HX131" s="526"/>
      <c r="HY131" s="526"/>
      <c r="HZ131" s="526"/>
      <c r="IA131" s="526"/>
      <c r="IB131" s="526"/>
      <c r="IC131" s="526"/>
      <c r="ID131" s="526"/>
      <c r="IE131" s="526"/>
      <c r="IF131" s="526"/>
      <c r="IG131" s="526"/>
      <c r="IH131" s="526"/>
      <c r="II131" s="526"/>
      <c r="IJ131" s="526"/>
      <c r="IK131" s="526"/>
      <c r="IL131" s="526"/>
      <c r="IM131" s="526"/>
      <c r="IN131" s="526"/>
      <c r="IO131" s="526"/>
      <c r="IP131" s="526"/>
      <c r="IQ131" s="526"/>
      <c r="IR131" s="526"/>
      <c r="IS131" s="526"/>
      <c r="IT131" s="526"/>
      <c r="IU131" s="526"/>
      <c r="IV131" s="526"/>
      <c r="IW131" s="526"/>
      <c r="IX131" s="526"/>
      <c r="IY131" s="526"/>
      <c r="IZ131" s="526"/>
      <c r="JA131" s="526"/>
      <c r="JB131" s="526"/>
      <c r="JC131" s="526"/>
      <c r="JD131" s="526"/>
      <c r="JE131" s="526"/>
      <c r="JF131" s="526"/>
      <c r="JG131" s="526"/>
      <c r="JH131" s="526"/>
      <c r="JI131" s="526"/>
      <c r="JJ131" s="526"/>
      <c r="JK131" s="526"/>
      <c r="JL131" s="526"/>
      <c r="JM131" s="526"/>
      <c r="JN131" s="527"/>
    </row>
    <row r="132" spans="1:274" ht="38" customHeight="1">
      <c r="A132" s="860"/>
      <c r="B132" s="914" t="s">
        <v>1495</v>
      </c>
      <c r="C132" s="914" t="s">
        <v>1465</v>
      </c>
      <c r="D132" s="661">
        <v>1</v>
      </c>
      <c r="E132" s="1190">
        <v>260</v>
      </c>
      <c r="F132" s="915" t="s">
        <v>1780</v>
      </c>
      <c r="G132" s="990"/>
      <c r="H132" s="991"/>
      <c r="I132" s="992"/>
      <c r="J132" s="993"/>
      <c r="K132" s="994"/>
      <c r="L132" s="995"/>
      <c r="M132" s="895">
        <f t="shared" ref="M132:M135" si="15">G132+H132+I132+J132+K132+L132</f>
        <v>0</v>
      </c>
      <c r="N132" s="685">
        <f t="shared" ref="N132:N135" si="16">M132*D132</f>
        <v>0</v>
      </c>
      <c r="O132" s="686" t="str">
        <f t="shared" si="13"/>
        <v>-</v>
      </c>
      <c r="P132" s="896">
        <v>4.2</v>
      </c>
      <c r="Q132" s="174">
        <f t="shared" si="14"/>
        <v>0</v>
      </c>
      <c r="R132" s="533"/>
      <c r="S132" s="922" t="s">
        <v>1520</v>
      </c>
      <c r="T132" s="898"/>
      <c r="U132" s="898"/>
      <c r="V132" s="898"/>
      <c r="W132" s="898"/>
      <c r="X132" s="898"/>
      <c r="Y132" s="898"/>
      <c r="Z132" s="898"/>
      <c r="AA132" s="898"/>
      <c r="AB132" s="898"/>
      <c r="AC132" s="898"/>
      <c r="AD132" s="898"/>
      <c r="AE132" s="898"/>
      <c r="AF132" s="898"/>
      <c r="AG132" s="898"/>
      <c r="AH132" s="898"/>
      <c r="AI132" s="898"/>
      <c r="AJ132" s="898"/>
      <c r="AK132" s="898"/>
      <c r="AL132" s="899"/>
      <c r="AM132" s="900"/>
      <c r="AN132" s="900"/>
      <c r="AO132" s="900"/>
      <c r="AP132" s="900">
        <v>1</v>
      </c>
      <c r="AQ132" s="900"/>
      <c r="AR132" s="900"/>
      <c r="AS132" s="858"/>
      <c r="AT132" s="526"/>
      <c r="AU132" s="526"/>
      <c r="AV132" s="526"/>
      <c r="AW132" s="526"/>
      <c r="AX132" s="526"/>
      <c r="AY132" s="526"/>
      <c r="AZ132" s="526"/>
      <c r="BA132" s="526"/>
      <c r="BB132" s="526"/>
      <c r="BC132" s="526"/>
      <c r="BD132" s="526"/>
      <c r="BE132" s="526"/>
      <c r="BF132" s="526"/>
      <c r="BG132" s="526"/>
      <c r="BH132" s="526"/>
      <c r="BI132" s="526"/>
      <c r="BJ132" s="526"/>
      <c r="BK132" s="526"/>
      <c r="BL132" s="526"/>
      <c r="BM132" s="526"/>
      <c r="BN132" s="526"/>
      <c r="BO132" s="526"/>
      <c r="BP132" s="526"/>
      <c r="BQ132" s="526"/>
      <c r="BR132" s="526"/>
      <c r="BS132" s="526"/>
      <c r="BT132" s="526"/>
      <c r="BU132" s="526"/>
      <c r="BV132" s="526"/>
      <c r="BW132" s="526"/>
      <c r="BX132" s="526"/>
      <c r="BY132" s="526"/>
      <c r="BZ132" s="526"/>
      <c r="CA132" s="526"/>
      <c r="CB132" s="526"/>
      <c r="CC132" s="526"/>
      <c r="CD132" s="526"/>
      <c r="CE132" s="526"/>
      <c r="CF132" s="526"/>
      <c r="CG132" s="526"/>
      <c r="CH132" s="526"/>
      <c r="CI132" s="526"/>
      <c r="CJ132" s="526"/>
      <c r="CK132" s="526"/>
      <c r="CL132" s="526"/>
      <c r="CM132" s="526"/>
      <c r="CN132" s="526"/>
      <c r="CO132" s="526"/>
      <c r="CP132" s="526"/>
      <c r="CQ132" s="526"/>
      <c r="CR132" s="526"/>
      <c r="CS132" s="526"/>
      <c r="CT132" s="526"/>
      <c r="CU132" s="526"/>
      <c r="CV132" s="526"/>
      <c r="CW132" s="526"/>
      <c r="CX132" s="526"/>
      <c r="CY132" s="526"/>
      <c r="CZ132" s="526"/>
      <c r="DA132" s="526"/>
      <c r="DB132" s="526"/>
      <c r="DC132" s="526"/>
      <c r="DD132" s="526"/>
      <c r="DE132" s="526"/>
      <c r="DF132" s="526"/>
      <c r="DG132" s="526"/>
      <c r="DH132" s="526"/>
      <c r="DI132" s="526"/>
      <c r="DJ132" s="526"/>
      <c r="DK132" s="526"/>
      <c r="DL132" s="526"/>
      <c r="DM132" s="526"/>
      <c r="DN132" s="526"/>
      <c r="DO132" s="526"/>
      <c r="DP132" s="526"/>
      <c r="DQ132" s="526"/>
      <c r="DR132" s="526"/>
      <c r="DS132" s="526"/>
      <c r="DT132" s="526"/>
      <c r="DU132" s="526"/>
      <c r="DV132" s="526"/>
      <c r="DW132" s="526"/>
      <c r="DX132" s="526"/>
      <c r="DY132" s="526"/>
      <c r="DZ132" s="526"/>
      <c r="EA132" s="526"/>
      <c r="EB132" s="526"/>
      <c r="EC132" s="526"/>
      <c r="ED132" s="526"/>
      <c r="EE132" s="526"/>
      <c r="EF132" s="526"/>
      <c r="EG132" s="526"/>
      <c r="EH132" s="526"/>
      <c r="EI132" s="526"/>
      <c r="EJ132" s="526"/>
      <c r="EK132" s="526"/>
      <c r="EL132" s="526"/>
      <c r="EM132" s="526"/>
      <c r="EN132" s="526"/>
      <c r="EO132" s="526"/>
      <c r="EP132" s="526"/>
      <c r="EQ132" s="526"/>
      <c r="ER132" s="526"/>
      <c r="ES132" s="526"/>
      <c r="ET132" s="526"/>
      <c r="EU132" s="526"/>
      <c r="EV132" s="526"/>
      <c r="EW132" s="526"/>
      <c r="EX132" s="526"/>
      <c r="EY132" s="526"/>
      <c r="EZ132" s="526"/>
      <c r="FA132" s="526"/>
      <c r="FB132" s="526"/>
      <c r="FC132" s="526"/>
      <c r="FD132" s="526"/>
      <c r="FE132" s="526"/>
      <c r="FF132" s="526"/>
      <c r="FG132" s="526"/>
      <c r="FH132" s="526"/>
      <c r="FI132" s="526"/>
      <c r="FJ132" s="526"/>
      <c r="FK132" s="526"/>
      <c r="FL132" s="526"/>
      <c r="FM132" s="526"/>
      <c r="FN132" s="526"/>
      <c r="FO132" s="526"/>
      <c r="FP132" s="526"/>
      <c r="FQ132" s="526"/>
      <c r="FR132" s="526"/>
      <c r="FS132" s="526"/>
      <c r="FT132" s="526"/>
      <c r="FU132" s="526"/>
      <c r="FV132" s="526"/>
      <c r="FW132" s="526"/>
      <c r="FX132" s="526"/>
      <c r="FY132" s="526"/>
      <c r="FZ132" s="526"/>
      <c r="GA132" s="526"/>
      <c r="GB132" s="526"/>
      <c r="GC132" s="526"/>
      <c r="GD132" s="526"/>
      <c r="GE132" s="526"/>
      <c r="GF132" s="526"/>
      <c r="GG132" s="526"/>
      <c r="GH132" s="526"/>
      <c r="GI132" s="526"/>
      <c r="GJ132" s="526"/>
      <c r="GK132" s="526"/>
      <c r="GL132" s="526"/>
      <c r="GM132" s="526"/>
      <c r="GN132" s="526"/>
      <c r="GO132" s="526"/>
      <c r="GP132" s="526"/>
      <c r="GQ132" s="526"/>
      <c r="GR132" s="526"/>
      <c r="GS132" s="526"/>
      <c r="GT132" s="526"/>
      <c r="GU132" s="526"/>
      <c r="GV132" s="526"/>
      <c r="GW132" s="526"/>
      <c r="GX132" s="526"/>
      <c r="GY132" s="526"/>
      <c r="GZ132" s="526"/>
      <c r="HA132" s="526"/>
      <c r="HB132" s="526"/>
      <c r="HC132" s="526"/>
      <c r="HD132" s="526"/>
      <c r="HE132" s="526"/>
      <c r="HF132" s="526"/>
      <c r="HG132" s="526"/>
      <c r="HH132" s="526"/>
      <c r="HI132" s="526"/>
      <c r="HJ132" s="526"/>
      <c r="HK132" s="526"/>
      <c r="HL132" s="526"/>
      <c r="HM132" s="526"/>
      <c r="HN132" s="526"/>
      <c r="HO132" s="526"/>
      <c r="HP132" s="526"/>
      <c r="HQ132" s="526"/>
      <c r="HR132" s="526"/>
      <c r="HS132" s="526"/>
      <c r="HT132" s="526"/>
      <c r="HU132" s="526"/>
      <c r="HV132" s="526"/>
      <c r="HW132" s="526"/>
      <c r="HX132" s="526"/>
      <c r="HY132" s="526"/>
      <c r="HZ132" s="526"/>
      <c r="IA132" s="526"/>
      <c r="IB132" s="526"/>
      <c r="IC132" s="526"/>
      <c r="ID132" s="526"/>
      <c r="IE132" s="526"/>
      <c r="IF132" s="526"/>
      <c r="IG132" s="526"/>
      <c r="IH132" s="526"/>
      <c r="II132" s="526"/>
      <c r="IJ132" s="526"/>
      <c r="IK132" s="526"/>
      <c r="IL132" s="526"/>
      <c r="IM132" s="526"/>
      <c r="IN132" s="526"/>
      <c r="IO132" s="526"/>
      <c r="IP132" s="526"/>
      <c r="IQ132" s="526"/>
      <c r="IR132" s="526"/>
      <c r="IS132" s="526"/>
      <c r="IT132" s="526"/>
      <c r="IU132" s="526"/>
      <c r="IV132" s="526"/>
      <c r="IW132" s="526"/>
      <c r="IX132" s="526"/>
      <c r="IY132" s="526"/>
      <c r="IZ132" s="526"/>
      <c r="JA132" s="526"/>
      <c r="JB132" s="526"/>
      <c r="JC132" s="526"/>
      <c r="JD132" s="526"/>
      <c r="JE132" s="526"/>
      <c r="JF132" s="526"/>
      <c r="JG132" s="526"/>
      <c r="JH132" s="526"/>
      <c r="JI132" s="526"/>
      <c r="JJ132" s="526"/>
      <c r="JK132" s="526"/>
      <c r="JL132" s="526"/>
      <c r="JM132" s="526"/>
      <c r="JN132" s="527"/>
    </row>
    <row r="133" spans="1:274" ht="38" customHeight="1">
      <c r="A133" s="860"/>
      <c r="B133" s="914" t="s">
        <v>1505</v>
      </c>
      <c r="C133" s="914" t="s">
        <v>1502</v>
      </c>
      <c r="D133" s="661">
        <v>2</v>
      </c>
      <c r="E133" s="1190">
        <v>511</v>
      </c>
      <c r="F133" s="915" t="s">
        <v>1781</v>
      </c>
      <c r="G133" s="990"/>
      <c r="H133" s="991"/>
      <c r="I133" s="992"/>
      <c r="J133" s="993"/>
      <c r="K133" s="994"/>
      <c r="L133" s="995"/>
      <c r="M133" s="895">
        <f t="shared" si="15"/>
        <v>0</v>
      </c>
      <c r="N133" s="685">
        <f t="shared" si="16"/>
        <v>0</v>
      </c>
      <c r="O133" s="686" t="str">
        <f t="shared" si="13"/>
        <v>-</v>
      </c>
      <c r="P133" s="926">
        <v>26.6</v>
      </c>
      <c r="Q133" s="174">
        <f t="shared" si="14"/>
        <v>0</v>
      </c>
      <c r="R133" s="533"/>
      <c r="S133" s="922" t="s">
        <v>1516</v>
      </c>
      <c r="T133" s="898"/>
      <c r="U133" s="898"/>
      <c r="V133" s="898"/>
      <c r="W133" s="898"/>
      <c r="X133" s="898"/>
      <c r="Y133" s="898"/>
      <c r="Z133" s="898"/>
      <c r="AA133" s="898"/>
      <c r="AB133" s="898"/>
      <c r="AC133" s="898"/>
      <c r="AD133" s="898"/>
      <c r="AE133" s="898"/>
      <c r="AF133" s="898"/>
      <c r="AG133" s="898"/>
      <c r="AH133" s="898"/>
      <c r="AI133" s="898"/>
      <c r="AJ133" s="898"/>
      <c r="AK133" s="898"/>
      <c r="AL133" s="899"/>
      <c r="AM133" s="900"/>
      <c r="AN133" s="900"/>
      <c r="AO133" s="900"/>
      <c r="AP133" s="900">
        <v>2</v>
      </c>
      <c r="AQ133" s="900"/>
      <c r="AR133" s="900"/>
      <c r="AS133" s="858"/>
      <c r="AT133" s="526"/>
      <c r="AU133" s="526"/>
      <c r="AV133" s="526"/>
      <c r="AW133" s="526"/>
      <c r="AX133" s="526"/>
      <c r="AY133" s="526"/>
      <c r="AZ133" s="526"/>
      <c r="BA133" s="526"/>
      <c r="BB133" s="526"/>
      <c r="BC133" s="526"/>
      <c r="BD133" s="526"/>
      <c r="BE133" s="526"/>
      <c r="BF133" s="526"/>
      <c r="BG133" s="526"/>
      <c r="BH133" s="526"/>
      <c r="BI133" s="526"/>
      <c r="BJ133" s="526"/>
      <c r="BK133" s="526"/>
      <c r="BL133" s="526"/>
      <c r="BM133" s="526"/>
      <c r="BN133" s="526"/>
      <c r="BO133" s="526"/>
      <c r="BP133" s="526"/>
      <c r="BQ133" s="526"/>
      <c r="BR133" s="526"/>
      <c r="BS133" s="526"/>
      <c r="BT133" s="526"/>
      <c r="BU133" s="526"/>
      <c r="BV133" s="526"/>
      <c r="BW133" s="526"/>
      <c r="BX133" s="526"/>
      <c r="BY133" s="526"/>
      <c r="BZ133" s="526"/>
      <c r="CA133" s="526"/>
      <c r="CB133" s="526"/>
      <c r="CC133" s="526"/>
      <c r="CD133" s="526"/>
      <c r="CE133" s="526"/>
      <c r="CF133" s="526"/>
      <c r="CG133" s="526"/>
      <c r="CH133" s="526"/>
      <c r="CI133" s="526"/>
      <c r="CJ133" s="526"/>
      <c r="CK133" s="526"/>
      <c r="CL133" s="526"/>
      <c r="CM133" s="526"/>
      <c r="CN133" s="526"/>
      <c r="CO133" s="526"/>
      <c r="CP133" s="526"/>
      <c r="CQ133" s="526"/>
      <c r="CR133" s="526"/>
      <c r="CS133" s="526"/>
      <c r="CT133" s="526"/>
      <c r="CU133" s="526"/>
      <c r="CV133" s="526"/>
      <c r="CW133" s="526"/>
      <c r="CX133" s="526"/>
      <c r="CY133" s="526"/>
      <c r="CZ133" s="526"/>
      <c r="DA133" s="526"/>
      <c r="DB133" s="526"/>
      <c r="DC133" s="526"/>
      <c r="DD133" s="526"/>
      <c r="DE133" s="526"/>
      <c r="DF133" s="526"/>
      <c r="DG133" s="526"/>
      <c r="DH133" s="526"/>
      <c r="DI133" s="526"/>
      <c r="DJ133" s="526"/>
      <c r="DK133" s="526"/>
      <c r="DL133" s="526"/>
      <c r="DM133" s="526"/>
      <c r="DN133" s="526"/>
      <c r="DO133" s="526"/>
      <c r="DP133" s="526"/>
      <c r="DQ133" s="526"/>
      <c r="DR133" s="526"/>
      <c r="DS133" s="526"/>
      <c r="DT133" s="526"/>
      <c r="DU133" s="526"/>
      <c r="DV133" s="526"/>
      <c r="DW133" s="526"/>
      <c r="DX133" s="526"/>
      <c r="DY133" s="526"/>
      <c r="DZ133" s="526"/>
      <c r="EA133" s="526"/>
      <c r="EB133" s="526"/>
      <c r="EC133" s="526"/>
      <c r="ED133" s="526"/>
      <c r="EE133" s="526"/>
      <c r="EF133" s="526"/>
      <c r="EG133" s="526"/>
      <c r="EH133" s="526"/>
      <c r="EI133" s="526"/>
      <c r="EJ133" s="526"/>
      <c r="EK133" s="526"/>
      <c r="EL133" s="526"/>
      <c r="EM133" s="526"/>
      <c r="EN133" s="526"/>
      <c r="EO133" s="526"/>
      <c r="EP133" s="526"/>
      <c r="EQ133" s="526"/>
      <c r="ER133" s="526"/>
      <c r="ES133" s="526"/>
      <c r="ET133" s="526"/>
      <c r="EU133" s="526"/>
      <c r="EV133" s="526"/>
      <c r="EW133" s="526"/>
      <c r="EX133" s="526"/>
      <c r="EY133" s="526"/>
      <c r="EZ133" s="526"/>
      <c r="FA133" s="526"/>
      <c r="FB133" s="526"/>
      <c r="FC133" s="526"/>
      <c r="FD133" s="526"/>
      <c r="FE133" s="526"/>
      <c r="FF133" s="526"/>
      <c r="FG133" s="526"/>
      <c r="FH133" s="526"/>
      <c r="FI133" s="526"/>
      <c r="FJ133" s="526"/>
      <c r="FK133" s="526"/>
      <c r="FL133" s="526"/>
      <c r="FM133" s="526"/>
      <c r="FN133" s="526"/>
      <c r="FO133" s="526"/>
      <c r="FP133" s="526"/>
      <c r="FQ133" s="526"/>
      <c r="FR133" s="526"/>
      <c r="FS133" s="526"/>
      <c r="FT133" s="526"/>
      <c r="FU133" s="526"/>
      <c r="FV133" s="526"/>
      <c r="FW133" s="526"/>
      <c r="FX133" s="526"/>
      <c r="FY133" s="526"/>
      <c r="FZ133" s="526"/>
      <c r="GA133" s="526"/>
      <c r="GB133" s="526"/>
      <c r="GC133" s="526"/>
      <c r="GD133" s="526"/>
      <c r="GE133" s="526"/>
      <c r="GF133" s="526"/>
      <c r="GG133" s="526"/>
      <c r="GH133" s="526"/>
      <c r="GI133" s="526"/>
      <c r="GJ133" s="526"/>
      <c r="GK133" s="526"/>
      <c r="GL133" s="526"/>
      <c r="GM133" s="526"/>
      <c r="GN133" s="526"/>
      <c r="GO133" s="526"/>
      <c r="GP133" s="526"/>
      <c r="GQ133" s="526"/>
      <c r="GR133" s="526"/>
      <c r="GS133" s="526"/>
      <c r="GT133" s="526"/>
      <c r="GU133" s="526"/>
      <c r="GV133" s="526"/>
      <c r="GW133" s="526"/>
      <c r="GX133" s="526"/>
      <c r="GY133" s="526"/>
      <c r="GZ133" s="526"/>
      <c r="HA133" s="526"/>
      <c r="HB133" s="526"/>
      <c r="HC133" s="526"/>
      <c r="HD133" s="526"/>
      <c r="HE133" s="526"/>
      <c r="HF133" s="526"/>
      <c r="HG133" s="526"/>
      <c r="HH133" s="526"/>
      <c r="HI133" s="526"/>
      <c r="HJ133" s="526"/>
      <c r="HK133" s="526"/>
      <c r="HL133" s="526"/>
      <c r="HM133" s="526"/>
      <c r="HN133" s="526"/>
      <c r="HO133" s="526"/>
      <c r="HP133" s="526"/>
      <c r="HQ133" s="526"/>
      <c r="HR133" s="526"/>
      <c r="HS133" s="526"/>
      <c r="HT133" s="526"/>
      <c r="HU133" s="526"/>
      <c r="HV133" s="526"/>
      <c r="HW133" s="526"/>
      <c r="HX133" s="526"/>
      <c r="HY133" s="526"/>
      <c r="HZ133" s="526"/>
      <c r="IA133" s="526"/>
      <c r="IB133" s="526"/>
      <c r="IC133" s="526"/>
      <c r="ID133" s="526"/>
      <c r="IE133" s="526"/>
      <c r="IF133" s="526"/>
      <c r="IG133" s="526"/>
      <c r="IH133" s="526"/>
      <c r="II133" s="526"/>
      <c r="IJ133" s="526"/>
      <c r="IK133" s="526"/>
      <c r="IL133" s="526"/>
      <c r="IM133" s="526"/>
      <c r="IN133" s="526"/>
      <c r="IO133" s="526"/>
      <c r="IP133" s="526"/>
      <c r="IQ133" s="526"/>
      <c r="IR133" s="526"/>
      <c r="IS133" s="526"/>
      <c r="IT133" s="526"/>
      <c r="IU133" s="526"/>
      <c r="IV133" s="526"/>
      <c r="IW133" s="526"/>
      <c r="IX133" s="526"/>
      <c r="IY133" s="526"/>
      <c r="IZ133" s="526"/>
      <c r="JA133" s="526"/>
      <c r="JB133" s="526"/>
      <c r="JC133" s="526"/>
      <c r="JD133" s="526"/>
      <c r="JE133" s="526"/>
      <c r="JF133" s="526"/>
      <c r="JG133" s="526"/>
      <c r="JH133" s="526"/>
      <c r="JI133" s="526"/>
      <c r="JJ133" s="526"/>
      <c r="JK133" s="526"/>
      <c r="JL133" s="526"/>
      <c r="JM133" s="526"/>
      <c r="JN133" s="527"/>
    </row>
    <row r="134" spans="1:274" ht="38" customHeight="1">
      <c r="A134" s="860"/>
      <c r="B134" s="914" t="s">
        <v>1506</v>
      </c>
      <c r="C134" s="914" t="s">
        <v>1503</v>
      </c>
      <c r="D134" s="661">
        <v>1</v>
      </c>
      <c r="E134" s="1190">
        <v>312</v>
      </c>
      <c r="F134" s="915" t="s">
        <v>1782</v>
      </c>
      <c r="G134" s="990"/>
      <c r="H134" s="991"/>
      <c r="I134" s="992"/>
      <c r="J134" s="993"/>
      <c r="K134" s="994"/>
      <c r="L134" s="995"/>
      <c r="M134" s="895">
        <f t="shared" si="15"/>
        <v>0</v>
      </c>
      <c r="N134" s="685">
        <f t="shared" si="16"/>
        <v>0</v>
      </c>
      <c r="O134" s="686" t="str">
        <f t="shared" si="13"/>
        <v>-</v>
      </c>
      <c r="P134" s="926">
        <v>9.3000000000000007</v>
      </c>
      <c r="Q134" s="174">
        <f t="shared" si="14"/>
        <v>0</v>
      </c>
      <c r="R134" s="533"/>
      <c r="S134" s="922" t="s">
        <v>1516</v>
      </c>
      <c r="T134" s="898"/>
      <c r="U134" s="898"/>
      <c r="V134" s="898"/>
      <c r="W134" s="898"/>
      <c r="X134" s="898"/>
      <c r="Y134" s="898"/>
      <c r="Z134" s="898"/>
      <c r="AA134" s="898"/>
      <c r="AB134" s="898"/>
      <c r="AC134" s="898"/>
      <c r="AD134" s="898"/>
      <c r="AE134" s="898"/>
      <c r="AF134" s="898"/>
      <c r="AG134" s="898"/>
      <c r="AH134" s="898"/>
      <c r="AI134" s="898"/>
      <c r="AJ134" s="898"/>
      <c r="AK134" s="898"/>
      <c r="AL134" s="899"/>
      <c r="AM134" s="900"/>
      <c r="AN134" s="900"/>
      <c r="AO134" s="900"/>
      <c r="AP134" s="900">
        <v>1</v>
      </c>
      <c r="AQ134" s="900"/>
      <c r="AR134" s="900"/>
      <c r="AS134" s="858"/>
      <c r="AT134" s="526"/>
      <c r="AU134" s="526"/>
      <c r="AV134" s="526"/>
      <c r="AW134" s="526"/>
      <c r="AX134" s="526"/>
      <c r="AY134" s="526"/>
      <c r="AZ134" s="526"/>
      <c r="BA134" s="526"/>
      <c r="BB134" s="526"/>
      <c r="BC134" s="526"/>
      <c r="BD134" s="526"/>
      <c r="BE134" s="526"/>
      <c r="BF134" s="526"/>
      <c r="BG134" s="526"/>
      <c r="BH134" s="526"/>
      <c r="BI134" s="526"/>
      <c r="BJ134" s="526"/>
      <c r="BK134" s="526"/>
      <c r="BL134" s="526"/>
      <c r="BM134" s="526"/>
      <c r="BN134" s="526"/>
      <c r="BO134" s="526"/>
      <c r="BP134" s="526"/>
      <c r="BQ134" s="526"/>
      <c r="BR134" s="526"/>
      <c r="BS134" s="526"/>
      <c r="BT134" s="526"/>
      <c r="BU134" s="526"/>
      <c r="BV134" s="526"/>
      <c r="BW134" s="526"/>
      <c r="BX134" s="526"/>
      <c r="BY134" s="526"/>
      <c r="BZ134" s="526"/>
      <c r="CA134" s="526"/>
      <c r="CB134" s="526"/>
      <c r="CC134" s="526"/>
      <c r="CD134" s="526"/>
      <c r="CE134" s="526"/>
      <c r="CF134" s="526"/>
      <c r="CG134" s="526"/>
      <c r="CH134" s="526"/>
      <c r="CI134" s="526"/>
      <c r="CJ134" s="526"/>
      <c r="CK134" s="526"/>
      <c r="CL134" s="526"/>
      <c r="CM134" s="526"/>
      <c r="CN134" s="526"/>
      <c r="CO134" s="526"/>
      <c r="CP134" s="526"/>
      <c r="CQ134" s="526"/>
      <c r="CR134" s="526"/>
      <c r="CS134" s="526"/>
      <c r="CT134" s="526"/>
      <c r="CU134" s="526"/>
      <c r="CV134" s="526"/>
      <c r="CW134" s="526"/>
      <c r="CX134" s="526"/>
      <c r="CY134" s="526"/>
      <c r="CZ134" s="526"/>
      <c r="DA134" s="526"/>
      <c r="DB134" s="526"/>
      <c r="DC134" s="526"/>
      <c r="DD134" s="526"/>
      <c r="DE134" s="526"/>
      <c r="DF134" s="526"/>
      <c r="DG134" s="526"/>
      <c r="DH134" s="526"/>
      <c r="DI134" s="526"/>
      <c r="DJ134" s="526"/>
      <c r="DK134" s="526"/>
      <c r="DL134" s="526"/>
      <c r="DM134" s="526"/>
      <c r="DN134" s="526"/>
      <c r="DO134" s="526"/>
      <c r="DP134" s="526"/>
      <c r="DQ134" s="526"/>
      <c r="DR134" s="526"/>
      <c r="DS134" s="526"/>
      <c r="DT134" s="526"/>
      <c r="DU134" s="526"/>
      <c r="DV134" s="526"/>
      <c r="DW134" s="526"/>
      <c r="DX134" s="526"/>
      <c r="DY134" s="526"/>
      <c r="DZ134" s="526"/>
      <c r="EA134" s="526"/>
      <c r="EB134" s="526"/>
      <c r="EC134" s="526"/>
      <c r="ED134" s="526"/>
      <c r="EE134" s="526"/>
      <c r="EF134" s="526"/>
      <c r="EG134" s="526"/>
      <c r="EH134" s="526"/>
      <c r="EI134" s="526"/>
      <c r="EJ134" s="526"/>
      <c r="EK134" s="526"/>
      <c r="EL134" s="526"/>
      <c r="EM134" s="526"/>
      <c r="EN134" s="526"/>
      <c r="EO134" s="526"/>
      <c r="EP134" s="526"/>
      <c r="EQ134" s="526"/>
      <c r="ER134" s="526"/>
      <c r="ES134" s="526"/>
      <c r="ET134" s="526"/>
      <c r="EU134" s="526"/>
      <c r="EV134" s="526"/>
      <c r="EW134" s="526"/>
      <c r="EX134" s="526"/>
      <c r="EY134" s="526"/>
      <c r="EZ134" s="526"/>
      <c r="FA134" s="526"/>
      <c r="FB134" s="526"/>
      <c r="FC134" s="526"/>
      <c r="FD134" s="526"/>
      <c r="FE134" s="526"/>
      <c r="FF134" s="526"/>
      <c r="FG134" s="526"/>
      <c r="FH134" s="526"/>
      <c r="FI134" s="526"/>
      <c r="FJ134" s="526"/>
      <c r="FK134" s="526"/>
      <c r="FL134" s="526"/>
      <c r="FM134" s="526"/>
      <c r="FN134" s="526"/>
      <c r="FO134" s="526"/>
      <c r="FP134" s="526"/>
      <c r="FQ134" s="526"/>
      <c r="FR134" s="526"/>
      <c r="FS134" s="526"/>
      <c r="FT134" s="526"/>
      <c r="FU134" s="526"/>
      <c r="FV134" s="526"/>
      <c r="FW134" s="526"/>
      <c r="FX134" s="526"/>
      <c r="FY134" s="526"/>
      <c r="FZ134" s="526"/>
      <c r="GA134" s="526"/>
      <c r="GB134" s="526"/>
      <c r="GC134" s="526"/>
      <c r="GD134" s="526"/>
      <c r="GE134" s="526"/>
      <c r="GF134" s="526"/>
      <c r="GG134" s="526"/>
      <c r="GH134" s="526"/>
      <c r="GI134" s="526"/>
      <c r="GJ134" s="526"/>
      <c r="GK134" s="526"/>
      <c r="GL134" s="526"/>
      <c r="GM134" s="526"/>
      <c r="GN134" s="526"/>
      <c r="GO134" s="526"/>
      <c r="GP134" s="526"/>
      <c r="GQ134" s="526"/>
      <c r="GR134" s="526"/>
      <c r="GS134" s="526"/>
      <c r="GT134" s="526"/>
      <c r="GU134" s="526"/>
      <c r="GV134" s="526"/>
      <c r="GW134" s="526"/>
      <c r="GX134" s="526"/>
      <c r="GY134" s="526"/>
      <c r="GZ134" s="526"/>
      <c r="HA134" s="526"/>
      <c r="HB134" s="526"/>
      <c r="HC134" s="526"/>
      <c r="HD134" s="526"/>
      <c r="HE134" s="526"/>
      <c r="HF134" s="526"/>
      <c r="HG134" s="526"/>
      <c r="HH134" s="526"/>
      <c r="HI134" s="526"/>
      <c r="HJ134" s="526"/>
      <c r="HK134" s="526"/>
      <c r="HL134" s="526"/>
      <c r="HM134" s="526"/>
      <c r="HN134" s="526"/>
      <c r="HO134" s="526"/>
      <c r="HP134" s="526"/>
      <c r="HQ134" s="526"/>
      <c r="HR134" s="526"/>
      <c r="HS134" s="526"/>
      <c r="HT134" s="526"/>
      <c r="HU134" s="526"/>
      <c r="HV134" s="526"/>
      <c r="HW134" s="526"/>
      <c r="HX134" s="526"/>
      <c r="HY134" s="526"/>
      <c r="HZ134" s="526"/>
      <c r="IA134" s="526"/>
      <c r="IB134" s="526"/>
      <c r="IC134" s="526"/>
      <c r="ID134" s="526"/>
      <c r="IE134" s="526"/>
      <c r="IF134" s="526"/>
      <c r="IG134" s="526"/>
      <c r="IH134" s="526"/>
      <c r="II134" s="526"/>
      <c r="IJ134" s="526"/>
      <c r="IK134" s="526"/>
      <c r="IL134" s="526"/>
      <c r="IM134" s="526"/>
      <c r="IN134" s="526"/>
      <c r="IO134" s="526"/>
      <c r="IP134" s="526"/>
      <c r="IQ134" s="526"/>
      <c r="IR134" s="526"/>
      <c r="IS134" s="526"/>
      <c r="IT134" s="526"/>
      <c r="IU134" s="526"/>
      <c r="IV134" s="526"/>
      <c r="IW134" s="526"/>
      <c r="IX134" s="526"/>
      <c r="IY134" s="526"/>
      <c r="IZ134" s="526"/>
      <c r="JA134" s="526"/>
      <c r="JB134" s="526"/>
      <c r="JC134" s="526"/>
      <c r="JD134" s="526"/>
      <c r="JE134" s="526"/>
      <c r="JF134" s="526"/>
      <c r="JG134" s="526"/>
      <c r="JH134" s="526"/>
      <c r="JI134" s="526"/>
      <c r="JJ134" s="526"/>
      <c r="JK134" s="526"/>
      <c r="JL134" s="526"/>
      <c r="JM134" s="526"/>
      <c r="JN134" s="527"/>
    </row>
    <row r="135" spans="1:274" ht="38" customHeight="1">
      <c r="A135" s="938"/>
      <c r="B135" s="939" t="s">
        <v>1507</v>
      </c>
      <c r="C135" s="939" t="s">
        <v>1504</v>
      </c>
      <c r="D135" s="724">
        <v>1</v>
      </c>
      <c r="E135" s="1191">
        <v>312</v>
      </c>
      <c r="F135" s="949" t="s">
        <v>1783</v>
      </c>
      <c r="G135" s="997"/>
      <c r="H135" s="998"/>
      <c r="I135" s="999"/>
      <c r="J135" s="943"/>
      <c r="K135" s="944"/>
      <c r="L135" s="945"/>
      <c r="M135" s="910">
        <f t="shared" si="15"/>
        <v>0</v>
      </c>
      <c r="N135" s="1002">
        <f t="shared" si="16"/>
        <v>0</v>
      </c>
      <c r="O135" s="257" t="str">
        <f t="shared" si="13"/>
        <v>-</v>
      </c>
      <c r="P135" s="926">
        <v>8.3000000000000007</v>
      </c>
      <c r="Q135" s="174">
        <f t="shared" si="14"/>
        <v>0</v>
      </c>
      <c r="R135" s="533"/>
      <c r="S135" s="911" t="s">
        <v>1516</v>
      </c>
      <c r="T135" s="898"/>
      <c r="U135" s="898"/>
      <c r="V135" s="898"/>
      <c r="W135" s="898"/>
      <c r="X135" s="898"/>
      <c r="Y135" s="898"/>
      <c r="Z135" s="898"/>
      <c r="AA135" s="898"/>
      <c r="AB135" s="898"/>
      <c r="AC135" s="898"/>
      <c r="AD135" s="898"/>
      <c r="AE135" s="898"/>
      <c r="AF135" s="898"/>
      <c r="AG135" s="898"/>
      <c r="AH135" s="898"/>
      <c r="AI135" s="898"/>
      <c r="AJ135" s="898"/>
      <c r="AK135" s="898"/>
      <c r="AL135" s="899"/>
      <c r="AM135" s="900"/>
      <c r="AN135" s="900"/>
      <c r="AO135" s="900"/>
      <c r="AP135" s="900">
        <v>1</v>
      </c>
      <c r="AQ135" s="900"/>
      <c r="AR135" s="900"/>
      <c r="AS135" s="858"/>
      <c r="AT135" s="526"/>
      <c r="AU135" s="526"/>
      <c r="AV135" s="526"/>
      <c r="AW135" s="526"/>
      <c r="AX135" s="526"/>
      <c r="AY135" s="526"/>
      <c r="AZ135" s="526"/>
      <c r="BA135" s="526"/>
      <c r="BB135" s="526"/>
      <c r="BC135" s="526"/>
      <c r="BD135" s="526"/>
      <c r="BE135" s="526"/>
      <c r="BF135" s="526"/>
      <c r="BG135" s="526"/>
      <c r="BH135" s="526"/>
      <c r="BI135" s="526"/>
      <c r="BJ135" s="526"/>
      <c r="BK135" s="526"/>
      <c r="BL135" s="526"/>
      <c r="BM135" s="526"/>
      <c r="BN135" s="526"/>
      <c r="BO135" s="526"/>
      <c r="BP135" s="526"/>
      <c r="BQ135" s="526"/>
      <c r="BR135" s="526"/>
      <c r="BS135" s="526"/>
      <c r="BT135" s="526"/>
      <c r="BU135" s="526"/>
      <c r="BV135" s="526"/>
      <c r="BW135" s="526"/>
      <c r="BX135" s="526"/>
      <c r="BY135" s="526"/>
      <c r="BZ135" s="526"/>
      <c r="CA135" s="526"/>
      <c r="CB135" s="526"/>
      <c r="CC135" s="526"/>
      <c r="CD135" s="526"/>
      <c r="CE135" s="526"/>
      <c r="CF135" s="526"/>
      <c r="CG135" s="526"/>
      <c r="CH135" s="526"/>
      <c r="CI135" s="526"/>
      <c r="CJ135" s="526"/>
      <c r="CK135" s="526"/>
      <c r="CL135" s="526"/>
      <c r="CM135" s="526"/>
      <c r="CN135" s="526"/>
      <c r="CO135" s="526"/>
      <c r="CP135" s="526"/>
      <c r="CQ135" s="526"/>
      <c r="CR135" s="526"/>
      <c r="CS135" s="526"/>
      <c r="CT135" s="526"/>
      <c r="CU135" s="526"/>
      <c r="CV135" s="526"/>
      <c r="CW135" s="526"/>
      <c r="CX135" s="526"/>
      <c r="CY135" s="526"/>
      <c r="CZ135" s="526"/>
      <c r="DA135" s="526"/>
      <c r="DB135" s="526"/>
      <c r="DC135" s="526"/>
      <c r="DD135" s="526"/>
      <c r="DE135" s="526"/>
      <c r="DF135" s="526"/>
      <c r="DG135" s="526"/>
      <c r="DH135" s="526"/>
      <c r="DI135" s="526"/>
      <c r="DJ135" s="526"/>
      <c r="DK135" s="526"/>
      <c r="DL135" s="526"/>
      <c r="DM135" s="526"/>
      <c r="DN135" s="526"/>
      <c r="DO135" s="526"/>
      <c r="DP135" s="526"/>
      <c r="DQ135" s="526"/>
      <c r="DR135" s="526"/>
      <c r="DS135" s="526"/>
      <c r="DT135" s="526"/>
      <c r="DU135" s="526"/>
      <c r="DV135" s="526"/>
      <c r="DW135" s="526"/>
      <c r="DX135" s="526"/>
      <c r="DY135" s="526"/>
      <c r="DZ135" s="526"/>
      <c r="EA135" s="526"/>
      <c r="EB135" s="526"/>
      <c r="EC135" s="526"/>
      <c r="ED135" s="526"/>
      <c r="EE135" s="526"/>
      <c r="EF135" s="526"/>
      <c r="EG135" s="526"/>
      <c r="EH135" s="526"/>
      <c r="EI135" s="526"/>
      <c r="EJ135" s="526"/>
      <c r="EK135" s="526"/>
      <c r="EL135" s="526"/>
      <c r="EM135" s="526"/>
      <c r="EN135" s="526"/>
      <c r="EO135" s="526"/>
      <c r="EP135" s="526"/>
      <c r="EQ135" s="526"/>
      <c r="ER135" s="526"/>
      <c r="ES135" s="526"/>
      <c r="ET135" s="526"/>
      <c r="EU135" s="526"/>
      <c r="EV135" s="526"/>
      <c r="EW135" s="526"/>
      <c r="EX135" s="526"/>
      <c r="EY135" s="526"/>
      <c r="EZ135" s="526"/>
      <c r="FA135" s="526"/>
      <c r="FB135" s="526"/>
      <c r="FC135" s="526"/>
      <c r="FD135" s="526"/>
      <c r="FE135" s="526"/>
      <c r="FF135" s="526"/>
      <c r="FG135" s="526"/>
      <c r="FH135" s="526"/>
      <c r="FI135" s="526"/>
      <c r="FJ135" s="526"/>
      <c r="FK135" s="526"/>
      <c r="FL135" s="526"/>
      <c r="FM135" s="526"/>
      <c r="FN135" s="526"/>
      <c r="FO135" s="526"/>
      <c r="FP135" s="526"/>
      <c r="FQ135" s="526"/>
      <c r="FR135" s="526"/>
      <c r="FS135" s="526"/>
      <c r="FT135" s="526"/>
      <c r="FU135" s="526"/>
      <c r="FV135" s="526"/>
      <c r="FW135" s="526"/>
      <c r="FX135" s="526"/>
      <c r="FY135" s="526"/>
      <c r="FZ135" s="526"/>
      <c r="GA135" s="526"/>
      <c r="GB135" s="526"/>
      <c r="GC135" s="526"/>
      <c r="GD135" s="526"/>
      <c r="GE135" s="526"/>
      <c r="GF135" s="526"/>
      <c r="GG135" s="526"/>
      <c r="GH135" s="526"/>
      <c r="GI135" s="526"/>
      <c r="GJ135" s="526"/>
      <c r="GK135" s="526"/>
      <c r="GL135" s="526"/>
      <c r="GM135" s="526"/>
      <c r="GN135" s="526"/>
      <c r="GO135" s="526"/>
      <c r="GP135" s="526"/>
      <c r="GQ135" s="526"/>
      <c r="GR135" s="526"/>
      <c r="GS135" s="526"/>
      <c r="GT135" s="526"/>
      <c r="GU135" s="526"/>
      <c r="GV135" s="526"/>
      <c r="GW135" s="526"/>
      <c r="GX135" s="526"/>
      <c r="GY135" s="526"/>
      <c r="GZ135" s="526"/>
      <c r="HA135" s="526"/>
      <c r="HB135" s="526"/>
      <c r="HC135" s="526"/>
      <c r="HD135" s="526"/>
      <c r="HE135" s="526"/>
      <c r="HF135" s="526"/>
      <c r="HG135" s="526"/>
      <c r="HH135" s="526"/>
      <c r="HI135" s="526"/>
      <c r="HJ135" s="526"/>
      <c r="HK135" s="526"/>
      <c r="HL135" s="526"/>
      <c r="HM135" s="526"/>
      <c r="HN135" s="526"/>
      <c r="HO135" s="526"/>
      <c r="HP135" s="526"/>
      <c r="HQ135" s="526"/>
      <c r="HR135" s="526"/>
      <c r="HS135" s="526"/>
      <c r="HT135" s="526"/>
      <c r="HU135" s="526"/>
      <c r="HV135" s="526"/>
      <c r="HW135" s="526"/>
      <c r="HX135" s="526"/>
      <c r="HY135" s="526"/>
      <c r="HZ135" s="526"/>
      <c r="IA135" s="526"/>
      <c r="IB135" s="526"/>
      <c r="IC135" s="526"/>
      <c r="ID135" s="526"/>
      <c r="IE135" s="526"/>
      <c r="IF135" s="526"/>
      <c r="IG135" s="526"/>
      <c r="IH135" s="526"/>
      <c r="II135" s="526"/>
      <c r="IJ135" s="526"/>
      <c r="IK135" s="526"/>
      <c r="IL135" s="526"/>
      <c r="IM135" s="526"/>
      <c r="IN135" s="526"/>
      <c r="IO135" s="526"/>
      <c r="IP135" s="526"/>
      <c r="IQ135" s="526"/>
      <c r="IR135" s="526"/>
      <c r="IS135" s="526"/>
      <c r="IT135" s="526"/>
      <c r="IU135" s="526"/>
      <c r="IV135" s="526"/>
      <c r="IW135" s="526"/>
      <c r="IX135" s="526"/>
      <c r="IY135" s="526"/>
      <c r="IZ135" s="526"/>
      <c r="JA135" s="526"/>
      <c r="JB135" s="526"/>
      <c r="JC135" s="526"/>
      <c r="JD135" s="526"/>
      <c r="JE135" s="526"/>
      <c r="JF135" s="526"/>
      <c r="JG135" s="526"/>
      <c r="JH135" s="526"/>
      <c r="JI135" s="526"/>
      <c r="JJ135" s="526"/>
      <c r="JK135" s="526"/>
      <c r="JL135" s="526"/>
      <c r="JM135" s="526"/>
      <c r="JN135" s="527"/>
    </row>
    <row r="136" spans="1:274" ht="32" customHeight="1">
      <c r="A136" s="1003" t="s">
        <v>1547</v>
      </c>
      <c r="B136" s="861"/>
      <c r="C136" s="1004"/>
      <c r="D136" s="520"/>
      <c r="E136" s="862"/>
      <c r="F136" s="865"/>
      <c r="G136" s="1005">
        <f t="shared" ref="G136:L136" si="17">SUMPRODUCT($D$4:$D$135,G4:G135)</f>
        <v>0</v>
      </c>
      <c r="H136" s="1006">
        <f t="shared" si="17"/>
        <v>0</v>
      </c>
      <c r="I136" s="1005">
        <f t="shared" si="17"/>
        <v>0</v>
      </c>
      <c r="J136" s="1007">
        <f t="shared" si="17"/>
        <v>0</v>
      </c>
      <c r="K136" s="1008">
        <f t="shared" si="17"/>
        <v>0</v>
      </c>
      <c r="L136" s="1009">
        <f t="shared" si="17"/>
        <v>0</v>
      </c>
      <c r="M136" s="1010">
        <f>SUM(M4:M135)</f>
        <v>0</v>
      </c>
      <c r="N136" s="802">
        <f>SUM(N4:N135)</f>
        <v>0</v>
      </c>
      <c r="O136" s="534"/>
      <c r="P136" s="863"/>
      <c r="Q136" s="534"/>
      <c r="R136" s="533"/>
      <c r="S136" s="803"/>
      <c r="T136" s="803"/>
      <c r="U136" s="803"/>
      <c r="V136" s="803"/>
      <c r="W136" s="803"/>
      <c r="X136" s="803"/>
      <c r="Y136" s="803"/>
      <c r="Z136" s="803"/>
      <c r="AA136" s="803"/>
      <c r="AB136" s="803"/>
      <c r="AC136" s="803"/>
      <c r="AD136" s="803"/>
      <c r="AE136" s="803"/>
      <c r="AF136" s="803"/>
      <c r="AG136" s="803"/>
      <c r="AH136" s="803"/>
      <c r="AI136" s="803"/>
      <c r="AJ136" s="803"/>
      <c r="AK136" s="803"/>
      <c r="AL136" s="864"/>
      <c r="AM136" s="858"/>
      <c r="AN136" s="858"/>
      <c r="AO136" s="858"/>
      <c r="AP136" s="858"/>
      <c r="AQ136" s="858"/>
      <c r="AR136" s="858"/>
      <c r="AS136" s="858"/>
      <c r="AT136" s="526"/>
      <c r="AU136" s="526"/>
      <c r="AV136" s="526"/>
      <c r="AW136" s="526"/>
      <c r="AX136" s="526"/>
      <c r="AY136" s="526"/>
      <c r="AZ136" s="526"/>
      <c r="BA136" s="526"/>
      <c r="BB136" s="526"/>
      <c r="BC136" s="526"/>
      <c r="BD136" s="526"/>
      <c r="BE136" s="526"/>
      <c r="BF136" s="526"/>
      <c r="BG136" s="526"/>
      <c r="BH136" s="526"/>
      <c r="BI136" s="526"/>
      <c r="BJ136" s="526"/>
      <c r="BK136" s="526"/>
      <c r="BL136" s="526"/>
      <c r="BM136" s="526"/>
      <c r="BN136" s="526"/>
      <c r="BO136" s="526"/>
      <c r="BP136" s="526"/>
      <c r="BQ136" s="526"/>
      <c r="BR136" s="526"/>
      <c r="BS136" s="526"/>
      <c r="BT136" s="526"/>
      <c r="BU136" s="526"/>
      <c r="BV136" s="526"/>
      <c r="BW136" s="526"/>
      <c r="BX136" s="526"/>
      <c r="BY136" s="526"/>
      <c r="BZ136" s="526"/>
      <c r="CA136" s="526"/>
      <c r="CB136" s="526"/>
      <c r="CC136" s="526"/>
      <c r="CD136" s="526"/>
      <c r="CE136" s="526"/>
      <c r="CF136" s="526"/>
      <c r="CG136" s="526"/>
      <c r="CH136" s="526"/>
      <c r="CI136" s="526"/>
      <c r="CJ136" s="526"/>
      <c r="CK136" s="526"/>
      <c r="CL136" s="526"/>
      <c r="CM136" s="526"/>
      <c r="CN136" s="526"/>
      <c r="CO136" s="526"/>
      <c r="CP136" s="526"/>
      <c r="CQ136" s="526"/>
      <c r="CR136" s="526"/>
      <c r="CS136" s="526"/>
      <c r="CT136" s="526"/>
      <c r="CU136" s="526"/>
      <c r="CV136" s="526"/>
      <c r="CW136" s="526"/>
      <c r="CX136" s="526"/>
      <c r="CY136" s="526"/>
      <c r="CZ136" s="526"/>
      <c r="DA136" s="526"/>
      <c r="DB136" s="526"/>
      <c r="DC136" s="526"/>
      <c r="DD136" s="526"/>
      <c r="DE136" s="526"/>
      <c r="DF136" s="526"/>
      <c r="DG136" s="526"/>
      <c r="DH136" s="526"/>
      <c r="DI136" s="526"/>
      <c r="DJ136" s="526"/>
      <c r="DK136" s="526"/>
      <c r="DL136" s="526"/>
      <c r="DM136" s="526"/>
      <c r="DN136" s="526"/>
      <c r="DO136" s="526"/>
      <c r="DP136" s="526"/>
      <c r="DQ136" s="526"/>
      <c r="DR136" s="526"/>
      <c r="DS136" s="526"/>
      <c r="DT136" s="526"/>
      <c r="DU136" s="526"/>
      <c r="DV136" s="526"/>
      <c r="DW136" s="526"/>
      <c r="DX136" s="526"/>
      <c r="DY136" s="526"/>
      <c r="DZ136" s="526"/>
      <c r="EA136" s="526"/>
      <c r="EB136" s="526"/>
      <c r="EC136" s="526"/>
      <c r="ED136" s="526"/>
      <c r="EE136" s="526"/>
      <c r="EF136" s="526"/>
      <c r="EG136" s="526"/>
      <c r="EH136" s="526"/>
      <c r="EI136" s="526"/>
      <c r="EJ136" s="526"/>
      <c r="EK136" s="526"/>
      <c r="EL136" s="526"/>
      <c r="EM136" s="526"/>
      <c r="EN136" s="526"/>
      <c r="EO136" s="526"/>
      <c r="EP136" s="526"/>
      <c r="EQ136" s="526"/>
      <c r="ER136" s="526"/>
      <c r="ES136" s="526"/>
      <c r="ET136" s="526"/>
      <c r="EU136" s="526"/>
      <c r="EV136" s="526"/>
      <c r="EW136" s="526"/>
      <c r="EX136" s="526"/>
      <c r="EY136" s="526"/>
      <c r="EZ136" s="526"/>
      <c r="FA136" s="526"/>
      <c r="FB136" s="526"/>
      <c r="FC136" s="526"/>
      <c r="FD136" s="526"/>
      <c r="FE136" s="526"/>
      <c r="FF136" s="526"/>
      <c r="FG136" s="526"/>
      <c r="FH136" s="526"/>
      <c r="FI136" s="526"/>
      <c r="FJ136" s="526"/>
      <c r="FK136" s="526"/>
      <c r="FL136" s="526"/>
      <c r="FM136" s="526"/>
      <c r="FN136" s="526"/>
      <c r="FO136" s="526"/>
      <c r="FP136" s="526"/>
      <c r="FQ136" s="526"/>
      <c r="FR136" s="526"/>
      <c r="FS136" s="526"/>
      <c r="FT136" s="526"/>
      <c r="FU136" s="526"/>
      <c r="FV136" s="526"/>
      <c r="FW136" s="526"/>
      <c r="FX136" s="526"/>
      <c r="FY136" s="526"/>
      <c r="FZ136" s="526"/>
      <c r="GA136" s="526"/>
      <c r="GB136" s="526"/>
      <c r="GC136" s="526"/>
      <c r="GD136" s="526"/>
      <c r="GE136" s="526"/>
      <c r="GF136" s="526"/>
      <c r="GG136" s="526"/>
      <c r="GH136" s="526"/>
      <c r="GI136" s="526"/>
      <c r="GJ136" s="526"/>
      <c r="GK136" s="526"/>
      <c r="GL136" s="526"/>
      <c r="GM136" s="526"/>
      <c r="GN136" s="526"/>
      <c r="GO136" s="526"/>
      <c r="GP136" s="526"/>
      <c r="GQ136" s="526"/>
      <c r="GR136" s="526"/>
      <c r="GS136" s="526"/>
      <c r="GT136" s="526"/>
      <c r="GU136" s="526"/>
      <c r="GV136" s="526"/>
      <c r="GW136" s="526"/>
      <c r="GX136" s="526"/>
      <c r="GY136" s="526"/>
      <c r="GZ136" s="526"/>
      <c r="HA136" s="526"/>
      <c r="HB136" s="526"/>
      <c r="HC136" s="526"/>
      <c r="HD136" s="526"/>
      <c r="HE136" s="526"/>
      <c r="HF136" s="526"/>
      <c r="HG136" s="526"/>
      <c r="HH136" s="526"/>
      <c r="HI136" s="526"/>
      <c r="HJ136" s="526"/>
      <c r="HK136" s="526"/>
      <c r="HL136" s="526"/>
      <c r="HM136" s="526"/>
      <c r="HN136" s="526"/>
      <c r="HO136" s="526"/>
      <c r="HP136" s="526"/>
      <c r="HQ136" s="526"/>
      <c r="HR136" s="526"/>
      <c r="HS136" s="526"/>
      <c r="HT136" s="526"/>
      <c r="HU136" s="526"/>
      <c r="HV136" s="526"/>
      <c r="HW136" s="526"/>
      <c r="HX136" s="526"/>
      <c r="HY136" s="526"/>
      <c r="HZ136" s="526"/>
      <c r="IA136" s="526"/>
      <c r="IB136" s="526"/>
      <c r="IC136" s="526"/>
      <c r="ID136" s="526"/>
      <c r="IE136" s="526"/>
      <c r="IF136" s="526"/>
      <c r="IG136" s="526"/>
      <c r="IH136" s="526"/>
      <c r="II136" s="526"/>
      <c r="IJ136" s="526"/>
      <c r="IK136" s="526"/>
      <c r="IL136" s="526"/>
      <c r="IM136" s="526"/>
      <c r="IN136" s="526"/>
      <c r="IO136" s="526"/>
      <c r="IP136" s="526"/>
      <c r="IQ136" s="526"/>
      <c r="IR136" s="526"/>
      <c r="IS136" s="526"/>
      <c r="IT136" s="526"/>
      <c r="IU136" s="526"/>
      <c r="IV136" s="526"/>
      <c r="IW136" s="526"/>
      <c r="IX136" s="526"/>
      <c r="IY136" s="526"/>
      <c r="IZ136" s="526"/>
      <c r="JA136" s="526"/>
      <c r="JB136" s="526"/>
      <c r="JC136" s="526"/>
      <c r="JD136" s="526"/>
      <c r="JE136" s="526"/>
      <c r="JF136" s="526"/>
      <c r="JG136" s="526"/>
      <c r="JH136" s="526"/>
      <c r="JI136" s="526"/>
      <c r="JJ136" s="526"/>
      <c r="JK136" s="526"/>
      <c r="JL136" s="526"/>
      <c r="JM136" s="526"/>
      <c r="JN136" s="527"/>
    </row>
    <row r="137" spans="1:274" ht="25" customHeight="1">
      <c r="A137" s="1003"/>
      <c r="B137" s="861"/>
      <c r="C137" s="1004"/>
      <c r="D137" s="520"/>
      <c r="E137" s="862"/>
      <c r="F137" s="865"/>
      <c r="G137" s="865"/>
      <c r="H137" s="865"/>
      <c r="I137" s="865"/>
      <c r="J137" s="865"/>
      <c r="K137" s="865"/>
      <c r="L137" s="865"/>
      <c r="M137" s="658"/>
      <c r="N137" s="1011" t="s">
        <v>1</v>
      </c>
      <c r="O137" s="1012">
        <f>SUM(O4:O135)</f>
        <v>0</v>
      </c>
      <c r="P137" s="863"/>
      <c r="Q137" s="863"/>
      <c r="R137" s="533"/>
      <c r="AM137" s="859"/>
      <c r="AN137" s="859"/>
      <c r="AO137" s="859"/>
      <c r="AP137" s="859"/>
      <c r="AQ137" s="859"/>
      <c r="AR137" s="859"/>
      <c r="AS137" s="858"/>
      <c r="AT137" s="526"/>
      <c r="AU137" s="526"/>
      <c r="AV137" s="526"/>
      <c r="AW137" s="526"/>
      <c r="AX137" s="526"/>
      <c r="AY137" s="526"/>
      <c r="AZ137" s="526"/>
      <c r="BA137" s="526"/>
      <c r="BB137" s="526"/>
      <c r="BC137" s="526"/>
      <c r="BD137" s="833"/>
      <c r="BE137" s="833"/>
      <c r="BF137" s="833"/>
      <c r="BG137" s="833"/>
      <c r="BH137" s="833"/>
      <c r="BI137" s="833"/>
      <c r="BJ137" s="833"/>
      <c r="BK137" s="833"/>
      <c r="BL137" s="833"/>
      <c r="BM137" s="833"/>
      <c r="BN137" s="833"/>
      <c r="BO137" s="833"/>
      <c r="BP137" s="833"/>
      <c r="BQ137" s="833"/>
      <c r="BR137" s="833"/>
      <c r="BS137" s="833"/>
      <c r="BT137" s="833"/>
      <c r="BU137" s="833"/>
      <c r="BV137" s="833"/>
      <c r="BW137" s="833"/>
      <c r="BX137" s="833"/>
      <c r="BY137" s="833"/>
      <c r="BZ137" s="833"/>
      <c r="CA137" s="833"/>
      <c r="CB137" s="833"/>
      <c r="CC137" s="833"/>
      <c r="CD137" s="833"/>
      <c r="CE137" s="833"/>
      <c r="CF137" s="833"/>
      <c r="CG137" s="833"/>
      <c r="CH137" s="833"/>
      <c r="CI137" s="833"/>
      <c r="CJ137" s="833"/>
      <c r="CK137" s="833"/>
      <c r="CL137" s="833"/>
      <c r="CM137" s="833"/>
      <c r="CN137" s="833"/>
      <c r="CO137" s="833"/>
      <c r="CP137" s="833"/>
      <c r="CQ137" s="833"/>
      <c r="CR137" s="833"/>
      <c r="CS137" s="833"/>
      <c r="CT137" s="833"/>
      <c r="CU137" s="833"/>
      <c r="CV137" s="833"/>
      <c r="CW137" s="833"/>
      <c r="CX137" s="833"/>
      <c r="CY137" s="833"/>
      <c r="CZ137" s="833"/>
      <c r="DA137" s="833"/>
      <c r="DB137" s="833"/>
      <c r="DC137" s="833"/>
      <c r="DD137" s="833"/>
      <c r="DE137" s="833"/>
      <c r="DF137" s="833"/>
      <c r="DG137" s="833"/>
      <c r="DH137" s="833"/>
      <c r="DI137" s="833"/>
      <c r="DJ137" s="833"/>
      <c r="DK137" s="833"/>
      <c r="DL137" s="833"/>
      <c r="DM137" s="833"/>
      <c r="DN137" s="833"/>
      <c r="DO137" s="833"/>
      <c r="DP137" s="833"/>
      <c r="DQ137" s="833"/>
      <c r="DR137" s="833"/>
      <c r="DS137" s="833"/>
      <c r="DT137" s="833"/>
      <c r="DU137" s="833"/>
      <c r="DV137" s="833"/>
      <c r="DW137" s="833"/>
      <c r="DX137" s="833"/>
      <c r="DY137" s="833"/>
      <c r="DZ137" s="833"/>
      <c r="EA137" s="833"/>
      <c r="EB137" s="833"/>
      <c r="EC137" s="833"/>
      <c r="ED137" s="833"/>
      <c r="EE137" s="833"/>
      <c r="EF137" s="833"/>
      <c r="EG137" s="833"/>
      <c r="EH137" s="833"/>
      <c r="EI137" s="833"/>
      <c r="EJ137" s="833"/>
      <c r="EK137" s="833"/>
      <c r="EL137" s="833"/>
      <c r="EM137" s="833"/>
      <c r="EN137" s="833"/>
      <c r="EO137" s="833"/>
      <c r="EP137" s="833"/>
      <c r="EQ137" s="833"/>
      <c r="ER137" s="833"/>
      <c r="ES137" s="833"/>
      <c r="ET137" s="833"/>
      <c r="EU137" s="833"/>
      <c r="EV137" s="833"/>
      <c r="EW137" s="833"/>
      <c r="EX137" s="833"/>
      <c r="EY137" s="833"/>
      <c r="EZ137" s="833"/>
      <c r="FA137" s="833"/>
      <c r="FB137" s="833"/>
      <c r="FC137" s="833"/>
      <c r="FD137" s="833"/>
      <c r="FE137" s="833"/>
      <c r="FF137" s="833"/>
      <c r="FG137" s="833"/>
      <c r="FH137" s="833"/>
      <c r="FI137" s="833"/>
      <c r="FJ137" s="833"/>
      <c r="FK137" s="833"/>
      <c r="FL137" s="833"/>
      <c r="FM137" s="833"/>
      <c r="FN137" s="833"/>
      <c r="FO137" s="833"/>
      <c r="FP137" s="833"/>
      <c r="FQ137" s="833"/>
      <c r="FR137" s="833"/>
      <c r="FS137" s="833"/>
      <c r="FT137" s="833"/>
      <c r="FU137" s="833"/>
      <c r="FV137" s="833"/>
      <c r="FW137" s="833"/>
      <c r="FX137" s="833"/>
      <c r="FY137" s="833"/>
      <c r="FZ137" s="833"/>
      <c r="GA137" s="833"/>
      <c r="GB137" s="833"/>
      <c r="GC137" s="833"/>
      <c r="GD137" s="833"/>
      <c r="GE137" s="833"/>
      <c r="GF137" s="833"/>
      <c r="GG137" s="833"/>
      <c r="GH137" s="833"/>
      <c r="GI137" s="833"/>
      <c r="GJ137" s="833"/>
      <c r="GK137" s="833"/>
      <c r="GL137" s="833"/>
      <c r="GM137" s="833"/>
      <c r="GN137" s="833"/>
      <c r="GO137" s="833"/>
      <c r="GP137" s="833"/>
      <c r="GQ137" s="833"/>
      <c r="GR137" s="833"/>
      <c r="GS137" s="833"/>
      <c r="GT137" s="833"/>
      <c r="GU137" s="833"/>
      <c r="GV137" s="833"/>
      <c r="GW137" s="833"/>
      <c r="GX137" s="833"/>
      <c r="GY137" s="833"/>
      <c r="GZ137" s="833"/>
      <c r="HA137" s="833"/>
      <c r="HB137" s="833"/>
      <c r="HC137" s="833"/>
      <c r="HD137" s="833"/>
      <c r="HE137" s="833"/>
      <c r="HF137" s="833"/>
      <c r="HG137" s="833"/>
      <c r="HH137" s="833"/>
      <c r="HI137" s="833"/>
      <c r="HJ137" s="833"/>
      <c r="HK137" s="833"/>
      <c r="HL137" s="833"/>
      <c r="HM137" s="833"/>
      <c r="HN137" s="833"/>
      <c r="HO137" s="833"/>
      <c r="HP137" s="833"/>
      <c r="HQ137" s="833"/>
      <c r="HR137" s="833"/>
      <c r="HS137" s="833"/>
      <c r="HT137" s="833"/>
      <c r="HU137" s="833"/>
      <c r="HV137" s="833"/>
      <c r="HW137" s="833"/>
      <c r="HX137" s="833"/>
      <c r="HY137" s="833"/>
      <c r="HZ137" s="833"/>
      <c r="IA137" s="833"/>
      <c r="IB137" s="833"/>
      <c r="IC137" s="833"/>
      <c r="ID137" s="833"/>
      <c r="IE137" s="833"/>
      <c r="IF137" s="833"/>
      <c r="IG137" s="833"/>
      <c r="IH137" s="833"/>
      <c r="II137" s="833"/>
      <c r="IJ137" s="833"/>
      <c r="IK137" s="833"/>
      <c r="IL137" s="833"/>
      <c r="IM137" s="833"/>
      <c r="IN137" s="833"/>
      <c r="IO137" s="833"/>
      <c r="IP137" s="833"/>
      <c r="IQ137" s="833"/>
      <c r="IR137" s="833"/>
      <c r="IS137" s="833"/>
      <c r="IT137" s="833"/>
      <c r="IU137" s="833"/>
      <c r="IV137" s="833"/>
      <c r="IW137" s="833"/>
      <c r="IX137" s="833"/>
      <c r="IY137" s="833"/>
      <c r="IZ137" s="833"/>
      <c r="JA137" s="833"/>
      <c r="JB137" s="833"/>
      <c r="JC137" s="833"/>
      <c r="JD137" s="833"/>
      <c r="JE137" s="833"/>
      <c r="JF137" s="833"/>
      <c r="JG137" s="833"/>
      <c r="JH137" s="833"/>
      <c r="JI137" s="833"/>
      <c r="JJ137" s="833"/>
      <c r="JK137" s="833"/>
      <c r="JL137" s="833"/>
      <c r="JM137" s="833"/>
      <c r="JN137" s="834"/>
    </row>
    <row r="138" spans="1:274" ht="18" customHeight="1">
      <c r="R138" s="533"/>
      <c r="AS138" s="858"/>
      <c r="AT138" s="526"/>
      <c r="AU138" s="526"/>
      <c r="AV138" s="526"/>
      <c r="AW138" s="526"/>
      <c r="AX138" s="526"/>
      <c r="AY138" s="526"/>
      <c r="AZ138" s="526"/>
      <c r="BA138" s="526"/>
      <c r="BB138" s="526"/>
      <c r="BC138" s="526"/>
    </row>
    <row r="139" spans="1:274" ht="18" customHeight="1">
      <c r="R139" s="533"/>
      <c r="AS139" s="858"/>
    </row>
    <row r="140" spans="1:274" ht="18" customHeight="1">
      <c r="R140" s="533"/>
      <c r="AS140" s="858"/>
    </row>
    <row r="141" spans="1:274" ht="18" customHeight="1">
      <c r="R141" s="533"/>
      <c r="AS141" s="858"/>
    </row>
    <row r="142" spans="1:274" ht="18" customHeight="1">
      <c r="AS142" s="858"/>
    </row>
    <row r="143" spans="1:274" ht="18" customHeight="1">
      <c r="AS143" s="858"/>
    </row>
  </sheetData>
  <sheetProtection algorithmName="SHA-512" hashValue="/+QfQpbZzJ0Y78gn3Y16TlCExQY70p3CrhWdX1x/igX/yPEhLz3AA5WxzTVbdfFK72yQUEwVP6uJ0TSBSg3yOQ==" saltValue="E1xvfJncwwanwvmd8yD2OQ==" spinCount="100000" sheet="1" objects="1" scenarios="1"/>
  <mergeCells count="4">
    <mergeCell ref="F1:L1"/>
    <mergeCell ref="A1:E1"/>
    <mergeCell ref="AM2:AR2"/>
    <mergeCell ref="M1:O1"/>
  </mergeCells>
  <phoneticPr fontId="14" type="noConversion"/>
  <pageMargins left="0.5" right="0.5" top="0.75" bottom="0.75" header="0.27777800000000002" footer="0.27777800000000002"/>
  <pageSetup scale="10" orientation="portrait"/>
  <headerFooter>
    <oddFooter>&amp;L&amp;"Helvetica,Regular"&amp;11&amp;K000000	&amp;P</oddFooter>
  </headerFooter>
  <ignoredErrors>
    <ignoredError sqref="G136:L13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39A0-39B2-FC4B-9A9F-262F81706690}">
  <sheetPr>
    <pageSetUpPr fitToPage="1"/>
  </sheetPr>
  <dimension ref="A1:AA138"/>
  <sheetViews>
    <sheetView showGridLines="0" zoomScale="88" zoomScaleNormal="80" workbookViewId="0"/>
  </sheetViews>
  <sheetFormatPr baseColWidth="10" defaultColWidth="16.33203125" defaultRowHeight="12" customHeight="1"/>
  <cols>
    <col min="1" max="1" width="25.5" style="1374" customWidth="1"/>
    <col min="2" max="2" width="15.33203125" style="1235" customWidth="1"/>
    <col min="3" max="6" width="10.83203125" style="1235" customWidth="1"/>
    <col min="7" max="7" width="13.5" style="1235" customWidth="1"/>
    <col min="8" max="11" width="10.83203125" style="1235" customWidth="1"/>
    <col min="12" max="12" width="11" style="1235" customWidth="1"/>
    <col min="13" max="21" width="10.83203125" style="1235" customWidth="1"/>
    <col min="22" max="16384" width="16.33203125" style="1235"/>
  </cols>
  <sheetData>
    <row r="1" spans="1:27" ht="15" customHeight="1">
      <c r="A1" s="1328"/>
      <c r="B1" s="1329"/>
      <c r="C1" s="1329"/>
      <c r="D1" s="1329"/>
      <c r="E1" s="1329"/>
      <c r="F1" s="1329"/>
      <c r="G1" s="1330"/>
      <c r="H1" s="1330"/>
      <c r="I1" s="1330"/>
      <c r="J1" s="1330"/>
      <c r="K1" s="1330"/>
      <c r="L1" s="1330"/>
      <c r="M1" s="1330"/>
      <c r="N1" s="1330"/>
      <c r="O1" s="1330"/>
      <c r="P1" s="1330"/>
      <c r="Q1" s="1330"/>
      <c r="R1" s="1330"/>
      <c r="S1" s="1330"/>
      <c r="T1" s="1330"/>
    </row>
    <row r="2" spans="1:27" ht="15" customHeight="1">
      <c r="A2" s="1331"/>
      <c r="B2" s="1236"/>
      <c r="C2" s="1236"/>
      <c r="D2" s="1236"/>
      <c r="E2" s="1236"/>
      <c r="F2" s="1236"/>
      <c r="G2" s="1332"/>
      <c r="H2" s="1332"/>
      <c r="I2" s="1332"/>
      <c r="J2" s="1332"/>
      <c r="K2" s="1332"/>
      <c r="L2" s="1332"/>
      <c r="M2" s="1332"/>
      <c r="N2" s="1332"/>
      <c r="O2" s="1332"/>
      <c r="P2" s="1332"/>
      <c r="Q2" s="1332"/>
      <c r="R2" s="1332"/>
      <c r="S2" s="1332"/>
      <c r="T2" s="1332"/>
    </row>
    <row r="3" spans="1:27" ht="15" customHeight="1">
      <c r="A3" s="1331"/>
      <c r="B3" s="1236"/>
      <c r="C3" s="1333" t="s">
        <v>1802</v>
      </c>
      <c r="D3" s="1333"/>
      <c r="E3" s="1333"/>
      <c r="F3" s="1236"/>
      <c r="G3" s="1332"/>
      <c r="H3" s="1333" t="s">
        <v>1693</v>
      </c>
      <c r="I3" s="1333"/>
      <c r="J3" s="1333"/>
      <c r="K3" s="1332"/>
      <c r="L3" s="1332"/>
      <c r="M3" s="1332"/>
      <c r="N3" s="1332"/>
      <c r="O3" s="1332"/>
      <c r="P3" s="1332"/>
      <c r="Q3" s="1332"/>
      <c r="R3" s="1332"/>
      <c r="S3" s="1332"/>
      <c r="T3" s="1332"/>
    </row>
    <row r="4" spans="1:27" ht="15" customHeight="1">
      <c r="A4" s="1334"/>
      <c r="B4" s="1236"/>
      <c r="C4" s="1236"/>
      <c r="D4" s="1236"/>
      <c r="E4" s="1236"/>
      <c r="F4" s="1236"/>
    </row>
    <row r="5" spans="1:27" ht="15" customHeight="1">
      <c r="A5" s="1334"/>
      <c r="B5" s="1335"/>
      <c r="C5" s="1336" t="s">
        <v>1599</v>
      </c>
      <c r="D5" s="1337"/>
      <c r="E5" s="1338"/>
      <c r="F5" s="1237"/>
      <c r="G5" s="1335"/>
      <c r="H5" s="1339" t="s">
        <v>1599</v>
      </c>
      <c r="I5" s="1339"/>
      <c r="J5" s="1339"/>
      <c r="K5" s="1340"/>
      <c r="L5" s="1339" t="s">
        <v>1515</v>
      </c>
      <c r="M5" s="1339"/>
      <c r="N5" s="1339"/>
      <c r="O5" s="1339"/>
      <c r="P5" s="1339"/>
      <c r="Q5" s="1339"/>
      <c r="R5" s="1339"/>
      <c r="S5" s="1339"/>
      <c r="T5" s="1339"/>
      <c r="U5" s="1340"/>
      <c r="V5" s="1339" t="s">
        <v>1794</v>
      </c>
      <c r="W5" s="1339"/>
      <c r="X5" s="1339"/>
      <c r="Y5" s="1339"/>
      <c r="Z5" s="1339"/>
      <c r="AA5" s="1339"/>
    </row>
    <row r="6" spans="1:27" ht="15" customHeight="1">
      <c r="A6" s="1334"/>
      <c r="B6" s="1341"/>
      <c r="C6" s="1026" t="s">
        <v>1608</v>
      </c>
      <c r="D6" s="1026" t="s">
        <v>1609</v>
      </c>
      <c r="E6" s="1026" t="s">
        <v>1610</v>
      </c>
      <c r="F6" s="1236"/>
      <c r="G6" s="1341"/>
      <c r="H6" s="1026" t="s">
        <v>1608</v>
      </c>
      <c r="I6" s="1026" t="s">
        <v>1609</v>
      </c>
      <c r="J6" s="1026" t="s">
        <v>1610</v>
      </c>
      <c r="L6" s="1342" t="s">
        <v>1792</v>
      </c>
      <c r="M6" s="1342" t="s">
        <v>1793</v>
      </c>
      <c r="N6" s="1342" t="s">
        <v>1600</v>
      </c>
      <c r="O6" s="1342" t="s">
        <v>1601</v>
      </c>
      <c r="P6" s="1342" t="s">
        <v>1602</v>
      </c>
      <c r="Q6" s="1342" t="s">
        <v>1603</v>
      </c>
      <c r="R6" s="1343" t="s">
        <v>1795</v>
      </c>
      <c r="S6" s="1343" t="s">
        <v>1796</v>
      </c>
      <c r="T6" s="1343" t="s">
        <v>1604</v>
      </c>
      <c r="V6" s="1344" t="s">
        <v>85</v>
      </c>
      <c r="W6" s="1344" t="s">
        <v>1528</v>
      </c>
      <c r="X6" s="1344" t="s">
        <v>1529</v>
      </c>
      <c r="Y6" s="1344" t="s">
        <v>1530</v>
      </c>
      <c r="Z6" s="1344" t="s">
        <v>1531</v>
      </c>
      <c r="AA6" s="1344" t="s">
        <v>676</v>
      </c>
    </row>
    <row r="7" spans="1:27" ht="15" customHeight="1">
      <c r="A7" s="1334"/>
      <c r="B7" s="1345" t="s">
        <v>670</v>
      </c>
      <c r="C7" s="1019" t="str">
        <f>IF(SUMPRODUCT('PU Holds '!$F$4:$F$433,'PU Holds '!CG$4:CG$433)=0,"",SUMPRODUCT('PU Holds '!$F$4:$F$433,'PU Holds '!CG$4:CG$433))</f>
        <v/>
      </c>
      <c r="D7" s="1019" t="str">
        <f>IF(SUMPRODUCT('PU Holds '!$F$4:$F$433,'PU Holds '!CH$4:CH$433)=0,"",SUMPRODUCT('PU Holds '!$F$4:$F$433,'PU Holds '!CH$4:CH$433))</f>
        <v/>
      </c>
      <c r="E7" s="1019" t="str">
        <f>IF(SUMPRODUCT('PU Holds '!$F$4:$F$433,'PU Holds '!CI$4:CI$433)=0,"",SUMPRODUCT('PU Holds '!$F$4:$F$433,'PU Holds '!CI$4:CI$433))</f>
        <v/>
      </c>
      <c r="F7" s="1234"/>
      <c r="G7" s="1345" t="s">
        <v>670</v>
      </c>
      <c r="H7" s="1019" t="str">
        <f>IF(SUMPRODUCT('PU Holds '!$F$4:$F$433,'PU Holds '!BV$4:BV$433)=0,"",SUMPRODUCT('PU Holds '!$F$4:$F$433,'PU Holds '!BV$4:BV$433))</f>
        <v/>
      </c>
      <c r="I7" s="1019" t="str">
        <f>IF(SUMPRODUCT('PU Holds '!$F$4:$F$433,'PU Holds '!BW$4:BW$433)=0,"",SUMPRODUCT('PU Holds '!$F$4:$F$433,'PU Holds '!BW$4:BW$433))</f>
        <v/>
      </c>
      <c r="J7" s="1019" t="str">
        <f>IF(SUMPRODUCT('PU Holds '!$F$4:$F$433,'PU Holds '!BX$4:BX$433)=0,"",SUMPRODUCT('PU Holds '!$F$4:$F$433,'PU Holds '!BX$4:BX$433))</f>
        <v/>
      </c>
      <c r="L7" s="1019" t="str">
        <f>IF(SUMPRODUCT('PU Holds '!$F$4:$F$433,'PU Holds '!BJ$4:BJ$433)=0,"",SUMPRODUCT('PU Holds '!$F$4:$F$433,'PU Holds '!BJ$4:BJ$433))</f>
        <v/>
      </c>
      <c r="M7" s="1019" t="str">
        <f>IF(SUMPRODUCT('PU Holds '!$F$4:$F$433,'PU Holds '!BK$4:BK$433)=0,"",SUMPRODUCT('PU Holds '!$F$4:$F$433,'PU Holds '!BK$4:BK$433))</f>
        <v/>
      </c>
      <c r="N7" s="1019" t="str">
        <f>IF(SUMPRODUCT('PU Holds '!$F$4:$F$433,'PU Holds '!BL$4:BL$433)=0,"",SUMPRODUCT('PU Holds '!$F$4:$F$433,'PU Holds '!BL$4:BL$433))</f>
        <v/>
      </c>
      <c r="O7" s="1019" t="str">
        <f>IF(SUMPRODUCT('PU Holds '!$F$4:$F$433,'PU Holds '!BM$4:BM$433)=0,"",SUMPRODUCT('PU Holds '!$F$4:$F$433,'PU Holds '!BM$4:BM$433))</f>
        <v/>
      </c>
      <c r="P7" s="1019" t="str">
        <f>IF(SUMPRODUCT('PU Holds '!$F$4:$F$433,'PU Holds '!BN$4:BN$433)=0,"",SUMPRODUCT('PU Holds '!$F$4:$F$433,'PU Holds '!BN$4:BN$433))</f>
        <v/>
      </c>
      <c r="Q7" s="1019" t="str">
        <f>IF(SUMPRODUCT('PU Holds '!$F$4:$F$433,'PU Holds '!BO$4:BO$433)=0,"",SUMPRODUCT('PU Holds '!$F$4:$F$433,'PU Holds '!BO$4:BO$433))</f>
        <v/>
      </c>
      <c r="R7" s="1019" t="str">
        <f>IF(SUMPRODUCT('PU Holds '!$F$4:$F$433,'PU Holds '!BP$4:BP$433)=0,"",SUMPRODUCT('PU Holds '!$F$4:$F$433,'PU Holds '!BP$4:BP$433))</f>
        <v/>
      </c>
      <c r="S7" s="1019" t="str">
        <f>IF(SUMPRODUCT('PU Holds '!$F$4:$F$433,'PU Holds '!BQ$4:BQ$433)=0,"",SUMPRODUCT('PU Holds '!$F$4:$F$433,'PU Holds '!BQ$4:BQ$433))</f>
        <v/>
      </c>
      <c r="T7" s="1019" t="str">
        <f>IF(SUMPRODUCT('PU Holds '!$F$4:$F$433,'PU Holds '!BR$4:BR$433)=0,"",SUMPRODUCT('PU Holds '!$F$4:$F$433,'PU Holds '!BR$4:BR$433))</f>
        <v/>
      </c>
      <c r="V7" s="1019" t="str">
        <f>IF(SUMPRODUCT('PU Holds '!$F$4:$F$433,'PU Holds '!BZ$4:BZ$433)=0,"",SUMPRODUCT('PU Holds '!$F$4:$F$433,'PU Holds '!BZ$4:BZ$433))</f>
        <v/>
      </c>
      <c r="W7" s="1019" t="str">
        <f>IF(SUMPRODUCT('PU Holds '!$F$4:$F$433,'PU Holds '!CA$4:CA$433)=0,"",SUMPRODUCT('PU Holds '!$F$4:$F$433,'PU Holds '!CA$4:CA$433))</f>
        <v/>
      </c>
      <c r="X7" s="1019" t="str">
        <f>IF(SUMPRODUCT('PU Holds '!$F$4:$F$433,'PU Holds '!CB$4:CB$433)=0,"",SUMPRODUCT('PU Holds '!$F$4:$F$433,'PU Holds '!CB$4:CB$433))</f>
        <v/>
      </c>
      <c r="Y7" s="1019" t="str">
        <f>IF(SUMPRODUCT('PU Holds '!$F$4:$F$433,'PU Holds '!CC$4:CC$433)=0,"",SUMPRODUCT('PU Holds '!$F$4:$F$433,'PU Holds '!CC$4:CC$433))</f>
        <v/>
      </c>
      <c r="Z7" s="1019" t="str">
        <f>IF(SUMPRODUCT('PU Holds '!$F$4:$F$433,'PU Holds '!CD$4:CD$433)=0,"",SUMPRODUCT('PU Holds '!$F$4:$F$433,'PU Holds '!CD$4:CD$433))</f>
        <v/>
      </c>
      <c r="AA7" s="1019" t="str">
        <f>IF(SUMPRODUCT('PU Holds '!$F$4:$F$433,'PU Holds '!CE$4:CE$433)=0,"",SUMPRODUCT('PU Holds '!$F$4:$F$433,'PU Holds '!CE$4:CE$433))</f>
        <v/>
      </c>
    </row>
    <row r="8" spans="1:27" ht="15" customHeight="1">
      <c r="A8" s="1334"/>
      <c r="B8" s="1346" t="s">
        <v>671</v>
      </c>
      <c r="C8" s="1020" t="str">
        <f>IF(SUMPRODUCT('PU Holds '!$G$4:$G$433,'PU Holds '!CG$4:CG$433)=0,"",SUMPRODUCT('PU Holds '!$G$4:$G$433,'PU Holds '!CG$4:CG$433))</f>
        <v/>
      </c>
      <c r="D8" s="1020" t="str">
        <f>IF(SUMPRODUCT('PU Holds '!$G$4:$G$433,'PU Holds '!CH$4:CH$433)=0,"",SUMPRODUCT('PU Holds '!$G$4:$G$433,'PU Holds '!CH$4:CH$433))</f>
        <v/>
      </c>
      <c r="E8" s="1020" t="str">
        <f>IF(SUMPRODUCT('PU Holds '!$G$4:$G$433,'PU Holds '!CI$4:CI$433)=0,"",SUMPRODUCT('PU Holds '!$G$4:$G$433,'PU Holds '!CI$4:CI$433))</f>
        <v/>
      </c>
      <c r="F8" s="1234"/>
      <c r="G8" s="1346" t="s">
        <v>671</v>
      </c>
      <c r="H8" s="1020" t="str">
        <f>IF(SUMPRODUCT('PU Holds '!$G$4:$G$433,'PU Holds '!BV$4:BV$433)=0,"",SUMPRODUCT('PU Holds '!$G$4:$G$433,'PU Holds '!BV$4:BV$433))</f>
        <v/>
      </c>
      <c r="I8" s="1020" t="str">
        <f>IF(SUMPRODUCT('PU Holds '!$G$4:$G$433,'PU Holds '!BW$4:BW$433)=0,"",SUMPRODUCT('PU Holds '!$G$4:$G$433,'PU Holds '!BW$4:BW$433))</f>
        <v/>
      </c>
      <c r="J8" s="1020" t="str">
        <f>IF(SUMPRODUCT('PU Holds '!$G$4:$G$433,'PU Holds '!BX$4:BX$433)=0,"",SUMPRODUCT('PU Holds '!$G$4:$G$433,'PU Holds '!BX$4:BX$433))</f>
        <v/>
      </c>
      <c r="L8" s="1020" t="str">
        <f>IF(SUMPRODUCT('PU Holds '!$G$4:$G$433,'PU Holds '!BJ$4:BJ$433)=0,"",SUMPRODUCT('PU Holds '!$G$4:$G$433,'PU Holds '!BJ$4:BJ$433))</f>
        <v/>
      </c>
      <c r="M8" s="1020" t="str">
        <f>IF(SUMPRODUCT('PU Holds '!$G$4:$G$433,'PU Holds '!BK$4:BK$433)=0,"",SUMPRODUCT('PU Holds '!$G$4:$G$433,'PU Holds '!BK$4:BK$433))</f>
        <v/>
      </c>
      <c r="N8" s="1020" t="str">
        <f>IF(SUMPRODUCT('PU Holds '!$G$4:$G$433,'PU Holds '!BL$4:BL$433)=0,"",SUMPRODUCT('PU Holds '!$G$4:$G$433,'PU Holds '!BL$4:BL$433))</f>
        <v/>
      </c>
      <c r="O8" s="1020" t="str">
        <f>IF(SUMPRODUCT('PU Holds '!$G$4:$G$433,'PU Holds '!BM$4:BM$433)=0,"",SUMPRODUCT('PU Holds '!$G$4:$G$433,'PU Holds '!BM$4:BM$433))</f>
        <v/>
      </c>
      <c r="P8" s="1020" t="str">
        <f>IF(SUMPRODUCT('PU Holds '!$G$4:$G$433,'PU Holds '!BN$4:BN$433)=0,"",SUMPRODUCT('PU Holds '!$G$4:$G$433,'PU Holds '!BN$4:BN$433))</f>
        <v/>
      </c>
      <c r="Q8" s="1020" t="str">
        <f>IF(SUMPRODUCT('PU Holds '!$G$4:$G$433,'PU Holds '!BO$4:BO$433)=0,"",SUMPRODUCT('PU Holds '!$G$4:$G$433,'PU Holds '!BO$4:BO$433))</f>
        <v/>
      </c>
      <c r="R8" s="1020" t="str">
        <f>IF(SUMPRODUCT('PU Holds '!$G$4:$G$433,'PU Holds '!BP$4:BP$433)=0,"",SUMPRODUCT('PU Holds '!$G$4:$G$433,'PU Holds '!BP$4:BP$433))</f>
        <v/>
      </c>
      <c r="S8" s="1020" t="str">
        <f>IF(SUMPRODUCT('PU Holds '!$G$4:$G$433,'PU Holds '!BQ$4:BQ$433)=0,"",SUMPRODUCT('PU Holds '!$G$4:$G$433,'PU Holds '!BQ$4:BQ$433))</f>
        <v/>
      </c>
      <c r="T8" s="1020" t="str">
        <f>IF(SUMPRODUCT('PU Holds '!$G$4:$G$433,'PU Holds '!BR$4:BR$433)=0,"",SUMPRODUCT('PU Holds '!$G$4:$G$433,'PU Holds '!BR$4:BR$433))</f>
        <v/>
      </c>
      <c r="V8" s="1020" t="str">
        <f>IF(SUMPRODUCT('PU Holds '!$G$4:$G$433,'PU Holds '!BZ$4:BZ$433)=0,"",SUMPRODUCT('PU Holds '!$G$4:$G$433,'PU Holds '!BZ$4:BZ$433))</f>
        <v/>
      </c>
      <c r="W8" s="1020" t="str">
        <f>IF(SUMPRODUCT('PU Holds '!$G$4:$G$433,'PU Holds '!CA$4:CA$433)=0,"",SUMPRODUCT('PU Holds '!$G$4:$G$433,'PU Holds '!CA$4:CA$433))</f>
        <v/>
      </c>
      <c r="X8" s="1020" t="str">
        <f>IF(SUMPRODUCT('PU Holds '!$G$4:$G$433,'PU Holds '!CB$4:CB$433)=0,"",SUMPRODUCT('PU Holds '!$G$4:$G$433,'PU Holds '!CB$4:CB$433))</f>
        <v/>
      </c>
      <c r="Y8" s="1020" t="str">
        <f>IF(SUMPRODUCT('PU Holds '!$G$4:$G$433,'PU Holds '!CC$4:CC$433)=0,"",SUMPRODUCT('PU Holds '!$G$4:$G$433,'PU Holds '!CC$4:CC$433))</f>
        <v/>
      </c>
      <c r="Z8" s="1020" t="str">
        <f>IF(SUMPRODUCT('PU Holds '!$G$4:$G$433,'PU Holds '!CD$4:CD$433)=0,"",SUMPRODUCT('PU Holds '!$G$4:$G$433,'PU Holds '!CD$4:CD$433))</f>
        <v/>
      </c>
      <c r="AA8" s="1020" t="str">
        <f>IF(SUMPRODUCT('PU Holds '!$G$4:$G$433,'PU Holds '!CE$4:CE$433)=0,"",SUMPRODUCT('PU Holds '!$G$4:$G$433,'PU Holds '!CE$4:CE$433))</f>
        <v/>
      </c>
    </row>
    <row r="9" spans="1:27" ht="15" customHeight="1">
      <c r="A9" s="1334"/>
      <c r="B9" s="1347" t="s">
        <v>669</v>
      </c>
      <c r="C9" s="1018" t="str">
        <f>IF(SUMPRODUCT('PU Holds '!$H$4:$H$433,'PU Holds '!CG$4:CG$433)=0,"",SUMPRODUCT('PU Holds '!$H$4:$H$433,'PU Holds '!CG$4:CG$433))</f>
        <v/>
      </c>
      <c r="D9" s="1018" t="str">
        <f>IF(SUMPRODUCT('PU Holds '!$H$4:$H$433,'PU Holds '!CH$4:CH$433)=0,"",SUMPRODUCT('PU Holds '!$H$4:$H$433,'PU Holds '!CH$4:CH$433))</f>
        <v/>
      </c>
      <c r="E9" s="1018" t="str">
        <f>IF(SUMPRODUCT('PU Holds '!$H$4:$H$433,'PU Holds '!CI$4:CI$433)=0,"",SUMPRODUCT('PU Holds '!$H$4:$H$433,'PU Holds '!CI$4:CI$433))</f>
        <v/>
      </c>
      <c r="F9" s="1234"/>
      <c r="G9" s="1347" t="s">
        <v>669</v>
      </c>
      <c r="H9" s="1018" t="str">
        <f>IF(SUMPRODUCT('PU Holds '!$H$4:$H$433,'PU Holds '!BV$4:BV$433)=0,"",SUMPRODUCT('PU Holds '!$H$4:$H$433,'PU Holds '!BV$4:BV$433))</f>
        <v/>
      </c>
      <c r="I9" s="1018" t="str">
        <f>IF(SUMPRODUCT('PU Holds '!$H$4:$H$433,'PU Holds '!BW$4:BW$433)=0,"",SUMPRODUCT('PU Holds '!$H$4:$H$433,'PU Holds '!BW$4:BW$433))</f>
        <v/>
      </c>
      <c r="J9" s="1018" t="str">
        <f>IF(SUMPRODUCT('PU Holds '!$H$4:$H$433,'PU Holds '!BX$4:BX$433)=0,"",SUMPRODUCT('PU Holds '!$H$4:$H$433,'PU Holds '!BX$4:BX$433))</f>
        <v/>
      </c>
      <c r="L9" s="1018" t="str">
        <f>IF(SUMPRODUCT('PU Holds '!$H$4:$H$433,'PU Holds '!BJ$4:BJ$433)=0,"",SUMPRODUCT('PU Holds '!$H$4:$H$433,'PU Holds '!BJ$4:BJ$433))</f>
        <v/>
      </c>
      <c r="M9" s="1018" t="str">
        <f>IF(SUMPRODUCT('PU Holds '!$H$4:$H$433,'PU Holds '!BK$4:BK$433)=0,"",SUMPRODUCT('PU Holds '!$H$4:$H$433,'PU Holds '!BK$4:BK$433))</f>
        <v/>
      </c>
      <c r="N9" s="1018" t="str">
        <f>IF(SUMPRODUCT('PU Holds '!$H$4:$H$433,'PU Holds '!BL$4:BL$433)=0,"",SUMPRODUCT('PU Holds '!$H$4:$H$433,'PU Holds '!BL$4:BL$433))</f>
        <v/>
      </c>
      <c r="O9" s="1018" t="str">
        <f>IF(SUMPRODUCT('PU Holds '!$H$4:$H$433,'PU Holds '!BM$4:BM$433)=0,"",SUMPRODUCT('PU Holds '!$H$4:$H$433,'PU Holds '!BM$4:BM$433))</f>
        <v/>
      </c>
      <c r="P9" s="1018" t="str">
        <f>IF(SUMPRODUCT('PU Holds '!$H$4:$H$433,'PU Holds '!BN$4:BN$433)=0,"",SUMPRODUCT('PU Holds '!$H$4:$H$433,'PU Holds '!BN$4:BN$433))</f>
        <v/>
      </c>
      <c r="Q9" s="1018" t="str">
        <f>IF(SUMPRODUCT('PU Holds '!$H$4:$H$433,'PU Holds '!BO$4:BO$433)=0,"",SUMPRODUCT('PU Holds '!$H$4:$H$433,'PU Holds '!BO$4:BO$433))</f>
        <v/>
      </c>
      <c r="R9" s="1018" t="str">
        <f>IF(SUMPRODUCT('PU Holds '!$H$4:$H$433,'PU Holds '!BP$4:BP$433)=0,"",SUMPRODUCT('PU Holds '!$H$4:$H$433,'PU Holds '!BP$4:BP$433))</f>
        <v/>
      </c>
      <c r="S9" s="1018" t="str">
        <f>IF(SUMPRODUCT('PU Holds '!$H$4:$H$433,'PU Holds '!BQ$4:BQ$433)=0,"",SUMPRODUCT('PU Holds '!$H$4:$H$433,'PU Holds '!BQ$4:BQ$433))</f>
        <v/>
      </c>
      <c r="T9" s="1018" t="str">
        <f>IF(SUMPRODUCT('PU Holds '!$H$4:$H$433,'PU Holds '!BR$4:BR$433)=0,"",SUMPRODUCT('PU Holds '!$H$4:$H$433,'PU Holds '!BR$4:BR$433))</f>
        <v/>
      </c>
      <c r="V9" s="1018" t="str">
        <f>IF(SUMPRODUCT('PU Holds '!$H$4:$H$433,'PU Holds '!BZ$4:BZ$433)=0,"",SUMPRODUCT('PU Holds '!$H$4:$H$433,'PU Holds '!BZ$4:BZ$433))</f>
        <v/>
      </c>
      <c r="W9" s="1018" t="str">
        <f>IF(SUMPRODUCT('PU Holds '!$H$4:$H$433,'PU Holds '!CA$4:CA$433)=0,"",SUMPRODUCT('PU Holds '!$H$4:$H$433,'PU Holds '!CA$4:CA$433))</f>
        <v/>
      </c>
      <c r="X9" s="1018" t="str">
        <f>IF(SUMPRODUCT('PU Holds '!$H$4:$H$433,'PU Holds '!CB$4:CB$433)=0,"",SUMPRODUCT('PU Holds '!$H$4:$H$433,'PU Holds '!CB$4:CB$433))</f>
        <v/>
      </c>
      <c r="Y9" s="1018" t="str">
        <f>IF(SUMPRODUCT('PU Holds '!$H$4:$H$433,'PU Holds '!CC$4:CC$433)=0,"",SUMPRODUCT('PU Holds '!$H$4:$H$433,'PU Holds '!CC$4:CC$433))</f>
        <v/>
      </c>
      <c r="Z9" s="1018" t="str">
        <f>IF(SUMPRODUCT('PU Holds '!$H$4:$H$433,'PU Holds '!CD$4:CD$433)=0,"",SUMPRODUCT('PU Holds '!$H$4:$H$433,'PU Holds '!CD$4:CD$433))</f>
        <v/>
      </c>
      <c r="AA9" s="1018" t="str">
        <f>IF(SUMPRODUCT('PU Holds '!$H$4:$H$433,'PU Holds '!CE$4:CE$433)=0,"",SUMPRODUCT('PU Holds '!$H$4:$H$433,'PU Holds '!CE$4:CE$433))</f>
        <v/>
      </c>
    </row>
    <row r="10" spans="1:27" ht="15" customHeight="1">
      <c r="A10" s="1334"/>
      <c r="B10" s="1348" t="s">
        <v>668</v>
      </c>
      <c r="C10" s="1017" t="str">
        <f>IF(SUMPRODUCT('PU Holds '!$I$4:$I$433,'PU Holds '!CG$4:CG$433)=0,"",SUMPRODUCT('PU Holds '!$I$4:$I$433,'PU Holds '!CG$4:CG$433))</f>
        <v/>
      </c>
      <c r="D10" s="1017" t="str">
        <f>IF(SUMPRODUCT('PU Holds '!$I$4:$I$433,'PU Holds '!CH$4:CH$433)=0,"",SUMPRODUCT('PU Holds '!$I$4:$I$433,'PU Holds '!CH$4:CH$433))</f>
        <v/>
      </c>
      <c r="E10" s="1017" t="str">
        <f>IF(SUMPRODUCT('PU Holds '!$I$4:$I$433,'PU Holds '!CI$4:CI$433)=0,"",SUMPRODUCT('PU Holds '!$I$4:$I$433,'PU Holds '!CI$4:CI$433))</f>
        <v/>
      </c>
      <c r="F10" s="1234"/>
      <c r="G10" s="1348" t="s">
        <v>668</v>
      </c>
      <c r="H10" s="1017" t="str">
        <f>IF(SUMPRODUCT('PU Holds '!$I$4:$I$433,'PU Holds '!BV$4:BV$433)=0,"",SUMPRODUCT('PU Holds '!$I$4:$I$433,'PU Holds '!BV$4:BV$433))</f>
        <v/>
      </c>
      <c r="I10" s="1017" t="str">
        <f>IF(SUMPRODUCT('PU Holds '!$I$4:$I$433,'PU Holds '!BW$4:BW$433)=0,"",SUMPRODUCT('PU Holds '!$I$4:$I$433,'PU Holds '!BW$4:BW$433))</f>
        <v/>
      </c>
      <c r="J10" s="1017" t="str">
        <f>IF(SUMPRODUCT('PU Holds '!$I$4:$I$433,'PU Holds '!BX$4:BX$433)=0,"",SUMPRODUCT('PU Holds '!$I$4:$I$433,'PU Holds '!BX$4:BX$433))</f>
        <v/>
      </c>
      <c r="L10" s="1017" t="str">
        <f>IF(SUMPRODUCT('PU Holds '!$I$4:$I$433,'PU Holds '!BJ$4:BJ$433)=0,"",SUMPRODUCT('PU Holds '!$I$4:$I$433,'PU Holds '!BJ$4:BJ$433))</f>
        <v/>
      </c>
      <c r="M10" s="1017" t="str">
        <f>IF(SUMPRODUCT('PU Holds '!$I$4:$I$433,'PU Holds '!BK$4:BK$433)=0,"",SUMPRODUCT('PU Holds '!$I$4:$I$433,'PU Holds '!BK$4:BK$433))</f>
        <v/>
      </c>
      <c r="N10" s="1017" t="str">
        <f>IF(SUMPRODUCT('PU Holds '!$I$4:$I$433,'PU Holds '!BL$4:BL$433)=0,"",SUMPRODUCT('PU Holds '!$I$4:$I$433,'PU Holds '!BL$4:BL$433))</f>
        <v/>
      </c>
      <c r="O10" s="1017" t="str">
        <f>IF(SUMPRODUCT('PU Holds '!$I$4:$I$433,'PU Holds '!BM$4:BM$433)=0,"",SUMPRODUCT('PU Holds '!$I$4:$I$433,'PU Holds '!BM$4:BM$433))</f>
        <v/>
      </c>
      <c r="P10" s="1017" t="str">
        <f>IF(SUMPRODUCT('PU Holds '!$I$4:$I$433,'PU Holds '!BN$4:BN$433)=0,"",SUMPRODUCT('PU Holds '!$I$4:$I$433,'PU Holds '!BN$4:BN$433))</f>
        <v/>
      </c>
      <c r="Q10" s="1017" t="str">
        <f>IF(SUMPRODUCT('PU Holds '!$I$4:$I$433,'PU Holds '!BO$4:BO$433)=0,"",SUMPRODUCT('PU Holds '!$I$4:$I$433,'PU Holds '!BO$4:BO$433))</f>
        <v/>
      </c>
      <c r="R10" s="1017" t="str">
        <f>IF(SUMPRODUCT('PU Holds '!$I$4:$I$433,'PU Holds '!BP$4:BP$433)=0,"",SUMPRODUCT('PU Holds '!$I$4:$I$433,'PU Holds '!BP$4:BP$433))</f>
        <v/>
      </c>
      <c r="S10" s="1017" t="str">
        <f>IF(SUMPRODUCT('PU Holds '!$I$4:$I$433,'PU Holds '!BQ$4:BQ$433)=0,"",SUMPRODUCT('PU Holds '!$I$4:$I$433,'PU Holds '!BQ$4:BQ$433))</f>
        <v/>
      </c>
      <c r="T10" s="1017" t="str">
        <f>IF(SUMPRODUCT('PU Holds '!$I$4:$I$433,'PU Holds '!BR$4:BR$433)=0,"",SUMPRODUCT('PU Holds '!$I$4:$I$433,'PU Holds '!BR$4:BR$433))</f>
        <v/>
      </c>
      <c r="V10" s="1017" t="str">
        <f>IF(SUMPRODUCT('PU Holds '!$I$4:$I$433,'PU Holds '!BZ$4:BZ$433)=0,"",SUMPRODUCT('PU Holds '!$I$4:$I$433,'PU Holds '!BZ$4:BZ$433))</f>
        <v/>
      </c>
      <c r="W10" s="1017" t="str">
        <f>IF(SUMPRODUCT('PU Holds '!$I$4:$I$433,'PU Holds '!CA$4:CA$433)=0,"",SUMPRODUCT('PU Holds '!$I$4:$I$433,'PU Holds '!CA$4:CA$433))</f>
        <v/>
      </c>
      <c r="X10" s="1017" t="str">
        <f>IF(SUMPRODUCT('PU Holds '!$I$4:$I$433,'PU Holds '!CB$4:CB$433)=0,"",SUMPRODUCT('PU Holds '!$I$4:$I$433,'PU Holds '!CB$4:CB$433))</f>
        <v/>
      </c>
      <c r="Y10" s="1017" t="str">
        <f>IF(SUMPRODUCT('PU Holds '!$I$4:$I$433,'PU Holds '!CC$4:CC$433)=0,"",SUMPRODUCT('PU Holds '!$I$4:$I$433,'PU Holds '!CC$4:CC$433))</f>
        <v/>
      </c>
      <c r="Z10" s="1017" t="str">
        <f>IF(SUMPRODUCT('PU Holds '!$I$4:$I$433,'PU Holds '!CD$4:CD$433)=0,"",SUMPRODUCT('PU Holds '!$I$4:$I$433,'PU Holds '!CD$4:CD$433))</f>
        <v/>
      </c>
      <c r="AA10" s="1017" t="str">
        <f>IF(SUMPRODUCT('PU Holds '!$I$4:$I$433,'PU Holds '!CE$4:CE$433)=0,"",SUMPRODUCT('PU Holds '!$I$4:$I$433,'PU Holds '!CE$4:CE$433))</f>
        <v/>
      </c>
    </row>
    <row r="11" spans="1:27" ht="15" customHeight="1">
      <c r="A11" s="1334"/>
      <c r="B11" s="1349" t="s">
        <v>13</v>
      </c>
      <c r="C11" s="1022" t="str">
        <f>IF(SUMPRODUCT('PU Holds '!$J$4:$J$433,'PU Holds '!CG$4:CG$433)=0,"",SUMPRODUCT('PU Holds '!$J$4:$J$433,'PU Holds '!CG$4:CG$433))</f>
        <v/>
      </c>
      <c r="D11" s="1022" t="str">
        <f>IF(SUMPRODUCT('PU Holds '!$J$4:$J$433,'PU Holds '!CH$4:CH$433)=0,"",SUMPRODUCT('PU Holds '!$J$4:$J$433,'PU Holds '!CH$4:CH$433))</f>
        <v/>
      </c>
      <c r="E11" s="1022" t="str">
        <f>IF(SUMPRODUCT('PU Holds '!$J$4:$J$433,'PU Holds '!CI$4:CI$433)=0,"",SUMPRODUCT('PU Holds '!$J$4:$J$433,'PU Holds '!CI$4:CI$433))</f>
        <v/>
      </c>
      <c r="F11" s="1234"/>
      <c r="G11" s="1349" t="s">
        <v>13</v>
      </c>
      <c r="H11" s="1022" t="str">
        <f>IF(SUMPRODUCT('PU Holds '!$J$4:$J$433,'PU Holds '!BV$4:BV$433)=0,"",SUMPRODUCT('PU Holds '!$J$4:$J$433,'PU Holds '!BV$4:BV$433))</f>
        <v/>
      </c>
      <c r="I11" s="1022" t="str">
        <f>IF(SUMPRODUCT('PU Holds '!$J$4:$J$433,'PU Holds '!BW$4:BW$433)=0,"",SUMPRODUCT('PU Holds '!$J$4:$J$433,'PU Holds '!BW$4:BW$433))</f>
        <v/>
      </c>
      <c r="J11" s="1022" t="str">
        <f>IF(SUMPRODUCT('PU Holds '!$J$4:$J$433,'PU Holds '!BX$4:BX$433)=0,"",SUMPRODUCT('PU Holds '!$J$4:$J$433,'PU Holds '!BX$4:BX$433))</f>
        <v/>
      </c>
      <c r="L11" s="1022" t="str">
        <f>IF(SUMPRODUCT('PU Holds '!$J$4:$J$433,'PU Holds '!BJ$4:BJ$433)=0,"",SUMPRODUCT('PU Holds '!$J$4:$J$433,'PU Holds '!BJ$4:BJ$433))</f>
        <v/>
      </c>
      <c r="M11" s="1022" t="str">
        <f>IF(SUMPRODUCT('PU Holds '!$J$4:$J$433,'PU Holds '!BK$4:BK$433)=0,"",SUMPRODUCT('PU Holds '!$J$4:$J$433,'PU Holds '!BK$4:BK$433))</f>
        <v/>
      </c>
      <c r="N11" s="1022" t="str">
        <f>IF(SUMPRODUCT('PU Holds '!$J$4:$J$433,'PU Holds '!BL$4:BL$433)=0,"",SUMPRODUCT('PU Holds '!$J$4:$J$433,'PU Holds '!BL$4:BL$433))</f>
        <v/>
      </c>
      <c r="O11" s="1022" t="str">
        <f>IF(SUMPRODUCT('PU Holds '!$J$4:$J$433,'PU Holds '!BM$4:BM$433)=0,"",SUMPRODUCT('PU Holds '!$J$4:$J$433,'PU Holds '!BM$4:BM$433))</f>
        <v/>
      </c>
      <c r="P11" s="1022" t="str">
        <f>IF(SUMPRODUCT('PU Holds '!$J$4:$J$433,'PU Holds '!BN$4:BN$433)=0,"",SUMPRODUCT('PU Holds '!$J$4:$J$433,'PU Holds '!BN$4:BN$433))</f>
        <v/>
      </c>
      <c r="Q11" s="1022" t="str">
        <f>IF(SUMPRODUCT('PU Holds '!$J$4:$J$433,'PU Holds '!BO$4:BO$433)=0,"",SUMPRODUCT('PU Holds '!$J$4:$J$433,'PU Holds '!BO$4:BO$433))</f>
        <v/>
      </c>
      <c r="R11" s="1022" t="str">
        <f>IF(SUMPRODUCT('PU Holds '!$J$4:$J$433,'PU Holds '!BP$4:BP$433)=0,"",SUMPRODUCT('PU Holds '!$J$4:$J$433,'PU Holds '!BP$4:BP$433))</f>
        <v/>
      </c>
      <c r="S11" s="1022" t="str">
        <f>IF(SUMPRODUCT('PU Holds '!$J$4:$J$433,'PU Holds '!BQ$4:BQ$433)=0,"",SUMPRODUCT('PU Holds '!$J$4:$J$433,'PU Holds '!BQ$4:BQ$433))</f>
        <v/>
      </c>
      <c r="T11" s="1022" t="str">
        <f>IF(SUMPRODUCT('PU Holds '!$J$4:$J$433,'PU Holds '!BR$4:BR$433)=0,"",SUMPRODUCT('PU Holds '!$J$4:$J$433,'PU Holds '!BR$4:BR$433))</f>
        <v/>
      </c>
      <c r="V11" s="1022" t="str">
        <f>IF(SUMPRODUCT('PU Holds '!$J$4:$J$433,'PU Holds '!BZ$4:BZ$433)=0,"",SUMPRODUCT('PU Holds '!$J$4:$J$433,'PU Holds '!BZ$4:BZ$433))</f>
        <v/>
      </c>
      <c r="W11" s="1022" t="str">
        <f>IF(SUMPRODUCT('PU Holds '!$J$4:$J$433,'PU Holds '!CA$4:CA$433)=0,"",SUMPRODUCT('PU Holds '!$J$4:$J$433,'PU Holds '!CA$4:CA$433))</f>
        <v/>
      </c>
      <c r="X11" s="1022" t="str">
        <f>IF(SUMPRODUCT('PU Holds '!$J$4:$J$433,'PU Holds '!CB$4:CB$433)=0,"",SUMPRODUCT('PU Holds '!$J$4:$J$433,'PU Holds '!CB$4:CB$433))</f>
        <v/>
      </c>
      <c r="Y11" s="1022" t="str">
        <f>IF(SUMPRODUCT('PU Holds '!$J$4:$J$433,'PU Holds '!CC$4:CC$433)=0,"",SUMPRODUCT('PU Holds '!$J$4:$J$433,'PU Holds '!CC$4:CC$433))</f>
        <v/>
      </c>
      <c r="Z11" s="1022" t="str">
        <f>IF(SUMPRODUCT('PU Holds '!$J$4:$J$433,'PU Holds '!CD$4:CD$433)=0,"",SUMPRODUCT('PU Holds '!$J$4:$J$433,'PU Holds '!CD$4:CD$433))</f>
        <v/>
      </c>
      <c r="AA11" s="1022" t="str">
        <f>IF(SUMPRODUCT('PU Holds '!$J$4:$J$433,'PU Holds '!CE$4:CE$433)=0,"",SUMPRODUCT('PU Holds '!$J$4:$J$433,'PU Holds '!CE$4:CE$433))</f>
        <v/>
      </c>
    </row>
    <row r="12" spans="1:27" ht="15" customHeight="1">
      <c r="A12" s="1334"/>
      <c r="B12" s="1350" t="s">
        <v>15</v>
      </c>
      <c r="C12" s="1024" t="str">
        <f>IF(SUMPRODUCT('PU Holds '!$K$4:$K$433,'PU Holds '!CG$4:CG$433)=0,"",SUMPRODUCT('PU Holds '!$K$4:$K$433,'PU Holds '!CG$4:CG$433))</f>
        <v/>
      </c>
      <c r="D12" s="1024" t="str">
        <f>IF(SUMPRODUCT('PU Holds '!$K$4:$K$433,'PU Holds '!CH$4:CH$433)=0,"",SUMPRODUCT('PU Holds '!$K$4:$K$433,'PU Holds '!CH$4:CH$433))</f>
        <v/>
      </c>
      <c r="E12" s="1024" t="str">
        <f>IF(SUMPRODUCT('PU Holds '!$K$4:$K$433,'PU Holds '!CI$4:CI$433)=0,"",SUMPRODUCT('PU Holds '!$K$4:$K$433,'PU Holds '!CI$4:CI$433))</f>
        <v/>
      </c>
      <c r="F12" s="1236"/>
      <c r="G12" s="1350" t="s">
        <v>15</v>
      </c>
      <c r="H12" s="1024" t="str">
        <f>IF(SUMPRODUCT('PU Holds '!$K$4:$K$433,'PU Holds '!BV$4:BV$433)=0,"",SUMPRODUCT('PU Holds '!$K$4:$K$433,'PU Holds '!BV$4:BV$433))</f>
        <v/>
      </c>
      <c r="I12" s="1024" t="str">
        <f>IF(SUMPRODUCT('PU Holds '!$K$4:$K$433,'PU Holds '!BW$4:BW$433)=0,"",SUMPRODUCT('PU Holds '!$K$4:$K$433,'PU Holds '!BW$4:BW$433))</f>
        <v/>
      </c>
      <c r="J12" s="1024" t="str">
        <f>IF(SUMPRODUCT('PU Holds '!$K$4:$K$433,'PU Holds '!BX$4:BX$433)=0,"",SUMPRODUCT('PU Holds '!$K$4:$K$433,'PU Holds '!BX$4:BX$433))</f>
        <v/>
      </c>
      <c r="L12" s="1024" t="str">
        <f>IF(SUMPRODUCT('PU Holds '!$K$4:$K$433,'PU Holds '!BJ$4:BJ$433)=0,"",SUMPRODUCT('PU Holds '!$K$4:$K$433,'PU Holds '!BJ$4:BJ$433))</f>
        <v/>
      </c>
      <c r="M12" s="1024" t="str">
        <f>IF(SUMPRODUCT('PU Holds '!$K$4:$K$433,'PU Holds '!BK$4:BK$433)=0,"",SUMPRODUCT('PU Holds '!$K$4:$K$433,'PU Holds '!BK$4:BK$433))</f>
        <v/>
      </c>
      <c r="N12" s="1024" t="str">
        <f>IF(SUMPRODUCT('PU Holds '!$K$4:$K$433,'PU Holds '!BL$4:BL$433)=0,"",SUMPRODUCT('PU Holds '!$K$4:$K$433,'PU Holds '!BL$4:BL$433))</f>
        <v/>
      </c>
      <c r="O12" s="1024" t="str">
        <f>IF(SUMPRODUCT('PU Holds '!$K$4:$K$433,'PU Holds '!BM$4:BM$433)=0,"",SUMPRODUCT('PU Holds '!$K$4:$K$433,'PU Holds '!BM$4:BM$433))</f>
        <v/>
      </c>
      <c r="P12" s="1024" t="str">
        <f>IF(SUMPRODUCT('PU Holds '!$K$4:$K$433,'PU Holds '!BN$4:BN$433)=0,"",SUMPRODUCT('PU Holds '!$K$4:$K$433,'PU Holds '!BN$4:BN$433))</f>
        <v/>
      </c>
      <c r="Q12" s="1024" t="str">
        <f>IF(SUMPRODUCT('PU Holds '!$K$4:$K$433,'PU Holds '!BO$4:BO$433)=0,"",SUMPRODUCT('PU Holds '!$K$4:$K$433,'PU Holds '!BO$4:BO$433))</f>
        <v/>
      </c>
      <c r="R12" s="1024" t="str">
        <f>IF(SUMPRODUCT('PU Holds '!$K$4:$K$433,'PU Holds '!BP$4:BP$433)=0,"",SUMPRODUCT('PU Holds '!$K$4:$K$433,'PU Holds '!BP$4:BP$433))</f>
        <v/>
      </c>
      <c r="S12" s="1024" t="str">
        <f>IF(SUMPRODUCT('PU Holds '!$K$4:$K$433,'PU Holds '!BQ$4:BQ$433)=0,"",SUMPRODUCT('PU Holds '!$K$4:$K$433,'PU Holds '!BQ$4:BQ$433))</f>
        <v/>
      </c>
      <c r="T12" s="1024" t="str">
        <f>IF(SUMPRODUCT('PU Holds '!$K$4:$K$433,'PU Holds '!BR$4:BR$433)=0,"",SUMPRODUCT('PU Holds '!$K$4:$K$433,'PU Holds '!BR$4:BR$433))</f>
        <v/>
      </c>
      <c r="V12" s="1024" t="str">
        <f>IF(SUMPRODUCT('PU Holds '!$K$4:$K$433,'PU Holds '!BZ$4:BZ$433)=0,"",SUMPRODUCT('PU Holds '!$K$4:$K$433,'PU Holds '!BZ$4:BZ$433))</f>
        <v/>
      </c>
      <c r="W12" s="1024" t="str">
        <f>IF(SUMPRODUCT('PU Holds '!$K$4:$K$433,'PU Holds '!CA$4:CA$433)=0,"",SUMPRODUCT('PU Holds '!$K$4:$K$433,'PU Holds '!CA$4:CA$433))</f>
        <v/>
      </c>
      <c r="X12" s="1024" t="str">
        <f>IF(SUMPRODUCT('PU Holds '!$K$4:$K$433,'PU Holds '!CB$4:CB$433)=0,"",SUMPRODUCT('PU Holds '!$K$4:$K$433,'PU Holds '!CB$4:CB$433))</f>
        <v/>
      </c>
      <c r="Y12" s="1024" t="str">
        <f>IF(SUMPRODUCT('PU Holds '!$K$4:$K$433,'PU Holds '!CC$4:CC$433)=0,"",SUMPRODUCT('PU Holds '!$K$4:$K$433,'PU Holds '!CC$4:CC$433))</f>
        <v/>
      </c>
      <c r="Z12" s="1024" t="str">
        <f>IF(SUMPRODUCT('PU Holds '!$K$4:$K$433,'PU Holds '!CD$4:CD$433)=0,"",SUMPRODUCT('PU Holds '!$K$4:$K$433,'PU Holds '!CD$4:CD$433))</f>
        <v/>
      </c>
      <c r="AA12" s="1024" t="str">
        <f>IF(SUMPRODUCT('PU Holds '!$K$4:$K$433,'PU Holds '!CE$4:CE$433)=0,"",SUMPRODUCT('PU Holds '!$K$4:$K$433,'PU Holds '!CE$4:CE$433))</f>
        <v/>
      </c>
    </row>
    <row r="13" spans="1:27" ht="15" customHeight="1">
      <c r="A13" s="1351" t="s">
        <v>1691</v>
      </c>
      <c r="B13" s="1352" t="s">
        <v>14</v>
      </c>
      <c r="C13" s="1023" t="str">
        <f>IF(SUMPRODUCT('PU Holds '!$L$4:$L$433,'PU Holds '!CG$4:CG$433)=0,"",SUMPRODUCT('PU Holds '!$L$4:$L$433,'PU Holds '!CG$4:CG$433))</f>
        <v/>
      </c>
      <c r="D13" s="1023" t="str">
        <f>IF(SUMPRODUCT('PU Holds '!$L$4:$L$433,'PU Holds '!CH$4:CH$433)=0,"",SUMPRODUCT('PU Holds '!$L$4:$L$433,'PU Holds '!CH$4:CH$433))</f>
        <v/>
      </c>
      <c r="E13" s="1023" t="str">
        <f>IF(SUMPRODUCT('PU Holds '!$L$4:$L$433,'PU Holds '!CI$4:CI$433)=0,"",SUMPRODUCT('PU Holds '!$L$4:$L$433,'PU Holds '!CI$4:CI$433))</f>
        <v/>
      </c>
      <c r="F13" s="1236"/>
      <c r="G13" s="1352" t="s">
        <v>14</v>
      </c>
      <c r="H13" s="1023" t="str">
        <f>IF(SUMPRODUCT('PU Holds '!$L$4:$L$433,'PU Holds '!BV$4:BV$433)=0,"",SUMPRODUCT('PU Holds '!$L$4:$L$433,'PU Holds '!BV$4:BV$433))</f>
        <v/>
      </c>
      <c r="I13" s="1023" t="str">
        <f>IF(SUMPRODUCT('PU Holds '!$L$4:$L$433,'PU Holds '!BW$4:BW$433)=0,"",SUMPRODUCT('PU Holds '!$L$4:$L$433,'PU Holds '!BW$4:BW$433))</f>
        <v/>
      </c>
      <c r="J13" s="1023" t="str">
        <f>IF(SUMPRODUCT('PU Holds '!$L$4:$L$433,'PU Holds '!BX$4:BX$433)=0,"",SUMPRODUCT('PU Holds '!$L$4:$L$433,'PU Holds '!BX$4:BX$433))</f>
        <v/>
      </c>
      <c r="L13" s="1023" t="str">
        <f>IF(SUMPRODUCT('PU Holds '!$L$4:$L$433,'PU Holds '!BJ$4:BJ$433)=0,"",SUMPRODUCT('PU Holds '!$L$4:$L$433,'PU Holds '!BJ$4:BJ$433))</f>
        <v/>
      </c>
      <c r="M13" s="1023" t="str">
        <f>IF(SUMPRODUCT('PU Holds '!$L$4:$L$433,'PU Holds '!BK$4:BK$433)=0,"",SUMPRODUCT('PU Holds '!$L$4:$L$433,'PU Holds '!BK$4:BK$433))</f>
        <v/>
      </c>
      <c r="N13" s="1023" t="str">
        <f>IF(SUMPRODUCT('PU Holds '!$L$4:$L$433,'PU Holds '!BL$4:BL$433)=0,"",SUMPRODUCT('PU Holds '!$L$4:$L$433,'PU Holds '!BL$4:BL$433))</f>
        <v/>
      </c>
      <c r="O13" s="1023" t="str">
        <f>IF(SUMPRODUCT('PU Holds '!$L$4:$L$433,'PU Holds '!BM$4:BM$433)=0,"",SUMPRODUCT('PU Holds '!$L$4:$L$433,'PU Holds '!BM$4:BM$433))</f>
        <v/>
      </c>
      <c r="P13" s="1023" t="str">
        <f>IF(SUMPRODUCT('PU Holds '!$L$4:$L$433,'PU Holds '!BN$4:BN$433)=0,"",SUMPRODUCT('PU Holds '!$L$4:$L$433,'PU Holds '!BN$4:BN$433))</f>
        <v/>
      </c>
      <c r="Q13" s="1023" t="str">
        <f>IF(SUMPRODUCT('PU Holds '!$L$4:$L$433,'PU Holds '!BO$4:BO$433)=0,"",SUMPRODUCT('PU Holds '!$L$4:$L$433,'PU Holds '!BO$4:BO$433))</f>
        <v/>
      </c>
      <c r="R13" s="1023" t="str">
        <f>IF(SUMPRODUCT('PU Holds '!$L$4:$L$433,'PU Holds '!BP$4:BP$433)=0,"",SUMPRODUCT('PU Holds '!$L$4:$L$433,'PU Holds '!BP$4:BP$433))</f>
        <v/>
      </c>
      <c r="S13" s="1023" t="str">
        <f>IF(SUMPRODUCT('PU Holds '!$L$4:$L$433,'PU Holds '!BQ$4:BQ$433)=0,"",SUMPRODUCT('PU Holds '!$L$4:$L$433,'PU Holds '!BQ$4:BQ$433))</f>
        <v/>
      </c>
      <c r="T13" s="1023" t="str">
        <f>IF(SUMPRODUCT('PU Holds '!$L$4:$L$433,'PU Holds '!BR$4:BR$433)=0,"",SUMPRODUCT('PU Holds '!$L$4:$L$433,'PU Holds '!BR$4:BR$433))</f>
        <v/>
      </c>
      <c r="V13" s="1023" t="str">
        <f>IF(SUMPRODUCT('PU Holds '!$L$4:$L$433,'PU Holds '!BZ$4:BZ$433)=0,"",SUMPRODUCT('PU Holds '!$L$4:$L$433,'PU Holds '!BZ$4:BZ$433))</f>
        <v/>
      </c>
      <c r="W13" s="1023" t="str">
        <f>IF(SUMPRODUCT('PU Holds '!$L$4:$L$433,'PU Holds '!CA$4:CA$433)=0,"",SUMPRODUCT('PU Holds '!$L$4:$L$433,'PU Holds '!CA$4:CA$433))</f>
        <v/>
      </c>
      <c r="X13" s="1023" t="str">
        <f>IF(SUMPRODUCT('PU Holds '!$L$4:$L$433,'PU Holds '!CB$4:CB$433)=0,"",SUMPRODUCT('PU Holds '!$L$4:$L$433,'PU Holds '!CB$4:CB$433))</f>
        <v/>
      </c>
      <c r="Y13" s="1023" t="str">
        <f>IF(SUMPRODUCT('PU Holds '!$L$4:$L$433,'PU Holds '!CC$4:CC$433)=0,"",SUMPRODUCT('PU Holds '!$L$4:$L$433,'PU Holds '!CC$4:CC$433))</f>
        <v/>
      </c>
      <c r="Z13" s="1023" t="str">
        <f>IF(SUMPRODUCT('PU Holds '!$L$4:$L$433,'PU Holds '!CD$4:CD$433)=0,"",SUMPRODUCT('PU Holds '!$L$4:$L$433,'PU Holds '!CD$4:CD$433))</f>
        <v/>
      </c>
      <c r="AA13" s="1023" t="str">
        <f>IF(SUMPRODUCT('PU Holds '!$L$4:$L$433,'PU Holds '!CE$4:CE$433)=0,"",SUMPRODUCT('PU Holds '!$L$4:$L$433,'PU Holds '!CE$4:CE$433))</f>
        <v/>
      </c>
    </row>
    <row r="14" spans="1:27" ht="15" customHeight="1">
      <c r="A14" s="1351"/>
      <c r="B14" s="1353" t="s">
        <v>12</v>
      </c>
      <c r="C14" s="1021" t="str">
        <f>IF(SUMPRODUCT('PU Holds '!$M$4:$M$433,'PU Holds '!CG$4:CG$433)=0,"",SUMPRODUCT('PU Holds '!$M$4:$M$433,'PU Holds '!CG$4:CG$433))</f>
        <v/>
      </c>
      <c r="D14" s="1021" t="str">
        <f>IF(SUMPRODUCT('PU Holds '!$M$4:$M$433,'PU Holds '!CH$4:CH$433)=0,"",SUMPRODUCT('PU Holds '!$M$4:$M$433,'PU Holds '!CH$4:CH$433))</f>
        <v/>
      </c>
      <c r="E14" s="1021" t="str">
        <f>IF(SUMPRODUCT('PU Holds '!$M$4:$M$433,'PU Holds '!CI$4:CI$433)=0,"",SUMPRODUCT('PU Holds '!$M$4:$M$433,'PU Holds '!CI$4:CI$433))</f>
        <v/>
      </c>
      <c r="F14" s="1236"/>
      <c r="G14" s="1353" t="s">
        <v>12</v>
      </c>
      <c r="H14" s="1021" t="str">
        <f>IF(SUMPRODUCT('PU Holds '!$M$4:$M$433,'PU Holds '!BV$4:BV$433)=0,"",SUMPRODUCT('PU Holds '!$M$4:$M$433,'PU Holds '!BV$4:BV$433))</f>
        <v/>
      </c>
      <c r="I14" s="1021" t="str">
        <f>IF(SUMPRODUCT('PU Holds '!$M$4:$M$433,'PU Holds '!BW$4:BW$433)=0,"",SUMPRODUCT('PU Holds '!$M$4:$M$433,'PU Holds '!BW$4:BW$433))</f>
        <v/>
      </c>
      <c r="J14" s="1021" t="str">
        <f>IF(SUMPRODUCT('PU Holds '!$M$4:$M$433,'PU Holds '!BX$4:BX$433)=0,"",SUMPRODUCT('PU Holds '!$M$4:$M$433,'PU Holds '!BX$4:BX$433))</f>
        <v/>
      </c>
      <c r="L14" s="1021" t="str">
        <f>IF(SUMPRODUCT('PU Holds '!$M$4:$M$433,'PU Holds '!BJ$4:BJ$433)=0,"",SUMPRODUCT('PU Holds '!$M$4:$M$433,'PU Holds '!BJ$4:BJ$433))</f>
        <v/>
      </c>
      <c r="M14" s="1021" t="str">
        <f>IF(SUMPRODUCT('PU Holds '!$M$4:$M$433,'PU Holds '!BK$4:BK$433)=0,"",SUMPRODUCT('PU Holds '!$M$4:$M$433,'PU Holds '!BK$4:BK$433))</f>
        <v/>
      </c>
      <c r="N14" s="1021" t="str">
        <f>IF(SUMPRODUCT('PU Holds '!$M$4:$M$433,'PU Holds '!BL$4:BL$433)=0,"",SUMPRODUCT('PU Holds '!$M$4:$M$433,'PU Holds '!BL$4:BL$433))</f>
        <v/>
      </c>
      <c r="O14" s="1021" t="str">
        <f>IF(SUMPRODUCT('PU Holds '!$M$4:$M$433,'PU Holds '!BM$4:BM$433)=0,"",SUMPRODUCT('PU Holds '!$M$4:$M$433,'PU Holds '!BM$4:BM$433))</f>
        <v/>
      </c>
      <c r="P14" s="1021" t="str">
        <f>IF(SUMPRODUCT('PU Holds '!$M$4:$M$433,'PU Holds '!BN$4:BN$433)=0,"",SUMPRODUCT('PU Holds '!$M$4:$M$433,'PU Holds '!BN$4:BN$433))</f>
        <v/>
      </c>
      <c r="Q14" s="1021" t="str">
        <f>IF(SUMPRODUCT('PU Holds '!$M$4:$M$433,'PU Holds '!BO$4:BO$433)=0,"",SUMPRODUCT('PU Holds '!$M$4:$M$433,'PU Holds '!BO$4:BO$433))</f>
        <v/>
      </c>
      <c r="R14" s="1021" t="str">
        <f>IF(SUMPRODUCT('PU Holds '!$M$4:$M$433,'PU Holds '!BP$4:BP$433)=0,"",SUMPRODUCT('PU Holds '!$M$4:$M$433,'PU Holds '!BP$4:BP$433))</f>
        <v/>
      </c>
      <c r="S14" s="1021" t="str">
        <f>IF(SUMPRODUCT('PU Holds '!$M$4:$M$433,'PU Holds '!BQ$4:BQ$433)=0,"",SUMPRODUCT('PU Holds '!$M$4:$M$433,'PU Holds '!BQ$4:BQ$433))</f>
        <v/>
      </c>
      <c r="T14" s="1021" t="str">
        <f>IF(SUMPRODUCT('PU Holds '!$M$4:$M$433,'PU Holds '!BR$4:BR$433)=0,"",SUMPRODUCT('PU Holds '!$M$4:$M$433,'PU Holds '!BR$4:BR$433))</f>
        <v/>
      </c>
      <c r="V14" s="1021" t="str">
        <f>IF(SUMPRODUCT('PU Holds '!$M$4:$M$433,'PU Holds '!BZ$4:BZ$433)=0,"",SUMPRODUCT('PU Holds '!$M$4:$M$433,'PU Holds '!BZ$4:BZ$433))</f>
        <v/>
      </c>
      <c r="W14" s="1021" t="str">
        <f>IF(SUMPRODUCT('PU Holds '!$M$4:$M$433,'PU Holds '!CA$4:CA$433)=0,"",SUMPRODUCT('PU Holds '!$M$4:$M$433,'PU Holds '!CA$4:CA$433))</f>
        <v/>
      </c>
      <c r="X14" s="1021" t="str">
        <f>IF(SUMPRODUCT('PU Holds '!$M$4:$M$433,'PU Holds '!CB$4:CB$433)=0,"",SUMPRODUCT('PU Holds '!$M$4:$M$433,'PU Holds '!CB$4:CB$433))</f>
        <v/>
      </c>
      <c r="Y14" s="1021" t="str">
        <f>IF(SUMPRODUCT('PU Holds '!$M$4:$M$433,'PU Holds '!CC$4:CC$433)=0,"",SUMPRODUCT('PU Holds '!$M$4:$M$433,'PU Holds '!CC$4:CC$433))</f>
        <v/>
      </c>
      <c r="Z14" s="1021" t="str">
        <f>IF(SUMPRODUCT('PU Holds '!$M$4:$M$433,'PU Holds '!CD$4:CD$433)=0,"",SUMPRODUCT('PU Holds '!$M$4:$M$433,'PU Holds '!CD$4:CD$433))</f>
        <v/>
      </c>
      <c r="AA14" s="1021" t="str">
        <f>IF(SUMPRODUCT('PU Holds '!$M$4:$M$433,'PU Holds '!CE$4:CE$433)=0,"",SUMPRODUCT('PU Holds '!$M$4:$M$433,'PU Holds '!CE$4:CE$433))</f>
        <v/>
      </c>
    </row>
    <row r="15" spans="1:27" ht="15" customHeight="1">
      <c r="A15" s="1351"/>
      <c r="B15" s="1354" t="s">
        <v>1402</v>
      </c>
      <c r="C15" s="1025" t="str">
        <f>IF(SUMPRODUCT('PU Holds '!$N$4:$N$433,'PU Holds '!CG$4:CG$433)=0,"",SUMPRODUCT('PU Holds '!$N$4:$N$433,'PU Holds '!CG$4:CG$433))</f>
        <v/>
      </c>
      <c r="D15" s="1025" t="str">
        <f>IF(SUMPRODUCT('PU Holds '!$N$4:$N$433,'PU Holds '!CH$4:CH$433)=0,"",SUMPRODUCT('PU Holds '!$N$4:$N$433,'PU Holds '!CH$4:CH$433))</f>
        <v/>
      </c>
      <c r="E15" s="1025" t="str">
        <f>IF(SUMPRODUCT('PU Holds '!$N$4:$N$433,'PU Holds '!CI$4:CI$433)=0,"",SUMPRODUCT('PU Holds '!$N$4:$N$433,'PU Holds '!CI$4:CI$433))</f>
        <v/>
      </c>
      <c r="F15" s="1236"/>
      <c r="G15" s="1354" t="s">
        <v>1402</v>
      </c>
      <c r="H15" s="1025" t="str">
        <f>IF(SUMPRODUCT('PU Holds '!$N$4:$N$433,'PU Holds '!BV$4:BV$433)=0,"",SUMPRODUCT('PU Holds '!$N$4:$N$433,'PU Holds '!BV$4:BV$433))</f>
        <v/>
      </c>
      <c r="I15" s="1025" t="str">
        <f>IF(SUMPRODUCT('PU Holds '!$N$4:$N$433,'PU Holds '!BW$4:BW$433)=0,"",SUMPRODUCT('PU Holds '!$N$4:$N$433,'PU Holds '!BW$4:BW$433))</f>
        <v/>
      </c>
      <c r="J15" s="1025" t="str">
        <f>IF(SUMPRODUCT('PU Holds '!$N$4:$N$433,'PU Holds '!BX$4:BX$433)=0,"",SUMPRODUCT('PU Holds '!$N$4:$N$433,'PU Holds '!BX$4:BX$433))</f>
        <v/>
      </c>
      <c r="L15" s="1025" t="str">
        <f>IF(SUMPRODUCT('PU Holds '!$N$4:$N$433,'PU Holds '!BJ$4:BJ$433)=0,"",SUMPRODUCT('PU Holds '!$N$4:$N$433,'PU Holds '!BJ$4:BJ$433))</f>
        <v/>
      </c>
      <c r="M15" s="1025" t="str">
        <f>IF(SUMPRODUCT('PU Holds '!$N$4:$N$433,'PU Holds '!BK$4:BK$433)=0,"",SUMPRODUCT('PU Holds '!$N$4:$N$433,'PU Holds '!BK$4:BK$433))</f>
        <v/>
      </c>
      <c r="N15" s="1025" t="str">
        <f>IF(SUMPRODUCT('PU Holds '!$N$4:$N$433,'PU Holds '!BL$4:BL$433)=0,"",SUMPRODUCT('PU Holds '!$N$4:$N$433,'PU Holds '!BL$4:BL$433))</f>
        <v/>
      </c>
      <c r="O15" s="1025" t="str">
        <f>IF(SUMPRODUCT('PU Holds '!$N$4:$N$433,'PU Holds '!BM$4:BM$433)=0,"",SUMPRODUCT('PU Holds '!$N$4:$N$433,'PU Holds '!BM$4:BM$433))</f>
        <v/>
      </c>
      <c r="P15" s="1025" t="str">
        <f>IF(SUMPRODUCT('PU Holds '!$N$4:$N$433,'PU Holds '!BN$4:BN$433)=0,"",SUMPRODUCT('PU Holds '!$N$4:$N$433,'PU Holds '!BN$4:BN$433))</f>
        <v/>
      </c>
      <c r="Q15" s="1025" t="str">
        <f>IF(SUMPRODUCT('PU Holds '!$N$4:$N$433,'PU Holds '!BO$4:BO$433)=0,"",SUMPRODUCT('PU Holds '!$N$4:$N$433,'PU Holds '!BO$4:BO$433))</f>
        <v/>
      </c>
      <c r="R15" s="1025" t="str">
        <f>IF(SUMPRODUCT('PU Holds '!$N$4:$N$433,'PU Holds '!BP$4:BP$433)=0,"",SUMPRODUCT('PU Holds '!$N$4:$N$433,'PU Holds '!BP$4:BP$433))</f>
        <v/>
      </c>
      <c r="S15" s="1025" t="str">
        <f>IF(SUMPRODUCT('PU Holds '!$N$4:$N$433,'PU Holds '!BQ$4:BQ$433)=0,"",SUMPRODUCT('PU Holds '!$N$4:$N$433,'PU Holds '!BQ$4:BQ$433))</f>
        <v/>
      </c>
      <c r="T15" s="1025" t="str">
        <f>IF(SUMPRODUCT('PU Holds '!$N$4:$N$433,'PU Holds '!BR$4:BR$433)=0,"",SUMPRODUCT('PU Holds '!$N$4:$N$433,'PU Holds '!BR$4:BR$433))</f>
        <v/>
      </c>
      <c r="V15" s="1025" t="str">
        <f>IF(SUMPRODUCT('PU Holds '!$N$4:$N$433,'PU Holds '!BZ$4:BZ$433)=0,"",SUMPRODUCT('PU Holds '!$N$4:$N$433,'PU Holds '!BZ$4:BZ$433))</f>
        <v/>
      </c>
      <c r="W15" s="1025" t="str">
        <f>IF(SUMPRODUCT('PU Holds '!$N$4:$N$433,'PU Holds '!CA$4:CA$433)=0,"",SUMPRODUCT('PU Holds '!$N$4:$N$433,'PU Holds '!CA$4:CA$433))</f>
        <v/>
      </c>
      <c r="X15" s="1025" t="str">
        <f>IF(SUMPRODUCT('PU Holds '!$N$4:$N$433,'PU Holds '!CB$4:CB$433)=0,"",SUMPRODUCT('PU Holds '!$N$4:$N$433,'PU Holds '!CB$4:CB$433))</f>
        <v/>
      </c>
      <c r="Y15" s="1025" t="str">
        <f>IF(SUMPRODUCT('PU Holds '!$N$4:$N$433,'PU Holds '!CC$4:CC$433)=0,"",SUMPRODUCT('PU Holds '!$N$4:$N$433,'PU Holds '!CC$4:CC$433))</f>
        <v/>
      </c>
      <c r="Z15" s="1025" t="str">
        <f>IF(SUMPRODUCT('PU Holds '!$N$4:$N$433,'PU Holds '!CD$4:CD$433)=0,"",SUMPRODUCT('PU Holds '!$N$4:$N$433,'PU Holds '!CD$4:CD$433))</f>
        <v/>
      </c>
      <c r="AA15" s="1025" t="str">
        <f>IF(SUMPRODUCT('PU Holds '!$N$4:$N$433,'PU Holds '!CE$4:CE$433)=0,"",SUMPRODUCT('PU Holds '!$N$4:$N$433,'PU Holds '!CE$4:CE$433))</f>
        <v/>
      </c>
    </row>
    <row r="16" spans="1:27" ht="15" customHeight="1">
      <c r="A16" s="1334"/>
      <c r="B16" s="1355" t="s">
        <v>18</v>
      </c>
      <c r="C16" s="1028" t="str">
        <f>IF(SUMPRODUCT('PU Holds '!$O$4:$O$433,'PU Holds '!CG$4:CG$433)=0,"",SUMPRODUCT('PU Holds '!$O$4:$O$433,'PU Holds '!CG$4:CG$433))</f>
        <v/>
      </c>
      <c r="D16" s="1028" t="str">
        <f>IF(SUMPRODUCT('PU Holds '!$O$4:$O$433,'PU Holds '!CH$4:CH$433)=0,"",SUMPRODUCT('PU Holds '!$O$4:$O$433,'PU Holds '!CH$4:CH$433))</f>
        <v/>
      </c>
      <c r="E16" s="1028" t="str">
        <f>IF(SUMPRODUCT('PU Holds '!$O$4:$O$433,'PU Holds '!CI$4:CI$433)=0,"",SUMPRODUCT('PU Holds '!$O$4:$O$433,'PU Holds '!CI$4:CI$433))</f>
        <v/>
      </c>
      <c r="F16" s="1236"/>
      <c r="G16" s="1355" t="s">
        <v>18</v>
      </c>
      <c r="H16" s="1028" t="str">
        <f>IF(SUMPRODUCT('PU Holds '!$O$4:$O$433,'PU Holds '!BV$4:BV$433)=0,"",SUMPRODUCT('PU Holds '!$O$4:$O$433,'PU Holds '!BV$4:BV$433))</f>
        <v/>
      </c>
      <c r="I16" s="1028" t="str">
        <f>IF(SUMPRODUCT('PU Holds '!$O$4:$O$433,'PU Holds '!BW$4:BW$433)=0,"",SUMPRODUCT('PU Holds '!$O$4:$O$433,'PU Holds '!BW$4:BW$433))</f>
        <v/>
      </c>
      <c r="J16" s="1028" t="str">
        <f>IF(SUMPRODUCT('PU Holds '!$O$4:$O$433,'PU Holds '!BX$4:BX$433)=0,"",SUMPRODUCT('PU Holds '!$O$4:$O$433,'PU Holds '!BX$4:BX$433))</f>
        <v/>
      </c>
      <c r="L16" s="1028" t="str">
        <f>IF(SUMPRODUCT('PU Holds '!$O$4:$O$433,'PU Holds '!BJ$4:BJ$433)=0,"",SUMPRODUCT('PU Holds '!$O$4:$O$433,'PU Holds '!BJ$4:BJ$433))</f>
        <v/>
      </c>
      <c r="M16" s="1028" t="str">
        <f>IF(SUMPRODUCT('PU Holds '!$O$4:$O$433,'PU Holds '!BK$4:BK$433)=0,"",SUMPRODUCT('PU Holds '!$O$4:$O$433,'PU Holds '!BK$4:BK$433))</f>
        <v/>
      </c>
      <c r="N16" s="1028" t="str">
        <f>IF(SUMPRODUCT('PU Holds '!$O$4:$O$433,'PU Holds '!BL$4:BL$433)=0,"",SUMPRODUCT('PU Holds '!$O$4:$O$433,'PU Holds '!BL$4:BL$433))</f>
        <v/>
      </c>
      <c r="O16" s="1028" t="str">
        <f>IF(SUMPRODUCT('PU Holds '!$O$4:$O$433,'PU Holds '!BM$4:BM$433)=0,"",SUMPRODUCT('PU Holds '!$O$4:$O$433,'PU Holds '!BM$4:BM$433))</f>
        <v/>
      </c>
      <c r="P16" s="1028" t="str">
        <f>IF(SUMPRODUCT('PU Holds '!$O$4:$O$433,'PU Holds '!BN$4:BN$433)=0,"",SUMPRODUCT('PU Holds '!$O$4:$O$433,'PU Holds '!BN$4:BN$433))</f>
        <v/>
      </c>
      <c r="Q16" s="1028" t="str">
        <f>IF(SUMPRODUCT('PU Holds '!$O$4:$O$433,'PU Holds '!BO$4:BO$433)=0,"",SUMPRODUCT('PU Holds '!$O$4:$O$433,'PU Holds '!BO$4:BO$433))</f>
        <v/>
      </c>
      <c r="R16" s="1028" t="str">
        <f>IF(SUMPRODUCT('PU Holds '!$O$4:$O$433,'PU Holds '!BP$4:BP$433)=0,"",SUMPRODUCT('PU Holds '!$O$4:$O$433,'PU Holds '!BP$4:BP$433))</f>
        <v/>
      </c>
      <c r="S16" s="1028" t="str">
        <f>IF(SUMPRODUCT('PU Holds '!$O$4:$O$433,'PU Holds '!BQ$4:BQ$433)=0,"",SUMPRODUCT('PU Holds '!$O$4:$O$433,'PU Holds '!BQ$4:BQ$433))</f>
        <v/>
      </c>
      <c r="T16" s="1028" t="str">
        <f>IF(SUMPRODUCT('PU Holds '!$O$4:$O$433,'PU Holds '!BR$4:BR$433)=0,"",SUMPRODUCT('PU Holds '!$O$4:$O$433,'PU Holds '!BR$4:BR$433))</f>
        <v/>
      </c>
      <c r="V16" s="1028" t="str">
        <f>IF(SUMPRODUCT('PU Holds '!$O$4:$O$433,'PU Holds '!BZ$4:BZ$433)=0,"",SUMPRODUCT('PU Holds '!$O$4:$O$433,'PU Holds '!BZ$4:BZ$433))</f>
        <v/>
      </c>
      <c r="W16" s="1028" t="str">
        <f>IF(SUMPRODUCT('PU Holds '!$O$4:$O$433,'PU Holds '!CA$4:CA$433)=0,"",SUMPRODUCT('PU Holds '!$O$4:$O$433,'PU Holds '!CA$4:CA$433))</f>
        <v/>
      </c>
      <c r="X16" s="1028" t="str">
        <f>IF(SUMPRODUCT('PU Holds '!$O$4:$O$433,'PU Holds '!CB$4:CB$433)=0,"",SUMPRODUCT('PU Holds '!$O$4:$O$433,'PU Holds '!CB$4:CB$433))</f>
        <v/>
      </c>
      <c r="Y16" s="1028" t="str">
        <f>IF(SUMPRODUCT('PU Holds '!$O$4:$O$433,'PU Holds '!CC$4:CC$433)=0,"",SUMPRODUCT('PU Holds '!$O$4:$O$433,'PU Holds '!CC$4:CC$433))</f>
        <v/>
      </c>
      <c r="Z16" s="1028" t="str">
        <f>IF(SUMPRODUCT('PU Holds '!$O$4:$O$433,'PU Holds '!CD$4:CD$433)=0,"",SUMPRODUCT('PU Holds '!$O$4:$O$433,'PU Holds '!CD$4:CD$433))</f>
        <v/>
      </c>
      <c r="AA16" s="1028" t="str">
        <f>IF(SUMPRODUCT('PU Holds '!$O$4:$O$433,'PU Holds '!CE$4:CE$433)=0,"",SUMPRODUCT('PU Holds '!$O$4:$O$433,'PU Holds '!CE$4:CE$433))</f>
        <v/>
      </c>
    </row>
    <row r="17" spans="1:27" ht="15" customHeight="1">
      <c r="A17" s="1334"/>
      <c r="B17" s="1030" t="s">
        <v>20</v>
      </c>
      <c r="C17" s="1030" t="str">
        <f>IF(SUMPRODUCT('PU Holds '!$P$4:$P$433,'PU Holds '!CG$4:CG$433)=0,"",SUMPRODUCT('PU Holds '!$P$4:$P$433,'PU Holds '!CG$4:CG$433))</f>
        <v/>
      </c>
      <c r="D17" s="1030" t="str">
        <f>IF(SUMPRODUCT('PU Holds '!$P$4:$P$433,'PU Holds '!CH$4:CH$433)=0,"",SUMPRODUCT('PU Holds '!$P$4:$P$433,'PU Holds '!CH$4:CH$433))</f>
        <v/>
      </c>
      <c r="E17" s="1030" t="str">
        <f>IF(SUMPRODUCT('PU Holds '!$P$4:$P$433,'PU Holds '!CI$4:CI$433)=0,"",SUMPRODUCT('PU Holds '!$P$4:$P$433,'PU Holds '!CI$4:CI$433))</f>
        <v/>
      </c>
      <c r="F17" s="1234"/>
      <c r="G17" s="1030" t="s">
        <v>20</v>
      </c>
      <c r="H17" s="1030" t="str">
        <f>IF(SUMPRODUCT('PU Holds '!$P$4:$P$433,'PU Holds '!BV$4:BV$433)=0,"",SUMPRODUCT('PU Holds '!$P$4:$P$433,'PU Holds '!BV$4:BV$433))</f>
        <v/>
      </c>
      <c r="I17" s="1030" t="str">
        <f>IF(SUMPRODUCT('PU Holds '!$P$4:$P$433,'PU Holds '!BW$4:BW$433)=0,"",SUMPRODUCT('PU Holds '!$P$4:$P$433,'PU Holds '!BW$4:BW$433))</f>
        <v/>
      </c>
      <c r="J17" s="1030" t="str">
        <f>IF(SUMPRODUCT('PU Holds '!$P$4:$P$433,'PU Holds '!BX$4:BX$433)=0,"",SUMPRODUCT('PU Holds '!$P$4:$P$433,'PU Holds '!BX$4:BX$433))</f>
        <v/>
      </c>
      <c r="L17" s="1030" t="str">
        <f>IF(SUMPRODUCT('PU Holds '!$P$4:$P$433,'PU Holds '!BJ$4:BJ$433)=0,"",SUMPRODUCT('PU Holds '!$P$4:$P$433,'PU Holds '!BJ$4:BJ$433))</f>
        <v/>
      </c>
      <c r="M17" s="1030" t="str">
        <f>IF(SUMPRODUCT('PU Holds '!$P$4:$P$433,'PU Holds '!BK$4:BK$433)=0,"",SUMPRODUCT('PU Holds '!$P$4:$P$433,'PU Holds '!BK$4:BK$433))</f>
        <v/>
      </c>
      <c r="N17" s="1030" t="str">
        <f>IF(SUMPRODUCT('PU Holds '!$P$4:$P$433,'PU Holds '!BL$4:BL$433)=0,"",SUMPRODUCT('PU Holds '!$P$4:$P$433,'PU Holds '!BL$4:BL$433))</f>
        <v/>
      </c>
      <c r="O17" s="1030" t="str">
        <f>IF(SUMPRODUCT('PU Holds '!$P$4:$P$433,'PU Holds '!BM$4:BM$433)=0,"",SUMPRODUCT('PU Holds '!$P$4:$P$433,'PU Holds '!BM$4:BM$433))</f>
        <v/>
      </c>
      <c r="P17" s="1030" t="str">
        <f>IF(SUMPRODUCT('PU Holds '!$P$4:$P$433,'PU Holds '!BN$4:BN$433)=0,"",SUMPRODUCT('PU Holds '!$P$4:$P$433,'PU Holds '!BN$4:BN$433))</f>
        <v/>
      </c>
      <c r="Q17" s="1030" t="str">
        <f>IF(SUMPRODUCT('PU Holds '!$P$4:$P$433,'PU Holds '!BO$4:BO$433)=0,"",SUMPRODUCT('PU Holds '!$P$4:$P$433,'PU Holds '!BO$4:BO$433))</f>
        <v/>
      </c>
      <c r="R17" s="1030" t="str">
        <f>IF(SUMPRODUCT('PU Holds '!$P$4:$P$433,'PU Holds '!BP$4:BP$433)=0,"",SUMPRODUCT('PU Holds '!$P$4:$P$433,'PU Holds '!BP$4:BP$433))</f>
        <v/>
      </c>
      <c r="S17" s="1030" t="str">
        <f>IF(SUMPRODUCT('PU Holds '!$P$4:$P$433,'PU Holds '!BQ$4:BQ$433)=0,"",SUMPRODUCT('PU Holds '!$P$4:$P$433,'PU Holds '!BQ$4:BQ$433))</f>
        <v/>
      </c>
      <c r="T17" s="1030" t="str">
        <f>IF(SUMPRODUCT('PU Holds '!$P$4:$P$433,'PU Holds '!BR$4:BR$433)=0,"",SUMPRODUCT('PU Holds '!$P$4:$P$433,'PU Holds '!BR$4:BR$433))</f>
        <v/>
      </c>
      <c r="V17" s="1030" t="str">
        <f>IF(SUMPRODUCT('PU Holds '!$P$4:$P$433,'PU Holds '!BZ$4:BZ$433)=0,"",SUMPRODUCT('PU Holds '!$P$4:$P$433,'PU Holds '!BZ$4:BZ$433))</f>
        <v/>
      </c>
      <c r="W17" s="1030" t="str">
        <f>IF(SUMPRODUCT('PU Holds '!$P$4:$P$433,'PU Holds '!CA$4:CA$433)=0,"",SUMPRODUCT('PU Holds '!$P$4:$P$433,'PU Holds '!CA$4:CA$433))</f>
        <v/>
      </c>
      <c r="X17" s="1030" t="str">
        <f>IF(SUMPRODUCT('PU Holds '!$P$4:$P$433,'PU Holds '!CB$4:CB$433)=0,"",SUMPRODUCT('PU Holds '!$P$4:$P$433,'PU Holds '!CB$4:CB$433))</f>
        <v/>
      </c>
      <c r="Y17" s="1030" t="str">
        <f>IF(SUMPRODUCT('PU Holds '!$P$4:$P$433,'PU Holds '!CC$4:CC$433)=0,"",SUMPRODUCT('PU Holds '!$P$4:$P$433,'PU Holds '!CC$4:CC$433))</f>
        <v/>
      </c>
      <c r="Z17" s="1030" t="str">
        <f>IF(SUMPRODUCT('PU Holds '!$P$4:$P$433,'PU Holds '!CD$4:CD$433)=0,"",SUMPRODUCT('PU Holds '!$P$4:$P$433,'PU Holds '!CD$4:CD$433))</f>
        <v/>
      </c>
      <c r="AA17" s="1030" t="str">
        <f>IF(SUMPRODUCT('PU Holds '!$P$4:$P$433,'PU Holds '!CE$4:CE$433)=0,"",SUMPRODUCT('PU Holds '!$P$4:$P$433,'PU Holds '!CE$4:CE$433))</f>
        <v/>
      </c>
    </row>
    <row r="18" spans="1:27" ht="15" customHeight="1">
      <c r="A18" s="1334"/>
      <c r="B18" s="1027" t="s">
        <v>17</v>
      </c>
      <c r="C18" s="1027" t="str">
        <f>IF(SUMPRODUCT('PU Holds '!$Q$4:$Q$433,'PU Holds '!CG$4:CG$433)=0,"",SUMPRODUCT('PU Holds '!$Q$4:$Q$433,'PU Holds '!CG$4:CG$433))</f>
        <v/>
      </c>
      <c r="D18" s="1027" t="str">
        <f>IF(SUMPRODUCT('PU Holds '!$Q$4:$Q$433,'PU Holds '!CH$4:CH$433)=0,"",SUMPRODUCT('PU Holds '!$Q$4:$Q$433,'PU Holds '!CH$4:CH$433))</f>
        <v/>
      </c>
      <c r="E18" s="1027" t="str">
        <f>IF(SUMPRODUCT('PU Holds '!$Q$4:$Q$433,'PU Holds '!CI$4:CI$433)=0,"",SUMPRODUCT('PU Holds '!$Q$4:$Q$433,'PU Holds '!CI$4:CI$433))</f>
        <v/>
      </c>
      <c r="F18" s="1234"/>
      <c r="G18" s="1027" t="s">
        <v>17</v>
      </c>
      <c r="H18" s="1027" t="str">
        <f>IF(SUMPRODUCT('PU Holds '!$Q$4:$Q$433,'PU Holds '!BV$4:BV$433)=0,"",SUMPRODUCT('PU Holds '!$Q$4:$Q$433,'PU Holds '!BV$4:BV$433))</f>
        <v/>
      </c>
      <c r="I18" s="1027" t="str">
        <f>IF(SUMPRODUCT('PU Holds '!$Q$4:$Q$433,'PU Holds '!BW$4:BW$433)=0,"",SUMPRODUCT('PU Holds '!$Q$4:$Q$433,'PU Holds '!BW$4:BW$433))</f>
        <v/>
      </c>
      <c r="J18" s="1027" t="str">
        <f>IF(SUMPRODUCT('PU Holds '!$Q$4:$Q$433,'PU Holds '!BX$4:BX$433)=0,"",SUMPRODUCT('PU Holds '!$Q$4:$Q$433,'PU Holds '!BX$4:BX$433))</f>
        <v/>
      </c>
      <c r="L18" s="1027" t="str">
        <f>IF(SUMPRODUCT('PU Holds '!$Q$4:$Q$433,'PU Holds '!BJ$4:BJ$433)=0,"",SUMPRODUCT('PU Holds '!$Q$4:$Q$433,'PU Holds '!BJ$4:BJ$433))</f>
        <v/>
      </c>
      <c r="M18" s="1027" t="str">
        <f>IF(SUMPRODUCT('PU Holds '!$Q$4:$Q$433,'PU Holds '!BK$4:BK$433)=0,"",SUMPRODUCT('PU Holds '!$Q$4:$Q$433,'PU Holds '!BK$4:BK$433))</f>
        <v/>
      </c>
      <c r="N18" s="1027" t="str">
        <f>IF(SUMPRODUCT('PU Holds '!$Q$4:$Q$433,'PU Holds '!BL$4:BL$433)=0,"",SUMPRODUCT('PU Holds '!$Q$4:$Q$433,'PU Holds '!BL$4:BL$433))</f>
        <v/>
      </c>
      <c r="O18" s="1027" t="str">
        <f>IF(SUMPRODUCT('PU Holds '!$Q$4:$Q$433,'PU Holds '!BM$4:BM$433)=0,"",SUMPRODUCT('PU Holds '!$Q$4:$Q$433,'PU Holds '!BM$4:BM$433))</f>
        <v/>
      </c>
      <c r="P18" s="1027" t="str">
        <f>IF(SUMPRODUCT('PU Holds '!$Q$4:$Q$433,'PU Holds '!BN$4:BN$433)=0,"",SUMPRODUCT('PU Holds '!$Q$4:$Q$433,'PU Holds '!BN$4:BN$433))</f>
        <v/>
      </c>
      <c r="Q18" s="1027" t="str">
        <f>IF(SUMPRODUCT('PU Holds '!$Q$4:$Q$433,'PU Holds '!BO$4:BO$433)=0,"",SUMPRODUCT('PU Holds '!$Q$4:$Q$433,'PU Holds '!BO$4:BO$433))</f>
        <v/>
      </c>
      <c r="R18" s="1027" t="str">
        <f>IF(SUMPRODUCT('PU Holds '!$Q$4:$Q$433,'PU Holds '!BP$4:BP$433)=0,"",SUMPRODUCT('PU Holds '!$Q$4:$Q$433,'PU Holds '!BP$4:BP$433))</f>
        <v/>
      </c>
      <c r="S18" s="1027" t="str">
        <f>IF(SUMPRODUCT('PU Holds '!$Q$4:$Q$433,'PU Holds '!BQ$4:BQ$433)=0,"",SUMPRODUCT('PU Holds '!$Q$4:$Q$433,'PU Holds '!BQ$4:BQ$433))</f>
        <v/>
      </c>
      <c r="T18" s="1027" t="str">
        <f>IF(SUMPRODUCT('PU Holds '!$Q$4:$Q$433,'PU Holds '!BR$4:BR$433)=0,"",SUMPRODUCT('PU Holds '!$Q$4:$Q$433,'PU Holds '!BR$4:BR$433))</f>
        <v/>
      </c>
      <c r="V18" s="1027" t="str">
        <f>IF(SUMPRODUCT('PU Holds '!$Q$4:$Q$433,'PU Holds '!BZ$4:BZ$433)=0,"",SUMPRODUCT('PU Holds '!$Q$4:$Q$433,'PU Holds '!BZ$4:BZ$433))</f>
        <v/>
      </c>
      <c r="W18" s="1027" t="str">
        <f>IF(SUMPRODUCT('PU Holds '!$Q$4:$Q$433,'PU Holds '!CA$4:CA$433)=0,"",SUMPRODUCT('PU Holds '!$Q$4:$Q$433,'PU Holds '!CA$4:CA$433))</f>
        <v/>
      </c>
      <c r="X18" s="1027" t="str">
        <f>IF(SUMPRODUCT('PU Holds '!$Q$4:$Q$433,'PU Holds '!CB$4:CB$433)=0,"",SUMPRODUCT('PU Holds '!$Q$4:$Q$433,'PU Holds '!CB$4:CB$433))</f>
        <v/>
      </c>
      <c r="Y18" s="1027" t="str">
        <f>IF(SUMPRODUCT('PU Holds '!$Q$4:$Q$433,'PU Holds '!CC$4:CC$433)=0,"",SUMPRODUCT('PU Holds '!$Q$4:$Q$433,'PU Holds '!CC$4:CC$433))</f>
        <v/>
      </c>
      <c r="Z18" s="1027" t="str">
        <f>IF(SUMPRODUCT('PU Holds '!$Q$4:$Q$433,'PU Holds '!CD$4:CD$433)=0,"",SUMPRODUCT('PU Holds '!$Q$4:$Q$433,'PU Holds '!CD$4:CD$433))</f>
        <v/>
      </c>
      <c r="AA18" s="1027" t="str">
        <f>IF(SUMPRODUCT('PU Holds '!$Q$4:$Q$433,'PU Holds '!CE$4:CE$433)=0,"",SUMPRODUCT('PU Holds '!$Q$4:$Q$433,'PU Holds '!CE$4:CE$433))</f>
        <v/>
      </c>
    </row>
    <row r="19" spans="1:27" ht="15" customHeight="1">
      <c r="A19" s="1334"/>
      <c r="B19" s="1356" t="s">
        <v>672</v>
      </c>
      <c r="C19" s="1026" t="str">
        <f>IF(SUMPRODUCT('PU Holds '!$R$4:$R$433,'PU Holds '!CG$4:CG$433)=0,"",SUMPRODUCT('PU Holds '!$R$4:$R$433,'PU Holds '!CG$4:CG$433))</f>
        <v/>
      </c>
      <c r="D19" s="1026" t="str">
        <f>IF(SUMPRODUCT('PU Holds '!$R$4:$R$433,'PU Holds '!CH$4:CH$433)=0,"",SUMPRODUCT('PU Holds '!$R$4:$R$433,'PU Holds '!CH$4:CH$433))</f>
        <v/>
      </c>
      <c r="E19" s="1026" t="str">
        <f>IF(SUMPRODUCT('PU Holds '!$R$4:$R$433,'PU Holds '!CI$4:CI$433)=0,"",SUMPRODUCT('PU Holds '!$R$4:$R$433,'PU Holds '!CI$4:CI$433))</f>
        <v/>
      </c>
      <c r="F19" s="1234"/>
      <c r="G19" s="1356" t="s">
        <v>672</v>
      </c>
      <c r="H19" s="1026" t="str">
        <f>IF(SUMPRODUCT('PU Holds '!$R$4:$R$433,'PU Holds '!BV$4:BV$433)=0,"",SUMPRODUCT('PU Holds '!$R$4:$R$433,'PU Holds '!BV$4:BV$433))</f>
        <v/>
      </c>
      <c r="I19" s="1026" t="str">
        <f>IF(SUMPRODUCT('PU Holds '!$R$4:$R$433,'PU Holds '!BW$4:BW$433)=0,"",SUMPRODUCT('PU Holds '!$R$4:$R$433,'PU Holds '!BW$4:BW$433))</f>
        <v/>
      </c>
      <c r="J19" s="1026" t="str">
        <f>IF(SUMPRODUCT('PU Holds '!$R$4:$R$433,'PU Holds '!BX$4:BX$433)=0,"",SUMPRODUCT('PU Holds '!$R$4:$R$433,'PU Holds '!BX$4:BX$433))</f>
        <v/>
      </c>
      <c r="L19" s="1026" t="str">
        <f>IF(SUMPRODUCT('PU Holds '!$R$4:$R$433,'PU Holds '!BJ$4:BJ$433)=0,"",SUMPRODUCT('PU Holds '!$R$4:$R$433,'PU Holds '!BJ$4:BJ$433))</f>
        <v/>
      </c>
      <c r="M19" s="1026" t="str">
        <f>IF(SUMPRODUCT('PU Holds '!$R$4:$R$433,'PU Holds '!BK$4:BK$433)=0,"",SUMPRODUCT('PU Holds '!$R$4:$R$433,'PU Holds '!BK$4:BK$433))</f>
        <v/>
      </c>
      <c r="N19" s="1026" t="str">
        <f>IF(SUMPRODUCT('PU Holds '!$R$4:$R$433,'PU Holds '!BL$4:BL$433)=0,"",SUMPRODUCT('PU Holds '!$R$4:$R$433,'PU Holds '!BL$4:BL$433))</f>
        <v/>
      </c>
      <c r="O19" s="1026" t="str">
        <f>IF(SUMPRODUCT('PU Holds '!$R$4:$R$433,'PU Holds '!BM$4:BM$433)=0,"",SUMPRODUCT('PU Holds '!$R$4:$R$433,'PU Holds '!BM$4:BM$433))</f>
        <v/>
      </c>
      <c r="P19" s="1026" t="str">
        <f>IF(SUMPRODUCT('PU Holds '!$R$4:$R$433,'PU Holds '!BN$4:BN$433)=0,"",SUMPRODUCT('PU Holds '!$R$4:$R$433,'PU Holds '!BN$4:BN$433))</f>
        <v/>
      </c>
      <c r="Q19" s="1026" t="str">
        <f>IF(SUMPRODUCT('PU Holds '!$R$4:$R$433,'PU Holds '!BO$4:BO$433)=0,"",SUMPRODUCT('PU Holds '!$R$4:$R$433,'PU Holds '!BO$4:BO$433))</f>
        <v/>
      </c>
      <c r="R19" s="1026" t="str">
        <f>IF(SUMPRODUCT('PU Holds '!$R$4:$R$433,'PU Holds '!BP$4:BP$433)=0,"",SUMPRODUCT('PU Holds '!$R$4:$R$433,'PU Holds '!BP$4:BP$433))</f>
        <v/>
      </c>
      <c r="S19" s="1026" t="str">
        <f>IF(SUMPRODUCT('PU Holds '!$R$4:$R$433,'PU Holds '!BQ$4:BQ$433)=0,"",SUMPRODUCT('PU Holds '!$R$4:$R$433,'PU Holds '!BQ$4:BQ$433))</f>
        <v/>
      </c>
      <c r="T19" s="1026" t="str">
        <f>IF(SUMPRODUCT('PU Holds '!$R$4:$R$433,'PU Holds '!BR$4:BR$433)=0,"",SUMPRODUCT('PU Holds '!$R$4:$R$433,'PU Holds '!BR$4:BR$433))</f>
        <v/>
      </c>
      <c r="V19" s="1026" t="str">
        <f>IF(SUMPRODUCT('PU Holds '!$R$4:$R$433,'PU Holds '!BZ$4:BZ$433)=0,"",SUMPRODUCT('PU Holds '!$R$4:$R$433,'PU Holds '!BZ$4:BZ$433))</f>
        <v/>
      </c>
      <c r="W19" s="1026" t="str">
        <f>IF(SUMPRODUCT('PU Holds '!$R$4:$R$433,'PU Holds '!CA$4:CA$433)=0,"",SUMPRODUCT('PU Holds '!$R$4:$R$433,'PU Holds '!CA$4:CA$433))</f>
        <v/>
      </c>
      <c r="X19" s="1026" t="str">
        <f>IF(SUMPRODUCT('PU Holds '!$R$4:$R$433,'PU Holds '!CB$4:CB$433)=0,"",SUMPRODUCT('PU Holds '!$R$4:$R$433,'PU Holds '!CB$4:CB$433))</f>
        <v/>
      </c>
      <c r="Y19" s="1026" t="str">
        <f>IF(SUMPRODUCT('PU Holds '!$R$4:$R$433,'PU Holds '!CC$4:CC$433)=0,"",SUMPRODUCT('PU Holds '!$R$4:$R$433,'PU Holds '!CC$4:CC$433))</f>
        <v/>
      </c>
      <c r="Z19" s="1026" t="str">
        <f>IF(SUMPRODUCT('PU Holds '!$R$4:$R$433,'PU Holds '!CD$4:CD$433)=0,"",SUMPRODUCT('PU Holds '!$R$4:$R$433,'PU Holds '!CD$4:CD$433))</f>
        <v/>
      </c>
      <c r="AA19" s="1026" t="str">
        <f>IF(SUMPRODUCT('PU Holds '!$R$4:$R$433,'PU Holds '!CE$4:CE$433)=0,"",SUMPRODUCT('PU Holds '!$R$4:$R$433,'PU Holds '!CE$4:CE$433))</f>
        <v/>
      </c>
    </row>
    <row r="20" spans="1:27" ht="15" customHeight="1">
      <c r="A20" s="1334"/>
      <c r="B20" s="1029" t="s">
        <v>19</v>
      </c>
      <c r="C20" s="1029" t="str">
        <f>IF(SUMPRODUCT('PU Holds '!$S$4:$S$433,'PU Holds '!CG$4:CG$433)=0,"",SUMPRODUCT('PU Holds '!$S$4:$S$433,'PU Holds '!CG$4:CG$433))</f>
        <v/>
      </c>
      <c r="D20" s="1029" t="str">
        <f>IF(SUMPRODUCT('PU Holds '!$S$4:$S$433,'PU Holds '!CH$4:CH$433)=0,"",SUMPRODUCT('PU Holds '!$S$4:$S$433,'PU Holds '!CH$4:CH$433))</f>
        <v/>
      </c>
      <c r="E20" s="1029" t="str">
        <f>IF(SUMPRODUCT('PU Holds '!$S$4:$S$433,'PU Holds '!CI$4:CI$433)=0,"",SUMPRODUCT('PU Holds '!$S$4:$S$433,'PU Holds '!CI$4:CI$433))</f>
        <v/>
      </c>
      <c r="F20" s="1234"/>
      <c r="G20" s="1029" t="s">
        <v>19</v>
      </c>
      <c r="H20" s="1029" t="str">
        <f>IF(SUMPRODUCT('PU Holds '!$S$4:$S$433,'PU Holds '!BV$4:BV$433)=0,"",SUMPRODUCT('PU Holds '!$S$4:$S$433,'PU Holds '!BV$4:BV$433))</f>
        <v/>
      </c>
      <c r="I20" s="1029" t="str">
        <f>IF(SUMPRODUCT('PU Holds '!$S$4:$S$433,'PU Holds '!BW$4:BW$433)=0,"",SUMPRODUCT('PU Holds '!$S$4:$S$433,'PU Holds '!BW$4:BW$433))</f>
        <v/>
      </c>
      <c r="J20" s="1029" t="str">
        <f>IF(SUMPRODUCT('PU Holds '!$S$4:$S$433,'PU Holds '!BX$4:BX$433)=0,"",SUMPRODUCT('PU Holds '!$S$4:$S$433,'PU Holds '!BX$4:BX$433))</f>
        <v/>
      </c>
      <c r="L20" s="1029" t="str">
        <f>IF(SUMPRODUCT('PU Holds '!$S$4:$S$433,'PU Holds '!BJ$4:BJ$433)=0,"",SUMPRODUCT('PU Holds '!$S$4:$S$433,'PU Holds '!BJ$4:BJ$433))</f>
        <v/>
      </c>
      <c r="M20" s="1029" t="str">
        <f>IF(SUMPRODUCT('PU Holds '!$S$4:$S$433,'PU Holds '!BK$4:BK$433)=0,"",SUMPRODUCT('PU Holds '!$S$4:$S$433,'PU Holds '!BK$4:BK$433))</f>
        <v/>
      </c>
      <c r="N20" s="1029" t="str">
        <f>IF(SUMPRODUCT('PU Holds '!$S$4:$S$433,'PU Holds '!BL$4:BL$433)=0,"",SUMPRODUCT('PU Holds '!$S$4:$S$433,'PU Holds '!BL$4:BL$433))</f>
        <v/>
      </c>
      <c r="O20" s="1029" t="str">
        <f>IF(SUMPRODUCT('PU Holds '!$S$4:$S$433,'PU Holds '!BM$4:BM$433)=0,"",SUMPRODUCT('PU Holds '!$S$4:$S$433,'PU Holds '!BM$4:BM$433))</f>
        <v/>
      </c>
      <c r="P20" s="1029" t="str">
        <f>IF(SUMPRODUCT('PU Holds '!$S$4:$S$433,'PU Holds '!BN$4:BN$433)=0,"",SUMPRODUCT('PU Holds '!$S$4:$S$433,'PU Holds '!BN$4:BN$433))</f>
        <v/>
      </c>
      <c r="Q20" s="1029" t="str">
        <f>IF(SUMPRODUCT('PU Holds '!$S$4:$S$433,'PU Holds '!BO$4:BO$433)=0,"",SUMPRODUCT('PU Holds '!$S$4:$S$433,'PU Holds '!BO$4:BO$433))</f>
        <v/>
      </c>
      <c r="R20" s="1029" t="str">
        <f>IF(SUMPRODUCT('PU Holds '!$S$4:$S$433,'PU Holds '!BP$4:BP$433)=0,"",SUMPRODUCT('PU Holds '!$S$4:$S$433,'PU Holds '!BP$4:BP$433))</f>
        <v/>
      </c>
      <c r="S20" s="1029" t="str">
        <f>IF(SUMPRODUCT('PU Holds '!$S$4:$S$433,'PU Holds '!BQ$4:BQ$433)=0,"",SUMPRODUCT('PU Holds '!$S$4:$S$433,'PU Holds '!BQ$4:BQ$433))</f>
        <v/>
      </c>
      <c r="T20" s="1029" t="str">
        <f>IF(SUMPRODUCT('PU Holds '!$S$4:$S$433,'PU Holds '!BR$4:BR$433)=0,"",SUMPRODUCT('PU Holds '!$S$4:$S$433,'PU Holds '!BR$4:BR$433))</f>
        <v/>
      </c>
      <c r="V20" s="1029" t="str">
        <f>IF(SUMPRODUCT('PU Holds '!$S$4:$S$433,'PU Holds '!BZ$4:BZ$433)=0,"",SUMPRODUCT('PU Holds '!$S$4:$S$433,'PU Holds '!BZ$4:BZ$433))</f>
        <v/>
      </c>
      <c r="W20" s="1029" t="str">
        <f>IF(SUMPRODUCT('PU Holds '!$S$4:$S$433,'PU Holds '!CA$4:CA$433)=0,"",SUMPRODUCT('PU Holds '!$S$4:$S$433,'PU Holds '!CA$4:CA$433))</f>
        <v/>
      </c>
      <c r="X20" s="1029" t="str">
        <f>IF(SUMPRODUCT('PU Holds '!$S$4:$S$433,'PU Holds '!CB$4:CB$433)=0,"",SUMPRODUCT('PU Holds '!$S$4:$S$433,'PU Holds '!CB$4:CB$433))</f>
        <v/>
      </c>
      <c r="Y20" s="1029" t="str">
        <f>IF(SUMPRODUCT('PU Holds '!$S$4:$S$433,'PU Holds '!CC$4:CC$433)=0,"",SUMPRODUCT('PU Holds '!$S$4:$S$433,'PU Holds '!CC$4:CC$433))</f>
        <v/>
      </c>
      <c r="Z20" s="1029" t="str">
        <f>IF(SUMPRODUCT('PU Holds '!$S$4:$S$433,'PU Holds '!CD$4:CD$433)=0,"",SUMPRODUCT('PU Holds '!$S$4:$S$433,'PU Holds '!CD$4:CD$433))</f>
        <v/>
      </c>
      <c r="AA20" s="1029" t="str">
        <f>IF(SUMPRODUCT('PU Holds '!$S$4:$S$433,'PU Holds '!CE$4:CE$433)=0,"",SUMPRODUCT('PU Holds '!$S$4:$S$433,'PU Holds '!CE$4:CE$433))</f>
        <v/>
      </c>
    </row>
    <row r="21" spans="1:27" ht="15" customHeight="1">
      <c r="A21" s="1334"/>
      <c r="B21" s="1236"/>
      <c r="C21" s="1236"/>
      <c r="D21" s="1236"/>
      <c r="E21" s="1236"/>
      <c r="F21" s="1237"/>
      <c r="G21" s="1236"/>
      <c r="H21" s="1236"/>
      <c r="I21" s="1236"/>
      <c r="J21" s="1236"/>
      <c r="L21" s="1236"/>
      <c r="M21" s="1236"/>
      <c r="N21" s="1236"/>
      <c r="O21" s="1236"/>
      <c r="P21" s="1236"/>
      <c r="Q21" s="1236"/>
      <c r="R21" s="1236"/>
      <c r="S21" s="1236"/>
      <c r="T21" s="1236"/>
      <c r="V21" s="1236"/>
      <c r="W21" s="1236"/>
      <c r="X21" s="1236"/>
      <c r="Y21" s="1236"/>
      <c r="Z21" s="1236"/>
      <c r="AA21" s="1236"/>
    </row>
    <row r="22" spans="1:27" ht="15" customHeight="1">
      <c r="A22" s="1334"/>
      <c r="B22" s="1357" t="s">
        <v>1598</v>
      </c>
      <c r="C22" s="1026">
        <f>SUM(C7:C20)</f>
        <v>0</v>
      </c>
      <c r="D22" s="1026">
        <f>SUM(D7:D20)</f>
        <v>0</v>
      </c>
      <c r="E22" s="1026">
        <f>SUM(E7:E20)</f>
        <v>0</v>
      </c>
      <c r="F22" s="1237"/>
      <c r="G22" s="1357" t="s">
        <v>1598</v>
      </c>
      <c r="H22" s="1026">
        <f>SUM(H7:H20)</f>
        <v>0</v>
      </c>
      <c r="I22" s="1026">
        <f>SUM(I7:I20)</f>
        <v>0</v>
      </c>
      <c r="J22" s="1026">
        <f>SUM(J7:J20)</f>
        <v>0</v>
      </c>
      <c r="L22" s="1026">
        <f t="shared" ref="L22:T22" si="0">SUM(L7:L20)</f>
        <v>0</v>
      </c>
      <c r="M22" s="1026">
        <f t="shared" si="0"/>
        <v>0</v>
      </c>
      <c r="N22" s="1026">
        <f t="shared" si="0"/>
        <v>0</v>
      </c>
      <c r="O22" s="1026">
        <f t="shared" si="0"/>
        <v>0</v>
      </c>
      <c r="P22" s="1026">
        <f t="shared" si="0"/>
        <v>0</v>
      </c>
      <c r="Q22" s="1026">
        <f t="shared" si="0"/>
        <v>0</v>
      </c>
      <c r="R22" s="1026">
        <f t="shared" si="0"/>
        <v>0</v>
      </c>
      <c r="S22" s="1026">
        <f t="shared" si="0"/>
        <v>0</v>
      </c>
      <c r="T22" s="1026">
        <f t="shared" si="0"/>
        <v>0</v>
      </c>
      <c r="V22" s="1026">
        <f t="shared" ref="V22:AA22" si="1">SUM(V7:V20)</f>
        <v>0</v>
      </c>
      <c r="W22" s="1026">
        <f t="shared" si="1"/>
        <v>0</v>
      </c>
      <c r="X22" s="1026">
        <f t="shared" si="1"/>
        <v>0</v>
      </c>
      <c r="Y22" s="1026">
        <f t="shared" si="1"/>
        <v>0</v>
      </c>
      <c r="Z22" s="1026">
        <f t="shared" si="1"/>
        <v>0</v>
      </c>
      <c r="AA22" s="1026">
        <f t="shared" si="1"/>
        <v>0</v>
      </c>
    </row>
    <row r="23" spans="1:27" ht="15" customHeight="1">
      <c r="A23" s="1334"/>
      <c r="B23" s="1357"/>
      <c r="C23" s="1236"/>
      <c r="D23" s="1236"/>
      <c r="E23" s="1236"/>
      <c r="F23" s="1236"/>
      <c r="G23" s="1236"/>
      <c r="U23" s="1332"/>
    </row>
    <row r="24" spans="1:27" ht="15" customHeight="1">
      <c r="A24" s="1334"/>
      <c r="B24" s="1357"/>
      <c r="C24" s="1236"/>
      <c r="D24" s="1236"/>
      <c r="E24" s="1236"/>
      <c r="F24" s="1236"/>
    </row>
    <row r="25" spans="1:27" ht="15" customHeight="1">
      <c r="A25" s="1358"/>
      <c r="B25" s="1359"/>
      <c r="C25" s="1329"/>
      <c r="D25" s="1329"/>
      <c r="E25" s="1329"/>
      <c r="F25" s="1329"/>
      <c r="G25" s="1330"/>
      <c r="H25" s="1330"/>
      <c r="I25" s="1330"/>
      <c r="J25" s="1330"/>
      <c r="K25" s="1330"/>
      <c r="L25" s="1330"/>
      <c r="M25" s="1330"/>
      <c r="N25" s="1330"/>
      <c r="O25" s="1330"/>
      <c r="P25" s="1330"/>
      <c r="Q25" s="1330"/>
      <c r="R25" s="1330"/>
      <c r="S25" s="1330"/>
      <c r="T25" s="1330"/>
      <c r="U25" s="1330"/>
      <c r="V25" s="1330"/>
      <c r="W25" s="1330"/>
      <c r="X25" s="1330"/>
      <c r="Y25" s="1330"/>
      <c r="Z25" s="1330"/>
      <c r="AA25" s="1330"/>
    </row>
    <row r="26" spans="1:27" ht="15" customHeight="1">
      <c r="A26" s="1334"/>
      <c r="B26" s="1357"/>
      <c r="C26" s="1236"/>
      <c r="D26" s="1236"/>
      <c r="E26" s="1236"/>
      <c r="F26" s="1236"/>
      <c r="U26" s="1332"/>
    </row>
    <row r="27" spans="1:27" ht="15" customHeight="1">
      <c r="A27" s="1334"/>
      <c r="B27" s="1335"/>
      <c r="C27" s="1336" t="s">
        <v>1599</v>
      </c>
      <c r="D27" s="1337"/>
      <c r="E27" s="1338"/>
      <c r="F27" s="1234"/>
      <c r="G27" s="1336" t="s">
        <v>1515</v>
      </c>
      <c r="H27" s="1337"/>
      <c r="I27" s="1337"/>
      <c r="J27" s="1337"/>
      <c r="K27" s="1337"/>
      <c r="L27" s="1337"/>
      <c r="M27" s="1337"/>
      <c r="N27" s="1337"/>
      <c r="O27" s="1338"/>
      <c r="Q27" s="1336" t="s">
        <v>1794</v>
      </c>
      <c r="R27" s="1337"/>
      <c r="S27" s="1337"/>
      <c r="T27" s="1337"/>
      <c r="U27" s="1337"/>
      <c r="V27" s="1338"/>
    </row>
    <row r="28" spans="1:27" ht="15" customHeight="1">
      <c r="A28" s="1334"/>
      <c r="B28" s="1341"/>
      <c r="C28" s="1026" t="s">
        <v>1608</v>
      </c>
      <c r="D28" s="1026" t="s">
        <v>1609</v>
      </c>
      <c r="E28" s="1026" t="s">
        <v>1610</v>
      </c>
      <c r="F28" s="1234"/>
      <c r="G28" s="1342" t="s">
        <v>1792</v>
      </c>
      <c r="H28" s="1342" t="s">
        <v>1793</v>
      </c>
      <c r="I28" s="1342" t="s">
        <v>1600</v>
      </c>
      <c r="J28" s="1342" t="s">
        <v>1601</v>
      </c>
      <c r="K28" s="1342" t="s">
        <v>1602</v>
      </c>
      <c r="L28" s="1342" t="s">
        <v>1603</v>
      </c>
      <c r="M28" s="1343" t="s">
        <v>1795</v>
      </c>
      <c r="N28" s="1343" t="s">
        <v>1796</v>
      </c>
      <c r="O28" s="1343" t="s">
        <v>1604</v>
      </c>
      <c r="Q28" s="1344" t="s">
        <v>85</v>
      </c>
      <c r="R28" s="1344" t="s">
        <v>1528</v>
      </c>
      <c r="S28" s="1344" t="s">
        <v>1529</v>
      </c>
      <c r="T28" s="1344" t="s">
        <v>1530</v>
      </c>
      <c r="U28" s="1344" t="s">
        <v>1531</v>
      </c>
      <c r="V28" s="1344" t="s">
        <v>676</v>
      </c>
    </row>
    <row r="29" spans="1:27" ht="15" customHeight="1">
      <c r="A29" s="1334"/>
      <c r="B29" s="1345" t="s">
        <v>670</v>
      </c>
      <c r="C29" s="1019" t="str">
        <f>IF(SUMPRODUCT('Soft PU Holds'!$F$4:$F$27,'Soft PU Holds'!CF$4:CF$27)=0,"",SUMPRODUCT('Soft PU Holds'!$F$4:$F$27,'Soft PU Holds'!CF$4:CF$27))</f>
        <v/>
      </c>
      <c r="D29" s="1019" t="str">
        <f>IF(SUMPRODUCT('Soft PU Holds'!$F$4:$F$27,'Soft PU Holds'!CG$4:CG$27)=0,"",SUMPRODUCT('Soft PU Holds'!$F$4:$F$27,'Soft PU Holds'!CG$4:CG$27))</f>
        <v/>
      </c>
      <c r="E29" s="1019" t="str">
        <f>IF(SUMPRODUCT('Soft PU Holds'!$F$4:$F$27,'Soft PU Holds'!CH$4:CH$27)=0,"",SUMPRODUCT('Soft PU Holds'!$F$4:$F$27,'Soft PU Holds'!CH$4:CH$27))</f>
        <v/>
      </c>
      <c r="F29" s="1234"/>
      <c r="G29" s="1019" t="str">
        <f>IF(SUMPRODUCT('Soft PU Holds'!$F$4:$F$27,'Soft PU Holds'!BO$4:BO$27)=0,"",SUMPRODUCT('Soft PU Holds'!$F$4:$F$27,'Soft PU Holds'!BO$4:BO$27))</f>
        <v/>
      </c>
      <c r="H29" s="1019" t="str">
        <f>IF(SUMPRODUCT('Soft PU Holds'!$F$4:$F$27,'Soft PU Holds'!BP$4:BP$27)=0,"",SUMPRODUCT('Soft PU Holds'!$F$4:$F$27,'Soft PU Holds'!BP$4:BP$27))</f>
        <v/>
      </c>
      <c r="I29" s="1019" t="str">
        <f>IF(SUMPRODUCT('Soft PU Holds'!$F$4:$F$27,'Soft PU Holds'!BQ$4:BQ$27)=0,"",SUMPRODUCT('Soft PU Holds'!$F$4:$F$27,'Soft PU Holds'!BQ$4:BQ$27))</f>
        <v/>
      </c>
      <c r="J29" s="1019" t="str">
        <f>IF(SUMPRODUCT('Soft PU Holds'!$F$4:$F$27,'Soft PU Holds'!BR$4:BR$27)=0,"",SUMPRODUCT('Soft PU Holds'!$F$4:$F$27,'Soft PU Holds'!BR$4:BR$27))</f>
        <v/>
      </c>
      <c r="K29" s="1019" t="str">
        <f>IF(SUMPRODUCT('Soft PU Holds'!$F$4:$F$27,'Soft PU Holds'!BS$4:BS$27)=0,"",SUMPRODUCT('Soft PU Holds'!$F$4:$F$27,'Soft PU Holds'!BS$4:BS$27))</f>
        <v/>
      </c>
      <c r="L29" s="1019" t="str">
        <f>IF(SUMPRODUCT('Soft PU Holds'!$F$4:$F$27,'Soft PU Holds'!BT$4:BT$27)=0,"",SUMPRODUCT('Soft PU Holds'!$F$4:$F$27,'Soft PU Holds'!BT$4:BT$27))</f>
        <v/>
      </c>
      <c r="M29" s="1019" t="str">
        <f>IF(SUMPRODUCT('Soft PU Holds'!$F$4:$F$27,'Soft PU Holds'!BU$4:BU$27)=0,"",SUMPRODUCT('Soft PU Holds'!$F$4:$F$27,'Soft PU Holds'!BU$4:BU$27))</f>
        <v/>
      </c>
      <c r="N29" s="1019" t="str">
        <f>IF(SUMPRODUCT('Soft PU Holds'!$F$4:$F$27,'Soft PU Holds'!BV$4:BV$27)=0,"",SUMPRODUCT('Soft PU Holds'!$F$4:$F$27,'Soft PU Holds'!BV$4:BV$27))</f>
        <v/>
      </c>
      <c r="O29" s="1019" t="str">
        <f>IF(SUMPRODUCT('Soft PU Holds'!$F$4:$F$27,'Soft PU Holds'!BW$4:BW$27)=0,"",SUMPRODUCT('Soft PU Holds'!$F$4:$F$27,'Soft PU Holds'!BW$4:BW$27))</f>
        <v/>
      </c>
      <c r="Q29" s="1019" t="str">
        <f>IF(SUMPRODUCT('Soft PU Holds'!$F$4:$F$27,'Soft PU Holds'!BY$4:BY$27)=0,"",SUMPRODUCT('Soft PU Holds'!$F$4:$F$27,'Soft PU Holds'!BY$4:BY$27))</f>
        <v/>
      </c>
      <c r="R29" s="1019" t="str">
        <f>IF(SUMPRODUCT('Soft PU Holds'!$F$4:$F$27,'Soft PU Holds'!BZ$4:BZ$27)=0,"",SUMPRODUCT('Soft PU Holds'!$F$4:$F$27,'Soft PU Holds'!BZ$4:BZ$27))</f>
        <v/>
      </c>
      <c r="S29" s="1019" t="str">
        <f>IF(SUMPRODUCT('Soft PU Holds'!$F$4:$F$27,'Soft PU Holds'!CA$4:CA$27)=0,"",SUMPRODUCT('Soft PU Holds'!$F$4:$F$27,'Soft PU Holds'!CA$4:CA$27))</f>
        <v/>
      </c>
      <c r="T29" s="1019" t="str">
        <f>IF(SUMPRODUCT('Soft PU Holds'!$F$4:$F$27,'Soft PU Holds'!CB$4:CB$27)=0,"",SUMPRODUCT('Soft PU Holds'!$F$4:$F$27,'Soft PU Holds'!CB$4:CB$27))</f>
        <v/>
      </c>
      <c r="U29" s="1019" t="str">
        <f>IF(SUMPRODUCT('Soft PU Holds'!$F$4:$F$27,'Soft PU Holds'!CC$4:CC$27)=0,"",SUMPRODUCT('Soft PU Holds'!$F$4:$F$27,'Soft PU Holds'!CC$4:CC$27))</f>
        <v/>
      </c>
      <c r="V29" s="1019" t="str">
        <f>IF(SUMPRODUCT('Soft PU Holds'!$F$4:$F$27,'Soft PU Holds'!CD$4:CD$27)=0,"",SUMPRODUCT('Soft PU Holds'!$F$4:$F$27,'Soft PU Holds'!CD$4:CD$27))</f>
        <v/>
      </c>
    </row>
    <row r="30" spans="1:27" ht="15" customHeight="1">
      <c r="A30" s="1334"/>
      <c r="B30" s="1346" t="s">
        <v>671</v>
      </c>
      <c r="C30" s="1020" t="str">
        <f>IF(SUMPRODUCT('Soft PU Holds'!$G$4:$G$27,'Soft PU Holds'!CF$4:CF$27)=0,"",SUMPRODUCT('Soft PU Holds'!$G$4:$G$27,'Soft PU Holds'!CF$4:CF$27))</f>
        <v/>
      </c>
      <c r="D30" s="1020" t="str">
        <f>IF(SUMPRODUCT('Soft PU Holds'!$G$4:$G$27,'Soft PU Holds'!CG$4:CG$27)=0,"",SUMPRODUCT('Soft PU Holds'!$G$4:$G$27,'Soft PU Holds'!CG$4:CG$27))</f>
        <v/>
      </c>
      <c r="E30" s="1020" t="str">
        <f>IF(SUMPRODUCT('Soft PU Holds'!$G$4:$G$27,'Soft PU Holds'!CH$4:CH$27)=0,"",SUMPRODUCT('Soft PU Holds'!$G$4:$G$27,'Soft PU Holds'!CH$4:CH$27))</f>
        <v/>
      </c>
      <c r="F30" s="1234"/>
      <c r="G30" s="1020" t="str">
        <f>IF(SUMPRODUCT('Soft PU Holds'!$G$4:$G$27,'Soft PU Holds'!BO$4:BO$27)=0,"",SUMPRODUCT('Soft PU Holds'!$G$4:$G$27,'Soft PU Holds'!BO$4:BO$27))</f>
        <v/>
      </c>
      <c r="H30" s="1020" t="str">
        <f>IF(SUMPRODUCT('Soft PU Holds'!$G$4:$G$27,'Soft PU Holds'!BP$4:BP$27)=0,"",SUMPRODUCT('Soft PU Holds'!$G$4:$G$27,'Soft PU Holds'!BP$4:BP$27))</f>
        <v/>
      </c>
      <c r="I30" s="1020" t="str">
        <f>IF(SUMPRODUCT('Soft PU Holds'!$G$4:$G$27,'Soft PU Holds'!BQ$4:BQ$27)=0,"",SUMPRODUCT('Soft PU Holds'!$G$4:$G$27,'Soft PU Holds'!BQ$4:BQ$27))</f>
        <v/>
      </c>
      <c r="J30" s="1020" t="str">
        <f>IF(SUMPRODUCT('Soft PU Holds'!$G$4:$G$27,'Soft PU Holds'!BR$4:BR$27)=0,"",SUMPRODUCT('Soft PU Holds'!$G$4:$G$27,'Soft PU Holds'!BR$4:BR$27))</f>
        <v/>
      </c>
      <c r="K30" s="1020" t="str">
        <f>IF(SUMPRODUCT('Soft PU Holds'!$G$4:$G$27,'Soft PU Holds'!BS$4:BS$27)=0,"",SUMPRODUCT('Soft PU Holds'!$G$4:$G$27,'Soft PU Holds'!BS$4:BS$27))</f>
        <v/>
      </c>
      <c r="L30" s="1020" t="str">
        <f>IF(SUMPRODUCT('Soft PU Holds'!$G$4:$G$27,'Soft PU Holds'!BT$4:BT$27)=0,"",SUMPRODUCT('Soft PU Holds'!$G$4:$G$27,'Soft PU Holds'!BT$4:BT$27))</f>
        <v/>
      </c>
      <c r="M30" s="1020" t="str">
        <f>IF(SUMPRODUCT('Soft PU Holds'!$G$4:$G$27,'Soft PU Holds'!BU$4:BU$27)=0,"",SUMPRODUCT('Soft PU Holds'!$G$4:$G$27,'Soft PU Holds'!BU$4:BU$27))</f>
        <v/>
      </c>
      <c r="N30" s="1020" t="str">
        <f>IF(SUMPRODUCT('Soft PU Holds'!$G$4:$G$27,'Soft PU Holds'!BV$4:BV$27)=0,"",SUMPRODUCT('Soft PU Holds'!$G$4:$G$27,'Soft PU Holds'!BV$4:BV$27))</f>
        <v/>
      </c>
      <c r="O30" s="1020" t="str">
        <f>IF(SUMPRODUCT('Soft PU Holds'!$G$4:$G$27,'Soft PU Holds'!BW$4:BW$27)=0,"",SUMPRODUCT('Soft PU Holds'!$G$4:$G$27,'Soft PU Holds'!BW$4:BW$27))</f>
        <v/>
      </c>
      <c r="Q30" s="1020" t="str">
        <f>IF(SUMPRODUCT('Soft PU Holds'!$G$4:$G$27,'Soft PU Holds'!BY$4:BY$27)=0,"",SUMPRODUCT('Soft PU Holds'!$G$4:$G$27,'Soft PU Holds'!BY$4:BY$27))</f>
        <v/>
      </c>
      <c r="R30" s="1020" t="str">
        <f>IF(SUMPRODUCT('Soft PU Holds'!$G$4:$G$27,'Soft PU Holds'!BZ$4:BZ$27)=0,"",SUMPRODUCT('Soft PU Holds'!$G$4:$G$27,'Soft PU Holds'!BZ$4:BZ$27))</f>
        <v/>
      </c>
      <c r="S30" s="1020" t="str">
        <f>IF(SUMPRODUCT('Soft PU Holds'!$G$4:$G$27,'Soft PU Holds'!CA$4:CA$27)=0,"",SUMPRODUCT('Soft PU Holds'!$G$4:$G$27,'Soft PU Holds'!CA$4:CA$27))</f>
        <v/>
      </c>
      <c r="T30" s="1020" t="str">
        <f>IF(SUMPRODUCT('Soft PU Holds'!$G$4:$G$27,'Soft PU Holds'!CB$4:CB$27)=0,"",SUMPRODUCT('Soft PU Holds'!$G$4:$G$27,'Soft PU Holds'!CB$4:CB$27))</f>
        <v/>
      </c>
      <c r="U30" s="1020" t="str">
        <f>IF(SUMPRODUCT('Soft PU Holds'!$G$4:$G$27,'Soft PU Holds'!CC$4:CC$27)=0,"",SUMPRODUCT('Soft PU Holds'!$G$4:$G$27,'Soft PU Holds'!CC$4:CC$27))</f>
        <v/>
      </c>
      <c r="V30" s="1020" t="str">
        <f>IF(SUMPRODUCT('Soft PU Holds'!$G$4:$G$27,'Soft PU Holds'!CD$4:CD$27)=0,"",SUMPRODUCT('Soft PU Holds'!$G$4:$G$27,'Soft PU Holds'!CD$4:CD$27))</f>
        <v/>
      </c>
    </row>
    <row r="31" spans="1:27" ht="15" customHeight="1">
      <c r="A31" s="1334"/>
      <c r="B31" s="1347" t="s">
        <v>669</v>
      </c>
      <c r="C31" s="1018" t="str">
        <f>IF(SUMPRODUCT('Soft PU Holds'!$H$4:$H$27,'Soft PU Holds'!CF$4:CF$27)=0,"",SUMPRODUCT('Soft PU Holds'!$H$4:$H$27,'Soft PU Holds'!CF$4:CF$27))</f>
        <v/>
      </c>
      <c r="D31" s="1018" t="str">
        <f>IF(SUMPRODUCT('Soft PU Holds'!$H$4:$H$27,'Soft PU Holds'!CG$4:CG$27)=0,"",SUMPRODUCT('Soft PU Holds'!$H$4:$H$27,'Soft PU Holds'!CG$4:CG$27))</f>
        <v/>
      </c>
      <c r="E31" s="1018" t="str">
        <f>IF(SUMPRODUCT('Soft PU Holds'!$H$4:$H$27,'Soft PU Holds'!CH$4:CH$27)=0,"",SUMPRODUCT('Soft PU Holds'!$H$4:$H$27,'Soft PU Holds'!CH$4:CH$27))</f>
        <v/>
      </c>
      <c r="F31" s="1234"/>
      <c r="G31" s="1018" t="str">
        <f>IF(SUMPRODUCT('Soft PU Holds'!$H$4:$H$27,'Soft PU Holds'!BO$4:BO$27)=0,"",SUMPRODUCT('Soft PU Holds'!$H$4:$H$27,'Soft PU Holds'!BO$4:BO$27))</f>
        <v/>
      </c>
      <c r="H31" s="1018" t="str">
        <f>IF(SUMPRODUCT('Soft PU Holds'!$H$4:$H$27,'Soft PU Holds'!BP$4:BP$27)=0,"",SUMPRODUCT('Soft PU Holds'!$H$4:$H$27,'Soft PU Holds'!BP$4:BP$27))</f>
        <v/>
      </c>
      <c r="I31" s="1018" t="str">
        <f>IF(SUMPRODUCT('Soft PU Holds'!$H$4:$H$27,'Soft PU Holds'!BQ$4:BQ$27)=0,"",SUMPRODUCT('Soft PU Holds'!$H$4:$H$27,'Soft PU Holds'!BQ$4:BQ$27))</f>
        <v/>
      </c>
      <c r="J31" s="1018" t="str">
        <f>IF(SUMPRODUCT('Soft PU Holds'!$H$4:$H$27,'Soft PU Holds'!BR$4:BR$27)=0,"",SUMPRODUCT('Soft PU Holds'!$H$4:$H$27,'Soft PU Holds'!BR$4:BR$27))</f>
        <v/>
      </c>
      <c r="K31" s="1018" t="str">
        <f>IF(SUMPRODUCT('Soft PU Holds'!$H$4:$H$27,'Soft PU Holds'!BS$4:BS$27)=0,"",SUMPRODUCT('Soft PU Holds'!$H$4:$H$27,'Soft PU Holds'!BS$4:BS$27))</f>
        <v/>
      </c>
      <c r="L31" s="1018" t="str">
        <f>IF(SUMPRODUCT('Soft PU Holds'!$H$4:$H$27,'Soft PU Holds'!BT$4:BT$27)=0,"",SUMPRODUCT('Soft PU Holds'!$H$4:$H$27,'Soft PU Holds'!BT$4:BT$27))</f>
        <v/>
      </c>
      <c r="M31" s="1018" t="str">
        <f>IF(SUMPRODUCT('Soft PU Holds'!$H$4:$H$27,'Soft PU Holds'!BU$4:BU$27)=0,"",SUMPRODUCT('Soft PU Holds'!$H$4:$H$27,'Soft PU Holds'!BU$4:BU$27))</f>
        <v/>
      </c>
      <c r="N31" s="1018" t="str">
        <f>IF(SUMPRODUCT('Soft PU Holds'!$H$4:$H$27,'Soft PU Holds'!BV$4:BV$27)=0,"",SUMPRODUCT('Soft PU Holds'!$H$4:$H$27,'Soft PU Holds'!BV$4:BV$27))</f>
        <v/>
      </c>
      <c r="O31" s="1018" t="str">
        <f>IF(SUMPRODUCT('Soft PU Holds'!$H$4:$H$27,'Soft PU Holds'!BW$4:BW$27)=0,"",SUMPRODUCT('Soft PU Holds'!$H$4:$H$27,'Soft PU Holds'!BW$4:BW$27))</f>
        <v/>
      </c>
      <c r="Q31" s="1018" t="str">
        <f>IF(SUMPRODUCT('Soft PU Holds'!$H$4:$H$27,'Soft PU Holds'!BY$4:BY$27)=0,"",SUMPRODUCT('Soft PU Holds'!$H$4:$H$27,'Soft PU Holds'!BY$4:BY$27))</f>
        <v/>
      </c>
      <c r="R31" s="1018" t="str">
        <f>IF(SUMPRODUCT('Soft PU Holds'!$H$4:$H$27,'Soft PU Holds'!BZ$4:BZ$27)=0,"",SUMPRODUCT('Soft PU Holds'!$H$4:$H$27,'Soft PU Holds'!BZ$4:BZ$27))</f>
        <v/>
      </c>
      <c r="S31" s="1018" t="str">
        <f>IF(SUMPRODUCT('Soft PU Holds'!$H$4:$H$27,'Soft PU Holds'!CA$4:CA$27)=0,"",SUMPRODUCT('Soft PU Holds'!$H$4:$H$27,'Soft PU Holds'!CA$4:CA$27))</f>
        <v/>
      </c>
      <c r="T31" s="1018" t="str">
        <f>IF(SUMPRODUCT('Soft PU Holds'!$H$4:$H$27,'Soft PU Holds'!CB$4:CB$27)=0,"",SUMPRODUCT('Soft PU Holds'!$H$4:$H$27,'Soft PU Holds'!CB$4:CB$27))</f>
        <v/>
      </c>
      <c r="U31" s="1018" t="str">
        <f>IF(SUMPRODUCT('Soft PU Holds'!$H$4:$H$27,'Soft PU Holds'!CC$4:CC$27)=0,"",SUMPRODUCT('Soft PU Holds'!$H$4:$H$27,'Soft PU Holds'!CC$4:CC$27))</f>
        <v/>
      </c>
      <c r="V31" s="1018" t="str">
        <f>IF(SUMPRODUCT('Soft PU Holds'!$H$4:$H$27,'Soft PU Holds'!CD$4:CD$27)=0,"",SUMPRODUCT('Soft PU Holds'!$H$4:$H$27,'Soft PU Holds'!CD$4:CD$27))</f>
        <v/>
      </c>
    </row>
    <row r="32" spans="1:27" ht="15" customHeight="1">
      <c r="A32" s="1334"/>
      <c r="B32" s="1348" t="s">
        <v>668</v>
      </c>
      <c r="C32" s="1017" t="str">
        <f>IF(SUMPRODUCT('Soft PU Holds'!$I$4:$I$27,'Soft PU Holds'!CF$4:CF$27)=0,"",SUMPRODUCT('Soft PU Holds'!$I$4:$I$27,'Soft PU Holds'!CF$4:CF$27))</f>
        <v/>
      </c>
      <c r="D32" s="1017" t="str">
        <f>IF(SUMPRODUCT('Soft PU Holds'!$I$4:$I$27,'Soft PU Holds'!CG$4:CG$27)=0,"",SUMPRODUCT('Soft PU Holds'!$I$4:$I$27,'Soft PU Holds'!CG$4:CG$27))</f>
        <v/>
      </c>
      <c r="E32" s="1017" t="str">
        <f>IF(SUMPRODUCT('Soft PU Holds'!$I$4:$I$27,'Soft PU Holds'!CH$4:CH$27)=0,"",SUMPRODUCT('Soft PU Holds'!$I$4:$I$27,'Soft PU Holds'!CH$4:CH$27))</f>
        <v/>
      </c>
      <c r="F32" s="1234"/>
      <c r="G32" s="1017" t="str">
        <f>IF(SUMPRODUCT('Soft PU Holds'!$I$4:$I$27,'Soft PU Holds'!BO$4:BO$27)=0,"",SUMPRODUCT('Soft PU Holds'!$I$4:$I$27,'Soft PU Holds'!BO$4:BO$27))</f>
        <v/>
      </c>
      <c r="H32" s="1017" t="str">
        <f>IF(SUMPRODUCT('Soft PU Holds'!$I$4:$I$27,'Soft PU Holds'!BP$4:BP$27)=0,"",SUMPRODUCT('Soft PU Holds'!$I$4:$I$27,'Soft PU Holds'!BP$4:BP$27))</f>
        <v/>
      </c>
      <c r="I32" s="1017" t="str">
        <f>IF(SUMPRODUCT('Soft PU Holds'!$I$4:$I$27,'Soft PU Holds'!BQ$4:BQ$27)=0,"",SUMPRODUCT('Soft PU Holds'!$I$4:$I$27,'Soft PU Holds'!BQ$4:BQ$27))</f>
        <v/>
      </c>
      <c r="J32" s="1017" t="str">
        <f>IF(SUMPRODUCT('Soft PU Holds'!$I$4:$I$27,'Soft PU Holds'!BR$4:BR$27)=0,"",SUMPRODUCT('Soft PU Holds'!$I$4:$I$27,'Soft PU Holds'!BR$4:BR$27))</f>
        <v/>
      </c>
      <c r="K32" s="1017" t="str">
        <f>IF(SUMPRODUCT('Soft PU Holds'!$I$4:$I$27,'Soft PU Holds'!BS$4:BS$27)=0,"",SUMPRODUCT('Soft PU Holds'!$I$4:$I$27,'Soft PU Holds'!BS$4:BS$27))</f>
        <v/>
      </c>
      <c r="L32" s="1017" t="str">
        <f>IF(SUMPRODUCT('Soft PU Holds'!$I$4:$I$27,'Soft PU Holds'!BT$4:BT$27)=0,"",SUMPRODUCT('Soft PU Holds'!$I$4:$I$27,'Soft PU Holds'!BT$4:BT$27))</f>
        <v/>
      </c>
      <c r="M32" s="1017" t="str">
        <f>IF(SUMPRODUCT('Soft PU Holds'!$I$4:$I$27,'Soft PU Holds'!BU$4:BU$27)=0,"",SUMPRODUCT('Soft PU Holds'!$I$4:$I$27,'Soft PU Holds'!BU$4:BU$27))</f>
        <v/>
      </c>
      <c r="N32" s="1017" t="str">
        <f>IF(SUMPRODUCT('Soft PU Holds'!$I$4:$I$27,'Soft PU Holds'!BV$4:BV$27)=0,"",SUMPRODUCT('Soft PU Holds'!$I$4:$I$27,'Soft PU Holds'!BV$4:BV$27))</f>
        <v/>
      </c>
      <c r="O32" s="1017" t="str">
        <f>IF(SUMPRODUCT('Soft PU Holds'!$I$4:$I$27,'Soft PU Holds'!BW$4:BW$27)=0,"",SUMPRODUCT('Soft PU Holds'!$I$4:$I$27,'Soft PU Holds'!BW$4:BW$27))</f>
        <v/>
      </c>
      <c r="Q32" s="1017" t="str">
        <f>IF(SUMPRODUCT('Soft PU Holds'!$I$4:$I$27,'Soft PU Holds'!BY$4:BY$27)=0,"",SUMPRODUCT('Soft PU Holds'!$I$4:$I$27,'Soft PU Holds'!BY$4:BY$27))</f>
        <v/>
      </c>
      <c r="R32" s="1017" t="str">
        <f>IF(SUMPRODUCT('Soft PU Holds'!$I$4:$I$27,'Soft PU Holds'!BZ$4:BZ$27)=0,"",SUMPRODUCT('Soft PU Holds'!$I$4:$I$27,'Soft PU Holds'!BZ$4:BZ$27))</f>
        <v/>
      </c>
      <c r="S32" s="1017" t="str">
        <f>IF(SUMPRODUCT('Soft PU Holds'!$I$4:$I$27,'Soft PU Holds'!CA$4:CA$27)=0,"",SUMPRODUCT('Soft PU Holds'!$I$4:$I$27,'Soft PU Holds'!CA$4:CA$27))</f>
        <v/>
      </c>
      <c r="T32" s="1017" t="str">
        <f>IF(SUMPRODUCT('Soft PU Holds'!$I$4:$I$27,'Soft PU Holds'!CB$4:CB$27)=0,"",SUMPRODUCT('Soft PU Holds'!$I$4:$I$27,'Soft PU Holds'!CB$4:CB$27))</f>
        <v/>
      </c>
      <c r="U32" s="1017" t="str">
        <f>IF(SUMPRODUCT('Soft PU Holds'!$I$4:$I$27,'Soft PU Holds'!CC$4:CC$27)=0,"",SUMPRODUCT('Soft PU Holds'!$I$4:$I$27,'Soft PU Holds'!CC$4:CC$27))</f>
        <v/>
      </c>
      <c r="V32" s="1017" t="str">
        <f>IF(SUMPRODUCT('Soft PU Holds'!$I$4:$I$27,'Soft PU Holds'!CD$4:CD$27)=0,"",SUMPRODUCT('Soft PU Holds'!$I$4:$I$27,'Soft PU Holds'!CD$4:CD$27))</f>
        <v/>
      </c>
    </row>
    <row r="33" spans="1:22" ht="15" customHeight="1">
      <c r="A33" s="1334"/>
      <c r="B33" s="1349" t="s">
        <v>13</v>
      </c>
      <c r="C33" s="1022" t="str">
        <f>IF(SUMPRODUCT('Soft PU Holds'!$J$4:$J$27,'Soft PU Holds'!CF$4:CF$27)=0,"",SUMPRODUCT('Soft PU Holds'!$J$4:$J$27,'Soft PU Holds'!CF$4:CF$27))</f>
        <v/>
      </c>
      <c r="D33" s="1022" t="str">
        <f>IF(SUMPRODUCT('Soft PU Holds'!$J$4:$J$27,'Soft PU Holds'!CG$4:CG$27)=0,"",SUMPRODUCT('Soft PU Holds'!$J$4:$J$27,'Soft PU Holds'!CG$4:CG$27))</f>
        <v/>
      </c>
      <c r="E33" s="1022" t="str">
        <f>IF(SUMPRODUCT('Soft PU Holds'!$J$4:$J$27,'Soft PU Holds'!CH$4:CH$27)=0,"",SUMPRODUCT('Soft PU Holds'!$J$4:$J$27,'Soft PU Holds'!CH$4:CH$27))</f>
        <v/>
      </c>
      <c r="F33" s="1234"/>
      <c r="G33" s="1022" t="str">
        <f>IF(SUMPRODUCT('Soft PU Holds'!$J$4:$J$27,'Soft PU Holds'!BO$4:BO$27)=0,"",SUMPRODUCT('Soft PU Holds'!$J$4:$J$27,'Soft PU Holds'!BO$4:BO$27))</f>
        <v/>
      </c>
      <c r="H33" s="1022" t="str">
        <f>IF(SUMPRODUCT('Soft PU Holds'!$J$4:$J$27,'Soft PU Holds'!BP$4:BP$27)=0,"",SUMPRODUCT('Soft PU Holds'!$J$4:$J$27,'Soft PU Holds'!BP$4:BP$27))</f>
        <v/>
      </c>
      <c r="I33" s="1022" t="str">
        <f>IF(SUMPRODUCT('Soft PU Holds'!$J$4:$J$27,'Soft PU Holds'!BQ$4:BQ$27)=0,"",SUMPRODUCT('Soft PU Holds'!$J$4:$J$27,'Soft PU Holds'!BQ$4:BQ$27))</f>
        <v/>
      </c>
      <c r="J33" s="1022" t="str">
        <f>IF(SUMPRODUCT('Soft PU Holds'!$J$4:$J$27,'Soft PU Holds'!BR$4:BR$27)=0,"",SUMPRODUCT('Soft PU Holds'!$J$4:$J$27,'Soft PU Holds'!BR$4:BR$27))</f>
        <v/>
      </c>
      <c r="K33" s="1022" t="str">
        <f>IF(SUMPRODUCT('Soft PU Holds'!$J$4:$J$27,'Soft PU Holds'!BS$4:BS$27)=0,"",SUMPRODUCT('Soft PU Holds'!$J$4:$J$27,'Soft PU Holds'!BS$4:BS$27))</f>
        <v/>
      </c>
      <c r="L33" s="1022" t="str">
        <f>IF(SUMPRODUCT('Soft PU Holds'!$J$4:$J$27,'Soft PU Holds'!BT$4:BT$27)=0,"",SUMPRODUCT('Soft PU Holds'!$J$4:$J$27,'Soft PU Holds'!BT$4:BT$27))</f>
        <v/>
      </c>
      <c r="M33" s="1022" t="str">
        <f>IF(SUMPRODUCT('Soft PU Holds'!$J$4:$J$27,'Soft PU Holds'!BU$4:BU$27)=0,"",SUMPRODUCT('Soft PU Holds'!$J$4:$J$27,'Soft PU Holds'!BU$4:BU$27))</f>
        <v/>
      </c>
      <c r="N33" s="1022" t="str">
        <f>IF(SUMPRODUCT('Soft PU Holds'!$J$4:$J$27,'Soft PU Holds'!BV$4:BV$27)=0,"",SUMPRODUCT('Soft PU Holds'!$J$4:$J$27,'Soft PU Holds'!BV$4:BV$27))</f>
        <v/>
      </c>
      <c r="O33" s="1022" t="str">
        <f>IF(SUMPRODUCT('Soft PU Holds'!$J$4:$J$27,'Soft PU Holds'!BW$4:BW$27)=0,"",SUMPRODUCT('Soft PU Holds'!$J$4:$J$27,'Soft PU Holds'!BW$4:BW$27))</f>
        <v/>
      </c>
      <c r="Q33" s="1022" t="str">
        <f>IF(SUMPRODUCT('Soft PU Holds'!$J$4:$J$27,'Soft PU Holds'!BY$4:BY$27)=0,"",SUMPRODUCT('Soft PU Holds'!$J$4:$J$27,'Soft PU Holds'!BY$4:BY$27))</f>
        <v/>
      </c>
      <c r="R33" s="1022" t="str">
        <f>IF(SUMPRODUCT('Soft PU Holds'!$J$4:$J$27,'Soft PU Holds'!BZ$4:BZ$27)=0,"",SUMPRODUCT('Soft PU Holds'!$J$4:$J$27,'Soft PU Holds'!BZ$4:BZ$27))</f>
        <v/>
      </c>
      <c r="S33" s="1022" t="str">
        <f>IF(SUMPRODUCT('Soft PU Holds'!$J$4:$J$27,'Soft PU Holds'!CA$4:CA$27)=0,"",SUMPRODUCT('Soft PU Holds'!$J$4:$J$27,'Soft PU Holds'!CA$4:CA$27))</f>
        <v/>
      </c>
      <c r="T33" s="1022" t="str">
        <f>IF(SUMPRODUCT('Soft PU Holds'!$J$4:$J$27,'Soft PU Holds'!CB$4:CB$27)=0,"",SUMPRODUCT('Soft PU Holds'!$J$4:$J$27,'Soft PU Holds'!CB$4:CB$27))</f>
        <v/>
      </c>
      <c r="U33" s="1022" t="str">
        <f>IF(SUMPRODUCT('Soft PU Holds'!$J$4:$J$27,'Soft PU Holds'!CC$4:CC$27)=0,"",SUMPRODUCT('Soft PU Holds'!$J$4:$J$27,'Soft PU Holds'!CC$4:CC$27))</f>
        <v/>
      </c>
      <c r="V33" s="1022" t="str">
        <f>IF(SUMPRODUCT('Soft PU Holds'!$J$4:$J$27,'Soft PU Holds'!CD$4:CD$27)=0,"",SUMPRODUCT('Soft PU Holds'!$J$4:$J$27,'Soft PU Holds'!CD$4:CD$27))</f>
        <v/>
      </c>
    </row>
    <row r="34" spans="1:22" ht="15" customHeight="1">
      <c r="A34" s="1360" t="s">
        <v>1690</v>
      </c>
      <c r="B34" s="1350" t="s">
        <v>15</v>
      </c>
      <c r="C34" s="1024" t="str">
        <f>IF(SUMPRODUCT('Soft PU Holds'!$K$4:$K$27,'Soft PU Holds'!CF$4:CF$27)=0,"",SUMPRODUCT('Soft PU Holds'!$K$4:$K$27,'Soft PU Holds'!CF$4:CF$27))</f>
        <v/>
      </c>
      <c r="D34" s="1024" t="str">
        <f>IF(SUMPRODUCT('Soft PU Holds'!$K$4:$K$27,'Soft PU Holds'!CG$4:CG$27)=0,"",SUMPRODUCT('Soft PU Holds'!$K$4:$K$27,'Soft PU Holds'!CG$4:CG$27))</f>
        <v/>
      </c>
      <c r="E34" s="1024" t="str">
        <f>IF(SUMPRODUCT('Soft PU Holds'!$K$4:$K$27,'Soft PU Holds'!CH$4:CH$27)=0,"",SUMPRODUCT('Soft PU Holds'!$K$4:$K$27,'Soft PU Holds'!CH$4:CH$27))</f>
        <v/>
      </c>
      <c r="F34" s="1236"/>
      <c r="G34" s="1024" t="str">
        <f>IF(SUMPRODUCT('Soft PU Holds'!$K$4:$K$27,'Soft PU Holds'!BO$4:BO$27)=0,"",SUMPRODUCT('Soft PU Holds'!$K$4:$K$27,'Soft PU Holds'!BO$4:BO$27))</f>
        <v/>
      </c>
      <c r="H34" s="1024" t="str">
        <f>IF(SUMPRODUCT('Soft PU Holds'!$K$4:$K$27,'Soft PU Holds'!BP$4:BP$27)=0,"",SUMPRODUCT('Soft PU Holds'!$K$4:$K$27,'Soft PU Holds'!BP$4:BP$27))</f>
        <v/>
      </c>
      <c r="I34" s="1024" t="str">
        <f>IF(SUMPRODUCT('Soft PU Holds'!$K$4:$K$27,'Soft PU Holds'!BQ$4:BQ$27)=0,"",SUMPRODUCT('Soft PU Holds'!$K$4:$K$27,'Soft PU Holds'!BQ$4:BQ$27))</f>
        <v/>
      </c>
      <c r="J34" s="1024" t="str">
        <f>IF(SUMPRODUCT('Soft PU Holds'!$K$4:$K$27,'Soft PU Holds'!BR$4:BR$27)=0,"",SUMPRODUCT('Soft PU Holds'!$K$4:$K$27,'Soft PU Holds'!BR$4:BR$27))</f>
        <v/>
      </c>
      <c r="K34" s="1024" t="str">
        <f>IF(SUMPRODUCT('Soft PU Holds'!$K$4:$K$27,'Soft PU Holds'!BS$4:BS$27)=0,"",SUMPRODUCT('Soft PU Holds'!$K$4:$K$27,'Soft PU Holds'!BS$4:BS$27))</f>
        <v/>
      </c>
      <c r="L34" s="1024" t="str">
        <f>IF(SUMPRODUCT('Soft PU Holds'!$K$4:$K$27,'Soft PU Holds'!BT$4:BT$27)=0,"",SUMPRODUCT('Soft PU Holds'!$K$4:$K$27,'Soft PU Holds'!BT$4:BT$27))</f>
        <v/>
      </c>
      <c r="M34" s="1024" t="str">
        <f>IF(SUMPRODUCT('Soft PU Holds'!$K$4:$K$27,'Soft PU Holds'!BU$4:BU$27)=0,"",SUMPRODUCT('Soft PU Holds'!$K$4:$K$27,'Soft PU Holds'!BU$4:BU$27))</f>
        <v/>
      </c>
      <c r="N34" s="1024" t="str">
        <f>IF(SUMPRODUCT('Soft PU Holds'!$K$4:$K$27,'Soft PU Holds'!BV$4:BV$27)=0,"",SUMPRODUCT('Soft PU Holds'!$K$4:$K$27,'Soft PU Holds'!BV$4:BV$27))</f>
        <v/>
      </c>
      <c r="O34" s="1024" t="str">
        <f>IF(SUMPRODUCT('Soft PU Holds'!$K$4:$K$27,'Soft PU Holds'!BW$4:BW$27)=0,"",SUMPRODUCT('Soft PU Holds'!$K$4:$K$27,'Soft PU Holds'!BW$4:BW$27))</f>
        <v/>
      </c>
      <c r="Q34" s="1024" t="str">
        <f>IF(SUMPRODUCT('Soft PU Holds'!$K$4:$K$27,'Soft PU Holds'!BY$4:BY$27)=0,"",SUMPRODUCT('Soft PU Holds'!$K$4:$K$27,'Soft PU Holds'!BY$4:BY$27))</f>
        <v/>
      </c>
      <c r="R34" s="1024" t="str">
        <f>IF(SUMPRODUCT('Soft PU Holds'!$K$4:$K$27,'Soft PU Holds'!BZ$4:BZ$27)=0,"",SUMPRODUCT('Soft PU Holds'!$K$4:$K$27,'Soft PU Holds'!BZ$4:BZ$27))</f>
        <v/>
      </c>
      <c r="S34" s="1024" t="str">
        <f>IF(SUMPRODUCT('Soft PU Holds'!$K$4:$K$27,'Soft PU Holds'!CA$4:CA$27)=0,"",SUMPRODUCT('Soft PU Holds'!$K$4:$K$27,'Soft PU Holds'!CA$4:CA$27))</f>
        <v/>
      </c>
      <c r="T34" s="1024" t="str">
        <f>IF(SUMPRODUCT('Soft PU Holds'!$K$4:$K$27,'Soft PU Holds'!CB$4:CB$27)=0,"",SUMPRODUCT('Soft PU Holds'!$K$4:$K$27,'Soft PU Holds'!CB$4:CB$27))</f>
        <v/>
      </c>
      <c r="U34" s="1024" t="str">
        <f>IF(SUMPRODUCT('Soft PU Holds'!$K$4:$K$27,'Soft PU Holds'!CC$4:CC$27)=0,"",SUMPRODUCT('Soft PU Holds'!$K$4:$K$27,'Soft PU Holds'!CC$4:CC$27))</f>
        <v/>
      </c>
      <c r="V34" s="1024" t="str">
        <f>IF(SUMPRODUCT('Soft PU Holds'!$K$4:$K$27,'Soft PU Holds'!CD$4:CD$27)=0,"",SUMPRODUCT('Soft PU Holds'!$K$4:$K$27,'Soft PU Holds'!CD$4:CD$27))</f>
        <v/>
      </c>
    </row>
    <row r="35" spans="1:22" ht="15" customHeight="1">
      <c r="A35" s="1360"/>
      <c r="B35" s="1352" t="s">
        <v>14</v>
      </c>
      <c r="C35" s="1023" t="str">
        <f>IF(SUMPRODUCT('Soft PU Holds'!$L$4:$L$27,'Soft PU Holds'!CF$4:CF$27)=0,"",SUMPRODUCT('Soft PU Holds'!$L$4:$L$27,'Soft PU Holds'!CF$4:CF$27))</f>
        <v/>
      </c>
      <c r="D35" s="1023" t="str">
        <f>IF(SUMPRODUCT('Soft PU Holds'!$L$4:$L$27,'Soft PU Holds'!CG$4:CG$27)=0,"",SUMPRODUCT('Soft PU Holds'!$L$4:$L$27,'Soft PU Holds'!CG$4:CG$27))</f>
        <v/>
      </c>
      <c r="E35" s="1023" t="str">
        <f>IF(SUMPRODUCT('Soft PU Holds'!$L$4:$L$27,'Soft PU Holds'!CH$4:CH$27)=0,"",SUMPRODUCT('Soft PU Holds'!$L$4:$L$27,'Soft PU Holds'!CH$4:CH$27))</f>
        <v/>
      </c>
      <c r="F35" s="1236"/>
      <c r="G35" s="1023" t="str">
        <f>IF(SUMPRODUCT('Soft PU Holds'!$L$4:$L$27,'Soft PU Holds'!BO$4:BO$27)=0,"",SUMPRODUCT('Soft PU Holds'!$L$4:$L$27,'Soft PU Holds'!BO$4:BO$27))</f>
        <v/>
      </c>
      <c r="H35" s="1023" t="str">
        <f>IF(SUMPRODUCT('Soft PU Holds'!$L$4:$L$27,'Soft PU Holds'!BP$4:BP$27)=0,"",SUMPRODUCT('Soft PU Holds'!$L$4:$L$27,'Soft PU Holds'!BP$4:BP$27))</f>
        <v/>
      </c>
      <c r="I35" s="1023" t="str">
        <f>IF(SUMPRODUCT('Soft PU Holds'!$L$4:$L$27,'Soft PU Holds'!BQ$4:BQ$27)=0,"",SUMPRODUCT('Soft PU Holds'!$L$4:$L$27,'Soft PU Holds'!BQ$4:BQ$27))</f>
        <v/>
      </c>
      <c r="J35" s="1023" t="str">
        <f>IF(SUMPRODUCT('Soft PU Holds'!$L$4:$L$27,'Soft PU Holds'!BR$4:BR$27)=0,"",SUMPRODUCT('Soft PU Holds'!$L$4:$L$27,'Soft PU Holds'!BR$4:BR$27))</f>
        <v/>
      </c>
      <c r="K35" s="1023" t="str">
        <f>IF(SUMPRODUCT('Soft PU Holds'!$L$4:$L$27,'Soft PU Holds'!BS$4:BS$27)=0,"",SUMPRODUCT('Soft PU Holds'!$L$4:$L$27,'Soft PU Holds'!BS$4:BS$27))</f>
        <v/>
      </c>
      <c r="L35" s="1023" t="str">
        <f>IF(SUMPRODUCT('Soft PU Holds'!$L$4:$L$27,'Soft PU Holds'!BT$4:BT$27)=0,"",SUMPRODUCT('Soft PU Holds'!$L$4:$L$27,'Soft PU Holds'!BT$4:BT$27))</f>
        <v/>
      </c>
      <c r="M35" s="1023" t="str">
        <f>IF(SUMPRODUCT('Soft PU Holds'!$L$4:$L$27,'Soft PU Holds'!BU$4:BU$27)=0,"",SUMPRODUCT('Soft PU Holds'!$L$4:$L$27,'Soft PU Holds'!BU$4:BU$27))</f>
        <v/>
      </c>
      <c r="N35" s="1023" t="str">
        <f>IF(SUMPRODUCT('Soft PU Holds'!$L$4:$L$27,'Soft PU Holds'!BV$4:BV$27)=0,"",SUMPRODUCT('Soft PU Holds'!$L$4:$L$27,'Soft PU Holds'!BV$4:BV$27))</f>
        <v/>
      </c>
      <c r="O35" s="1023" t="str">
        <f>IF(SUMPRODUCT('Soft PU Holds'!$L$4:$L$27,'Soft PU Holds'!BW$4:BW$27)=0,"",SUMPRODUCT('Soft PU Holds'!$L$4:$L$27,'Soft PU Holds'!BW$4:BW$27))</f>
        <v/>
      </c>
      <c r="Q35" s="1023" t="str">
        <f>IF(SUMPRODUCT('Soft PU Holds'!$L$4:$L$27,'Soft PU Holds'!BY$4:BY$27)=0,"",SUMPRODUCT('Soft PU Holds'!$L$4:$L$27,'Soft PU Holds'!BY$4:BY$27))</f>
        <v/>
      </c>
      <c r="R35" s="1023" t="str">
        <f>IF(SUMPRODUCT('Soft PU Holds'!$L$4:$L$27,'Soft PU Holds'!BZ$4:BZ$27)=0,"",SUMPRODUCT('Soft PU Holds'!$L$4:$L$27,'Soft PU Holds'!BZ$4:BZ$27))</f>
        <v/>
      </c>
      <c r="S35" s="1023" t="str">
        <f>IF(SUMPRODUCT('Soft PU Holds'!$L$4:$L$27,'Soft PU Holds'!CA$4:CA$27)=0,"",SUMPRODUCT('Soft PU Holds'!$L$4:$L$27,'Soft PU Holds'!CA$4:CA$27))</f>
        <v/>
      </c>
      <c r="T35" s="1023" t="str">
        <f>IF(SUMPRODUCT('Soft PU Holds'!$L$4:$L$27,'Soft PU Holds'!CB$4:CB$27)=0,"",SUMPRODUCT('Soft PU Holds'!$L$4:$L$27,'Soft PU Holds'!CB$4:CB$27))</f>
        <v/>
      </c>
      <c r="U35" s="1023" t="str">
        <f>IF(SUMPRODUCT('Soft PU Holds'!$L$4:$L$27,'Soft PU Holds'!CC$4:CC$27)=0,"",SUMPRODUCT('Soft PU Holds'!$L$4:$L$27,'Soft PU Holds'!CC$4:CC$27))</f>
        <v/>
      </c>
      <c r="V35" s="1023" t="str">
        <f>IF(SUMPRODUCT('Soft PU Holds'!$L$4:$L$27,'Soft PU Holds'!CD$4:CD$27)=0,"",SUMPRODUCT('Soft PU Holds'!$L$4:$L$27,'Soft PU Holds'!CD$4:CD$27))</f>
        <v/>
      </c>
    </row>
    <row r="36" spans="1:22" ht="15" customHeight="1">
      <c r="A36" s="1360"/>
      <c r="B36" s="1353" t="s">
        <v>12</v>
      </c>
      <c r="C36" s="1021" t="str">
        <f>IF(SUMPRODUCT('Soft PU Holds'!$M$4:$M$27,'Soft PU Holds'!CF$4:CF$27)=0,"",SUMPRODUCT('Soft PU Holds'!$M$4:$M$27,'Soft PU Holds'!CF$4:CF$27))</f>
        <v/>
      </c>
      <c r="D36" s="1021" t="str">
        <f>IF(SUMPRODUCT('Soft PU Holds'!$M$4:$M$27,'Soft PU Holds'!CG$4:CG$27)=0,"",SUMPRODUCT('Soft PU Holds'!$M$4:$M$27,'Soft PU Holds'!CG$4:CG$27))</f>
        <v/>
      </c>
      <c r="E36" s="1021" t="str">
        <f>IF(SUMPRODUCT('Soft PU Holds'!$M$4:$M$27,'Soft PU Holds'!CH$4:CH$27)=0,"",SUMPRODUCT('Soft PU Holds'!$M$4:$M$27,'Soft PU Holds'!CH$4:CH$27))</f>
        <v/>
      </c>
      <c r="F36" s="1236"/>
      <c r="G36" s="1021" t="str">
        <f>IF(SUMPRODUCT('Soft PU Holds'!$M$4:$M$27,'Soft PU Holds'!BO$4:BO$27)=0,"",SUMPRODUCT('Soft PU Holds'!$M$4:$M$27,'Soft PU Holds'!BO$4:BO$27))</f>
        <v/>
      </c>
      <c r="H36" s="1021" t="str">
        <f>IF(SUMPRODUCT('Soft PU Holds'!$M$4:$M$27,'Soft PU Holds'!BP$4:BP$27)=0,"",SUMPRODUCT('Soft PU Holds'!$M$4:$M$27,'Soft PU Holds'!BP$4:BP$27))</f>
        <v/>
      </c>
      <c r="I36" s="1021" t="str">
        <f>IF(SUMPRODUCT('Soft PU Holds'!$M$4:$M$27,'Soft PU Holds'!BQ$4:BQ$27)=0,"",SUMPRODUCT('Soft PU Holds'!$M$4:$M$27,'Soft PU Holds'!BQ$4:BQ$27))</f>
        <v/>
      </c>
      <c r="J36" s="1021" t="str">
        <f>IF(SUMPRODUCT('Soft PU Holds'!$M$4:$M$27,'Soft PU Holds'!BR$4:BR$27)=0,"",SUMPRODUCT('Soft PU Holds'!$M$4:$M$27,'Soft PU Holds'!BR$4:BR$27))</f>
        <v/>
      </c>
      <c r="K36" s="1021" t="str">
        <f>IF(SUMPRODUCT('Soft PU Holds'!$M$4:$M$27,'Soft PU Holds'!BS$4:BS$27)=0,"",SUMPRODUCT('Soft PU Holds'!$M$4:$M$27,'Soft PU Holds'!BS$4:BS$27))</f>
        <v/>
      </c>
      <c r="L36" s="1021" t="str">
        <f>IF(SUMPRODUCT('Soft PU Holds'!$M$4:$M$27,'Soft PU Holds'!BT$4:BT$27)=0,"",SUMPRODUCT('Soft PU Holds'!$M$4:$M$27,'Soft PU Holds'!BT$4:BT$27))</f>
        <v/>
      </c>
      <c r="M36" s="1021" t="str">
        <f>IF(SUMPRODUCT('Soft PU Holds'!$M$4:$M$27,'Soft PU Holds'!BU$4:BU$27)=0,"",SUMPRODUCT('Soft PU Holds'!$M$4:$M$27,'Soft PU Holds'!BU$4:BU$27))</f>
        <v/>
      </c>
      <c r="N36" s="1021" t="str">
        <f>IF(SUMPRODUCT('Soft PU Holds'!$M$4:$M$27,'Soft PU Holds'!BV$4:BV$27)=0,"",SUMPRODUCT('Soft PU Holds'!$M$4:$M$27,'Soft PU Holds'!BV$4:BV$27))</f>
        <v/>
      </c>
      <c r="O36" s="1021" t="str">
        <f>IF(SUMPRODUCT('Soft PU Holds'!$M$4:$M$27,'Soft PU Holds'!BW$4:BW$27)=0,"",SUMPRODUCT('Soft PU Holds'!$M$4:$M$27,'Soft PU Holds'!BW$4:BW$27))</f>
        <v/>
      </c>
      <c r="Q36" s="1021" t="str">
        <f>IF(SUMPRODUCT('Soft PU Holds'!$M$4:$M$27,'Soft PU Holds'!BY$4:BY$27)=0,"",SUMPRODUCT('Soft PU Holds'!$M$4:$M$27,'Soft PU Holds'!BY$4:BY$27))</f>
        <v/>
      </c>
      <c r="R36" s="1021" t="str">
        <f>IF(SUMPRODUCT('Soft PU Holds'!$M$4:$M$27,'Soft PU Holds'!BZ$4:BZ$27)=0,"",SUMPRODUCT('Soft PU Holds'!$M$4:$M$27,'Soft PU Holds'!BZ$4:BZ$27))</f>
        <v/>
      </c>
      <c r="S36" s="1021" t="str">
        <f>IF(SUMPRODUCT('Soft PU Holds'!$M$4:$M$27,'Soft PU Holds'!CA$4:CA$27)=0,"",SUMPRODUCT('Soft PU Holds'!$M$4:$M$27,'Soft PU Holds'!CA$4:CA$27))</f>
        <v/>
      </c>
      <c r="T36" s="1021" t="str">
        <f>IF(SUMPRODUCT('Soft PU Holds'!$M$4:$M$27,'Soft PU Holds'!CB$4:CB$27)=0,"",SUMPRODUCT('Soft PU Holds'!$M$4:$M$27,'Soft PU Holds'!CB$4:CB$27))</f>
        <v/>
      </c>
      <c r="U36" s="1021" t="str">
        <f>IF(SUMPRODUCT('Soft PU Holds'!$M$4:$M$27,'Soft PU Holds'!CC$4:CC$27)=0,"",SUMPRODUCT('Soft PU Holds'!$M$4:$M$27,'Soft PU Holds'!CC$4:CC$27))</f>
        <v/>
      </c>
      <c r="V36" s="1021" t="str">
        <f>IF(SUMPRODUCT('Soft PU Holds'!$M$4:$M$27,'Soft PU Holds'!CD$4:CD$27)=0,"",SUMPRODUCT('Soft PU Holds'!$M$4:$M$27,'Soft PU Holds'!CD$4:CD$27))</f>
        <v/>
      </c>
    </row>
    <row r="37" spans="1:22" ht="15" customHeight="1">
      <c r="A37" s="1334"/>
      <c r="B37" s="1354" t="s">
        <v>1402</v>
      </c>
      <c r="C37" s="1025" t="str">
        <f>IF(SUMPRODUCT('Soft PU Holds'!$N$4:$N$27,'Soft PU Holds'!CF$4:CF$27)=0,"",SUMPRODUCT('Soft PU Holds'!$N$4:$N$27,'Soft PU Holds'!CF$4:CF$27))</f>
        <v/>
      </c>
      <c r="D37" s="1025" t="str">
        <f>IF(SUMPRODUCT('Soft PU Holds'!$N$4:$N$27,'Soft PU Holds'!CG$4:CG$27)=0,"",SUMPRODUCT('Soft PU Holds'!$N$4:$N$27,'Soft PU Holds'!CG$4:CG$27))</f>
        <v/>
      </c>
      <c r="E37" s="1025" t="str">
        <f>IF(SUMPRODUCT('Soft PU Holds'!$N$4:$N$27,'Soft PU Holds'!CH$4:CH$27)=0,"",SUMPRODUCT('Soft PU Holds'!$N$4:$N$27,'Soft PU Holds'!CH$4:CH$27))</f>
        <v/>
      </c>
      <c r="F37" s="1236"/>
      <c r="G37" s="1025" t="str">
        <f>IF(SUMPRODUCT('Soft PU Holds'!$N$4:$N$27,'Soft PU Holds'!BO$4:BO$27)=0,"",SUMPRODUCT('Soft PU Holds'!$N$4:$N$27,'Soft PU Holds'!BO$4:BO$27))</f>
        <v/>
      </c>
      <c r="H37" s="1025" t="str">
        <f>IF(SUMPRODUCT('Soft PU Holds'!$N$4:$N$27,'Soft PU Holds'!BP$4:BP$27)=0,"",SUMPRODUCT('Soft PU Holds'!$N$4:$N$27,'Soft PU Holds'!BP$4:BP$27))</f>
        <v/>
      </c>
      <c r="I37" s="1025" t="str">
        <f>IF(SUMPRODUCT('Soft PU Holds'!$N$4:$N$27,'Soft PU Holds'!BQ$4:BQ$27)=0,"",SUMPRODUCT('Soft PU Holds'!$N$4:$N$27,'Soft PU Holds'!BQ$4:BQ$27))</f>
        <v/>
      </c>
      <c r="J37" s="1025" t="str">
        <f>IF(SUMPRODUCT('Soft PU Holds'!$N$4:$N$27,'Soft PU Holds'!BR$4:BR$27)=0,"",SUMPRODUCT('Soft PU Holds'!$N$4:$N$27,'Soft PU Holds'!BR$4:BR$27))</f>
        <v/>
      </c>
      <c r="K37" s="1025" t="str">
        <f>IF(SUMPRODUCT('Soft PU Holds'!$N$4:$N$27,'Soft PU Holds'!BS$4:BS$27)=0,"",SUMPRODUCT('Soft PU Holds'!$N$4:$N$27,'Soft PU Holds'!BS$4:BS$27))</f>
        <v/>
      </c>
      <c r="L37" s="1025" t="str">
        <f>IF(SUMPRODUCT('Soft PU Holds'!$N$4:$N$27,'Soft PU Holds'!BT$4:BT$27)=0,"",SUMPRODUCT('Soft PU Holds'!$N$4:$N$27,'Soft PU Holds'!BT$4:BT$27))</f>
        <v/>
      </c>
      <c r="M37" s="1025" t="str">
        <f>IF(SUMPRODUCT('Soft PU Holds'!$N$4:$N$27,'Soft PU Holds'!BU$4:BU$27)=0,"",SUMPRODUCT('Soft PU Holds'!$N$4:$N$27,'Soft PU Holds'!BU$4:BU$27))</f>
        <v/>
      </c>
      <c r="N37" s="1025" t="str">
        <f>IF(SUMPRODUCT('Soft PU Holds'!$N$4:$N$27,'Soft PU Holds'!BV$4:BV$27)=0,"",SUMPRODUCT('Soft PU Holds'!$N$4:$N$27,'Soft PU Holds'!BV$4:BV$27))</f>
        <v/>
      </c>
      <c r="O37" s="1025" t="str">
        <f>IF(SUMPRODUCT('Soft PU Holds'!$N$4:$N$27,'Soft PU Holds'!BW$4:BW$27)=0,"",SUMPRODUCT('Soft PU Holds'!$N$4:$N$27,'Soft PU Holds'!BW$4:BW$27))</f>
        <v/>
      </c>
      <c r="Q37" s="1025" t="str">
        <f>IF(SUMPRODUCT('Soft PU Holds'!$N$4:$N$27,'Soft PU Holds'!BY$4:BY$27)=0,"",SUMPRODUCT('Soft PU Holds'!$N$4:$N$27,'Soft PU Holds'!BY$4:BY$27))</f>
        <v/>
      </c>
      <c r="R37" s="1025" t="str">
        <f>IF(SUMPRODUCT('Soft PU Holds'!$N$4:$N$27,'Soft PU Holds'!BZ$4:BZ$27)=0,"",SUMPRODUCT('Soft PU Holds'!$N$4:$N$27,'Soft PU Holds'!BZ$4:BZ$27))</f>
        <v/>
      </c>
      <c r="S37" s="1025" t="str">
        <f>IF(SUMPRODUCT('Soft PU Holds'!$N$4:$N$27,'Soft PU Holds'!CA$4:CA$27)=0,"",SUMPRODUCT('Soft PU Holds'!$N$4:$N$27,'Soft PU Holds'!CA$4:CA$27))</f>
        <v/>
      </c>
      <c r="T37" s="1025" t="str">
        <f>IF(SUMPRODUCT('Soft PU Holds'!$N$4:$N$27,'Soft PU Holds'!CB$4:CB$27)=0,"",SUMPRODUCT('Soft PU Holds'!$N$4:$N$27,'Soft PU Holds'!CB$4:CB$27))</f>
        <v/>
      </c>
      <c r="U37" s="1025" t="str">
        <f>IF(SUMPRODUCT('Soft PU Holds'!$N$4:$N$27,'Soft PU Holds'!CC$4:CC$27)=0,"",SUMPRODUCT('Soft PU Holds'!$N$4:$N$27,'Soft PU Holds'!CC$4:CC$27))</f>
        <v/>
      </c>
      <c r="V37" s="1025" t="str">
        <f>IF(SUMPRODUCT('Soft PU Holds'!$N$4:$N$27,'Soft PU Holds'!CD$4:CD$27)=0,"",SUMPRODUCT('Soft PU Holds'!$N$4:$N$27,'Soft PU Holds'!CD$4:CD$27))</f>
        <v/>
      </c>
    </row>
    <row r="38" spans="1:22" ht="15" customHeight="1">
      <c r="A38" s="1334"/>
      <c r="B38" s="1355" t="s">
        <v>18</v>
      </c>
      <c r="C38" s="1028" t="str">
        <f>IF(SUMPRODUCT('Soft PU Holds'!$O$4:$O$27,'Soft PU Holds'!CF$4:CF$27)=0,"",SUMPRODUCT('Soft PU Holds'!$O$4:$O$27,'Soft PU Holds'!CF$4:CF$27))</f>
        <v/>
      </c>
      <c r="D38" s="1028" t="str">
        <f>IF(SUMPRODUCT('Soft PU Holds'!$O$4:$O$27,'Soft PU Holds'!CG$4:CG$27)=0,"",SUMPRODUCT('Soft PU Holds'!$O$4:$O$27,'Soft PU Holds'!CG$4:CG$27))</f>
        <v/>
      </c>
      <c r="E38" s="1028" t="str">
        <f>IF(SUMPRODUCT('Soft PU Holds'!$O$4:$O$27,'Soft PU Holds'!CH$4:CH$27)=0,"",SUMPRODUCT('Soft PU Holds'!$O$4:$O$27,'Soft PU Holds'!CH$4:CH$27))</f>
        <v/>
      </c>
      <c r="F38" s="1236"/>
      <c r="G38" s="1028" t="str">
        <f>IF(SUMPRODUCT('Soft PU Holds'!$O$4:$O$27,'Soft PU Holds'!BO$4:BO$27)=0,"",SUMPRODUCT('Soft PU Holds'!$O$4:$O$27,'Soft PU Holds'!BO$4:BO$27))</f>
        <v/>
      </c>
      <c r="H38" s="1028" t="str">
        <f>IF(SUMPRODUCT('Soft PU Holds'!$O$4:$O$27,'Soft PU Holds'!BP$4:BP$27)=0,"",SUMPRODUCT('Soft PU Holds'!$O$4:$O$27,'Soft PU Holds'!BP$4:BP$27))</f>
        <v/>
      </c>
      <c r="I38" s="1028" t="str">
        <f>IF(SUMPRODUCT('Soft PU Holds'!$O$4:$O$27,'Soft PU Holds'!BQ$4:BQ$27)=0,"",SUMPRODUCT('Soft PU Holds'!$O$4:$O$27,'Soft PU Holds'!BQ$4:BQ$27))</f>
        <v/>
      </c>
      <c r="J38" s="1028" t="str">
        <f>IF(SUMPRODUCT('Soft PU Holds'!$O$4:$O$27,'Soft PU Holds'!BR$4:BR$27)=0,"",SUMPRODUCT('Soft PU Holds'!$O$4:$O$27,'Soft PU Holds'!BR$4:BR$27))</f>
        <v/>
      </c>
      <c r="K38" s="1028" t="str">
        <f>IF(SUMPRODUCT('Soft PU Holds'!$O$4:$O$27,'Soft PU Holds'!BS$4:BS$27)=0,"",SUMPRODUCT('Soft PU Holds'!$O$4:$O$27,'Soft PU Holds'!BS$4:BS$27))</f>
        <v/>
      </c>
      <c r="L38" s="1028" t="str">
        <f>IF(SUMPRODUCT('Soft PU Holds'!$O$4:$O$27,'Soft PU Holds'!BT$4:BT$27)=0,"",SUMPRODUCT('Soft PU Holds'!$O$4:$O$27,'Soft PU Holds'!BT$4:BT$27))</f>
        <v/>
      </c>
      <c r="M38" s="1028" t="str">
        <f>IF(SUMPRODUCT('Soft PU Holds'!$O$4:$O$27,'Soft PU Holds'!BU$4:BU$27)=0,"",SUMPRODUCT('Soft PU Holds'!$O$4:$O$27,'Soft PU Holds'!BU$4:BU$27))</f>
        <v/>
      </c>
      <c r="N38" s="1028" t="str">
        <f>IF(SUMPRODUCT('Soft PU Holds'!$O$4:$O$27,'Soft PU Holds'!BV$4:BV$27)=0,"",SUMPRODUCT('Soft PU Holds'!$O$4:$O$27,'Soft PU Holds'!BV$4:BV$27))</f>
        <v/>
      </c>
      <c r="O38" s="1028" t="str">
        <f>IF(SUMPRODUCT('Soft PU Holds'!$O$4:$O$27,'Soft PU Holds'!BW$4:BW$27)=0,"",SUMPRODUCT('Soft PU Holds'!$O$4:$O$27,'Soft PU Holds'!BW$4:BW$27))</f>
        <v/>
      </c>
      <c r="Q38" s="1028" t="str">
        <f>IF(SUMPRODUCT('Soft PU Holds'!$O$4:$O$27,'Soft PU Holds'!BY$4:BY$27)=0,"",SUMPRODUCT('Soft PU Holds'!$O$4:$O$27,'Soft PU Holds'!BY$4:BY$27))</f>
        <v/>
      </c>
      <c r="R38" s="1028" t="str">
        <f>IF(SUMPRODUCT('Soft PU Holds'!$O$4:$O$27,'Soft PU Holds'!BZ$4:BZ$27)=0,"",SUMPRODUCT('Soft PU Holds'!$O$4:$O$27,'Soft PU Holds'!BZ$4:BZ$27))</f>
        <v/>
      </c>
      <c r="S38" s="1028" t="str">
        <f>IF(SUMPRODUCT('Soft PU Holds'!$O$4:$O$27,'Soft PU Holds'!CA$4:CA$27)=0,"",SUMPRODUCT('Soft PU Holds'!$O$4:$O$27,'Soft PU Holds'!CA$4:CA$27))</f>
        <v/>
      </c>
      <c r="T38" s="1028" t="str">
        <f>IF(SUMPRODUCT('Soft PU Holds'!$O$4:$O$27,'Soft PU Holds'!CB$4:CB$27)=0,"",SUMPRODUCT('Soft PU Holds'!$O$4:$O$27,'Soft PU Holds'!CB$4:CB$27))</f>
        <v/>
      </c>
      <c r="U38" s="1028" t="str">
        <f>IF(SUMPRODUCT('Soft PU Holds'!$O$4:$O$27,'Soft PU Holds'!CC$4:CC$27)=0,"",SUMPRODUCT('Soft PU Holds'!$O$4:$O$27,'Soft PU Holds'!CC$4:CC$27))</f>
        <v/>
      </c>
      <c r="V38" s="1028" t="str">
        <f>IF(SUMPRODUCT('Soft PU Holds'!$O$4:$O$27,'Soft PU Holds'!CD$4:CD$27)=0,"",SUMPRODUCT('Soft PU Holds'!$O$4:$O$27,'Soft PU Holds'!CD$4:CD$27))</f>
        <v/>
      </c>
    </row>
    <row r="39" spans="1:22" ht="15" customHeight="1">
      <c r="A39" s="1334"/>
      <c r="B39" s="1030" t="s">
        <v>20</v>
      </c>
      <c r="C39" s="1030" t="str">
        <f>IF(SUMPRODUCT('Soft PU Holds'!$P$4:$P$27,'Soft PU Holds'!CF$4:CF$27)=0,"",SUMPRODUCT('Soft PU Holds'!$P$4:$P$27,'Soft PU Holds'!CF$4:CF$27))</f>
        <v/>
      </c>
      <c r="D39" s="1030" t="str">
        <f>IF(SUMPRODUCT('Soft PU Holds'!$P$4:$P$27,'Soft PU Holds'!CG$4:CG$27)=0,"",SUMPRODUCT('Soft PU Holds'!$P$4:$P$27,'Soft PU Holds'!CG$4:CG$27))</f>
        <v/>
      </c>
      <c r="E39" s="1030" t="str">
        <f>IF(SUMPRODUCT('Soft PU Holds'!$P$4:$P$27,'Soft PU Holds'!CH$4:CH$27)=0,"",SUMPRODUCT('Soft PU Holds'!$P$4:$P$27,'Soft PU Holds'!CH$4:CH$27))</f>
        <v/>
      </c>
      <c r="F39" s="1236"/>
      <c r="G39" s="1030" t="str">
        <f>IF(SUMPRODUCT('Soft PU Holds'!$P$4:$P$27,'Soft PU Holds'!BO$4:BO$27)=0,"",SUMPRODUCT('Soft PU Holds'!$P$4:$P$27,'Soft PU Holds'!BO$4:BO$27))</f>
        <v/>
      </c>
      <c r="H39" s="1030" t="str">
        <f>IF(SUMPRODUCT('Soft PU Holds'!$P$4:$P$27,'Soft PU Holds'!BP$4:BP$27)=0,"",SUMPRODUCT('Soft PU Holds'!$P$4:$P$27,'Soft PU Holds'!BP$4:BP$27))</f>
        <v/>
      </c>
      <c r="I39" s="1030" t="str">
        <f>IF(SUMPRODUCT('Soft PU Holds'!$P$4:$P$27,'Soft PU Holds'!BQ$4:BQ$27)=0,"",SUMPRODUCT('Soft PU Holds'!$P$4:$P$27,'Soft PU Holds'!BQ$4:BQ$27))</f>
        <v/>
      </c>
      <c r="J39" s="1030" t="str">
        <f>IF(SUMPRODUCT('Soft PU Holds'!$P$4:$P$27,'Soft PU Holds'!BR$4:BR$27)=0,"",SUMPRODUCT('Soft PU Holds'!$P$4:$P$27,'Soft PU Holds'!BR$4:BR$27))</f>
        <v/>
      </c>
      <c r="K39" s="1030" t="str">
        <f>IF(SUMPRODUCT('Soft PU Holds'!$P$4:$P$27,'Soft PU Holds'!BS$4:BS$27)=0,"",SUMPRODUCT('Soft PU Holds'!$P$4:$P$27,'Soft PU Holds'!BS$4:BS$27))</f>
        <v/>
      </c>
      <c r="L39" s="1030" t="str">
        <f>IF(SUMPRODUCT('Soft PU Holds'!$P$4:$P$27,'Soft PU Holds'!BT$4:BT$27)=0,"",SUMPRODUCT('Soft PU Holds'!$P$4:$P$27,'Soft PU Holds'!BT$4:BT$27))</f>
        <v/>
      </c>
      <c r="M39" s="1030" t="str">
        <f>IF(SUMPRODUCT('Soft PU Holds'!$P$4:$P$27,'Soft PU Holds'!BU$4:BU$27)=0,"",SUMPRODUCT('Soft PU Holds'!$P$4:$P$27,'Soft PU Holds'!BU$4:BU$27))</f>
        <v/>
      </c>
      <c r="N39" s="1030" t="str">
        <f>IF(SUMPRODUCT('Soft PU Holds'!$P$4:$P$27,'Soft PU Holds'!BV$4:BV$27)=0,"",SUMPRODUCT('Soft PU Holds'!$P$4:$P$27,'Soft PU Holds'!BV$4:BV$27))</f>
        <v/>
      </c>
      <c r="O39" s="1030" t="str">
        <f>IF(SUMPRODUCT('Soft PU Holds'!$P$4:$P$27,'Soft PU Holds'!BW$4:BW$27)=0,"",SUMPRODUCT('Soft PU Holds'!$P$4:$P$27,'Soft PU Holds'!BW$4:BW$27))</f>
        <v/>
      </c>
      <c r="Q39" s="1030" t="str">
        <f>IF(SUMPRODUCT('Soft PU Holds'!$P$4:$P$27,'Soft PU Holds'!BY$4:BY$27)=0,"",SUMPRODUCT('Soft PU Holds'!$P$4:$P$27,'Soft PU Holds'!BY$4:BY$27))</f>
        <v/>
      </c>
      <c r="R39" s="1030" t="str">
        <f>IF(SUMPRODUCT('Soft PU Holds'!$P$4:$P$27,'Soft PU Holds'!BZ$4:BZ$27)=0,"",SUMPRODUCT('Soft PU Holds'!$P$4:$P$27,'Soft PU Holds'!BZ$4:BZ$27))</f>
        <v/>
      </c>
      <c r="S39" s="1030" t="str">
        <f>IF(SUMPRODUCT('Soft PU Holds'!$P$4:$P$27,'Soft PU Holds'!CA$4:CA$27)=0,"",SUMPRODUCT('Soft PU Holds'!$P$4:$P$27,'Soft PU Holds'!CA$4:CA$27))</f>
        <v/>
      </c>
      <c r="T39" s="1030" t="str">
        <f>IF(SUMPRODUCT('Soft PU Holds'!$P$4:$P$27,'Soft PU Holds'!CB$4:CB$27)=0,"",SUMPRODUCT('Soft PU Holds'!$P$4:$P$27,'Soft PU Holds'!CB$4:CB$27))</f>
        <v/>
      </c>
      <c r="U39" s="1030" t="str">
        <f>IF(SUMPRODUCT('Soft PU Holds'!$P$4:$P$27,'Soft PU Holds'!CC$4:CC$27)=0,"",SUMPRODUCT('Soft PU Holds'!$P$4:$P$27,'Soft PU Holds'!CC$4:CC$27))</f>
        <v/>
      </c>
      <c r="V39" s="1030" t="str">
        <f>IF(SUMPRODUCT('Soft PU Holds'!$P$4:$P$27,'Soft PU Holds'!CD$4:CD$27)=0,"",SUMPRODUCT('Soft PU Holds'!$P$4:$P$27,'Soft PU Holds'!CD$4:CD$27))</f>
        <v/>
      </c>
    </row>
    <row r="40" spans="1:22" ht="15" customHeight="1">
      <c r="A40" s="1334"/>
      <c r="B40" s="1027" t="s">
        <v>17</v>
      </c>
      <c r="C40" s="1027" t="str">
        <f>IF(SUMPRODUCT('Soft PU Holds'!$Q$4:$Q$27,'Soft PU Holds'!CF$4:CF$27)=0,"",SUMPRODUCT('Soft PU Holds'!$Q$4:$Q$27,'Soft PU Holds'!CF$4:CF$27))</f>
        <v/>
      </c>
      <c r="D40" s="1027" t="str">
        <f>IF(SUMPRODUCT('Soft PU Holds'!$Q$4:$Q$27,'Soft PU Holds'!CG$4:CG$27)=0,"",SUMPRODUCT('Soft PU Holds'!$Q$4:$Q$27,'Soft PU Holds'!CG$4:CG$27))</f>
        <v/>
      </c>
      <c r="E40" s="1027" t="str">
        <f>IF(SUMPRODUCT('Soft PU Holds'!$Q$4:$Q$27,'Soft PU Holds'!CH$4:CH$27)=0,"",SUMPRODUCT('Soft PU Holds'!$Q$4:$Q$27,'Soft PU Holds'!CH$4:CH$27))</f>
        <v/>
      </c>
      <c r="F40" s="1236"/>
      <c r="G40" s="1027" t="str">
        <f>IF(SUMPRODUCT('Soft PU Holds'!$Q$4:$Q$27,'Soft PU Holds'!BO$4:BO$27)=0,"",SUMPRODUCT('Soft PU Holds'!$Q$4:$Q$27,'Soft PU Holds'!BO$4:BO$27))</f>
        <v/>
      </c>
      <c r="H40" s="1027" t="str">
        <f>IF(SUMPRODUCT('Soft PU Holds'!$Q$4:$Q$27,'Soft PU Holds'!BP$4:BP$27)=0,"",SUMPRODUCT('Soft PU Holds'!$Q$4:$Q$27,'Soft PU Holds'!BP$4:BP$27))</f>
        <v/>
      </c>
      <c r="I40" s="1027" t="str">
        <f>IF(SUMPRODUCT('Soft PU Holds'!$Q$4:$Q$27,'Soft PU Holds'!BQ$4:BQ$27)=0,"",SUMPRODUCT('Soft PU Holds'!$Q$4:$Q$27,'Soft PU Holds'!BQ$4:BQ$27))</f>
        <v/>
      </c>
      <c r="J40" s="1027" t="str">
        <f>IF(SUMPRODUCT('Soft PU Holds'!$Q$4:$Q$27,'Soft PU Holds'!BR$4:BR$27)=0,"",SUMPRODUCT('Soft PU Holds'!$Q$4:$Q$27,'Soft PU Holds'!BR$4:BR$27))</f>
        <v/>
      </c>
      <c r="K40" s="1027" t="str">
        <f>IF(SUMPRODUCT('Soft PU Holds'!$Q$4:$Q$27,'Soft PU Holds'!BS$4:BS$27)=0,"",SUMPRODUCT('Soft PU Holds'!$Q$4:$Q$27,'Soft PU Holds'!BS$4:BS$27))</f>
        <v/>
      </c>
      <c r="L40" s="1027" t="str">
        <f>IF(SUMPRODUCT('Soft PU Holds'!$Q$4:$Q$27,'Soft PU Holds'!BT$4:BT$27)=0,"",SUMPRODUCT('Soft PU Holds'!$Q$4:$Q$27,'Soft PU Holds'!BT$4:BT$27))</f>
        <v/>
      </c>
      <c r="M40" s="1027" t="str">
        <f>IF(SUMPRODUCT('Soft PU Holds'!$Q$4:$Q$27,'Soft PU Holds'!BU$4:BU$27)=0,"",SUMPRODUCT('Soft PU Holds'!$Q$4:$Q$27,'Soft PU Holds'!BU$4:BU$27))</f>
        <v/>
      </c>
      <c r="N40" s="1027" t="str">
        <f>IF(SUMPRODUCT('Soft PU Holds'!$Q$4:$Q$27,'Soft PU Holds'!BV$4:BV$27)=0,"",SUMPRODUCT('Soft PU Holds'!$Q$4:$Q$27,'Soft PU Holds'!BV$4:BV$27))</f>
        <v/>
      </c>
      <c r="O40" s="1027" t="str">
        <f>IF(SUMPRODUCT('Soft PU Holds'!$Q$4:$Q$27,'Soft PU Holds'!BW$4:BW$27)=0,"",SUMPRODUCT('Soft PU Holds'!$Q$4:$Q$27,'Soft PU Holds'!BW$4:BW$27))</f>
        <v/>
      </c>
      <c r="Q40" s="1027" t="str">
        <f>IF(SUMPRODUCT('Soft PU Holds'!$Q$4:$Q$27,'Soft PU Holds'!BY$4:BY$27)=0,"",SUMPRODUCT('Soft PU Holds'!$Q$4:$Q$27,'Soft PU Holds'!BY$4:BY$27))</f>
        <v/>
      </c>
      <c r="R40" s="1027" t="str">
        <f>IF(SUMPRODUCT('Soft PU Holds'!$Q$4:$Q$27,'Soft PU Holds'!BZ$4:BZ$27)=0,"",SUMPRODUCT('Soft PU Holds'!$Q$4:$Q$27,'Soft PU Holds'!BZ$4:BZ$27))</f>
        <v/>
      </c>
      <c r="S40" s="1027" t="str">
        <f>IF(SUMPRODUCT('Soft PU Holds'!$Q$4:$Q$27,'Soft PU Holds'!CA$4:CA$27)=0,"",SUMPRODUCT('Soft PU Holds'!$Q$4:$Q$27,'Soft PU Holds'!CA$4:CA$27))</f>
        <v/>
      </c>
      <c r="T40" s="1027" t="str">
        <f>IF(SUMPRODUCT('Soft PU Holds'!$Q$4:$Q$27,'Soft PU Holds'!CB$4:CB$27)=0,"",SUMPRODUCT('Soft PU Holds'!$Q$4:$Q$27,'Soft PU Holds'!CB$4:CB$27))</f>
        <v/>
      </c>
      <c r="U40" s="1027" t="str">
        <f>IF(SUMPRODUCT('Soft PU Holds'!$Q$4:$Q$27,'Soft PU Holds'!CC$4:CC$27)=0,"",SUMPRODUCT('Soft PU Holds'!$Q$4:$Q$27,'Soft PU Holds'!CC$4:CC$27))</f>
        <v/>
      </c>
      <c r="V40" s="1027" t="str">
        <f>IF(SUMPRODUCT('Soft PU Holds'!$Q$4:$Q$27,'Soft PU Holds'!CD$4:CD$27)=0,"",SUMPRODUCT('Soft PU Holds'!$Q$4:$Q$27,'Soft PU Holds'!CD$4:CD$27))</f>
        <v/>
      </c>
    </row>
    <row r="41" spans="1:22" ht="15" customHeight="1">
      <c r="A41" s="1334"/>
      <c r="B41" s="1356" t="s">
        <v>672</v>
      </c>
      <c r="C41" s="1026" t="str">
        <f>IF(SUMPRODUCT('Soft PU Holds'!$R$4:$R$27,'Soft PU Holds'!CF$4:CF$27)=0,"",SUMPRODUCT('Soft PU Holds'!$R$4:$R$27,'Soft PU Holds'!CF$4:CF$27))</f>
        <v/>
      </c>
      <c r="D41" s="1026" t="str">
        <f>IF(SUMPRODUCT('Soft PU Holds'!$R$4:$R$27,'Soft PU Holds'!CG$4:CG$27)=0,"",SUMPRODUCT('Soft PU Holds'!$R$4:$R$27,'Soft PU Holds'!CG$4:CG$27))</f>
        <v/>
      </c>
      <c r="E41" s="1026" t="str">
        <f>IF(SUMPRODUCT('Soft PU Holds'!$R$4:$R$27,'Soft PU Holds'!CH$4:CH$27)=0,"",SUMPRODUCT('Soft PU Holds'!$R$4:$R$27,'Soft PU Holds'!CH$4:CH$27))</f>
        <v/>
      </c>
      <c r="F41" s="1236"/>
      <c r="G41" s="1026" t="str">
        <f>IF(SUMPRODUCT('Soft PU Holds'!$R$4:$R$27,'Soft PU Holds'!BO$4:BO$27)=0,"",SUMPRODUCT('Soft PU Holds'!$R$4:$R$27,'Soft PU Holds'!BO$4:BO$27))</f>
        <v/>
      </c>
      <c r="H41" s="1026" t="str">
        <f>IF(SUMPRODUCT('Soft PU Holds'!$R$4:$R$27,'Soft PU Holds'!BP$4:BP$27)=0,"",SUMPRODUCT('Soft PU Holds'!$R$4:$R$27,'Soft PU Holds'!BP$4:BP$27))</f>
        <v/>
      </c>
      <c r="I41" s="1026" t="str">
        <f>IF(SUMPRODUCT('Soft PU Holds'!$R$4:$R$27,'Soft PU Holds'!BQ$4:BQ$27)=0,"",SUMPRODUCT('Soft PU Holds'!$R$4:$R$27,'Soft PU Holds'!BQ$4:BQ$27))</f>
        <v/>
      </c>
      <c r="J41" s="1026" t="str">
        <f>IF(SUMPRODUCT('Soft PU Holds'!$R$4:$R$27,'Soft PU Holds'!BR$4:BR$27)=0,"",SUMPRODUCT('Soft PU Holds'!$R$4:$R$27,'Soft PU Holds'!BR$4:BR$27))</f>
        <v/>
      </c>
      <c r="K41" s="1026" t="str">
        <f>IF(SUMPRODUCT('Soft PU Holds'!$R$4:$R$27,'Soft PU Holds'!BS$4:BS$27)=0,"",SUMPRODUCT('Soft PU Holds'!$R$4:$R$27,'Soft PU Holds'!BS$4:BS$27))</f>
        <v/>
      </c>
      <c r="L41" s="1026" t="str">
        <f>IF(SUMPRODUCT('Soft PU Holds'!$R$4:$R$27,'Soft PU Holds'!BT$4:BT$27)=0,"",SUMPRODUCT('Soft PU Holds'!$R$4:$R$27,'Soft PU Holds'!BT$4:BT$27))</f>
        <v/>
      </c>
      <c r="M41" s="1026" t="str">
        <f>IF(SUMPRODUCT('Soft PU Holds'!$R$4:$R$27,'Soft PU Holds'!BU$4:BU$27)=0,"",SUMPRODUCT('Soft PU Holds'!$R$4:$R$27,'Soft PU Holds'!BU$4:BU$27))</f>
        <v/>
      </c>
      <c r="N41" s="1026" t="str">
        <f>IF(SUMPRODUCT('Soft PU Holds'!$R$4:$R$27,'Soft PU Holds'!BV$4:BV$27)=0,"",SUMPRODUCT('Soft PU Holds'!$R$4:$R$27,'Soft PU Holds'!BV$4:BV$27))</f>
        <v/>
      </c>
      <c r="O41" s="1026" t="str">
        <f>IF(SUMPRODUCT('Soft PU Holds'!$R$4:$R$27,'Soft PU Holds'!BW$4:BW$27)=0,"",SUMPRODUCT('Soft PU Holds'!$R$4:$R$27,'Soft PU Holds'!BW$4:BW$27))</f>
        <v/>
      </c>
      <c r="Q41" s="1026" t="str">
        <f>IF(SUMPRODUCT('Soft PU Holds'!$R$4:$R$27,'Soft PU Holds'!BY$4:BY$27)=0,"",SUMPRODUCT('Soft PU Holds'!$R$4:$R$27,'Soft PU Holds'!BY$4:BY$27))</f>
        <v/>
      </c>
      <c r="R41" s="1026" t="str">
        <f>IF(SUMPRODUCT('Soft PU Holds'!$R$4:$R$27,'Soft PU Holds'!BZ$4:BZ$27)=0,"",SUMPRODUCT('Soft PU Holds'!$R$4:$R$27,'Soft PU Holds'!BZ$4:BZ$27))</f>
        <v/>
      </c>
      <c r="S41" s="1026" t="str">
        <f>IF(SUMPRODUCT('Soft PU Holds'!$R$4:$R$27,'Soft PU Holds'!CA$4:CA$27)=0,"",SUMPRODUCT('Soft PU Holds'!$R$4:$R$27,'Soft PU Holds'!CA$4:CA$27))</f>
        <v/>
      </c>
      <c r="T41" s="1026" t="str">
        <f>IF(SUMPRODUCT('Soft PU Holds'!$R$4:$R$27,'Soft PU Holds'!CB$4:CB$27)=0,"",SUMPRODUCT('Soft PU Holds'!$R$4:$R$27,'Soft PU Holds'!CB$4:CB$27))</f>
        <v/>
      </c>
      <c r="U41" s="1026" t="str">
        <f>IF(SUMPRODUCT('Soft PU Holds'!$R$4:$R$27,'Soft PU Holds'!CC$4:CC$27)=0,"",SUMPRODUCT('Soft PU Holds'!$R$4:$R$27,'Soft PU Holds'!CC$4:CC$27))</f>
        <v/>
      </c>
      <c r="V41" s="1026" t="str">
        <f>IF(SUMPRODUCT('Soft PU Holds'!$R$4:$R$27,'Soft PU Holds'!CD$4:CD$27)=0,"",SUMPRODUCT('Soft PU Holds'!$R$4:$R$27,'Soft PU Holds'!CD$4:CD$27))</f>
        <v/>
      </c>
    </row>
    <row r="42" spans="1:22" ht="15" customHeight="1">
      <c r="A42" s="1334"/>
      <c r="B42" s="1029" t="s">
        <v>19</v>
      </c>
      <c r="C42" s="1029" t="str">
        <f>IF(SUMPRODUCT('Soft PU Holds'!$S$4:$S$27,'Soft PU Holds'!CF$4:CF$27)=0,"",SUMPRODUCT('Soft PU Holds'!$S$4:$S$27,'Soft PU Holds'!CF$4:CF$27))</f>
        <v/>
      </c>
      <c r="D42" s="1029" t="str">
        <f>IF(SUMPRODUCT('Soft PU Holds'!$S$4:$S$27,'Soft PU Holds'!CG$4:CG$27)=0,"",SUMPRODUCT('Soft PU Holds'!$S$4:$S$27,'Soft PU Holds'!CG$4:CG$27))</f>
        <v/>
      </c>
      <c r="E42" s="1029" t="str">
        <f>IF(SUMPRODUCT('Soft PU Holds'!$S$4:$S$27,'Soft PU Holds'!CH$4:CH$27)=0,"",SUMPRODUCT('Soft PU Holds'!$S$4:$S$27,'Soft PU Holds'!CH$4:CH$27))</f>
        <v/>
      </c>
      <c r="F42" s="1236"/>
      <c r="G42" s="1029" t="str">
        <f>IF(SUMPRODUCT('Soft PU Holds'!$S$4:$S$27,'Soft PU Holds'!BO$4:BO$27)=0,"",SUMPRODUCT('Soft PU Holds'!$S$4:$S$27,'Soft PU Holds'!BO$4:BO$27))</f>
        <v/>
      </c>
      <c r="H42" s="1029" t="str">
        <f>IF(SUMPRODUCT('Soft PU Holds'!$S$4:$S$27,'Soft PU Holds'!BP$4:BP$27)=0,"",SUMPRODUCT('Soft PU Holds'!$S$4:$S$27,'Soft PU Holds'!BP$4:BP$27))</f>
        <v/>
      </c>
      <c r="I42" s="1029" t="str">
        <f>IF(SUMPRODUCT('Soft PU Holds'!$S$4:$S$27,'Soft PU Holds'!BQ$4:BQ$27)=0,"",SUMPRODUCT('Soft PU Holds'!$S$4:$S$27,'Soft PU Holds'!BQ$4:BQ$27))</f>
        <v/>
      </c>
      <c r="J42" s="1029" t="str">
        <f>IF(SUMPRODUCT('Soft PU Holds'!$S$4:$S$27,'Soft PU Holds'!BR$4:BR$27)=0,"",SUMPRODUCT('Soft PU Holds'!$S$4:$S$27,'Soft PU Holds'!BR$4:BR$27))</f>
        <v/>
      </c>
      <c r="K42" s="1029" t="str">
        <f>IF(SUMPRODUCT('Soft PU Holds'!$S$4:$S$27,'Soft PU Holds'!BS$4:BS$27)=0,"",SUMPRODUCT('Soft PU Holds'!$S$4:$S$27,'Soft PU Holds'!BS$4:BS$27))</f>
        <v/>
      </c>
      <c r="L42" s="1029" t="str">
        <f>IF(SUMPRODUCT('Soft PU Holds'!$S$4:$S$27,'Soft PU Holds'!BT$4:BT$27)=0,"",SUMPRODUCT('Soft PU Holds'!$S$4:$S$27,'Soft PU Holds'!BT$4:BT$27))</f>
        <v/>
      </c>
      <c r="M42" s="1029" t="str">
        <f>IF(SUMPRODUCT('Soft PU Holds'!$S$4:$S$27,'Soft PU Holds'!BU$4:BU$27)=0,"",SUMPRODUCT('Soft PU Holds'!$S$4:$S$27,'Soft PU Holds'!BU$4:BU$27))</f>
        <v/>
      </c>
      <c r="N42" s="1029" t="str">
        <f>IF(SUMPRODUCT('Soft PU Holds'!$S$4:$S$27,'Soft PU Holds'!BV$4:BV$27)=0,"",SUMPRODUCT('Soft PU Holds'!$S$4:$S$27,'Soft PU Holds'!BV$4:BV$27))</f>
        <v/>
      </c>
      <c r="O42" s="1029" t="str">
        <f>IF(SUMPRODUCT('Soft PU Holds'!$S$4:$S$27,'Soft PU Holds'!BW$4:BW$27)=0,"",SUMPRODUCT('Soft PU Holds'!$S$4:$S$27,'Soft PU Holds'!BW$4:BW$27))</f>
        <v/>
      </c>
      <c r="Q42" s="1029" t="str">
        <f>IF(SUMPRODUCT('Soft PU Holds'!$S$4:$S$27,'Soft PU Holds'!BY$4:BY$27)=0,"",SUMPRODUCT('Soft PU Holds'!$S$4:$S$27,'Soft PU Holds'!BY$4:BY$27))</f>
        <v/>
      </c>
      <c r="R42" s="1029" t="str">
        <f>IF(SUMPRODUCT('Soft PU Holds'!$S$4:$S$27,'Soft PU Holds'!BZ$4:BZ$27)=0,"",SUMPRODUCT('Soft PU Holds'!$S$4:$S$27,'Soft PU Holds'!BZ$4:BZ$27))</f>
        <v/>
      </c>
      <c r="S42" s="1029" t="str">
        <f>IF(SUMPRODUCT('Soft PU Holds'!$S$4:$S$27,'Soft PU Holds'!CA$4:CA$27)=0,"",SUMPRODUCT('Soft PU Holds'!$S$4:$S$27,'Soft PU Holds'!CA$4:CA$27))</f>
        <v/>
      </c>
      <c r="T42" s="1029" t="str">
        <f>IF(SUMPRODUCT('Soft PU Holds'!$S$4:$S$27,'Soft PU Holds'!CB$4:CB$27)=0,"",SUMPRODUCT('Soft PU Holds'!$S$4:$S$27,'Soft PU Holds'!CB$4:CB$27))</f>
        <v/>
      </c>
      <c r="U42" s="1029" t="str">
        <f>IF(SUMPRODUCT('Soft PU Holds'!$S$4:$S$27,'Soft PU Holds'!CC$4:CC$27)=0,"",SUMPRODUCT('Soft PU Holds'!$S$4:$S$27,'Soft PU Holds'!CC$4:CC$27))</f>
        <v/>
      </c>
      <c r="V42" s="1029" t="str">
        <f>IF(SUMPRODUCT('Soft PU Holds'!$S$4:$S$27,'Soft PU Holds'!CD$4:CD$27)=0,"",SUMPRODUCT('Soft PU Holds'!$S$4:$S$27,'Soft PU Holds'!CD$4:CD$27))</f>
        <v/>
      </c>
    </row>
    <row r="43" spans="1:22" ht="15" customHeight="1">
      <c r="A43" s="1334"/>
      <c r="B43" s="1236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Q43" s="1236"/>
      <c r="R43" s="1236"/>
      <c r="S43" s="1236"/>
      <c r="T43" s="1236"/>
      <c r="U43" s="1236"/>
      <c r="V43" s="1236"/>
    </row>
    <row r="44" spans="1:22" ht="15" customHeight="1">
      <c r="A44" s="1334"/>
      <c r="B44" s="1357" t="s">
        <v>1598</v>
      </c>
      <c r="C44" s="1026">
        <f>SUM(C29:C42)</f>
        <v>0</v>
      </c>
      <c r="D44" s="1026">
        <f>SUM(D29:D42)</f>
        <v>0</v>
      </c>
      <c r="E44" s="1026">
        <f>SUM(E29:E42)</f>
        <v>0</v>
      </c>
      <c r="F44" s="1236"/>
      <c r="G44" s="1026">
        <f t="shared" ref="G44:O44" si="2">SUM(G29:G42)</f>
        <v>0</v>
      </c>
      <c r="H44" s="1026">
        <f t="shared" si="2"/>
        <v>0</v>
      </c>
      <c r="I44" s="1026">
        <f t="shared" si="2"/>
        <v>0</v>
      </c>
      <c r="J44" s="1026">
        <f t="shared" si="2"/>
        <v>0</v>
      </c>
      <c r="K44" s="1026">
        <f t="shared" si="2"/>
        <v>0</v>
      </c>
      <c r="L44" s="1026">
        <f t="shared" si="2"/>
        <v>0</v>
      </c>
      <c r="M44" s="1026">
        <f t="shared" si="2"/>
        <v>0</v>
      </c>
      <c r="N44" s="1026">
        <f t="shared" si="2"/>
        <v>0</v>
      </c>
      <c r="O44" s="1026">
        <f t="shared" si="2"/>
        <v>0</v>
      </c>
      <c r="Q44" s="1026">
        <f t="shared" ref="Q44:V44" si="3">SUM(Q29:Q42)</f>
        <v>0</v>
      </c>
      <c r="R44" s="1026">
        <f t="shared" si="3"/>
        <v>0</v>
      </c>
      <c r="S44" s="1026">
        <f t="shared" si="3"/>
        <v>0</v>
      </c>
      <c r="T44" s="1026">
        <f t="shared" si="3"/>
        <v>0</v>
      </c>
      <c r="U44" s="1026">
        <f t="shared" si="3"/>
        <v>0</v>
      </c>
      <c r="V44" s="1026">
        <f t="shared" si="3"/>
        <v>0</v>
      </c>
    </row>
    <row r="45" spans="1:22" ht="15" customHeight="1">
      <c r="A45" s="1334"/>
      <c r="B45" s="1357"/>
      <c r="C45" s="1236"/>
      <c r="D45" s="1236"/>
      <c r="E45" s="1236"/>
      <c r="F45" s="1236"/>
      <c r="G45" s="1236"/>
      <c r="H45" s="1332"/>
      <c r="I45" s="1332"/>
      <c r="J45" s="1332"/>
      <c r="K45" s="1332"/>
      <c r="L45" s="1332"/>
      <c r="M45" s="1332"/>
      <c r="N45" s="1332"/>
      <c r="O45" s="1332"/>
      <c r="P45" s="1332"/>
      <c r="Q45" s="1332"/>
      <c r="R45" s="1332"/>
      <c r="S45" s="1332"/>
      <c r="T45" s="1332"/>
    </row>
    <row r="46" spans="1:22" ht="15" customHeight="1">
      <c r="A46" s="1334"/>
      <c r="B46" s="1357"/>
      <c r="C46" s="1236"/>
      <c r="D46" s="1236"/>
      <c r="E46" s="1236"/>
      <c r="F46" s="1236"/>
      <c r="G46" s="1236"/>
      <c r="H46" s="1332"/>
      <c r="I46" s="1332"/>
      <c r="J46" s="1332"/>
      <c r="K46" s="1332"/>
      <c r="L46" s="1332"/>
      <c r="M46" s="1332"/>
      <c r="N46" s="1332"/>
      <c r="O46" s="1332"/>
      <c r="P46" s="1332"/>
      <c r="Q46" s="1332"/>
      <c r="R46" s="1332"/>
      <c r="S46" s="1332"/>
      <c r="T46" s="1332"/>
    </row>
    <row r="47" spans="1:22" ht="15" customHeight="1">
      <c r="A47" s="1358"/>
      <c r="B47" s="1359"/>
      <c r="C47" s="1329"/>
      <c r="D47" s="1329"/>
      <c r="E47" s="1329"/>
      <c r="F47" s="1329"/>
      <c r="G47" s="1330"/>
      <c r="H47" s="1330"/>
      <c r="I47" s="1330"/>
      <c r="J47" s="1330"/>
      <c r="K47" s="1330"/>
      <c r="L47" s="1330"/>
      <c r="M47" s="1330"/>
      <c r="N47" s="1330"/>
      <c r="O47" s="1330"/>
      <c r="P47" s="1330"/>
      <c r="Q47" s="1330"/>
      <c r="R47" s="1330"/>
      <c r="S47" s="1330"/>
      <c r="T47" s="1330"/>
      <c r="U47" s="1330"/>
      <c r="V47" s="1330"/>
    </row>
    <row r="48" spans="1:22" ht="15" customHeight="1">
      <c r="A48" s="1334"/>
      <c r="B48" s="1236"/>
      <c r="C48" s="1236"/>
      <c r="D48" s="1236"/>
      <c r="E48" s="1236"/>
      <c r="F48" s="1236"/>
    </row>
    <row r="49" spans="1:16" ht="15" customHeight="1">
      <c r="A49" s="1334"/>
      <c r="B49" s="1335"/>
      <c r="C49" s="1361" t="s">
        <v>1599</v>
      </c>
      <c r="D49" s="1362"/>
      <c r="E49" s="1363"/>
      <c r="F49" s="1236"/>
      <c r="G49" s="1336" t="s">
        <v>1515</v>
      </c>
      <c r="H49" s="1337"/>
      <c r="I49" s="1337"/>
      <c r="J49" s="1338"/>
      <c r="K49" s="1340"/>
    </row>
    <row r="50" spans="1:16" ht="15" customHeight="1">
      <c r="A50" s="1334"/>
      <c r="B50" s="1335"/>
      <c r="C50" s="1364"/>
      <c r="D50" s="1365"/>
      <c r="E50" s="1366"/>
      <c r="F50" s="1236"/>
      <c r="G50" s="1342" t="s">
        <v>1521</v>
      </c>
      <c r="H50" s="1342" t="s">
        <v>1519</v>
      </c>
      <c r="I50" s="1342" t="s">
        <v>1520</v>
      </c>
      <c r="J50" s="1342" t="s">
        <v>1516</v>
      </c>
    </row>
    <row r="51" spans="1:16" ht="15" customHeight="1">
      <c r="A51" s="1334"/>
      <c r="B51" s="1341"/>
      <c r="C51" s="1026" t="s">
        <v>1608</v>
      </c>
      <c r="D51" s="1026" t="s">
        <v>1609</v>
      </c>
      <c r="E51" s="1026" t="s">
        <v>1610</v>
      </c>
      <c r="F51" s="1236"/>
      <c r="G51" s="1367" t="s">
        <v>1683</v>
      </c>
      <c r="H51" s="1367" t="s">
        <v>1684</v>
      </c>
      <c r="I51" s="1367" t="s">
        <v>1685</v>
      </c>
      <c r="J51" s="1367" t="s">
        <v>1686</v>
      </c>
    </row>
    <row r="52" spans="1:16" ht="15" customHeight="1">
      <c r="A52" s="1334"/>
      <c r="B52" s="1026" t="s">
        <v>672</v>
      </c>
      <c r="C52" s="1026" t="str">
        <f>IF(SUMPRODUCT('Fiberglass volumes'!$F$5:$F$171,'Fiberglass volumes'!BW$5:BW$171)=0,"",SUMPRODUCT('Fiberglass volumes'!$F$5:$F$171,'Fiberglass volumes'!BW$5:BW$171))</f>
        <v/>
      </c>
      <c r="D52" s="1026" t="str">
        <f>IF(SUMPRODUCT('Fiberglass volumes'!$F$5:$F$171,'Fiberglass volumes'!BX$5:BX$171)=0,"",SUMPRODUCT('Fiberglass volumes'!$F$5:$F$171,'Fiberglass volumes'!BX$5:BX$171))</f>
        <v/>
      </c>
      <c r="E52" s="1026" t="str">
        <f>IF(SUMPRODUCT('Fiberglass volumes'!$F$5:$F$171,'Fiberglass volumes'!BY$5:BY$171)=0,"",SUMPRODUCT('Fiberglass volumes'!$F$5:$F$171,'Fiberglass volumes'!BY$5:BY$171))</f>
        <v/>
      </c>
      <c r="F52" s="1236"/>
      <c r="G52" s="1026" t="str">
        <f>IF(SUMPRODUCT('Fiberglass volumes'!$F$5:$F$171,'Fiberglass volumes'!BQ$5:BQ$171)=0,"",SUMPRODUCT('Fiberglass volumes'!$F$5:$F$171,'Fiberglass volumes'!BQ$5:BQ$171))</f>
        <v/>
      </c>
      <c r="H52" s="1026" t="str">
        <f>IF(SUMPRODUCT('Fiberglass volumes'!$F$5:$F$171,'Fiberglass volumes'!BR$5:BR$171)=0,"",SUMPRODUCT('Fiberglass volumes'!$F$5:$F$171,'Fiberglass volumes'!BR$5:BR$171))</f>
        <v/>
      </c>
      <c r="I52" s="1026" t="str">
        <f>IF(SUMPRODUCT('Fiberglass volumes'!$F$5:$F$171,'Fiberglass volumes'!BS$5:BS$171)=0,"",SUMPRODUCT('Fiberglass volumes'!$F$5:$F$171,'Fiberglass volumes'!BS$5:BS$171))</f>
        <v/>
      </c>
      <c r="J52" s="1026" t="str">
        <f>IF(SUMPRODUCT('Fiberglass volumes'!$F$5:$F$171,'Fiberglass volumes'!BT$5:BT$171)=0,"",SUMPRODUCT('Fiberglass volumes'!$F$5:$F$171,'Fiberglass volumes'!BT$5:BT$171))</f>
        <v/>
      </c>
    </row>
    <row r="53" spans="1:16" ht="15" customHeight="1">
      <c r="A53" s="1334"/>
      <c r="B53" s="1345" t="s">
        <v>670</v>
      </c>
      <c r="C53" s="1019" t="str">
        <f>IF(SUMPRODUCT('Fiberglass volumes'!$G$5:$G$171,'Fiberglass volumes'!BW$5:BW$171)=0,"",SUMPRODUCT('Fiberglass volumes'!$G$5:$G$171,'Fiberglass volumes'!BW$5:BW$171))</f>
        <v/>
      </c>
      <c r="D53" s="1019" t="str">
        <f>IF(SUMPRODUCT('Fiberglass volumes'!$G$5:$G$171,'Fiberglass volumes'!BX$5:BX$171)=0,"",SUMPRODUCT('Fiberglass volumes'!$G$5:$G$171,'Fiberglass volumes'!BX$5:BX$171))</f>
        <v/>
      </c>
      <c r="E53" s="1019" t="str">
        <f>IF(SUMPRODUCT('Fiberglass volumes'!$G$5:$G$171,'Fiberglass volumes'!BY$5:BY$171)=0,"",SUMPRODUCT('Fiberglass volumes'!$G$5:$G$171,'Fiberglass volumes'!BY$5:BY$171))</f>
        <v/>
      </c>
      <c r="F53" s="1236"/>
      <c r="G53" s="1019" t="str">
        <f>IF(SUMPRODUCT('Fiberglass volumes'!$G$5:$G$171,'Fiberglass volumes'!BQ$5:BQ$171)=0,"",SUMPRODUCT('Fiberglass volumes'!$G$5:$G$171,'Fiberglass volumes'!BQ$5:BQ$171))</f>
        <v/>
      </c>
      <c r="H53" s="1019" t="str">
        <f>IF(SUMPRODUCT('Fiberglass volumes'!$G$5:$G$171,'Fiberglass volumes'!BR$5:BR$171)=0,"",SUMPRODUCT('Fiberglass volumes'!$G$5:$G$171,'Fiberglass volumes'!BR$5:BR$171))</f>
        <v/>
      </c>
      <c r="I53" s="1019" t="str">
        <f>IF(SUMPRODUCT('Fiberglass volumes'!$G$5:$G$171,'Fiberglass volumes'!BS$5:BS$171)=0,"",SUMPRODUCT('Fiberglass volumes'!$G$5:$G$171,'Fiberglass volumes'!BS$5:BS$171))</f>
        <v/>
      </c>
      <c r="J53" s="1019" t="str">
        <f>IF(SUMPRODUCT('Fiberglass volumes'!$G$5:$G$171,'Fiberglass volumes'!BT$5:BT$171)=0,"",SUMPRODUCT('Fiberglass volumes'!$G$5:$G$171,'Fiberglass volumes'!BT$5:BT$171))</f>
        <v/>
      </c>
      <c r="K53" s="1332"/>
      <c r="M53" s="1332"/>
    </row>
    <row r="54" spans="1:16" ht="15" customHeight="1">
      <c r="A54" s="1334"/>
      <c r="B54" s="1346" t="s">
        <v>671</v>
      </c>
      <c r="C54" s="1020" t="str">
        <f>IF(SUMPRODUCT('Fiberglass volumes'!$H$5:$H$171,'Fiberglass volumes'!BW$5:BW$171)=0,"",SUMPRODUCT('Fiberglass volumes'!$H$5:$H$171,'Fiberglass volumes'!BW$5:BW$171))</f>
        <v/>
      </c>
      <c r="D54" s="1020" t="str">
        <f>IF(SUMPRODUCT('Fiberglass volumes'!$H$5:$H$171,'Fiberglass volumes'!BX$5:BX$171)=0,"",SUMPRODUCT('Fiberglass volumes'!$H$5:$H$171,'Fiberglass volumes'!BX$5:BX$171))</f>
        <v/>
      </c>
      <c r="E54" s="1020" t="str">
        <f>IF(SUMPRODUCT('Fiberglass volumes'!$H$5:$H$171,'Fiberglass volumes'!BY$5:BY$171)=0,"",SUMPRODUCT('Fiberglass volumes'!$H$5:$H$171,'Fiberglass volumes'!BY$5:BY$171))</f>
        <v/>
      </c>
      <c r="F54" s="1236"/>
      <c r="G54" s="1020" t="str">
        <f>IF(SUMPRODUCT('Fiberglass volumes'!$H$5:$H$171,'Fiberglass volumes'!BQ$5:BQ$171)=0,"",SUMPRODUCT('Fiberglass volumes'!$H$5:$H$171,'Fiberglass volumes'!BQ$5:BQ$171))</f>
        <v/>
      </c>
      <c r="H54" s="1020" t="str">
        <f>IF(SUMPRODUCT('Fiberglass volumes'!$H$5:$H$171,'Fiberglass volumes'!BR$5:BR$171)=0,"",SUMPRODUCT('Fiberglass volumes'!$H$5:$H$171,'Fiberglass volumes'!BR$5:BR$171))</f>
        <v/>
      </c>
      <c r="I54" s="1020" t="str">
        <f>IF(SUMPRODUCT('Fiberglass volumes'!$H$5:$H$171,'Fiberglass volumes'!BS$5:BS$171)=0,"",SUMPRODUCT('Fiberglass volumes'!$H$5:$H$171,'Fiberglass volumes'!BS$5:BS$171))</f>
        <v/>
      </c>
      <c r="J54" s="1020" t="str">
        <f>IF(SUMPRODUCT('Fiberglass volumes'!$H$5:$H$171,'Fiberglass volumes'!BT$5:BT$171)=0,"",SUMPRODUCT('Fiberglass volumes'!$H$5:$H$171,'Fiberglass volumes'!BT$5:BT$171))</f>
        <v/>
      </c>
      <c r="O54" s="1368"/>
      <c r="P54" s="1368"/>
    </row>
    <row r="55" spans="1:16" ht="15" customHeight="1">
      <c r="A55" s="1334"/>
      <c r="B55" s="1347" t="s">
        <v>669</v>
      </c>
      <c r="C55" s="1018" t="str">
        <f>IF(SUMPRODUCT('Fiberglass volumes'!$I$5:$I$171,'Fiberglass volumes'!BW$5:BW$171)=0,"",SUMPRODUCT('Fiberglass volumes'!$I$5:$I$171,'Fiberglass volumes'!BW$5:BW$171))</f>
        <v/>
      </c>
      <c r="D55" s="1018" t="str">
        <f>IF(SUMPRODUCT('Fiberglass volumes'!$I$5:$I$171,'Fiberglass volumes'!BX$5:BX$171)=0,"",SUMPRODUCT('Fiberglass volumes'!$I$5:$I$171,'Fiberglass volumes'!BX$5:BX$171))</f>
        <v/>
      </c>
      <c r="E55" s="1018" t="str">
        <f>IF(SUMPRODUCT('Fiberglass volumes'!$I$5:$I$171,'Fiberglass volumes'!BY$5:BY$171)=0,"",SUMPRODUCT('Fiberglass volumes'!$I$5:$I$171,'Fiberglass volumes'!BY$5:BY$171))</f>
        <v/>
      </c>
      <c r="F55" s="1236"/>
      <c r="G55" s="1018" t="str">
        <f>IF(SUMPRODUCT('Fiberglass volumes'!$I$5:$I$171,'Fiberglass volumes'!BQ$5:BQ$171)=0,"",SUMPRODUCT('Fiberglass volumes'!$I$5:$I$171,'Fiberglass volumes'!BQ$5:BQ$171))</f>
        <v/>
      </c>
      <c r="H55" s="1018" t="str">
        <f>IF(SUMPRODUCT('Fiberglass volumes'!$I$5:$I$171,'Fiberglass volumes'!BR$5:BR$171)=0,"",SUMPRODUCT('Fiberglass volumes'!$I$5:$I$171,'Fiberglass volumes'!BR$5:BR$171))</f>
        <v/>
      </c>
      <c r="I55" s="1018" t="str">
        <f>IF(SUMPRODUCT('Fiberglass volumes'!$I$5:$I$171,'Fiberglass volumes'!BS$5:BS$171)=0,"",SUMPRODUCT('Fiberglass volumes'!$I$5:$I$171,'Fiberglass volumes'!BS$5:BS$171))</f>
        <v/>
      </c>
      <c r="J55" s="1018" t="str">
        <f>IF(SUMPRODUCT('Fiberglass volumes'!$I$5:$I$171,'Fiberglass volumes'!BT$5:BT$171)=0,"",SUMPRODUCT('Fiberglass volumes'!$I$5:$I$171,'Fiberglass volumes'!BT$5:BT$171))</f>
        <v/>
      </c>
      <c r="O55" s="1368"/>
      <c r="P55" s="1368"/>
    </row>
    <row r="56" spans="1:16" ht="15" customHeight="1">
      <c r="A56" s="1334"/>
      <c r="B56" s="1348" t="s">
        <v>668</v>
      </c>
      <c r="C56" s="1017" t="str">
        <f>IF(SUMPRODUCT('Fiberglass volumes'!$J$5:$J$171,'Fiberglass volumes'!BW$5:BW$171)=0,"",SUMPRODUCT('Fiberglass volumes'!$J$5:$J$171,'Fiberglass volumes'!BW$5:BW$171))</f>
        <v/>
      </c>
      <c r="D56" s="1017" t="str">
        <f>IF(SUMPRODUCT('Fiberglass volumes'!$J$5:$J$171,'Fiberglass volumes'!BX$5:BX$171)=0,"",SUMPRODUCT('Fiberglass volumes'!$J$5:$J$171,'Fiberglass volumes'!BX$5:BX$171))</f>
        <v/>
      </c>
      <c r="E56" s="1017" t="str">
        <f>IF(SUMPRODUCT('Fiberglass volumes'!$J$5:$J$171,'Fiberglass volumes'!BY$5:BY$171)=0,"",SUMPRODUCT('Fiberglass volumes'!$J$5:$J$171,'Fiberglass volumes'!BY$5:BY$171))</f>
        <v/>
      </c>
      <c r="F56" s="1236"/>
      <c r="G56" s="1017" t="str">
        <f>IF(SUMPRODUCT('Fiberglass volumes'!$J$5:$J$171,'Fiberglass volumes'!BQ$5:BQ$171)=0,"",SUMPRODUCT('Fiberglass volumes'!$J$5:$J$171,'Fiberglass volumes'!BQ$5:BQ$171))</f>
        <v/>
      </c>
      <c r="H56" s="1017" t="str">
        <f>IF(SUMPRODUCT('Fiberglass volumes'!$J$5:$J$171,'Fiberglass volumes'!BR$5:BR$171)=0,"",SUMPRODUCT('Fiberglass volumes'!$J$5:$J$171,'Fiberglass volumes'!BR$5:BR$171))</f>
        <v/>
      </c>
      <c r="I56" s="1017" t="str">
        <f>IF(SUMPRODUCT('Fiberglass volumes'!$J$5:$J$171,'Fiberglass volumes'!BS$5:BS$171)=0,"",SUMPRODUCT('Fiberglass volumes'!$J$5:$J$171,'Fiberglass volumes'!BS$5:BS$171))</f>
        <v/>
      </c>
      <c r="J56" s="1017" t="str">
        <f>IF(SUMPRODUCT('Fiberglass volumes'!$J$5:$J$171,'Fiberglass volumes'!BT$5:BT$171)=0,"",SUMPRODUCT('Fiberglass volumes'!$J$5:$J$171,'Fiberglass volumes'!BT$5:BT$171))</f>
        <v/>
      </c>
      <c r="O56" s="138"/>
      <c r="P56" s="138"/>
    </row>
    <row r="57" spans="1:16" ht="15" customHeight="1">
      <c r="A57" s="1360" t="s">
        <v>1689</v>
      </c>
      <c r="B57" s="1349" t="s">
        <v>13</v>
      </c>
      <c r="C57" s="1022" t="str">
        <f>IF(SUMPRODUCT('Fiberglass volumes'!$L$5:$L$171,'Fiberglass volumes'!BW$5:BW$171)=0,"",SUMPRODUCT('Fiberglass volumes'!$L$5:$L$171,'Fiberglass volumes'!BW$5:BW$171))</f>
        <v/>
      </c>
      <c r="D57" s="1022" t="str">
        <f>IF(SUMPRODUCT('Fiberglass volumes'!$L$5:$L$171,'Fiberglass volumes'!BX$5:BX$171)=0,"",SUMPRODUCT('Fiberglass volumes'!$L$5:$L$171,'Fiberglass volumes'!BX$5:BX$171))</f>
        <v/>
      </c>
      <c r="E57" s="1022" t="str">
        <f>IF(SUMPRODUCT('Fiberglass volumes'!$L$5:$L$171,'Fiberglass volumes'!BY$5:BY$171)=0,"",SUMPRODUCT('Fiberglass volumes'!$L$5:$L$171,'Fiberglass volumes'!BY$5:BY$171))</f>
        <v/>
      </c>
      <c r="F57" s="1236"/>
      <c r="G57" s="1022" t="str">
        <f>IF(SUMPRODUCT('Fiberglass volumes'!$L$5:$L$171,'Fiberglass volumes'!BQ$5:BQ$171)=0,"",SUMPRODUCT('Fiberglass volumes'!$L$5:$L$171,'Fiberglass volumes'!BQ$5:BQ$171))</f>
        <v/>
      </c>
      <c r="H57" s="1022" t="str">
        <f>IF(SUMPRODUCT('Fiberglass volumes'!$L$5:$L$171,'Fiberglass volumes'!BR$5:BR$171)=0,"",SUMPRODUCT('Fiberglass volumes'!$L$5:$L$171,'Fiberglass volumes'!BR$5:BR$171))</f>
        <v/>
      </c>
      <c r="I57" s="1022" t="str">
        <f>IF(SUMPRODUCT('Fiberglass volumes'!$L$5:$L$171,'Fiberglass volumes'!BS$5:BS$171)=0,"",SUMPRODUCT('Fiberglass volumes'!$L$5:$L$171,'Fiberglass volumes'!BS$5:BS$171))</f>
        <v/>
      </c>
      <c r="J57" s="1022" t="str">
        <f>IF(SUMPRODUCT('Fiberglass volumes'!$L$5:$L$171,'Fiberglass volumes'!BT$5:BT$171)=0,"",SUMPRODUCT('Fiberglass volumes'!$L$5:$L$171,'Fiberglass volumes'!BT$5:BT$171))</f>
        <v/>
      </c>
      <c r="O57" s="138"/>
      <c r="P57" s="138"/>
    </row>
    <row r="58" spans="1:16" ht="15" customHeight="1">
      <c r="A58" s="1360"/>
      <c r="B58" s="1350" t="s">
        <v>15</v>
      </c>
      <c r="C58" s="1024" t="str">
        <f>IF(SUMPRODUCT('Fiberglass volumes'!$K$5:$K$171,'Fiberglass volumes'!BW$5:BW$171)=0,"",SUMPRODUCT('Fiberglass volumes'!$K$5:$K$171,'Fiberglass volumes'!BW$5:BW$171))</f>
        <v/>
      </c>
      <c r="D58" s="1024" t="str">
        <f>IF(SUMPRODUCT('Fiberglass volumes'!$K$5:$K$171,'Fiberglass volumes'!BX$5:BX$171)=0,"",SUMPRODUCT('Fiberglass volumes'!$K$5:$K$171,'Fiberglass volumes'!BX$5:BX$171))</f>
        <v/>
      </c>
      <c r="E58" s="1024" t="str">
        <f>IF(SUMPRODUCT('Fiberglass volumes'!$K$5:$K$171,'Fiberglass volumes'!BY$5:BY$171)=0,"",SUMPRODUCT('Fiberglass volumes'!$K$5:$K$171,'Fiberglass volumes'!BY$5:BY$171))</f>
        <v/>
      </c>
      <c r="F58" s="1236"/>
      <c r="G58" s="1024" t="str">
        <f>IF(SUMPRODUCT('Fiberglass volumes'!$K$5:$K$171,'Fiberglass volumes'!BQ$5:BQ$171)=0,"",SUMPRODUCT('Fiberglass volumes'!$K$5:$K$171,'Fiberglass volumes'!BQ$5:BQ$171))</f>
        <v/>
      </c>
      <c r="H58" s="1024" t="str">
        <f>IF(SUMPRODUCT('Fiberglass volumes'!$K$5:$K$171,'Fiberglass volumes'!BR$5:BR$171)=0,"",SUMPRODUCT('Fiberglass volumes'!$K$5:$K$171,'Fiberglass volumes'!BR$5:BR$171))</f>
        <v/>
      </c>
      <c r="I58" s="1024" t="str">
        <f>IF(SUMPRODUCT('Fiberglass volumes'!$K$5:$K$171,'Fiberglass volumes'!BS$5:BS$171)=0,"",SUMPRODUCT('Fiberglass volumes'!$K$5:$K$171,'Fiberglass volumes'!BS$5:BS$171))</f>
        <v/>
      </c>
      <c r="J58" s="1024" t="str">
        <f>IF(SUMPRODUCT('Fiberglass volumes'!$K$5:$K$171,'Fiberglass volumes'!BT$5:BT$171)=0,"",SUMPRODUCT('Fiberglass volumes'!$K$5:$K$171,'Fiberglass volumes'!BT$5:BT$171))</f>
        <v/>
      </c>
      <c r="O58" s="1368"/>
      <c r="P58" s="1368"/>
    </row>
    <row r="59" spans="1:16" ht="15" customHeight="1">
      <c r="A59" s="1360"/>
      <c r="B59" s="1352" t="s">
        <v>14</v>
      </c>
      <c r="C59" s="1023" t="str">
        <f>IF(SUMPRODUCT('Fiberglass volumes'!$M$5:$M$171,'Fiberglass volumes'!BW$5:BW$171)=0,"",SUMPRODUCT('Fiberglass volumes'!$M$5:$M$171,'Fiberglass volumes'!BW$5:BW$171))</f>
        <v/>
      </c>
      <c r="D59" s="1023" t="str">
        <f>IF(SUMPRODUCT('Fiberglass volumes'!$M$5:$M$171,'Fiberglass volumes'!BX$5:BX$171)=0,"",SUMPRODUCT('Fiberglass volumes'!$M$5:$M$171,'Fiberglass volumes'!BX$5:BX$171))</f>
        <v/>
      </c>
      <c r="E59" s="1023" t="str">
        <f>IF(SUMPRODUCT('Fiberglass volumes'!$M$5:$M$171,'Fiberglass volumes'!BY$5:BY$171)=0,"",SUMPRODUCT('Fiberglass volumes'!$M$5:$M$171,'Fiberglass volumes'!BY$5:BY$171))</f>
        <v/>
      </c>
      <c r="F59" s="1236"/>
      <c r="G59" s="1023" t="str">
        <f>IF(SUMPRODUCT('Fiberglass volumes'!$M$5:$M$171,'Fiberglass volumes'!BQ$5:BQ$171)=0,"",SUMPRODUCT('Fiberglass volumes'!$M$5:$M$171,'Fiberglass volumes'!BQ$5:BQ$171))</f>
        <v/>
      </c>
      <c r="H59" s="1023" t="str">
        <f>IF(SUMPRODUCT('Fiberglass volumes'!$M$5:$M$171,'Fiberglass volumes'!BR$5:BR$171)=0,"",SUMPRODUCT('Fiberglass volumes'!$M$5:$M$171,'Fiberglass volumes'!BR$5:BR$171))</f>
        <v/>
      </c>
      <c r="I59" s="1023" t="str">
        <f>IF(SUMPRODUCT('Fiberglass volumes'!$M$5:$M$171,'Fiberglass volumes'!BS$5:BS$171)=0,"",SUMPRODUCT('Fiberglass volumes'!$M$5:$M$171,'Fiberglass volumes'!BS$5:BS$171))</f>
        <v/>
      </c>
      <c r="J59" s="1023" t="str">
        <f>IF(SUMPRODUCT('Fiberglass volumes'!$M$5:$M$171,'Fiberglass volumes'!BT$5:BT$171)=0,"",SUMPRODUCT('Fiberglass volumes'!$M$5:$M$171,'Fiberglass volumes'!BT$5:BT$171))</f>
        <v/>
      </c>
      <c r="N59" s="1368"/>
      <c r="O59" s="1368"/>
      <c r="P59" s="1368"/>
    </row>
    <row r="60" spans="1:16" ht="15" customHeight="1">
      <c r="A60" s="1334"/>
      <c r="B60" s="1353" t="s">
        <v>12</v>
      </c>
      <c r="C60" s="1021" t="str">
        <f>IF(SUMPRODUCT('Fiberglass volumes'!$N$5:$N$171,'Fiberglass volumes'!BW$5:BW$171)=0,"",SUMPRODUCT('Fiberglass volumes'!$N$5:$N$171,'Fiberglass volumes'!BW$5:BW$171))</f>
        <v/>
      </c>
      <c r="D60" s="1021" t="str">
        <f>IF(SUMPRODUCT('Fiberglass volumes'!$N$5:$N$171,'Fiberglass volumes'!BX$5:BX$171)=0,"",SUMPRODUCT('Fiberglass volumes'!$N$5:$N$171,'Fiberglass volumes'!BX$5:BX$171))</f>
        <v/>
      </c>
      <c r="E60" s="1021" t="str">
        <f>IF(SUMPRODUCT('Fiberglass volumes'!$N$5:$N$171,'Fiberglass volumes'!BY$5:BY$171)=0,"",SUMPRODUCT('Fiberglass volumes'!$N$5:$N$171,'Fiberglass volumes'!BY$5:BY$171))</f>
        <v/>
      </c>
      <c r="F60" s="1236"/>
      <c r="G60" s="1032" t="str">
        <f>IF(SUMPRODUCT('Fiberglass volumes'!$N$5:$N$171,'Fiberglass volumes'!BQ$5:BQ$171)=0,"",SUMPRODUCT('Fiberglass volumes'!$N$5:$N$171,'Fiberglass volumes'!BQ$5:BQ$171))</f>
        <v/>
      </c>
      <c r="H60" s="1032" t="str">
        <f>IF(SUMPRODUCT('Fiberglass volumes'!$N$5:$N$171,'Fiberglass volumes'!BR$5:BR$171)=0,"",SUMPRODUCT('Fiberglass volumes'!$N$5:$N$171,'Fiberglass volumes'!BR$5:BR$171))</f>
        <v/>
      </c>
      <c r="I60" s="1032" t="str">
        <f>IF(SUMPRODUCT('Fiberglass volumes'!$N$5:$N$171,'Fiberglass volumes'!BS$5:BS$171)=0,"",SUMPRODUCT('Fiberglass volumes'!$N$5:$N$171,'Fiberglass volumes'!BS$5:BS$171))</f>
        <v/>
      </c>
      <c r="J60" s="1032" t="str">
        <f>IF(SUMPRODUCT('Fiberglass volumes'!$N$5:$N$171,'Fiberglass volumes'!BT$5:BT$171)=0,"",SUMPRODUCT('Fiberglass volumes'!$N$5:$N$171,'Fiberglass volumes'!BT$5:BT$171))</f>
        <v/>
      </c>
    </row>
    <row r="61" spans="1:16" ht="15" customHeight="1">
      <c r="A61" s="1334"/>
      <c r="B61" s="1025" t="s">
        <v>1402</v>
      </c>
      <c r="C61" s="1033" t="str">
        <f>IF(SUMPRODUCT('Fiberglass volumes'!$O$5:$O$171,'Fiberglass volumes'!BW$5:BW$171)=0,"",SUMPRODUCT('Fiberglass volumes'!$O$5:$O$171,'Fiberglass volumes'!BW$5:BW$171))</f>
        <v/>
      </c>
      <c r="D61" s="1033" t="str">
        <f>IF(SUMPRODUCT('Fiberglass volumes'!$O$5:$O$171,'Fiberglass volumes'!BX$5:BX$171)=0,"",SUMPRODUCT('Fiberglass volumes'!$O$5:$O$171,'Fiberglass volumes'!BX$5:BX$171))</f>
        <v/>
      </c>
      <c r="E61" s="1033" t="str">
        <f>IF(SUMPRODUCT('Fiberglass volumes'!$O$5:$O$171,'Fiberglass volumes'!BY$5:BY$171)=0,"",SUMPRODUCT('Fiberglass volumes'!$O$5:$O$171,'Fiberglass volumes'!BY$5:BY$171))</f>
        <v/>
      </c>
      <c r="F61" s="1236"/>
      <c r="G61" s="1025" t="str">
        <f>IF(SUMPRODUCT('Fiberglass volumes'!$O$5:$O$171,'Fiberglass volumes'!BQ$5:BQ$171)=0,"",SUMPRODUCT('Fiberglass volumes'!$O$5:$O$171,'Fiberglass volumes'!BQ$5:BQ$171))</f>
        <v/>
      </c>
      <c r="H61" s="1025" t="str">
        <f>IF(SUMPRODUCT('Fiberglass volumes'!$O$5:$O$171,'Fiberglass volumes'!BR$5:BR$171)=0,"",SUMPRODUCT('Fiberglass volumes'!$O$5:$O$171,'Fiberglass volumes'!BR$5:BR$171))</f>
        <v/>
      </c>
      <c r="I61" s="1025" t="str">
        <f>IF(SUMPRODUCT('Fiberglass volumes'!$O$5:$O$171,'Fiberglass volumes'!BS$5:BS$171)=0,"",SUMPRODUCT('Fiberglass volumes'!$O$5:$O$171,'Fiberglass volumes'!BS$5:BS$171))</f>
        <v/>
      </c>
      <c r="J61" s="1025" t="str">
        <f>IF(SUMPRODUCT('Fiberglass volumes'!$O$5:$O$171,'Fiberglass volumes'!BT$5:BT$171)=0,"",SUMPRODUCT('Fiberglass volumes'!$O$5:$O$171,'Fiberglass volumes'!BT$5:BT$171))</f>
        <v/>
      </c>
    </row>
    <row r="62" spans="1:16" ht="15" customHeight="1">
      <c r="A62" s="1334"/>
      <c r="B62" s="1238" t="s">
        <v>673</v>
      </c>
      <c r="C62" s="1238" t="str">
        <f>IF(SUMPRODUCT('Fiberglass volumes'!$P$5:$P$171,'Fiberglass volumes'!BW$5:BW$171)=0,"",SUMPRODUCT('Fiberglass volumes'!$P$5:$P$171,'Fiberglass volumes'!BW$5:BW$171))</f>
        <v/>
      </c>
      <c r="D62" s="1238" t="str">
        <f>IF(SUMPRODUCT('Fiberglass volumes'!$P$5:$P$171,'Fiberglass volumes'!BX$5:BX$171)=0,"",SUMPRODUCT('Fiberglass volumes'!$P$5:$P$171,'Fiberglass volumes'!BX$5:BX$171))</f>
        <v/>
      </c>
      <c r="E62" s="1238" t="str">
        <f>IF(SUMPRODUCT('Fiberglass volumes'!$P$5:$P$171,'Fiberglass volumes'!BY$5:BY$171)=0,"",SUMPRODUCT('Fiberglass volumes'!$P$5:$P$171,'Fiberglass volumes'!BY$5:BY$171))</f>
        <v/>
      </c>
      <c r="F62" s="1236"/>
      <c r="G62" s="1239" t="str">
        <f>IF(SUMPRODUCT('Fiberglass volumes'!$P$5:$P$171,'Fiberglass volumes'!BQ$5:BQ$171)=0,"",SUMPRODUCT('Fiberglass volumes'!$P$5:$P$171,'Fiberglass volumes'!BQ$5:BQ$171))</f>
        <v/>
      </c>
      <c r="H62" s="1239" t="str">
        <f>IF(SUMPRODUCT('Fiberglass volumes'!$P$5:$P$171,'Fiberglass volumes'!BR$5:BR$171)=0,"",SUMPRODUCT('Fiberglass volumes'!$P$5:$P$171,'Fiberglass volumes'!BR$5:BR$171))</f>
        <v/>
      </c>
      <c r="I62" s="1239" t="str">
        <f>IF(SUMPRODUCT('Fiberglass volumes'!$P$5:$P$171,'Fiberglass volumes'!BS$5:BS$171)=0,"",SUMPRODUCT('Fiberglass volumes'!$P$5:$P$171,'Fiberglass volumes'!BS$5:BS$171))</f>
        <v/>
      </c>
      <c r="J62" s="1239" t="str">
        <f>IF(SUMPRODUCT('Fiberglass volumes'!$P$5:$P$171,'Fiberglass volumes'!BT$5:BT$171)=0,"",SUMPRODUCT('Fiberglass volumes'!$P$5:$P$171,'Fiberglass volumes'!BT$5:BT$171))</f>
        <v/>
      </c>
    </row>
    <row r="63" spans="1:16" ht="15" customHeight="1">
      <c r="A63" s="1334"/>
      <c r="B63" s="1369" t="s">
        <v>812</v>
      </c>
      <c r="C63" s="1031" t="str">
        <f>IF(SUMPRODUCT('Fiberglass volumes'!$Q$5:$Q$171,'Fiberglass volumes'!BW$5:BW$171)=0,"",SUMPRODUCT('Fiberglass volumes'!$Q$5:$Q$171,'Fiberglass volumes'!BW$5:BW$171))</f>
        <v/>
      </c>
      <c r="D63" s="1031" t="str">
        <f>IF(SUMPRODUCT('Fiberglass volumes'!$Q$5:$Q$171,'Fiberglass volumes'!BX$5:BX$171)=0,"",SUMPRODUCT('Fiberglass volumes'!$Q$5:$Q$171,'Fiberglass volumes'!BX$5:BX$171))</f>
        <v/>
      </c>
      <c r="E63" s="1031" t="str">
        <f>IF(SUMPRODUCT('Fiberglass volumes'!$Q$5:$Q$171,'Fiberglass volumes'!BY$5:BY$171)=0,"",SUMPRODUCT('Fiberglass volumes'!$Q$5:$Q$171,'Fiberglass volumes'!BY$5:BY$171))</f>
        <v/>
      </c>
      <c r="F63" s="1236"/>
      <c r="G63" s="1031" t="str">
        <f>IF(SUMPRODUCT('Fiberglass volumes'!$Q$5:$Q$171,'Fiberglass volumes'!BQ$5:BQ$171)=0,"",SUMPRODUCT('Fiberglass volumes'!$Q$5:$Q$171,'Fiberglass volumes'!BQ$5:BQ$171))</f>
        <v/>
      </c>
      <c r="H63" s="1031" t="str">
        <f>IF(SUMPRODUCT('Fiberglass volumes'!$Q$5:$Q$171,'Fiberglass volumes'!BR$5:BR$171)=0,"",SUMPRODUCT('Fiberglass volumes'!$Q$5:$Q$171,'Fiberglass volumes'!BR$5:BR$171))</f>
        <v/>
      </c>
      <c r="I63" s="1031" t="str">
        <f>IF(SUMPRODUCT('Fiberglass volumes'!$Q$5:$Q$171,'Fiberglass volumes'!BS$5:BS$171)=0,"",SUMPRODUCT('Fiberglass volumes'!$Q$5:$Q$171,'Fiberglass volumes'!BS$5:BS$171))</f>
        <v/>
      </c>
      <c r="J63" s="1031" t="str">
        <f>IF(SUMPRODUCT('Fiberglass volumes'!$Q$5:$Q$171,'Fiberglass volumes'!BT$5:BT$171)=0,"",SUMPRODUCT('Fiberglass volumes'!$Q$5:$Q$171,'Fiberglass volumes'!BT$5:BT$171))</f>
        <v/>
      </c>
    </row>
    <row r="64" spans="1:16" ht="15" customHeight="1">
      <c r="A64" s="1334"/>
      <c r="B64" s="1236"/>
      <c r="C64" s="1236"/>
      <c r="D64" s="1236"/>
      <c r="E64" s="1236"/>
      <c r="F64" s="1236"/>
      <c r="G64" s="1236"/>
      <c r="H64" s="1236"/>
      <c r="I64" s="1236"/>
      <c r="J64" s="1236"/>
    </row>
    <row r="65" spans="1:19" ht="15" customHeight="1">
      <c r="A65" s="1334"/>
      <c r="B65" s="1370" t="s">
        <v>1598</v>
      </c>
      <c r="C65" s="1026">
        <f>SUM(C52:C63)</f>
        <v>0</v>
      </c>
      <c r="D65" s="1026">
        <f>SUM(D52:D63)</f>
        <v>0</v>
      </c>
      <c r="E65" s="1026">
        <f>SUM(E52:E63)</f>
        <v>0</v>
      </c>
      <c r="F65" s="1236"/>
      <c r="G65" s="1026">
        <f>SUM(G52:G63)</f>
        <v>0</v>
      </c>
      <c r="H65" s="1026">
        <f>SUM(H52:H63)</f>
        <v>0</v>
      </c>
      <c r="I65" s="1026">
        <f>SUM(I52:I63)</f>
        <v>0</v>
      </c>
      <c r="J65" s="1026">
        <f>SUM(J52:J63)</f>
        <v>0</v>
      </c>
    </row>
    <row r="66" spans="1:19" ht="15" customHeight="1">
      <c r="A66" s="1334"/>
      <c r="B66" s="1357"/>
      <c r="C66" s="1236"/>
      <c r="D66" s="1236"/>
      <c r="E66" s="1236"/>
      <c r="F66" s="1236"/>
    </row>
    <row r="67" spans="1:19" ht="15" customHeight="1">
      <c r="A67" s="1334"/>
      <c r="B67" s="1357"/>
      <c r="C67" s="1236"/>
      <c r="D67" s="1236"/>
      <c r="E67" s="1236"/>
      <c r="F67" s="1236"/>
    </row>
    <row r="68" spans="1:19" ht="15" customHeight="1">
      <c r="A68" s="1358"/>
      <c r="B68" s="1329"/>
      <c r="C68" s="1329"/>
      <c r="D68" s="1329"/>
      <c r="E68" s="1329"/>
      <c r="F68" s="1329"/>
      <c r="G68" s="1330"/>
      <c r="H68" s="1330"/>
      <c r="I68" s="1330"/>
      <c r="J68" s="1330"/>
      <c r="K68" s="1330"/>
      <c r="L68" s="1330"/>
      <c r="M68" s="1330"/>
      <c r="N68" s="1330"/>
      <c r="O68" s="1330"/>
      <c r="P68" s="1330"/>
      <c r="Q68" s="1330"/>
      <c r="R68" s="1330"/>
      <c r="S68" s="1330"/>
    </row>
    <row r="69" spans="1:19" ht="15" customHeight="1">
      <c r="A69" s="1334"/>
      <c r="B69" s="1236"/>
      <c r="C69" s="1236"/>
      <c r="D69" s="1236"/>
      <c r="E69" s="1236"/>
      <c r="F69" s="1236"/>
      <c r="G69" s="1332"/>
      <c r="H69" s="1332"/>
      <c r="I69" s="1332"/>
      <c r="J69" s="1332"/>
      <c r="K69" s="1332"/>
      <c r="L69" s="1332"/>
      <c r="M69" s="1332"/>
      <c r="N69" s="1332"/>
      <c r="O69" s="1332"/>
    </row>
    <row r="70" spans="1:19" ht="15" customHeight="1">
      <c r="A70" s="1334"/>
      <c r="B70" s="1236"/>
      <c r="C70" s="1371" t="s">
        <v>1784</v>
      </c>
      <c r="D70" s="1372"/>
      <c r="E70" s="1372"/>
      <c r="F70" s="1372"/>
      <c r="G70" s="1372"/>
      <c r="H70" s="1373"/>
      <c r="I70" s="1332"/>
      <c r="J70" s="1371" t="s">
        <v>1785</v>
      </c>
      <c r="K70" s="1372"/>
      <c r="L70" s="1372"/>
      <c r="M70" s="1372"/>
      <c r="N70" s="1372"/>
      <c r="O70" s="1373"/>
      <c r="Q70" s="1371" t="s">
        <v>1898</v>
      </c>
      <c r="R70" s="1372"/>
      <c r="S70" s="1373"/>
    </row>
    <row r="71" spans="1:19" ht="15" customHeight="1">
      <c r="B71" s="1236"/>
      <c r="C71" s="1375"/>
      <c r="D71" s="1376"/>
      <c r="E71" s="1376"/>
      <c r="F71" s="1376"/>
      <c r="G71" s="1376"/>
      <c r="H71" s="1377"/>
      <c r="J71" s="1375"/>
      <c r="K71" s="1376"/>
      <c r="L71" s="1376"/>
      <c r="M71" s="1376"/>
      <c r="N71" s="1376"/>
      <c r="O71" s="1377"/>
      <c r="Q71" s="1375"/>
      <c r="R71" s="1376"/>
      <c r="S71" s="1377"/>
    </row>
    <row r="72" spans="1:19" ht="15" customHeight="1">
      <c r="B72" s="1236"/>
      <c r="C72" s="1339" t="s">
        <v>1515</v>
      </c>
      <c r="D72" s="1339"/>
      <c r="E72" s="1339"/>
      <c r="F72" s="1339"/>
      <c r="G72" s="1339"/>
      <c r="H72" s="1339"/>
      <c r="J72" s="1339" t="s">
        <v>1515</v>
      </c>
      <c r="K72" s="1339"/>
      <c r="L72" s="1339"/>
      <c r="M72" s="1339"/>
      <c r="N72" s="1339"/>
      <c r="O72" s="1339"/>
      <c r="Q72" s="1378"/>
      <c r="R72" s="1379"/>
      <c r="S72" s="1380"/>
    </row>
    <row r="73" spans="1:19" ht="15" customHeight="1">
      <c r="B73" s="1236"/>
      <c r="C73" s="1342" t="s">
        <v>1522</v>
      </c>
      <c r="D73" s="1342" t="s">
        <v>1521</v>
      </c>
      <c r="E73" s="1342" t="s">
        <v>1519</v>
      </c>
      <c r="F73" s="1342" t="s">
        <v>1520</v>
      </c>
      <c r="G73" s="1342" t="s">
        <v>1516</v>
      </c>
      <c r="H73" s="1342" t="s">
        <v>1517</v>
      </c>
      <c r="J73" s="1342" t="s">
        <v>1522</v>
      </c>
      <c r="K73" s="1342" t="s">
        <v>1521</v>
      </c>
      <c r="L73" s="1342" t="s">
        <v>1519</v>
      </c>
      <c r="M73" s="1342" t="s">
        <v>1520</v>
      </c>
      <c r="N73" s="1342" t="s">
        <v>1516</v>
      </c>
      <c r="O73" s="1342" t="s">
        <v>1517</v>
      </c>
      <c r="Q73" s="1336" t="s">
        <v>1515</v>
      </c>
      <c r="R73" s="1337"/>
      <c r="S73" s="1338"/>
    </row>
    <row r="74" spans="1:19" ht="15" customHeight="1">
      <c r="B74" s="1236"/>
      <c r="C74" s="1367" t="s">
        <v>1682</v>
      </c>
      <c r="D74" s="1367" t="s">
        <v>1683</v>
      </c>
      <c r="E74" s="1367" t="s">
        <v>1684</v>
      </c>
      <c r="F74" s="1367" t="s">
        <v>1685</v>
      </c>
      <c r="G74" s="1367" t="s">
        <v>1686</v>
      </c>
      <c r="H74" s="1367" t="s">
        <v>1687</v>
      </c>
      <c r="J74" s="1367" t="s">
        <v>1682</v>
      </c>
      <c r="K74" s="1367" t="s">
        <v>1683</v>
      </c>
      <c r="L74" s="1367" t="s">
        <v>1684</v>
      </c>
      <c r="M74" s="1367" t="s">
        <v>1685</v>
      </c>
      <c r="N74" s="1367" t="s">
        <v>1686</v>
      </c>
      <c r="O74" s="1367" t="s">
        <v>1687</v>
      </c>
      <c r="Q74" s="1026" t="s">
        <v>1608</v>
      </c>
      <c r="R74" s="1026" t="s">
        <v>1609</v>
      </c>
      <c r="S74" s="1026" t="s">
        <v>1610</v>
      </c>
    </row>
    <row r="75" spans="1:19" ht="15" customHeight="1">
      <c r="A75" s="1381"/>
      <c r="B75" s="1345" t="s">
        <v>670</v>
      </c>
      <c r="C75" s="1019" t="str">
        <f>IF(SUMPRODUCT(Hybrids!$G$27:$G$30,Hybrids!BK$27:BK$30)=0,"",SUMPRODUCT(Hybrids!$G$27:$G$30,Hybrids!BK$27:BK$30))</f>
        <v/>
      </c>
      <c r="D75" s="1019" t="str">
        <f>IF(SUMPRODUCT(Hybrids!$G$27:$G$30,Hybrids!BL$27:BL$30)=0,"",SUMPRODUCT(Hybrids!$G$27:$G$30,Hybrids!BL$27:BL$30))</f>
        <v/>
      </c>
      <c r="E75" s="1019" t="str">
        <f>IF(SUMPRODUCT(Hybrids!$G$27:$G$30,Hybrids!BM$27:BM$30)=0,"",SUMPRODUCT(Hybrids!$G$27:$G$30,Hybrids!BM$27:BM$30))</f>
        <v/>
      </c>
      <c r="F75" s="1019" t="str">
        <f>IF(SUMPRODUCT(Hybrids!$G$27:$G$30,Hybrids!BN$27:BN$30)=0,"",SUMPRODUCT(Hybrids!$G$27:$G$30,Hybrids!BN$27:BN$30))</f>
        <v/>
      </c>
      <c r="G75" s="1019" t="str">
        <f>IF(SUMPRODUCT(Hybrids!$G$27:$G$30,Hybrids!BO$27:BO$30)=0,"",SUMPRODUCT(Hybrids!$G$27:$G$30,Hybrids!BO$27:BO$30))</f>
        <v/>
      </c>
      <c r="H75" s="1019" t="str">
        <f>IF(SUMPRODUCT(Hybrids!$G$27:$G$30,Hybrids!BP$27:BP$30)=0,"",SUMPRODUCT(Hybrids!$G$27:$G$30,Hybrids!BP$27:BP$30))</f>
        <v/>
      </c>
      <c r="J75" s="1019" t="str">
        <f>IF(SUMPRODUCT(Hybrids!$G$31:$G$42,Hybrids!BK$31:BK$42)=0,"",SUMPRODUCT(Hybrids!$G$31:$G$42,Hybrids!BK$31:BK$42))</f>
        <v/>
      </c>
      <c r="K75" s="1019" t="str">
        <f>IF(SUMPRODUCT(Hybrids!$G$31:$G$42,Hybrids!BL$31:BL$42)=0,"",SUMPRODUCT(Hybrids!$G$31:$G$42,Hybrids!BL$31:BL$42))</f>
        <v/>
      </c>
      <c r="L75" s="1019" t="str">
        <f>IF(SUMPRODUCT(Hybrids!$G$31:$G$42,Hybrids!BM$31:BM$42)=0,"",SUMPRODUCT(Hybrids!$G$31:$G$42,Hybrids!BM$31:BM$42))</f>
        <v/>
      </c>
      <c r="M75" s="1019" t="str">
        <f>IF(SUMPRODUCT(Hybrids!$G$31:$G$42,Hybrids!BN$31:BN$42)=0,"",SUMPRODUCT(Hybrids!$G$31:$G$42,Hybrids!BN$31:BN$42))</f>
        <v/>
      </c>
      <c r="N75" s="1019" t="str">
        <f>IF(SUMPRODUCT(Hybrids!$G$31:$G$42,Hybrids!BO$31:BO$42)=0,"",SUMPRODUCT(Hybrids!$G$31:$G$42,Hybrids!BO$31:BO$42))</f>
        <v/>
      </c>
      <c r="O75" s="1019" t="str">
        <f>IF(SUMPRODUCT(Hybrids!$G$31:$G$42,Hybrids!BP$31:BP$42)=0,"",SUMPRODUCT(Hybrids!$G$31:$G$42,Hybrids!BP$31:BP$42))</f>
        <v/>
      </c>
      <c r="Q75" s="1019" t="str">
        <f>IF(SUMPRODUCT(Hybrids!$G$5:$G$15,Hybrids!$BQ$5:$BQ15)=0,"",SUMPRODUCT(Hybrids!$G$5:$G$15,Hybrids!$BQ$5:$BQ15))</f>
        <v/>
      </c>
      <c r="R75" s="1019" t="str">
        <f>IF(SUMPRODUCT(Hybrids!$G$5:$G$15,Hybrids!$BR$5:$BR15)=0,"",SUMPRODUCT(Hybrids!$G$5:$G$15,Hybrids!$BR$5:$BR15))</f>
        <v/>
      </c>
      <c r="S75" s="1019" t="str">
        <f>IF(SUMPRODUCT(Hybrids!$G$5:$G$15,Hybrids!$BS$5:$BS15)=0,"",SUMPRODUCT(Hybrids!$G$5:$G$15,Hybrids!$BS$5:$BS15))</f>
        <v/>
      </c>
    </row>
    <row r="76" spans="1:19" ht="15" customHeight="1">
      <c r="A76" s="1381"/>
      <c r="B76" s="1346" t="s">
        <v>671</v>
      </c>
      <c r="C76" s="1020" t="str">
        <f>IF(SUMPRODUCT(Hybrids!$H$27:$H$30,Hybrids!BK$27:BK$30)=0,"",SUMPRODUCT(Hybrids!$H$27:$H$30,Hybrids!BK$27:BK$30))</f>
        <v/>
      </c>
      <c r="D76" s="1020" t="str">
        <f>IF(SUMPRODUCT(Hybrids!$H$27:$H$30,Hybrids!BL$27:BL$30)=0,"",SUMPRODUCT(Hybrids!$H$27:$H$30,Hybrids!BL$27:BL$30))</f>
        <v/>
      </c>
      <c r="E76" s="1020" t="str">
        <f>IF(SUMPRODUCT(Hybrids!$H$27:$H$30,Hybrids!BM$27:BM$30)=0,"",SUMPRODUCT(Hybrids!$H$27:$H$30,Hybrids!BM$27:BM$30))</f>
        <v/>
      </c>
      <c r="F76" s="1020" t="str">
        <f>IF(SUMPRODUCT(Hybrids!$H$27:$H$30,Hybrids!BN$27:BN$30)=0,"",SUMPRODUCT(Hybrids!$H$27:$H$30,Hybrids!BN$27:BN$30))</f>
        <v/>
      </c>
      <c r="G76" s="1020" t="str">
        <f>IF(SUMPRODUCT(Hybrids!$H$27:$H$30,Hybrids!BO$27:BO$30)=0,"",SUMPRODUCT(Hybrids!$H$27:$H$30,Hybrids!BO$27:BO$30))</f>
        <v/>
      </c>
      <c r="H76" s="1020" t="str">
        <f>IF(SUMPRODUCT(Hybrids!$H$27:$H$30,Hybrids!BP$27:BP$30)=0,"",SUMPRODUCT(Hybrids!$H$27:$H$30,Hybrids!BP$27:BP$30))</f>
        <v/>
      </c>
      <c r="J76" s="1020" t="str">
        <f>IF(SUMPRODUCT(Hybrids!$H$31:$H$42,Hybrids!BK$31:BK$42)=0,"",SUMPRODUCT(Hybrids!$H$31:$H$42,Hybrids!BK$31:BK$42))</f>
        <v/>
      </c>
      <c r="K76" s="1020" t="str">
        <f>IF(SUMPRODUCT(Hybrids!$H$31:$H$42,Hybrids!BL$31:BL$42)=0,"",SUMPRODUCT(Hybrids!$H$31:$H$42,Hybrids!BL$31:BL$42))</f>
        <v/>
      </c>
      <c r="L76" s="1020" t="str">
        <f>IF(SUMPRODUCT(Hybrids!$H$31:$H$42,Hybrids!BM$31:BM$42)=0,"",SUMPRODUCT(Hybrids!$H$31:$H$42,Hybrids!BM$31:BM$42))</f>
        <v/>
      </c>
      <c r="M76" s="1020" t="str">
        <f>IF(SUMPRODUCT(Hybrids!$H$31:$H$42,Hybrids!BN$31:BN$42)=0,"",SUMPRODUCT(Hybrids!$H$31:$H$42,Hybrids!BN$31:BN$42))</f>
        <v/>
      </c>
      <c r="N76" s="1020" t="str">
        <f>IF(SUMPRODUCT(Hybrids!$H$31:$H$42,Hybrids!BO$31:BO$42)=0,"",SUMPRODUCT(Hybrids!$H$31:$H$42,Hybrids!BO$31:BO$42))</f>
        <v/>
      </c>
      <c r="O76" s="1020" t="str">
        <f>IF(SUMPRODUCT(Hybrids!$H$31:$H$42,Hybrids!BP$31:BP$42)=0,"",SUMPRODUCT(Hybrids!$H$31:$H$42,Hybrids!BP$31:BP$42))</f>
        <v/>
      </c>
      <c r="Q76" s="1020" t="str">
        <f>IF(SUMPRODUCT(Hybrids!$H$5:$H$15,Hybrids!$BQ$5:$BQ15)=0,"",SUMPRODUCT(Hybrids!$H$5:$H$15,Hybrids!$BQ$5:$BQ15))</f>
        <v/>
      </c>
      <c r="R76" s="1020" t="str">
        <f>IF(SUMPRODUCT(Hybrids!$H$5:$H$15,Hybrids!$BR$5:$BR15)=0,"",SUMPRODUCT(Hybrids!$H$5:$H$15,Hybrids!$BR$5:$BR15))</f>
        <v/>
      </c>
      <c r="S76" s="1020" t="str">
        <f>IF(SUMPRODUCT(Hybrids!$H$5:$H$15,Hybrids!$BS$5:$BS15)=0,"",SUMPRODUCT(Hybrids!$H$5:$H$15,Hybrids!$BS$5:$BS15))</f>
        <v/>
      </c>
    </row>
    <row r="77" spans="1:19" ht="15" customHeight="1">
      <c r="A77" s="1381"/>
      <c r="B77" s="1347" t="s">
        <v>669</v>
      </c>
      <c r="C77" s="1018" t="str">
        <f>IF(SUMPRODUCT(Hybrids!$I$27:$I$30,Hybrids!BK$27:BK$30)=0,"",SUMPRODUCT(Hybrids!$I$27:$I$30,Hybrids!BK$27:BK$30))</f>
        <v/>
      </c>
      <c r="D77" s="1018" t="str">
        <f>IF(SUMPRODUCT(Hybrids!$I$27:$I$30,Hybrids!BL$27:BL$30)=0,"",SUMPRODUCT(Hybrids!$I$27:$I$30,Hybrids!BL$27:BL$30))</f>
        <v/>
      </c>
      <c r="E77" s="1018" t="str">
        <f>IF(SUMPRODUCT(Hybrids!$I$27:$I$30,Hybrids!BM$27:BM$30)=0,"",SUMPRODUCT(Hybrids!$I$27:$I$30,Hybrids!BM$27:BM$30))</f>
        <v/>
      </c>
      <c r="F77" s="1018" t="str">
        <f>IF(SUMPRODUCT(Hybrids!$I$27:$I$30,Hybrids!BN$27:BN$30)=0,"",SUMPRODUCT(Hybrids!$I$27:$I$30,Hybrids!BN$27:BN$30))</f>
        <v/>
      </c>
      <c r="G77" s="1018" t="str">
        <f>IF(SUMPRODUCT(Hybrids!$I$27:$I$30,Hybrids!BO$27:BO$30)=0,"",SUMPRODUCT(Hybrids!$I$27:$I$30,Hybrids!BO$27:BO$30))</f>
        <v/>
      </c>
      <c r="H77" s="1018" t="str">
        <f>IF(SUMPRODUCT(Hybrids!$I$27:$I$30,Hybrids!BP$27:BP$30)=0,"",SUMPRODUCT(Hybrids!$I$27:$I$30,Hybrids!BP$27:BP$30))</f>
        <v/>
      </c>
      <c r="J77" s="1018" t="str">
        <f>IF(SUMPRODUCT(Hybrids!$I$31:$I$42,Hybrids!BK$31:BK$42)=0,"",SUMPRODUCT(Hybrids!$I$31:$I$42,Hybrids!BK$31:BK$42))</f>
        <v/>
      </c>
      <c r="K77" s="1018" t="str">
        <f>IF(SUMPRODUCT(Hybrids!$I$31:$I$42,Hybrids!BL$31:BL$42)=0,"",SUMPRODUCT(Hybrids!$I$31:$I$42,Hybrids!BL$31:BL$42))</f>
        <v/>
      </c>
      <c r="L77" s="1018" t="str">
        <f>IF(SUMPRODUCT(Hybrids!$I$31:$I$42,Hybrids!BM$31:BM$42)=0,"",SUMPRODUCT(Hybrids!$I$31:$I$42,Hybrids!BM$31:BM$42))</f>
        <v/>
      </c>
      <c r="M77" s="1018" t="str">
        <f>IF(SUMPRODUCT(Hybrids!$I$31:$I$42,Hybrids!BN$31:BN$42)=0,"",SUMPRODUCT(Hybrids!$I$31:$I$42,Hybrids!BN$31:BN$42))</f>
        <v/>
      </c>
      <c r="N77" s="1018" t="str">
        <f>IF(SUMPRODUCT(Hybrids!$I$31:$I$42,Hybrids!BO$31:BO$42)=0,"",SUMPRODUCT(Hybrids!$I$31:$I$42,Hybrids!BO$31:BO$42))</f>
        <v/>
      </c>
      <c r="O77" s="1018" t="str">
        <f>IF(SUMPRODUCT(Hybrids!$I$31:$I$42,Hybrids!BP$31:BP$42)=0,"",SUMPRODUCT(Hybrids!$I$31:$I$42,Hybrids!BP$31:BP$42))</f>
        <v/>
      </c>
      <c r="Q77" s="1018" t="str">
        <f>IF(SUMPRODUCT(Hybrids!$I$5:$I$15,Hybrids!$BQ$5:$BQ15)=0,"",SUMPRODUCT(Hybrids!$I$5:$I$15,Hybrids!$BQ$5:$BQ15))</f>
        <v/>
      </c>
      <c r="R77" s="1018" t="str">
        <f>IF(SUMPRODUCT(Hybrids!$I$5:$I$15,Hybrids!$BR$5:$BR15)=0,"",SUMPRODUCT(Hybrids!$I$5:$I$15,Hybrids!$BR$5:$BR15))</f>
        <v/>
      </c>
      <c r="S77" s="1018" t="str">
        <f>IF(SUMPRODUCT(Hybrids!$I$5:$I$15,Hybrids!$BS$5:$BS15)=0,"",SUMPRODUCT(Hybrids!$I$5:$I$15,Hybrids!$BS$5:$BS15))</f>
        <v/>
      </c>
    </row>
    <row r="78" spans="1:19" ht="15" customHeight="1">
      <c r="A78" s="1381"/>
      <c r="B78" s="1348" t="s">
        <v>668</v>
      </c>
      <c r="C78" s="1017" t="str">
        <f>IF(SUMPRODUCT(Hybrids!$J$27:$J$30,Hybrids!BK$27:BK$30)=0,"",SUMPRODUCT(Hybrids!$J$27:$J$30,Hybrids!BK$27:BK$30))</f>
        <v/>
      </c>
      <c r="D78" s="1017" t="str">
        <f>IF(SUMPRODUCT(Hybrids!$J$27:$J$30,Hybrids!BL$27:BL$30)=0,"",SUMPRODUCT(Hybrids!$J$27:$J$30,Hybrids!BL$27:BL$30))</f>
        <v/>
      </c>
      <c r="E78" s="1017" t="str">
        <f>IF(SUMPRODUCT(Hybrids!$J$27:$J$30,Hybrids!BM$27:BM$30)=0,"",SUMPRODUCT(Hybrids!$J$27:$J$30,Hybrids!BM$27:BM$30))</f>
        <v/>
      </c>
      <c r="F78" s="1017" t="str">
        <f>IF(SUMPRODUCT(Hybrids!$J$27:$J$30,Hybrids!BN$27:BN$30)=0,"",SUMPRODUCT(Hybrids!$J$27:$J$30,Hybrids!BN$27:BN$30))</f>
        <v/>
      </c>
      <c r="G78" s="1017" t="str">
        <f>IF(SUMPRODUCT(Hybrids!$J$27:$J$30,Hybrids!BO$27:BO$30)=0,"",SUMPRODUCT(Hybrids!$J$27:$J$30,Hybrids!BO$27:BO$30))</f>
        <v/>
      </c>
      <c r="H78" s="1017" t="str">
        <f>IF(SUMPRODUCT(Hybrids!$J$27:$J$30,Hybrids!BP$27:BP$30)=0,"",SUMPRODUCT(Hybrids!$J$27:$J$30,Hybrids!BP$27:BP$30))</f>
        <v/>
      </c>
      <c r="J78" s="1017" t="str">
        <f>IF(SUMPRODUCT(Hybrids!$J$31:$J$42,Hybrids!BK$31:BK$42)=0,"",SUMPRODUCT(Hybrids!$J$31:$J$42,Hybrids!BK$31:BK$42))</f>
        <v/>
      </c>
      <c r="K78" s="1017" t="str">
        <f>IF(SUMPRODUCT(Hybrids!$J$31:$J$42,Hybrids!BL$31:BL$42)=0,"",SUMPRODUCT(Hybrids!$J$31:$J$42,Hybrids!BL$31:BL$42))</f>
        <v/>
      </c>
      <c r="L78" s="1017" t="str">
        <f>IF(SUMPRODUCT(Hybrids!$J$31:$J$42,Hybrids!BM$31:BM$42)=0,"",SUMPRODUCT(Hybrids!$J$31:$J$42,Hybrids!BM$31:BM$42))</f>
        <v/>
      </c>
      <c r="M78" s="1017" t="str">
        <f>IF(SUMPRODUCT(Hybrids!$J$31:$J$42,Hybrids!BN$31:BN$42)=0,"",SUMPRODUCT(Hybrids!$J$31:$J$42,Hybrids!BN$31:BN$42))</f>
        <v/>
      </c>
      <c r="N78" s="1017" t="str">
        <f>IF(SUMPRODUCT(Hybrids!$J$31:$J$42,Hybrids!BO$31:BO$42)=0,"",SUMPRODUCT(Hybrids!$J$31:$J$42,Hybrids!BO$31:BO$42))</f>
        <v/>
      </c>
      <c r="O78" s="1017" t="str">
        <f>IF(SUMPRODUCT(Hybrids!$J$31:$J$42,Hybrids!BP$31:BP$42)=0,"",SUMPRODUCT(Hybrids!$J$31:$J$42,Hybrids!BP$31:BP$42))</f>
        <v/>
      </c>
      <c r="Q78" s="1017" t="str">
        <f>IF(SUMPRODUCT(Hybrids!$J$5:$J$15,Hybrids!$BQ$5:$BQ15)=0,"",SUMPRODUCT(Hybrids!$J$5:$J$15,Hybrids!$BQ$5:$BQ15))</f>
        <v/>
      </c>
      <c r="R78" s="1017" t="str">
        <f>IF(SUMPRODUCT(Hybrids!$J$5:$J$15,Hybrids!$BR$5:$BR15)=0,"",SUMPRODUCT(Hybrids!$J$5:$J$15,Hybrids!$BR$5:$BR15))</f>
        <v/>
      </c>
      <c r="S78" s="1017" t="str">
        <f>IF(SUMPRODUCT(Hybrids!$J$5:$J$15,Hybrids!$BS$5:$BS15)=0,"",SUMPRODUCT(Hybrids!$J$5:$J$15,Hybrids!$BS$5:$BS15))</f>
        <v/>
      </c>
    </row>
    <row r="79" spans="1:19" ht="15" customHeight="1">
      <c r="B79" s="1382" t="s">
        <v>13</v>
      </c>
      <c r="C79" s="1245" t="str">
        <f>IF(SUMPRODUCT(Hybrids!$K$27:$K$30,Hybrids!BK$27:BK$30)=0,"",SUMPRODUCT(Hybrids!$K$27:$K$30,Hybrids!BK$27:BK$30))</f>
        <v/>
      </c>
      <c r="D79" s="1245" t="str">
        <f>IF(SUMPRODUCT(Hybrids!$K$27:$K$30,Hybrids!BL$27:BL$30)=0,"",SUMPRODUCT(Hybrids!$K$27:$K$30,Hybrids!BL$27:BL$30))</f>
        <v/>
      </c>
      <c r="E79" s="1245" t="str">
        <f>IF(SUMPRODUCT(Hybrids!$K$27:$K$30,Hybrids!BM$27:BM$30)=0,"",SUMPRODUCT(Hybrids!$K$27:$K$30,Hybrids!BM$27:BM$30))</f>
        <v/>
      </c>
      <c r="F79" s="1245" t="str">
        <f>IF(SUMPRODUCT(Hybrids!$K$27:$K$30,Hybrids!BN$27:BN$30)=0,"",SUMPRODUCT(Hybrids!$K$27:$K$30,Hybrids!BN$27:BN$30))</f>
        <v/>
      </c>
      <c r="G79" s="1245" t="str">
        <f>IF(SUMPRODUCT(Hybrids!$K$27:$K$30,Hybrids!BO$27:BO$30)=0,"",SUMPRODUCT(Hybrids!$K$27:$K$30,Hybrids!BO$27:BO$30))</f>
        <v/>
      </c>
      <c r="H79" s="1245" t="str">
        <f>IF(SUMPRODUCT(Hybrids!$K$27:$K$30,Hybrids!BP$27:BP$30)=0,"",SUMPRODUCT(Hybrids!$K$27:$K$30,Hybrids!BP$27:BP$30))</f>
        <v/>
      </c>
      <c r="J79" s="1022" t="str">
        <f>IF(SUMPRODUCT(Hybrids!$K$31:$K$42,Hybrids!BK$31:BK$42)=0,"",SUMPRODUCT(Hybrids!$K$31:$K$42,Hybrids!BK$31:BK$42))</f>
        <v/>
      </c>
      <c r="K79" s="1022" t="str">
        <f>IF(SUMPRODUCT(Hybrids!$K$31:$K$42,Hybrids!BL$31:BL$42)=0,"",SUMPRODUCT(Hybrids!$K$31:$K$42,Hybrids!BL$31:BL$42))</f>
        <v/>
      </c>
      <c r="L79" s="1022" t="str">
        <f>IF(SUMPRODUCT(Hybrids!$K$31:$K$42,Hybrids!BM$31:BM$42)=0,"",SUMPRODUCT(Hybrids!$K$31:$K$42,Hybrids!BM$31:BM$42))</f>
        <v/>
      </c>
      <c r="M79" s="1022" t="str">
        <f>IF(SUMPRODUCT(Hybrids!$K$31:$K$42,Hybrids!BN$31:BN$42)=0,"",SUMPRODUCT(Hybrids!$K$31:$K$42,Hybrids!BN$31:BN$42))</f>
        <v/>
      </c>
      <c r="N79" s="1022" t="str">
        <f>IF(SUMPRODUCT(Hybrids!$K$31:$K$42,Hybrids!BO$31:BO$42)=0,"",SUMPRODUCT(Hybrids!$K$31:$K$42,Hybrids!BO$31:BO$42))</f>
        <v/>
      </c>
      <c r="O79" s="1022" t="str">
        <f>IF(SUMPRODUCT(Hybrids!$K$31:$K$42,Hybrids!BP$31:BP$42)=0,"",SUMPRODUCT(Hybrids!$K$31:$K$42,Hybrids!BP$31:BP$42))</f>
        <v/>
      </c>
      <c r="Q79" s="1022" t="str">
        <f>IF(SUMPRODUCT(Hybrids!$K$5:$K$15,Hybrids!BQ$5:BQ15)=0,"",SUMPRODUCT(Hybrids!$K$5:$K$15,Hybrids!BQ$5:BQ15))</f>
        <v/>
      </c>
      <c r="R79" s="1022" t="str">
        <f>IF(SUMPRODUCT(Hybrids!$K$5:$K$15,Hybrids!BR$5:BR15)=0,"",SUMPRODUCT(Hybrids!$K$5:$K$15,Hybrids!BR$5:BR15))</f>
        <v/>
      </c>
      <c r="S79" s="1022" t="str">
        <f>IF(SUMPRODUCT(Hybrids!$K$5:$K$15,Hybrids!BS$5:BS15)=0,"",SUMPRODUCT(Hybrids!$K$5:$K$15,Hybrids!BS$5:BS15))</f>
        <v/>
      </c>
    </row>
    <row r="80" spans="1:19" ht="15" customHeight="1">
      <c r="B80" s="1383" t="s">
        <v>15</v>
      </c>
      <c r="C80" s="1246" t="str">
        <f>IF(SUMPRODUCT(Hybrids!$L$27:$L$30,Hybrids!BK$27:BK$30)=0,"",SUMPRODUCT(Hybrids!$L$27:$L$30,Hybrids!BK$27:BK$30))</f>
        <v/>
      </c>
      <c r="D80" s="1246" t="str">
        <f>IF(SUMPRODUCT(Hybrids!$L$27:$L$30,Hybrids!BL$27:BL$30)=0,"",SUMPRODUCT(Hybrids!$L$27:$L$30,Hybrids!BL$27:BL$30))</f>
        <v/>
      </c>
      <c r="E80" s="1246" t="str">
        <f>IF(SUMPRODUCT(Hybrids!$L$27:$L$30,Hybrids!BM$27:BM$30)=0,"",SUMPRODUCT(Hybrids!$L$27:$L$30,Hybrids!BM$27:BM$30))</f>
        <v/>
      </c>
      <c r="F80" s="1246" t="str">
        <f>IF(SUMPRODUCT(Hybrids!$L$27:$L$30,Hybrids!BN$27:BN$30)=0,"",SUMPRODUCT(Hybrids!$L$27:$L$30,Hybrids!BN$27:BN$30))</f>
        <v/>
      </c>
      <c r="G80" s="1246" t="str">
        <f>IF(SUMPRODUCT(Hybrids!$L$27:$L$30,Hybrids!BO$27:BO$30)=0,"",SUMPRODUCT(Hybrids!$L$27:$L$30,Hybrids!BO$27:BO$30))</f>
        <v/>
      </c>
      <c r="H80" s="1246" t="str">
        <f>IF(SUMPRODUCT(Hybrids!$L$27:$L$30,Hybrids!BP$27:BP$30)=0,"",SUMPRODUCT(Hybrids!$L$27:$L$30,Hybrids!BP$27:BP$30))</f>
        <v/>
      </c>
      <c r="J80" s="1024" t="str">
        <f>IF(SUMPRODUCT(Hybrids!$L$31:$L$42,Hybrids!BK$31:BK$42)=0,"",SUMPRODUCT(Hybrids!$L$31:$L$42,Hybrids!BK$31:BK$42))</f>
        <v/>
      </c>
      <c r="K80" s="1024" t="str">
        <f>IF(SUMPRODUCT(Hybrids!$L$31:$L$42,Hybrids!BL$31:BL$42)=0,"",SUMPRODUCT(Hybrids!$L$31:$L$42,Hybrids!BL$31:BL$42))</f>
        <v/>
      </c>
      <c r="L80" s="1024" t="str">
        <f>IF(SUMPRODUCT(Hybrids!$L$31:$L$42,Hybrids!BM$31:BM$42)=0,"",SUMPRODUCT(Hybrids!$L$31:$L$42,Hybrids!BM$31:BM$42))</f>
        <v/>
      </c>
      <c r="M80" s="1024" t="str">
        <f>IF(SUMPRODUCT(Hybrids!$L$31:$L$42,Hybrids!BN$31:BN$42)=0,"",SUMPRODUCT(Hybrids!$L$31:$L$42,Hybrids!BN$31:BN$42))</f>
        <v/>
      </c>
      <c r="N80" s="1024" t="str">
        <f>IF(SUMPRODUCT(Hybrids!$L$31:$L$42,Hybrids!BO$31:BO$42)=0,"",SUMPRODUCT(Hybrids!$L$31:$L$42,Hybrids!BO$31:BO$42))</f>
        <v/>
      </c>
      <c r="O80" s="1024" t="str">
        <f>IF(SUMPRODUCT(Hybrids!$L$31:$L$42,Hybrids!BP$31:BP$42)=0,"",SUMPRODUCT(Hybrids!$L$31:$L$42,Hybrids!BP$31:BP$42))</f>
        <v/>
      </c>
      <c r="Q80" s="1024" t="str">
        <f>IF(SUMPRODUCT(Hybrids!$L$5:$L$15,Hybrids!BQ$5:BQ15)=0,"",SUMPRODUCT(Hybrids!$L$5:$L$15,Hybrids!BQ$5:BQ15))</f>
        <v/>
      </c>
      <c r="R80" s="1024" t="str">
        <f>IF(SUMPRODUCT(Hybrids!$L$5:$L$15,Hybrids!BR$5:BR15)=0,"",SUMPRODUCT(Hybrids!$L$5:$L$15,Hybrids!BR$5:BR15))</f>
        <v/>
      </c>
      <c r="S80" s="1024" t="str">
        <f>IF(SUMPRODUCT(Hybrids!$L$5:$L$15,Hybrids!BS$5:BS15)=0,"",SUMPRODUCT(Hybrids!$L$5:$L$15,Hybrids!BS$5:BS15))</f>
        <v/>
      </c>
    </row>
    <row r="81" spans="1:19" ht="15" customHeight="1">
      <c r="A81" s="1360" t="s">
        <v>1688</v>
      </c>
      <c r="B81" s="1384" t="s">
        <v>14</v>
      </c>
      <c r="C81" s="1023" t="str">
        <f>IF(SUMPRODUCT(Hybrids!$M$27:$M$30,Hybrids!BK$27:BK$30)=0,"",SUMPRODUCT(Hybrids!$M$27:$M$30,Hybrids!BK$27:BK$30))</f>
        <v/>
      </c>
      <c r="D81" s="1023" t="str">
        <f>IF(SUMPRODUCT(Hybrids!$M$27:$M$30,Hybrids!BL$27:BL$30)=0,"",SUMPRODUCT(Hybrids!$M$27:$M$30,Hybrids!BL$27:BL$30))</f>
        <v/>
      </c>
      <c r="E81" s="1023" t="str">
        <f>IF(SUMPRODUCT(Hybrids!$M$27:$M$30,Hybrids!BM$27:BM$30)=0,"",SUMPRODUCT(Hybrids!$M$27:$M$30,Hybrids!BM$27:BM$30))</f>
        <v/>
      </c>
      <c r="F81" s="1023" t="str">
        <f>IF(SUMPRODUCT(Hybrids!$M$27:$M$30,Hybrids!BN$27:BN$30)=0,"",SUMPRODUCT(Hybrids!$M$27:$M$30,Hybrids!BN$27:BN$30))</f>
        <v/>
      </c>
      <c r="G81" s="1023" t="str">
        <f>IF(SUMPRODUCT(Hybrids!$M$27:$M$30,Hybrids!BO$27:BO$30)=0,"",SUMPRODUCT(Hybrids!$M$27:$M$30,Hybrids!BO$27:BO$30))</f>
        <v/>
      </c>
      <c r="H81" s="1023" t="str">
        <f>IF(SUMPRODUCT(Hybrids!$M$27:$M$30,Hybrids!BP$27:BP$30)=0,"",SUMPRODUCT(Hybrids!$M$27:$M$30,Hybrids!BP$27:BP$30))</f>
        <v/>
      </c>
      <c r="J81" s="1023" t="str">
        <f>IF(SUMPRODUCT(Hybrids!$M$31:$M$42,Hybrids!BK$31:BK$42)=0,"",SUMPRODUCT(Hybrids!$M$31:$M$42,Hybrids!BK$31:BK$42))</f>
        <v/>
      </c>
      <c r="K81" s="1023" t="str">
        <f>IF(SUMPRODUCT(Hybrids!$M$31:$M$42,Hybrids!BL$31:BL$42)=0,"",SUMPRODUCT(Hybrids!$M$31:$M$42,Hybrids!BL$31:BL$42))</f>
        <v/>
      </c>
      <c r="L81" s="1023" t="str">
        <f>IF(SUMPRODUCT(Hybrids!$M$31:$M$42,Hybrids!BM$31:BM$42)=0,"",SUMPRODUCT(Hybrids!$M$31:$M$42,Hybrids!BM$31:BM$42))</f>
        <v/>
      </c>
      <c r="M81" s="1023" t="str">
        <f>IF(SUMPRODUCT(Hybrids!$M$31:$M$42,Hybrids!BN$31:BN$42)=0,"",SUMPRODUCT(Hybrids!$M$31:$M$42,Hybrids!BN$31:BN$42))</f>
        <v/>
      </c>
      <c r="N81" s="1023" t="str">
        <f>IF(SUMPRODUCT(Hybrids!$M$31:$M$42,Hybrids!BO$31:BO$42)=0,"",SUMPRODUCT(Hybrids!$M$31:$M$42,Hybrids!BO$31:BO$42))</f>
        <v/>
      </c>
      <c r="O81" s="1023" t="str">
        <f>IF(SUMPRODUCT(Hybrids!$M$31:$M$42,Hybrids!BP$31:BP$42)=0,"",SUMPRODUCT(Hybrids!$M$31:$M$42,Hybrids!BP$31:BP$42))</f>
        <v/>
      </c>
      <c r="Q81" s="1023" t="str">
        <f>IF(SUMPRODUCT(Hybrids!$M$5:$M$15,Hybrids!BQ$5:BQ15)=0,"",SUMPRODUCT(Hybrids!$M$5:$M$15,Hybrids!BQ$5:BQ15))</f>
        <v/>
      </c>
      <c r="R81" s="1023" t="str">
        <f>IF(SUMPRODUCT(Hybrids!$M$5:$M$15,Hybrids!BR$5:BR15)=0,"",SUMPRODUCT(Hybrids!$M$5:$M$15,Hybrids!BR$5:BR15))</f>
        <v/>
      </c>
      <c r="S81" s="1023" t="str">
        <f>IF(SUMPRODUCT(Hybrids!$M$5:$M$15,Hybrids!BS$5:BS15)=0,"",SUMPRODUCT(Hybrids!$M$5:$M$15,Hybrids!BS$5:BS15))</f>
        <v/>
      </c>
    </row>
    <row r="82" spans="1:19" ht="15" customHeight="1">
      <c r="A82" s="1360"/>
      <c r="B82" s="1353" t="s">
        <v>12</v>
      </c>
      <c r="C82" s="1021" t="str">
        <f>IF(SUMPRODUCT(Hybrids!$N$27:$N$30,Hybrids!BK$27:BK$30)=0,"",SUMPRODUCT(Hybrids!$N$27:$N$30,Hybrids!BK$27:BK$30))</f>
        <v/>
      </c>
      <c r="D82" s="1021" t="str">
        <f>IF(SUMPRODUCT(Hybrids!$N$27:$N$30,Hybrids!BL$27:BL$30)=0,"",SUMPRODUCT(Hybrids!$N$27:$N$30,Hybrids!BL$27:BL$30))</f>
        <v/>
      </c>
      <c r="E82" s="1021" t="str">
        <f>IF(SUMPRODUCT(Hybrids!$N$27:$N$30,Hybrids!BM$27:BM$30)=0,"",SUMPRODUCT(Hybrids!$N$27:$N$30,Hybrids!BM$27:BM$30))</f>
        <v/>
      </c>
      <c r="F82" s="1021" t="str">
        <f>IF(SUMPRODUCT(Hybrids!$N$27:$N$30,Hybrids!BN$27:BN$30)=0,"",SUMPRODUCT(Hybrids!$N$27:$N$30,Hybrids!BN$27:BN$30))</f>
        <v/>
      </c>
      <c r="G82" s="1021" t="str">
        <f>IF(SUMPRODUCT(Hybrids!$N$27:$N$30,Hybrids!BO$27:BO$30)=0,"",SUMPRODUCT(Hybrids!$N$27:$N$30,Hybrids!BO$27:BO$30))</f>
        <v/>
      </c>
      <c r="H82" s="1021" t="str">
        <f>IF(SUMPRODUCT(Hybrids!$N$27:$N$30,Hybrids!BP$27:BP$30)=0,"",SUMPRODUCT(Hybrids!$N$27:$N$30,Hybrids!BP$27:BP$30))</f>
        <v/>
      </c>
      <c r="J82" s="1021" t="str">
        <f>IF(SUMPRODUCT(Hybrids!$N$31:$N$42,Hybrids!BK$31:BK$42)=0,"",SUMPRODUCT(Hybrids!$N$31:$N$42,Hybrids!BK$31:BK$42))</f>
        <v/>
      </c>
      <c r="K82" s="1021" t="str">
        <f>IF(SUMPRODUCT(Hybrids!$N$31:$N$42,Hybrids!BL$31:BL$42)=0,"",SUMPRODUCT(Hybrids!$N$31:$N$42,Hybrids!BL$31:BL$42))</f>
        <v/>
      </c>
      <c r="L82" s="1021" t="str">
        <f>IF(SUMPRODUCT(Hybrids!$N$31:$N$42,Hybrids!BM$31:BM$42)=0,"",SUMPRODUCT(Hybrids!$N$31:$N$42,Hybrids!BM$31:BM$42))</f>
        <v/>
      </c>
      <c r="M82" s="1021" t="str">
        <f>IF(SUMPRODUCT(Hybrids!$N$31:$N$42,Hybrids!BN$31:BN$42)=0,"",SUMPRODUCT(Hybrids!$N$31:$N$42,Hybrids!BN$31:BN$42))</f>
        <v/>
      </c>
      <c r="N82" s="1021" t="str">
        <f>IF(SUMPRODUCT(Hybrids!$N$31:$N$42,Hybrids!BO$31:BO$42)=0,"",SUMPRODUCT(Hybrids!$N$31:$N$42,Hybrids!BO$31:BO$42))</f>
        <v/>
      </c>
      <c r="O82" s="1021" t="str">
        <f>IF(SUMPRODUCT(Hybrids!$N$31:$N$42,Hybrids!BP$31:BP$42)=0,"",SUMPRODUCT(Hybrids!$N$31:$N$42,Hybrids!BP$31:BP$42))</f>
        <v/>
      </c>
      <c r="P82" s="1236"/>
      <c r="Q82" s="1021" t="str">
        <f>IF(SUMPRODUCT(Hybrids!$N$5:$N$15,Hybrids!BQ$5:BQ15)=0,"",SUMPRODUCT(Hybrids!$N$5:$N$15,Hybrids!BQ$5:BQ15))</f>
        <v/>
      </c>
      <c r="R82" s="1021" t="str">
        <f>IF(SUMPRODUCT(Hybrids!$N$5:$N$15,Hybrids!BR$5:BR15)=0,"",SUMPRODUCT(Hybrids!$N$5:$N$15,Hybrids!BR$5:BR15))</f>
        <v/>
      </c>
      <c r="S82" s="1021" t="str">
        <f>IF(SUMPRODUCT(Hybrids!$N$5:$N$15,Hybrids!BS$5:BS15)=0,"",SUMPRODUCT(Hybrids!$N$5:$N$15,Hybrids!BS$5:BS15))</f>
        <v/>
      </c>
    </row>
    <row r="83" spans="1:19" ht="15" customHeight="1">
      <c r="A83" s="1360"/>
      <c r="B83" s="1025" t="s">
        <v>1402</v>
      </c>
      <c r="C83" s="1025" t="str">
        <f>IF(SUMPRODUCT(Hybrids!$O$27:$O$30,Hybrids!BK$27:BK$30)=0,"",SUMPRODUCT(Hybrids!$O$27:$O$30,Hybrids!BK$27:BK$30))</f>
        <v/>
      </c>
      <c r="D83" s="1025" t="str">
        <f>IF(SUMPRODUCT(Hybrids!$O$27:$O$30,Hybrids!BL$27:BL$30)=0,"",SUMPRODUCT(Hybrids!$O$27:$O$30,Hybrids!BL$27:BL$30))</f>
        <v/>
      </c>
      <c r="E83" s="1025" t="str">
        <f>IF(SUMPRODUCT(Hybrids!$O$27:$O$30,Hybrids!BM$27:BM$30)=0,"",SUMPRODUCT(Hybrids!$O$27:$O$30,Hybrids!BM$27:BM$30))</f>
        <v/>
      </c>
      <c r="F83" s="1025" t="str">
        <f>IF(SUMPRODUCT(Hybrids!$O$27:$O$30,Hybrids!BN$27:BN$30)=0,"",SUMPRODUCT(Hybrids!$O$27:$O$30,Hybrids!BN$27:BN$30))</f>
        <v/>
      </c>
      <c r="G83" s="1025" t="str">
        <f>IF(SUMPRODUCT(Hybrids!$O$27:$O$30,Hybrids!BO$27:BO$30)=0,"",SUMPRODUCT(Hybrids!$O$27:$O$30,Hybrids!BO$27:BO$30))</f>
        <v/>
      </c>
      <c r="H83" s="1025" t="str">
        <f>IF(SUMPRODUCT(Hybrids!$O$27:$O$30,Hybrids!BP$27:BP$30)=0,"",SUMPRODUCT(Hybrids!$O$27:$O$30,Hybrids!BP$27:BP$30))</f>
        <v/>
      </c>
      <c r="J83" s="1025" t="str">
        <f>IF(SUMPRODUCT(Hybrids!$O$31:$O$42,Hybrids!BK$31:BK$42)=0,"",SUMPRODUCT(Hybrids!$O$31:$O$42,Hybrids!BK$31:BK$42))</f>
        <v/>
      </c>
      <c r="K83" s="1025" t="str">
        <f>IF(SUMPRODUCT(Hybrids!$O$31:$O$42,Hybrids!BL$31:BL$42)=0,"",SUMPRODUCT(Hybrids!$O$31:$O$42,Hybrids!BL$31:BL$42))</f>
        <v/>
      </c>
      <c r="L83" s="1025" t="str">
        <f>IF(SUMPRODUCT(Hybrids!$O$31:$O$42,Hybrids!BM$31:BM$42)=0,"",SUMPRODUCT(Hybrids!$O$31:$O$42,Hybrids!BM$31:BM$42))</f>
        <v/>
      </c>
      <c r="M83" s="1025" t="str">
        <f>IF(SUMPRODUCT(Hybrids!$O$31:$O$42,Hybrids!BN$31:BN$42)=0,"",SUMPRODUCT(Hybrids!$O$31:$O$42,Hybrids!BN$31:BN$42))</f>
        <v/>
      </c>
      <c r="N83" s="1025" t="str">
        <f>IF(SUMPRODUCT(Hybrids!$O$31:$O$42,Hybrids!BO$31:BO$42)=0,"",SUMPRODUCT(Hybrids!$O$31:$O$42,Hybrids!BO$31:BO$42))</f>
        <v/>
      </c>
      <c r="O83" s="1025" t="str">
        <f>IF(SUMPRODUCT(Hybrids!$O$31:$O$42,Hybrids!BP$31:BP$42)=0,"",SUMPRODUCT(Hybrids!$O$31:$O$42,Hybrids!BP$31:BP$42))</f>
        <v/>
      </c>
      <c r="P83" s="1236"/>
      <c r="Q83" s="1025" t="str">
        <f>IF(SUMPRODUCT(Hybrids!$O$5:$O$15,Hybrids!BQ$5:BQ15)=0,"",SUMPRODUCT(Hybrids!$O$5:$O$15,Hybrids!BQ$5:BQ15))</f>
        <v/>
      </c>
      <c r="R83" s="1025" t="str">
        <f>IF(SUMPRODUCT(Hybrids!$O$5:$O$15,Hybrids!BR$5:BR15)=0,"",SUMPRODUCT(Hybrids!$O$5:$O$15,Hybrids!BR$5:BR15))</f>
        <v/>
      </c>
      <c r="S83" s="1025" t="str">
        <f>IF(SUMPRODUCT(Hybrids!$O$5:$O$15,Hybrids!BS$5:BS15)=0,"",SUMPRODUCT(Hybrids!$O$5:$O$15,Hybrids!BS$5:BS15))</f>
        <v/>
      </c>
    </row>
    <row r="84" spans="1:19" ht="15" customHeight="1">
      <c r="B84" s="1369" t="s">
        <v>812</v>
      </c>
      <c r="C84" s="1031" t="str">
        <f>IF(SUMPRODUCT(Hybrids!$P$27:$P$30,Hybrids!BK$27:BK$30)=0,"",SUMPRODUCT(Hybrids!$P$27:$P$30,Hybrids!BK$27:BK$30))</f>
        <v/>
      </c>
      <c r="D84" s="1031" t="str">
        <f>IF(SUMPRODUCT(Hybrids!$P$27:$P$30,Hybrids!BL$27:BL$30)=0,"",SUMPRODUCT(Hybrids!$P$27:$P$30,Hybrids!BL$27:BL$30))</f>
        <v/>
      </c>
      <c r="E84" s="1031" t="str">
        <f>IF(SUMPRODUCT(Hybrids!$P$27:$P$30,Hybrids!BM$27:BM$30)=0,"",SUMPRODUCT(Hybrids!$P$27:$P$30,Hybrids!BM$27:BM$30))</f>
        <v/>
      </c>
      <c r="F84" s="1031" t="str">
        <f>IF(SUMPRODUCT(Hybrids!$P$27:$P$30,Hybrids!BN$27:BN$30)=0,"",SUMPRODUCT(Hybrids!$P$27:$P$30,Hybrids!BN$27:BN$30))</f>
        <v/>
      </c>
      <c r="G84" s="1031" t="str">
        <f>IF(SUMPRODUCT(Hybrids!$P$27:$P$30,Hybrids!BO$27:BO$30)=0,"",SUMPRODUCT(Hybrids!$P$27:$P$30,Hybrids!BO$27:BO$30))</f>
        <v/>
      </c>
      <c r="H84" s="1031" t="str">
        <f>IF(SUMPRODUCT(Hybrids!$P$27:$P$30,Hybrids!BP$27:BP$30)=0,"",SUMPRODUCT(Hybrids!$P$27:$P$30,Hybrids!BP$27:BP$30))</f>
        <v/>
      </c>
      <c r="J84" s="1031" t="str">
        <f>IF(SUMPRODUCT(Hybrids!$P$31:$P$42,Hybrids!BK$31:BK$42)=0,"",SUMPRODUCT(Hybrids!$P$31:$P$42,Hybrids!BK$31:BK$42))</f>
        <v/>
      </c>
      <c r="K84" s="1031" t="str">
        <f>IF(SUMPRODUCT(Hybrids!$P$31:$P$42,Hybrids!BL$31:BL$42)=0,"",SUMPRODUCT(Hybrids!$P$31:$P$42,Hybrids!BL$31:BL$42))</f>
        <v/>
      </c>
      <c r="L84" s="1031" t="str">
        <f>IF(SUMPRODUCT(Hybrids!$P$31:$P$42,Hybrids!BM$31:BM$42)=0,"",SUMPRODUCT(Hybrids!$P$31:$P$42,Hybrids!BM$31:BM$42))</f>
        <v/>
      </c>
      <c r="M84" s="1031" t="str">
        <f>IF(SUMPRODUCT(Hybrids!$P$31:$P$42,Hybrids!BN$31:BN$42)=0,"",SUMPRODUCT(Hybrids!$P$31:$P$42,Hybrids!BN$31:BN$42))</f>
        <v/>
      </c>
      <c r="N84" s="1031" t="str">
        <f>IF(SUMPRODUCT(Hybrids!$P$31:$P$42,Hybrids!BO$31:BO$42)=0,"",SUMPRODUCT(Hybrids!$P$31:$P$42,Hybrids!BO$31:BO$42))</f>
        <v/>
      </c>
      <c r="O84" s="1031" t="str">
        <f>IF(SUMPRODUCT(Hybrids!$P$31:$P$42,Hybrids!BP$31:BP$42)=0,"",SUMPRODUCT(Hybrids!$P$31:$P$42,Hybrids!BP$31:BP$42))</f>
        <v/>
      </c>
      <c r="P84" s="1236"/>
      <c r="Q84" s="1240" t="str">
        <f>IF(SUMPRODUCT(Hybrids!$P$5:$P$15,Hybrids!BQ$5:BQ15)=0,"",SUMPRODUCT(Hybrids!$P$5:$P$15,Hybrids!BQ$5:BQ15))</f>
        <v/>
      </c>
      <c r="R84" s="1240" t="str">
        <f>IF(SUMPRODUCT(Hybrids!$P$5:$P$15,Hybrids!BR$5:BR15)=0,"",SUMPRODUCT(Hybrids!$P$5:$P$15,Hybrids!BR$5:BR15))</f>
        <v/>
      </c>
      <c r="S84" s="1240" t="str">
        <f>IF(SUMPRODUCT(Hybrids!$P$5:$P$15,Hybrids!BS$5:BS15)=0,"",SUMPRODUCT(Hybrids!$P$5:$P$15,Hybrids!BS$5:BS15))</f>
        <v/>
      </c>
    </row>
    <row r="85" spans="1:19" ht="15" customHeight="1">
      <c r="B85" s="1355" t="s">
        <v>18</v>
      </c>
      <c r="C85" s="1241" t="str">
        <f>IF(SUMPRODUCT(Hybrids!$Q$27:$Q$30,Hybrids!BK$27:BK$30)=0,"",SUMPRODUCT(Hybrids!$Q$27:$Q$30,Hybrids!BK$27:BK$30))</f>
        <v/>
      </c>
      <c r="D85" s="1241" t="str">
        <f>IF(SUMPRODUCT(Hybrids!$Q$27:$Q$30,Hybrids!BL$27:BL$30)=0,"",SUMPRODUCT(Hybrids!$Q$27:$Q$30,Hybrids!BL$27:BL$30))</f>
        <v/>
      </c>
      <c r="E85" s="1241" t="str">
        <f>IF(SUMPRODUCT(Hybrids!$Q$27:$Q$30,Hybrids!BM$27:BM$30)=0,"",SUMPRODUCT(Hybrids!$Q$27:$Q$30,Hybrids!BM$27:BM$30))</f>
        <v/>
      </c>
      <c r="F85" s="1241" t="str">
        <f>IF(SUMPRODUCT(Hybrids!$Q$27:$Q$30,Hybrids!BN$27:BN$30)=0,"",SUMPRODUCT(Hybrids!$Q$27:$Q$30,Hybrids!BN$27:BN$30))</f>
        <v/>
      </c>
      <c r="G85" s="1241" t="str">
        <f>IF(SUMPRODUCT(Hybrids!$Q$27:$Q$30,Hybrids!BO$27:BO$30)=0,"",SUMPRODUCT(Hybrids!$Q$27:$Q$30,Hybrids!BO$27:BO$30))</f>
        <v/>
      </c>
      <c r="H85" s="1241" t="str">
        <f>IF(SUMPRODUCT(Hybrids!$Q$27:$Q$30,Hybrids!BP$27:BP$30)=0,"",SUMPRODUCT(Hybrids!$Q$27:$Q$30,Hybrids!BP$27:BP$30))</f>
        <v/>
      </c>
      <c r="J85" s="1028" t="str">
        <f>IF(SUMPRODUCT(Hybrids!$Q$31:$Q$42,Hybrids!BK$31:BK$42)=0,"",SUMPRODUCT(Hybrids!$Q$31:$Q$42,Hybrids!BK$31:BK$42))</f>
        <v/>
      </c>
      <c r="K85" s="1028" t="str">
        <f>IF(SUMPRODUCT(Hybrids!$Q$31:$Q$42,Hybrids!BL$31:BL$42)=0,"",SUMPRODUCT(Hybrids!$Q$31:$Q$42,Hybrids!BL$31:BL$42))</f>
        <v/>
      </c>
      <c r="L85" s="1028" t="str">
        <f>IF(SUMPRODUCT(Hybrids!$Q$31:$Q$42,Hybrids!BM$31:BM$42)=0,"",SUMPRODUCT(Hybrids!$Q$31:$Q$42,Hybrids!BM$31:BM$42))</f>
        <v/>
      </c>
      <c r="M85" s="1028" t="str">
        <f>IF(SUMPRODUCT(Hybrids!$Q$31:$Q$42,Hybrids!BN$31:BN$42)=0,"",SUMPRODUCT(Hybrids!$Q$31:$Q$42,Hybrids!BN$31:BN$42))</f>
        <v/>
      </c>
      <c r="N85" s="1028" t="str">
        <f>IF(SUMPRODUCT(Hybrids!$Q$31:$Q$42,Hybrids!BO$31:BO$42)=0,"",SUMPRODUCT(Hybrids!$Q$31:$Q$42,Hybrids!BO$31:BO$42))</f>
        <v/>
      </c>
      <c r="O85" s="1028" t="str">
        <f>IF(SUMPRODUCT(Hybrids!$Q$31:$Q$42,Hybrids!BP$31:BP$42)=0,"",SUMPRODUCT(Hybrids!$Q$31:$Q$42,Hybrids!BP$31:BP$42))</f>
        <v/>
      </c>
      <c r="P85" s="1236"/>
      <c r="Q85" s="1028" t="str">
        <f>IF(SUMPRODUCT(Hybrids!$Q$5:$Q$15,Hybrids!BQ$5:BQ15)=0,"",SUMPRODUCT(Hybrids!$Q$5:$Q$15,Hybrids!BQ$5:BQ15))</f>
        <v/>
      </c>
      <c r="R85" s="1028" t="str">
        <f>IF(SUMPRODUCT(Hybrids!$Q$5:$Q$15,Hybrids!BR$5:BR15)=0,"",SUMPRODUCT(Hybrids!$Q$5:$Q$15,Hybrids!BR$5:BR15))</f>
        <v/>
      </c>
      <c r="S85" s="1028" t="str">
        <f>IF(SUMPRODUCT(Hybrids!$Q$5:$Q$15,Hybrids!BS$5:BS15)=0,"",SUMPRODUCT(Hybrids!$Q$5:$Q$15,Hybrids!BS$5:BS15))</f>
        <v/>
      </c>
    </row>
    <row r="86" spans="1:19" ht="15" customHeight="1">
      <c r="B86" s="1030" t="s">
        <v>20</v>
      </c>
      <c r="C86" s="1242" t="str">
        <f>IF(SUMPRODUCT(Hybrids!$R$27:$R$30,Hybrids!BK$27:BK$30)=0,"",SUMPRODUCT(Hybrids!$R$27:$R$30,Hybrids!BK$27:BK$30))</f>
        <v/>
      </c>
      <c r="D86" s="1242" t="str">
        <f>IF(SUMPRODUCT(Hybrids!$R$27:$R$30,Hybrids!BL$27:BL$30)=0,"",SUMPRODUCT(Hybrids!$R$27:$R$30,Hybrids!BL$27:BL$30))</f>
        <v/>
      </c>
      <c r="E86" s="1242" t="str">
        <f>IF(SUMPRODUCT(Hybrids!$R$27:$R$30,Hybrids!BM$27:BM$30)=0,"",SUMPRODUCT(Hybrids!$R$27:$R$30,Hybrids!BM$27:BM$30))</f>
        <v/>
      </c>
      <c r="F86" s="1242" t="str">
        <f>IF(SUMPRODUCT(Hybrids!$R$27:$R$30,Hybrids!BN$27:BN$30)=0,"",SUMPRODUCT(Hybrids!$R$27:$R$30,Hybrids!BN$27:BN$30))</f>
        <v/>
      </c>
      <c r="G86" s="1242" t="str">
        <f>IF(SUMPRODUCT(Hybrids!$R$27:$R$30,Hybrids!BO$27:BO$30)=0,"",SUMPRODUCT(Hybrids!$R$27:$R$30,Hybrids!BO$27:BO$30))</f>
        <v/>
      </c>
      <c r="H86" s="1242" t="str">
        <f>IF(SUMPRODUCT(Hybrids!$R$27:$R$30,Hybrids!BP$27:BP$30)=0,"",SUMPRODUCT(Hybrids!$R$27:$R$30,Hybrids!BP$27:BP$30))</f>
        <v/>
      </c>
      <c r="J86" s="1030" t="str">
        <f>IF(SUMPRODUCT(Hybrids!$R$31:$R$42,Hybrids!BK$31:BK$42)=0,"",SUMPRODUCT(Hybrids!$R$31:$R$42,Hybrids!BK$31:BK$42))</f>
        <v/>
      </c>
      <c r="K86" s="1030" t="str">
        <f>IF(SUMPRODUCT(Hybrids!$R$31:$R$42,Hybrids!BL$31:BL$42)=0,"",SUMPRODUCT(Hybrids!$R$31:$R$42,Hybrids!BL$31:BL$42))</f>
        <v/>
      </c>
      <c r="L86" s="1030" t="str">
        <f>IF(SUMPRODUCT(Hybrids!$R$31:$R$42,Hybrids!BM$31:BM$42)=0,"",SUMPRODUCT(Hybrids!$R$31:$R$42,Hybrids!BM$31:BM$42))</f>
        <v/>
      </c>
      <c r="M86" s="1030" t="str">
        <f>IF(SUMPRODUCT(Hybrids!$R$31:$R$42,Hybrids!BN$31:BN$42)=0,"",SUMPRODUCT(Hybrids!$R$31:$R$42,Hybrids!BN$31:BN$42))</f>
        <v/>
      </c>
      <c r="N86" s="1030" t="str">
        <f>IF(SUMPRODUCT(Hybrids!$R$31:$R$42,Hybrids!BO$31:BO$42)=0,"",SUMPRODUCT(Hybrids!$R$31:$R$42,Hybrids!BO$31:BO$42))</f>
        <v/>
      </c>
      <c r="O86" s="1030" t="str">
        <f>IF(SUMPRODUCT(Hybrids!$R$31:$R$42,Hybrids!BP$31:BP$42)=0,"",SUMPRODUCT(Hybrids!$R$31:$R$42,Hybrids!BP$31:BP$42))</f>
        <v/>
      </c>
      <c r="P86" s="1236"/>
      <c r="Q86" s="1030" t="str">
        <f>IF(SUMPRODUCT(Hybrids!$R$5:$R$15,Hybrids!BQ$5:BQ15)=0,"",SUMPRODUCT(Hybrids!$R$5:$R$15,Hybrids!BQ$5:BQ15))</f>
        <v/>
      </c>
      <c r="R86" s="1030" t="str">
        <f>IF(SUMPRODUCT(Hybrids!$R$5:$R$15,Hybrids!BR$5:BR15)=0,"",SUMPRODUCT(Hybrids!$R$5:$R$15,Hybrids!BR$5:BR15))</f>
        <v/>
      </c>
      <c r="S86" s="1030" t="str">
        <f>IF(SUMPRODUCT(Hybrids!$R$5:$R$15,Hybrids!BS$5:BS15)=0,"",SUMPRODUCT(Hybrids!$R$5:$R$15,Hybrids!BS$5:BS15))</f>
        <v/>
      </c>
    </row>
    <row r="87" spans="1:19" ht="15" customHeight="1">
      <c r="B87" s="1026" t="s">
        <v>672</v>
      </c>
      <c r="C87" s="1026" t="str">
        <f>IF(SUMPRODUCT(Hybrids!$S$27:$S$30,Hybrids!BK$27:BK$30)=0,"",SUMPRODUCT(Hybrids!$S$27:$S$30,Hybrids!BK$27:BK$30))</f>
        <v/>
      </c>
      <c r="D87" s="1026" t="str">
        <f>IF(SUMPRODUCT(Hybrids!$S$27:$S$30,Hybrids!BL$27:BL$30)=0,"",SUMPRODUCT(Hybrids!$S$27:$S$30,Hybrids!BL$27:BL$30))</f>
        <v/>
      </c>
      <c r="E87" s="1026" t="str">
        <f>IF(SUMPRODUCT(Hybrids!$S$27:$S$30,Hybrids!BM$27:BM$30)=0,"",SUMPRODUCT(Hybrids!$S$27:$S$30,Hybrids!BM$27:BM$30))</f>
        <v/>
      </c>
      <c r="F87" s="1026" t="str">
        <f>IF(SUMPRODUCT(Hybrids!$S$27:$S$30,Hybrids!BN$27:BN$30)=0,"",SUMPRODUCT(Hybrids!$S$27:$S$30,Hybrids!BN$27:BN$30))</f>
        <v/>
      </c>
      <c r="G87" s="1026" t="str">
        <f>IF(SUMPRODUCT(Hybrids!$S$27:$S$30,Hybrids!BO$27:BO$30)=0,"",SUMPRODUCT(Hybrids!$S$27:$S$30,Hybrids!BO$27:BO$30))</f>
        <v/>
      </c>
      <c r="H87" s="1026" t="str">
        <f>IF(SUMPRODUCT(Hybrids!$S$27:$S$30,Hybrids!BP$27:BP$30)=0,"",SUMPRODUCT(Hybrids!$S$27:$S$30,Hybrids!BP$27:BP$30))</f>
        <v/>
      </c>
      <c r="J87" s="1026" t="str">
        <f>IF(SUMPRODUCT(Hybrids!$S$31:$S$42,Hybrids!BK$31:BK$42)=0,"",SUMPRODUCT(Hybrids!$S$31:$S$42,Hybrids!BK$31:BK$42))</f>
        <v/>
      </c>
      <c r="K87" s="1026" t="str">
        <f>IF(SUMPRODUCT(Hybrids!$S$31:$S$42,Hybrids!BL$31:BL$42)=0,"",SUMPRODUCT(Hybrids!$S$31:$S$42,Hybrids!BL$31:BL$42))</f>
        <v/>
      </c>
      <c r="L87" s="1026" t="str">
        <f>IF(SUMPRODUCT(Hybrids!$S$31:$S$42,Hybrids!BM$31:BM$42)=0,"",SUMPRODUCT(Hybrids!$S$31:$S$42,Hybrids!BM$31:BM$42))</f>
        <v/>
      </c>
      <c r="M87" s="1026" t="str">
        <f>IF(SUMPRODUCT(Hybrids!$S$31:$S$42,Hybrids!BN$31:BN$42)=0,"",SUMPRODUCT(Hybrids!$S$31:$S$42,Hybrids!BN$31:BN$42))</f>
        <v/>
      </c>
      <c r="N87" s="1026" t="str">
        <f>IF(SUMPRODUCT(Hybrids!$S$31:$S$42,Hybrids!BO$31:BO$42)=0,"",SUMPRODUCT(Hybrids!$S$31:$S$42,Hybrids!BO$31:BO$42))</f>
        <v/>
      </c>
      <c r="O87" s="1026" t="str">
        <f>IF(SUMPRODUCT(Hybrids!$S$31:$S$42,Hybrids!BP$31:BP$42)=0,"",SUMPRODUCT(Hybrids!$S$31:$S$42,Hybrids!BP$31:BP$42))</f>
        <v/>
      </c>
      <c r="P87" s="1236"/>
      <c r="Q87" s="1026" t="str">
        <f>IF(SUMPRODUCT(Hybrids!$S$5:$S$15,Hybrids!BQ$5:BQ15)=0,"",SUMPRODUCT(Hybrids!$S$5:$S$15,Hybrids!BQ$5:BQ15))</f>
        <v/>
      </c>
      <c r="R87" s="1026" t="str">
        <f>IF(SUMPRODUCT(Hybrids!$S$5:$S$15,Hybrids!BR$5:BR15)=0,"",SUMPRODUCT(Hybrids!$S$5:$S$15,Hybrids!BR$5:BR15))</f>
        <v/>
      </c>
      <c r="S87" s="1026" t="str">
        <f>IF(SUMPRODUCT(Hybrids!$S$5:$S$15,Hybrids!BS$5:BS15)=0,"",SUMPRODUCT(Hybrids!$S$5:$S$15,Hybrids!BS$5:BS15))</f>
        <v/>
      </c>
    </row>
    <row r="88" spans="1:19" ht="15" customHeight="1">
      <c r="B88" s="1027" t="s">
        <v>17</v>
      </c>
      <c r="C88" s="1243" t="str">
        <f>IF(SUMPRODUCT(Hybrids!$T$27:$T$30,Hybrids!BK$27:BK$30)=0,"",SUMPRODUCT(Hybrids!$T$27:$T$30,Hybrids!BK$27:BK$30))</f>
        <v/>
      </c>
      <c r="D88" s="1243" t="str">
        <f>IF(SUMPRODUCT(Hybrids!$T$27:$T$30,Hybrids!BL$27:BL$30)=0,"",SUMPRODUCT(Hybrids!$T$27:$T$30,Hybrids!BL$27:BL$30))</f>
        <v/>
      </c>
      <c r="E88" s="1243" t="str">
        <f>IF(SUMPRODUCT(Hybrids!$T$27:$T$30,Hybrids!BM$27:BM$30)=0,"",SUMPRODUCT(Hybrids!$T$27:$T$30,Hybrids!BM$27:BM$30))</f>
        <v/>
      </c>
      <c r="F88" s="1243" t="str">
        <f>IF(SUMPRODUCT(Hybrids!$T$27:$T$30,Hybrids!BN$27:BN$30)=0,"",SUMPRODUCT(Hybrids!$T$27:$T$30,Hybrids!BN$27:BN$30))</f>
        <v/>
      </c>
      <c r="G88" s="1243" t="str">
        <f>IF(SUMPRODUCT(Hybrids!$T$27:$T$30,Hybrids!BO$27:BO$30)=0,"",SUMPRODUCT(Hybrids!$T$27:$T$30,Hybrids!BO$27:BO$30))</f>
        <v/>
      </c>
      <c r="H88" s="1243" t="str">
        <f>IF(SUMPRODUCT(Hybrids!$T$27:$T$30,Hybrids!BP$27:BP$30)=0,"",SUMPRODUCT(Hybrids!$T$27:$T$30,Hybrids!BP$27:BP$30))</f>
        <v/>
      </c>
      <c r="J88" s="1027" t="str">
        <f>IF(SUMPRODUCT(Hybrids!$T$31:$T$42,Hybrids!BK$31:BK$42)=0,"",SUMPRODUCT(Hybrids!$T$31:$T$42,Hybrids!BK$31:BK$42))</f>
        <v/>
      </c>
      <c r="K88" s="1027" t="str">
        <f>IF(SUMPRODUCT(Hybrids!$T$31:$T$42,Hybrids!BL$31:BL$42)=0,"",SUMPRODUCT(Hybrids!$T$31:$T$42,Hybrids!BL$31:BL$42))</f>
        <v/>
      </c>
      <c r="L88" s="1027" t="str">
        <f>IF(SUMPRODUCT(Hybrids!$T$31:$T$42,Hybrids!BM$31:BM$42)=0,"",SUMPRODUCT(Hybrids!$T$31:$T$42,Hybrids!BM$31:BM$42))</f>
        <v/>
      </c>
      <c r="M88" s="1027" t="str">
        <f>IF(SUMPRODUCT(Hybrids!$T$31:$T$42,Hybrids!BN$31:BN$42)=0,"",SUMPRODUCT(Hybrids!$T$31:$T$42,Hybrids!BN$31:BN$42))</f>
        <v/>
      </c>
      <c r="N88" s="1027" t="str">
        <f>IF(SUMPRODUCT(Hybrids!$T$31:$T$42,Hybrids!BO$31:BO$42)=0,"",SUMPRODUCT(Hybrids!$T$31:$T$42,Hybrids!BO$31:BO$42))</f>
        <v/>
      </c>
      <c r="O88" s="1027" t="str">
        <f>IF(SUMPRODUCT(Hybrids!$T$31:$T$42,Hybrids!BP$31:BP$42)=0,"",SUMPRODUCT(Hybrids!$T$31:$T$42,Hybrids!BP$31:BP$42))</f>
        <v/>
      </c>
      <c r="P88" s="1236"/>
      <c r="Q88" s="1027" t="str">
        <f>IF(SUMPRODUCT(Hybrids!$T$5:$T$15,Hybrids!BQ$5:BQ15)=0,"",SUMPRODUCT(Hybrids!$T$5:$T$15,Hybrids!BQ$5:BQ15))</f>
        <v/>
      </c>
      <c r="R88" s="1027" t="str">
        <f>IF(SUMPRODUCT(Hybrids!$T$5:$T$15,Hybrids!BR$5:BR15)=0,"",SUMPRODUCT(Hybrids!$T$5:$T$15,Hybrids!BR$5:BR15))</f>
        <v/>
      </c>
      <c r="S88" s="1027" t="str">
        <f>IF(SUMPRODUCT(Hybrids!$T$5:$T$15,Hybrids!BS$5:BS15)=0,"",SUMPRODUCT(Hybrids!$T$5:$T$15,Hybrids!BS$5:BS15))</f>
        <v/>
      </c>
    </row>
    <row r="89" spans="1:19" ht="15" customHeight="1">
      <c r="B89" s="1029" t="s">
        <v>19</v>
      </c>
      <c r="C89" s="1244" t="str">
        <f>IF(SUMPRODUCT(Hybrids!$U$27:$U$30,Hybrids!BK$27:BK$30)=0,"",SUMPRODUCT(Hybrids!$U$27:$U$30,Hybrids!BK$27:BK$30))</f>
        <v/>
      </c>
      <c r="D89" s="1244" t="str">
        <f>IF(SUMPRODUCT(Hybrids!$U$27:$U$30,Hybrids!BL$27:BL$30)=0,"",SUMPRODUCT(Hybrids!$U$27:$U$30,Hybrids!BL$27:BL$30))</f>
        <v/>
      </c>
      <c r="E89" s="1244" t="str">
        <f>IF(SUMPRODUCT(Hybrids!$U$27:$U$30,Hybrids!BM$27:BM$30)=0,"",SUMPRODUCT(Hybrids!$U$27:$U$30,Hybrids!BM$27:BM$30))</f>
        <v/>
      </c>
      <c r="F89" s="1244" t="str">
        <f>IF(SUMPRODUCT(Hybrids!$U$27:$U$30,Hybrids!BN$27:BN$30)=0,"",SUMPRODUCT(Hybrids!$U$27:$U$30,Hybrids!BN$27:BN$30))</f>
        <v/>
      </c>
      <c r="G89" s="1244" t="str">
        <f>IF(SUMPRODUCT(Hybrids!$U$27:$U$30,Hybrids!BO$27:BO$30)=0,"",SUMPRODUCT(Hybrids!$U$27:$U$30,Hybrids!BO$27:BO$30))</f>
        <v/>
      </c>
      <c r="H89" s="1244" t="str">
        <f>IF(SUMPRODUCT(Hybrids!$U$27:$U$30,Hybrids!BP$27:BP$30)=0,"",SUMPRODUCT(Hybrids!$U$27:$U$30,Hybrids!BP$27:BP$30))</f>
        <v/>
      </c>
      <c r="J89" s="1029" t="str">
        <f>IF(SUMPRODUCT(Hybrids!$U$31:$U$42,Hybrids!BK$31:BK$42)=0,"",SUMPRODUCT(Hybrids!$U$31:$U$42,Hybrids!BK$31:BK$42))</f>
        <v/>
      </c>
      <c r="K89" s="1029" t="str">
        <f>IF(SUMPRODUCT(Hybrids!$U$31:$U$42,Hybrids!BL$31:BL$42)=0,"",SUMPRODUCT(Hybrids!$U$31:$U$42,Hybrids!BL$31:BL$42))</f>
        <v/>
      </c>
      <c r="L89" s="1029" t="str">
        <f>IF(SUMPRODUCT(Hybrids!$U$31:$U$42,Hybrids!BM$31:BM$42)=0,"",SUMPRODUCT(Hybrids!$U$31:$U$42,Hybrids!BM$31:BM$42))</f>
        <v/>
      </c>
      <c r="M89" s="1029" t="str">
        <f>IF(SUMPRODUCT(Hybrids!$U$31:$U$42,Hybrids!BN$31:BN$42)=0,"",SUMPRODUCT(Hybrids!$U$31:$U$42,Hybrids!BN$31:BN$42))</f>
        <v/>
      </c>
      <c r="N89" s="1029" t="str">
        <f>IF(SUMPRODUCT(Hybrids!$U$31:$U$42,Hybrids!BO$31:BO$42)=0,"",SUMPRODUCT(Hybrids!$U$31:$U$42,Hybrids!BO$31:BO$42))</f>
        <v/>
      </c>
      <c r="O89" s="1029" t="str">
        <f>IF(SUMPRODUCT(Hybrids!$U$31:$U$42,Hybrids!BP$31:BP$42)=0,"",SUMPRODUCT(Hybrids!$U$31:$U$42,Hybrids!BP$31:BP$42))</f>
        <v/>
      </c>
      <c r="P89" s="1236"/>
      <c r="Q89" s="1029" t="str">
        <f>IF(SUMPRODUCT(Hybrids!$U$5:$U$15,Hybrids!BQ$5:BQ15)=0,"",SUMPRODUCT(Hybrids!$U$5:$U$15,Hybrids!BQ$5:BQ15))</f>
        <v/>
      </c>
      <c r="R89" s="1029" t="str">
        <f>IF(SUMPRODUCT(Hybrids!$U$5:$U$15,Hybrids!BR$5:BR15)=0,"",SUMPRODUCT(Hybrids!$U$5:$U$15,Hybrids!BR$5:BR15))</f>
        <v/>
      </c>
      <c r="S89" s="1029" t="str">
        <f>IF(SUMPRODUCT(Hybrids!$U$5:$U$15,Hybrids!BS$5:BS15)=0,"",SUMPRODUCT(Hybrids!$U$5:$U$15,Hybrids!BS$5:BS15))</f>
        <v/>
      </c>
    </row>
    <row r="90" spans="1:19" ht="15" customHeight="1">
      <c r="B90" s="1236"/>
      <c r="C90" s="1236"/>
      <c r="D90" s="1236"/>
      <c r="E90" s="1236"/>
      <c r="F90" s="1236"/>
      <c r="G90" s="1236"/>
      <c r="H90" s="1236"/>
      <c r="J90" s="1236"/>
      <c r="K90" s="1236"/>
      <c r="L90" s="1236"/>
      <c r="M90" s="1236"/>
      <c r="N90" s="1236"/>
      <c r="O90" s="1236"/>
      <c r="P90" s="1236"/>
      <c r="Q90" s="1236"/>
      <c r="R90" s="1236"/>
      <c r="S90" s="1236"/>
    </row>
    <row r="91" spans="1:19" ht="15" customHeight="1">
      <c r="B91" s="1370" t="s">
        <v>1598</v>
      </c>
      <c r="C91" s="1026">
        <f t="shared" ref="C91:H91" si="4">SUM(C75:C89)</f>
        <v>0</v>
      </c>
      <c r="D91" s="1026">
        <f t="shared" si="4"/>
        <v>0</v>
      </c>
      <c r="E91" s="1026">
        <f t="shared" si="4"/>
        <v>0</v>
      </c>
      <c r="F91" s="1026">
        <f t="shared" si="4"/>
        <v>0</v>
      </c>
      <c r="G91" s="1026">
        <f t="shared" si="4"/>
        <v>0</v>
      </c>
      <c r="H91" s="1026">
        <f t="shared" si="4"/>
        <v>0</v>
      </c>
      <c r="J91" s="1026">
        <f t="shared" ref="J91:O91" si="5">SUM(J75:J89)</f>
        <v>0</v>
      </c>
      <c r="K91" s="1026">
        <f t="shared" si="5"/>
        <v>0</v>
      </c>
      <c r="L91" s="1026">
        <f t="shared" si="5"/>
        <v>0</v>
      </c>
      <c r="M91" s="1026">
        <f t="shared" si="5"/>
        <v>0</v>
      </c>
      <c r="N91" s="1026">
        <f t="shared" si="5"/>
        <v>0</v>
      </c>
      <c r="O91" s="1026">
        <f t="shared" si="5"/>
        <v>0</v>
      </c>
      <c r="P91" s="1236"/>
      <c r="Q91" s="1026">
        <f>SUM(Q75:Q89)</f>
        <v>0</v>
      </c>
      <c r="R91" s="1026">
        <f>SUM(R75:R89)</f>
        <v>0</v>
      </c>
      <c r="S91" s="1026">
        <f>SUM(S75:S89)</f>
        <v>0</v>
      </c>
    </row>
    <row r="92" spans="1:19" ht="15" customHeight="1">
      <c r="B92" s="1357"/>
      <c r="C92" s="1236"/>
      <c r="D92" s="1236"/>
      <c r="E92" s="1236"/>
      <c r="F92" s="1236"/>
      <c r="G92" s="1236"/>
      <c r="H92" s="1236"/>
      <c r="J92" s="1236"/>
      <c r="K92" s="1236"/>
      <c r="L92" s="1236"/>
      <c r="M92" s="1236"/>
      <c r="N92" s="1236"/>
      <c r="O92" s="1236"/>
      <c r="P92" s="1236"/>
      <c r="Q92" s="1236"/>
      <c r="R92" s="1236"/>
    </row>
    <row r="93" spans="1:19" ht="15" customHeight="1">
      <c r="B93" s="1357"/>
      <c r="C93" s="1236"/>
      <c r="D93" s="1236"/>
      <c r="E93" s="1236"/>
      <c r="F93" s="1236"/>
      <c r="G93" s="1236"/>
      <c r="H93" s="1236"/>
      <c r="J93" s="1236"/>
      <c r="K93" s="1236"/>
      <c r="L93" s="1236"/>
      <c r="M93" s="1236"/>
      <c r="N93" s="1236"/>
      <c r="O93" s="1236"/>
      <c r="P93" s="1236"/>
      <c r="Q93" s="1385"/>
      <c r="R93" s="1385"/>
      <c r="S93" s="1385"/>
    </row>
    <row r="94" spans="1:19" ht="15" customHeight="1">
      <c r="A94" s="1328"/>
      <c r="B94" s="1330"/>
      <c r="C94" s="1330"/>
      <c r="D94" s="1330"/>
      <c r="E94" s="1330"/>
      <c r="F94" s="1330"/>
      <c r="G94" s="1330"/>
      <c r="H94" s="1330"/>
      <c r="I94" s="1330"/>
      <c r="J94" s="1329"/>
      <c r="K94" s="1329"/>
      <c r="L94" s="1329"/>
      <c r="M94" s="1329"/>
      <c r="N94" s="1329"/>
      <c r="O94" s="1329"/>
      <c r="P94" s="1329"/>
      <c r="Q94" s="1236"/>
      <c r="R94" s="1236"/>
      <c r="S94" s="1236"/>
    </row>
    <row r="95" spans="1:19" ht="15" customHeight="1">
      <c r="J95" s="1236"/>
      <c r="K95" s="1236"/>
      <c r="L95" s="1236"/>
      <c r="M95" s="1236"/>
      <c r="N95" s="1236"/>
      <c r="O95" s="1236"/>
      <c r="P95" s="1236"/>
      <c r="Q95" s="1236"/>
      <c r="R95" s="1236"/>
      <c r="S95" s="1236"/>
    </row>
    <row r="96" spans="1:19" ht="15" customHeight="1">
      <c r="C96" s="1336" t="s">
        <v>1515</v>
      </c>
      <c r="D96" s="1337"/>
      <c r="E96" s="1337"/>
      <c r="F96" s="1337"/>
      <c r="G96" s="1337"/>
      <c r="H96" s="1338"/>
      <c r="I96" s="1236"/>
      <c r="J96" s="1236"/>
      <c r="K96" s="1236"/>
      <c r="L96" s="1236"/>
      <c r="M96" s="1236"/>
      <c r="N96" s="1236"/>
      <c r="O96" s="1236"/>
      <c r="P96" s="1236"/>
      <c r="Q96" s="1236"/>
      <c r="R96" s="1236"/>
      <c r="S96" s="1236"/>
    </row>
    <row r="97" spans="1:18" ht="15" customHeight="1">
      <c r="C97" s="1342" t="s">
        <v>1522</v>
      </c>
      <c r="D97" s="1342" t="s">
        <v>1521</v>
      </c>
      <c r="E97" s="1342" t="s">
        <v>1519</v>
      </c>
      <c r="F97" s="1342" t="s">
        <v>1520</v>
      </c>
      <c r="G97" s="1342" t="s">
        <v>1516</v>
      </c>
      <c r="H97" s="1342" t="s">
        <v>1517</v>
      </c>
      <c r="I97" s="1236"/>
      <c r="J97" s="1236"/>
      <c r="K97" s="1236"/>
      <c r="L97" s="1236"/>
      <c r="M97" s="1236"/>
      <c r="N97" s="1236"/>
      <c r="O97" s="1236"/>
      <c r="P97" s="1236"/>
      <c r="Q97" s="1236"/>
    </row>
    <row r="98" spans="1:18" ht="15" customHeight="1">
      <c r="C98" s="1026" t="s">
        <v>1614</v>
      </c>
      <c r="D98" s="1026" t="s">
        <v>1615</v>
      </c>
      <c r="E98" s="1026" t="s">
        <v>1616</v>
      </c>
      <c r="F98" s="1026" t="s">
        <v>1617</v>
      </c>
      <c r="G98" s="1026" t="s">
        <v>1618</v>
      </c>
      <c r="H98" s="1026" t="s">
        <v>1619</v>
      </c>
      <c r="I98" s="1236"/>
      <c r="J98" s="1236"/>
      <c r="K98" s="1236"/>
      <c r="L98" s="1236"/>
      <c r="M98" s="1236"/>
      <c r="N98" s="1236"/>
      <c r="O98" s="1236"/>
      <c r="P98" s="1236"/>
      <c r="Q98" s="1236"/>
    </row>
    <row r="99" spans="1:18" ht="15" customHeight="1">
      <c r="B99" s="1348" t="s">
        <v>668</v>
      </c>
      <c r="C99" s="1017" t="str">
        <f>IF(SUMPRODUCT('Wooden volumes &amp; Wooden holds'!$H$4:$H$135,'Wooden volumes &amp; Wooden holds'!AM$4:AM$135)=0,"",SUMPRODUCT('Wooden volumes &amp; Wooden holds'!$H$4:$H$135,'Wooden volumes &amp; Wooden holds'!AM$4:AM$135))</f>
        <v/>
      </c>
      <c r="D99" s="1017" t="str">
        <f>IF(SUMPRODUCT('Wooden volumes &amp; Wooden holds'!$H$4:$H$135,'Wooden volumes &amp; Wooden holds'!AN$4:AN$135)=0,"",SUMPRODUCT('Wooden volumes &amp; Wooden holds'!$H$4:$H$135,'Wooden volumes &amp; Wooden holds'!AN$4:AN$135))</f>
        <v/>
      </c>
      <c r="E99" s="1017" t="str">
        <f>IF(SUMPRODUCT('Wooden volumes &amp; Wooden holds'!$H$4:$H$135,'Wooden volumes &amp; Wooden holds'!AO$4:AO$135)=0,"",SUMPRODUCT('Wooden volumes &amp; Wooden holds'!$H$4:$H$135,'Wooden volumes &amp; Wooden holds'!AO$4:AO$135))</f>
        <v/>
      </c>
      <c r="F99" s="1017" t="str">
        <f>IF(SUMPRODUCT('Wooden volumes &amp; Wooden holds'!$H$4:$H$135,'Wooden volumes &amp; Wooden holds'!AP$4:AP$135)=0,"",SUMPRODUCT('Wooden volumes &amp; Wooden holds'!$H$4:$H$135,'Wooden volumes &amp; Wooden holds'!AP$4:AP$135))</f>
        <v/>
      </c>
      <c r="G99" s="1017" t="str">
        <f>IF(SUMPRODUCT('Wooden volumes &amp; Wooden holds'!$H$4:$H$135,'Wooden volumes &amp; Wooden holds'!AQ$4:AQ$135)=0,"",SUMPRODUCT('Wooden volumes &amp; Wooden holds'!$H$4:$H$135,'Wooden volumes &amp; Wooden holds'!AQ$4:AQ$135))</f>
        <v/>
      </c>
      <c r="H99" s="1017" t="str">
        <f>IF(SUMPRODUCT('Wooden volumes &amp; Wooden holds'!$H$4:$H$135,'Wooden volumes &amp; Wooden holds'!AR$4:AR$135)=0,"",SUMPRODUCT('Wooden volumes &amp; Wooden holds'!$H$4:$H$135,'Wooden volumes &amp; Wooden holds'!AR$4:AR$135))</f>
        <v/>
      </c>
      <c r="I99" s="1236"/>
      <c r="J99" s="1236"/>
      <c r="K99" s="1236"/>
      <c r="L99" s="1236"/>
      <c r="M99" s="1236"/>
      <c r="N99" s="1236"/>
      <c r="O99" s="1236"/>
      <c r="P99" s="1236"/>
      <c r="Q99" s="1236"/>
    </row>
    <row r="100" spans="1:18" ht="15" customHeight="1">
      <c r="B100" s="1347" t="s">
        <v>669</v>
      </c>
      <c r="C100" s="1018" t="str">
        <f>IF(SUMPRODUCT('Wooden volumes &amp; Wooden holds'!$J$4:$J$135,'Wooden volumes &amp; Wooden holds'!AM$4:AM$135)=0,"",SUMPRODUCT('Wooden volumes &amp; Wooden holds'!$J$4:$J$135,'Wooden volumes &amp; Wooden holds'!AM$4:AM$135))</f>
        <v/>
      </c>
      <c r="D100" s="1018" t="str">
        <f>IF(SUMPRODUCT('Wooden volumes &amp; Wooden holds'!$J$4:$J$135,'Wooden volumes &amp; Wooden holds'!AN$4:AN$135)=0,"",SUMPRODUCT('Wooden volumes &amp; Wooden holds'!$J$4:$J$135,'Wooden volumes &amp; Wooden holds'!AN$4:AN$135))</f>
        <v/>
      </c>
      <c r="E100" s="1018" t="str">
        <f>IF(SUMPRODUCT('Wooden volumes &amp; Wooden holds'!$J$4:$J$135,'Wooden volumes &amp; Wooden holds'!AO$4:AO$135)=0,"",SUMPRODUCT('Wooden volumes &amp; Wooden holds'!$J$4:$J$135,'Wooden volumes &amp; Wooden holds'!AO$4:AO$135))</f>
        <v/>
      </c>
      <c r="F100" s="1018" t="str">
        <f>IF(SUMPRODUCT('Wooden volumes &amp; Wooden holds'!$J$4:$J$135,'Wooden volumes &amp; Wooden holds'!AP$4:AP$135)=0,"",SUMPRODUCT('Wooden volumes &amp; Wooden holds'!$J$4:$J$135,'Wooden volumes &amp; Wooden holds'!AP$4:AP$135))</f>
        <v/>
      </c>
      <c r="G100" s="1018" t="str">
        <f>IF(SUMPRODUCT('Wooden volumes &amp; Wooden holds'!$J$4:$J$135,'Wooden volumes &amp; Wooden holds'!AQ$4:AQ$135)=0,"",SUMPRODUCT('Wooden volumes &amp; Wooden holds'!$J$4:$J$135,'Wooden volumes &amp; Wooden holds'!AQ$4:AQ$135))</f>
        <v/>
      </c>
      <c r="H100" s="1018" t="str">
        <f>IF(SUMPRODUCT('Wooden volumes &amp; Wooden holds'!$J$4:$J$135,'Wooden volumes &amp; Wooden holds'!AR$4:AR$135)=0,"",SUMPRODUCT('Wooden volumes &amp; Wooden holds'!$J$4:$J$135,'Wooden volumes &amp; Wooden holds'!AR$4:AR$135))</f>
        <v/>
      </c>
      <c r="I100" s="1236"/>
      <c r="J100" s="1236"/>
      <c r="K100" s="1236"/>
      <c r="L100" s="1236"/>
      <c r="M100" s="1236"/>
      <c r="N100" s="1236"/>
      <c r="O100" s="1236"/>
      <c r="P100" s="1236"/>
      <c r="Q100" s="1236"/>
    </row>
    <row r="101" spans="1:18" ht="15" customHeight="1">
      <c r="A101" s="1360" t="s">
        <v>1692</v>
      </c>
      <c r="B101" s="1345" t="s">
        <v>670</v>
      </c>
      <c r="C101" s="1019" t="str">
        <f>IF(SUMPRODUCT('Wooden volumes &amp; Wooden holds'!$K$4:$K$135,'Wooden volumes &amp; Wooden holds'!AM$4:AM$135)=0,"",SUMPRODUCT('Wooden volumes &amp; Wooden holds'!$K$4:$K$135,'Wooden volumes &amp; Wooden holds'!AM$4:AM$135))</f>
        <v/>
      </c>
      <c r="D101" s="1019" t="str">
        <f>IF(SUMPRODUCT('Wooden volumes &amp; Wooden holds'!$K$4:$K$135,'Wooden volumes &amp; Wooden holds'!AN$4:AN$135)=0,"",SUMPRODUCT('Wooden volumes &amp; Wooden holds'!$K$4:$K$135,'Wooden volumes &amp; Wooden holds'!AN$4:AN$135))</f>
        <v/>
      </c>
      <c r="E101" s="1019" t="str">
        <f>IF(SUMPRODUCT('Wooden volumes &amp; Wooden holds'!$K$4:$K$135,'Wooden volumes &amp; Wooden holds'!AO$4:AO$135)=0,"",SUMPRODUCT('Wooden volumes &amp; Wooden holds'!$K$4:$K$135,'Wooden volumes &amp; Wooden holds'!AO$4:AO$135))</f>
        <v/>
      </c>
      <c r="F101" s="1019" t="str">
        <f>IF(SUMPRODUCT('Wooden volumes &amp; Wooden holds'!$K$4:$K$135,'Wooden volumes &amp; Wooden holds'!AP$4:AP$135)=0,"",SUMPRODUCT('Wooden volumes &amp; Wooden holds'!$K$4:$K$135,'Wooden volumes &amp; Wooden holds'!AP$4:AP$135))</f>
        <v/>
      </c>
      <c r="G101" s="1019" t="str">
        <f>IF(SUMPRODUCT('Wooden volumes &amp; Wooden holds'!$K$4:$K$135,'Wooden volumes &amp; Wooden holds'!AQ$4:AQ$135)=0,"",SUMPRODUCT('Wooden volumes &amp; Wooden holds'!$K$4:$K$135,'Wooden volumes &amp; Wooden holds'!AQ$4:AQ$135))</f>
        <v/>
      </c>
      <c r="H101" s="1019" t="str">
        <f>IF(SUMPRODUCT('Wooden volumes &amp; Wooden holds'!$K$4:$K$135,'Wooden volumes &amp; Wooden holds'!AR$4:AR$135)=0,"",SUMPRODUCT('Wooden volumes &amp; Wooden holds'!$K$4:$K$135,'Wooden volumes &amp; Wooden holds'!AR$4:AR$135))</f>
        <v/>
      </c>
      <c r="I101" s="1236"/>
      <c r="J101" s="1236"/>
      <c r="K101" s="1236"/>
      <c r="L101" s="1236"/>
      <c r="M101" s="1236"/>
      <c r="N101" s="1236"/>
      <c r="O101" s="1236"/>
      <c r="P101" s="1236"/>
      <c r="Q101" s="1236"/>
    </row>
    <row r="102" spans="1:18" ht="15" customHeight="1">
      <c r="A102" s="1360"/>
      <c r="B102" s="1346" t="s">
        <v>671</v>
      </c>
      <c r="C102" s="1020" t="str">
        <f>IF(SUMPRODUCT('Wooden volumes &amp; Wooden holds'!$L$4:$L$135,'Wooden volumes &amp; Wooden holds'!AM$4:AM$135)=0,"",SUMPRODUCT('Wooden volumes &amp; Wooden holds'!$L$4:$L$135,'Wooden volumes &amp; Wooden holds'!AM$4:AM$135))</f>
        <v/>
      </c>
      <c r="D102" s="1020" t="str">
        <f>IF(SUMPRODUCT('Wooden volumes &amp; Wooden holds'!$L$4:$L$135,'Wooden volumes &amp; Wooden holds'!AN$4:AN$135)=0,"",SUMPRODUCT('Wooden volumes &amp; Wooden holds'!$L$4:$L$135,'Wooden volumes &amp; Wooden holds'!AN$4:AN$135))</f>
        <v/>
      </c>
      <c r="E102" s="1020" t="str">
        <f>IF(SUMPRODUCT('Wooden volumes &amp; Wooden holds'!$L$4:$L$135,'Wooden volumes &amp; Wooden holds'!AO$4:AO$135)=0,"",SUMPRODUCT('Wooden volumes &amp; Wooden holds'!$L$4:$L$135,'Wooden volumes &amp; Wooden holds'!AO$4:AO$135))</f>
        <v/>
      </c>
      <c r="F102" s="1020" t="str">
        <f>IF(SUMPRODUCT('Wooden volumes &amp; Wooden holds'!$L$4:$L$135,'Wooden volumes &amp; Wooden holds'!AP$4:AP$135)=0,"",SUMPRODUCT('Wooden volumes &amp; Wooden holds'!$L$4:$L$135,'Wooden volumes &amp; Wooden holds'!AP$4:AP$135))</f>
        <v/>
      </c>
      <c r="G102" s="1020" t="str">
        <f>IF(SUMPRODUCT('Wooden volumes &amp; Wooden holds'!$L$4:$L$135,'Wooden volumes &amp; Wooden holds'!AQ$4:AQ$135)=0,"",SUMPRODUCT('Wooden volumes &amp; Wooden holds'!$L$4:$L$135,'Wooden volumes &amp; Wooden holds'!AQ$4:AQ$135))</f>
        <v/>
      </c>
      <c r="H102" s="1020" t="str">
        <f>IF(SUMPRODUCT('Wooden volumes &amp; Wooden holds'!$L$4:$L$135,'Wooden volumes &amp; Wooden holds'!AR$4:AR$135)=0,"",SUMPRODUCT('Wooden volumes &amp; Wooden holds'!$L$4:$L$135,'Wooden volumes &amp; Wooden holds'!AR$4:AR$135))</f>
        <v/>
      </c>
      <c r="I102" s="1236"/>
      <c r="J102" s="1236"/>
      <c r="K102" s="1236"/>
      <c r="L102" s="1236"/>
      <c r="M102" s="1236"/>
      <c r="N102" s="1236"/>
      <c r="O102" s="1236"/>
      <c r="P102" s="1236"/>
      <c r="Q102" s="1236"/>
    </row>
    <row r="103" spans="1:18" ht="15" customHeight="1">
      <c r="A103" s="1360"/>
      <c r="B103" s="1369" t="s">
        <v>1606</v>
      </c>
      <c r="C103" s="1031" t="str">
        <f>IF(SUMPRODUCT('Wooden volumes &amp; Wooden holds'!$G$4:$G$135,'Wooden volumes &amp; Wooden holds'!AM$4:AM$135)=0,"",SUMPRODUCT('Wooden volumes &amp; Wooden holds'!$G$4:$G$135,'Wooden volumes &amp; Wooden holds'!AM$4:AM$135))</f>
        <v/>
      </c>
      <c r="D103" s="1031" t="str">
        <f>IF(SUMPRODUCT('Wooden volumes &amp; Wooden holds'!$G$4:$G$135,'Wooden volumes &amp; Wooden holds'!AN$4:AN$135)=0,"",SUMPRODUCT('Wooden volumes &amp; Wooden holds'!$G$4:$G$135,'Wooden volumes &amp; Wooden holds'!AN$4:AN$135))</f>
        <v/>
      </c>
      <c r="E103" s="1031" t="str">
        <f>IF(SUMPRODUCT('Wooden volumes &amp; Wooden holds'!$G$4:$G$135,'Wooden volumes &amp; Wooden holds'!AO$4:AO$135)=0,"",SUMPRODUCT('Wooden volumes &amp; Wooden holds'!$G$4:$G$135,'Wooden volumes &amp; Wooden holds'!AO$4:AO$135))</f>
        <v/>
      </c>
      <c r="F103" s="1031" t="str">
        <f>IF(SUMPRODUCT('Wooden volumes &amp; Wooden holds'!$G$4:$G$135,'Wooden volumes &amp; Wooden holds'!AP$4:AP$135)=0,"",SUMPRODUCT('Wooden volumes &amp; Wooden holds'!$G$4:$G$135,'Wooden volumes &amp; Wooden holds'!AP$4:AP$135))</f>
        <v/>
      </c>
      <c r="G103" s="1031" t="str">
        <f>IF(SUMPRODUCT('Wooden volumes &amp; Wooden holds'!$G$4:$G$135,'Wooden volumes &amp; Wooden holds'!AQ$4:AQ$135)=0,"",SUMPRODUCT('Wooden volumes &amp; Wooden holds'!$G$4:$G$135,'Wooden volumes &amp; Wooden holds'!AQ$4:AQ$135))</f>
        <v/>
      </c>
      <c r="H103" s="1031" t="str">
        <f>IF(SUMPRODUCT('Wooden volumes &amp; Wooden holds'!$G$4:$G$135,'Wooden volumes &amp; Wooden holds'!AR$4:AR$135)=0,"",SUMPRODUCT('Wooden volumes &amp; Wooden holds'!$G$4:$G$135,'Wooden volumes &amp; Wooden holds'!AR$4:AR$135))</f>
        <v/>
      </c>
      <c r="I103" s="1236"/>
      <c r="J103" s="1236"/>
      <c r="K103" s="1236"/>
      <c r="L103" s="1236"/>
      <c r="M103" s="1236"/>
      <c r="N103" s="1236"/>
      <c r="O103" s="1236"/>
      <c r="P103" s="1236"/>
      <c r="Q103" s="1236"/>
    </row>
    <row r="104" spans="1:18" ht="15" customHeight="1">
      <c r="B104" s="1369" t="s">
        <v>1607</v>
      </c>
      <c r="C104" s="1031" t="str">
        <f>IF(SUMPRODUCT('Wooden volumes &amp; Wooden holds'!$I$4:$I$135,'Wooden volumes &amp; Wooden holds'!AM$4:AM$135)=0,"",SUMPRODUCT('Wooden volumes &amp; Wooden holds'!$I$4:$I$135,'Wooden volumes &amp; Wooden holds'!AM$4:AM$135))</f>
        <v/>
      </c>
      <c r="D104" s="1031" t="str">
        <f>IF(SUMPRODUCT('Wooden volumes &amp; Wooden holds'!$I$4:$I$135,'Wooden volumes &amp; Wooden holds'!AN$4:AN$135)=0,"",SUMPRODUCT('Wooden volumes &amp; Wooden holds'!$I$4:$I$135,'Wooden volumes &amp; Wooden holds'!AN$4:AN$135))</f>
        <v/>
      </c>
      <c r="E104" s="1031" t="str">
        <f>IF(SUMPRODUCT('Wooden volumes &amp; Wooden holds'!$I$4:$I$135,'Wooden volumes &amp; Wooden holds'!AO$4:AO$135)=0,"",SUMPRODUCT('Wooden volumes &amp; Wooden holds'!$I$4:$I$135,'Wooden volumes &amp; Wooden holds'!AO$4:AO$135))</f>
        <v/>
      </c>
      <c r="F104" s="1031" t="str">
        <f>IF(SUMPRODUCT('Wooden volumes &amp; Wooden holds'!$I$4:$I$135,'Wooden volumes &amp; Wooden holds'!AP$4:AP$135)=0,"",SUMPRODUCT('Wooden volumes &amp; Wooden holds'!$I$4:$I$135,'Wooden volumes &amp; Wooden holds'!AP$4:AP$135))</f>
        <v/>
      </c>
      <c r="G104" s="1031" t="str">
        <f>IF(SUMPRODUCT('Wooden volumes &amp; Wooden holds'!$I$4:$I$135,'Wooden volumes &amp; Wooden holds'!AQ$4:AQ$135)=0,"",SUMPRODUCT('Wooden volumes &amp; Wooden holds'!$I$4:$I$135,'Wooden volumes &amp; Wooden holds'!AQ$4:AQ$135))</f>
        <v/>
      </c>
      <c r="H104" s="1031" t="str">
        <f>IF(SUMPRODUCT('Wooden volumes &amp; Wooden holds'!$I$4:$I$135,'Wooden volumes &amp; Wooden holds'!AR$4:AR$135)=0,"",SUMPRODUCT('Wooden volumes &amp; Wooden holds'!$I$4:$I$135,'Wooden volumes &amp; Wooden holds'!AR$4:AR$135))</f>
        <v/>
      </c>
      <c r="I104" s="1236"/>
      <c r="J104" s="1236"/>
      <c r="K104" s="1236"/>
      <c r="L104" s="1236"/>
      <c r="M104" s="1236"/>
      <c r="N104" s="1236"/>
      <c r="O104" s="1236"/>
      <c r="P104" s="1236"/>
      <c r="Q104" s="1236"/>
    </row>
    <row r="105" spans="1:18" ht="15" customHeight="1">
      <c r="B105" s="1236"/>
      <c r="C105" s="1236"/>
      <c r="D105" s="1236"/>
      <c r="E105" s="1236"/>
      <c r="F105" s="1236"/>
      <c r="G105" s="1236"/>
      <c r="H105" s="1236"/>
      <c r="I105" s="1236"/>
      <c r="J105" s="1236"/>
      <c r="K105" s="1236"/>
      <c r="L105" s="1236"/>
      <c r="M105" s="1236"/>
      <c r="N105" s="1236"/>
      <c r="O105" s="1236"/>
      <c r="P105" s="1236"/>
      <c r="Q105" s="1236"/>
    </row>
    <row r="106" spans="1:18" ht="15" customHeight="1">
      <c r="B106" s="1370" t="s">
        <v>1598</v>
      </c>
      <c r="C106" s="1026">
        <f t="shared" ref="C106:H106" si="6">SUM(C99:C104)</f>
        <v>0</v>
      </c>
      <c r="D106" s="1026">
        <f t="shared" si="6"/>
        <v>0</v>
      </c>
      <c r="E106" s="1026">
        <f t="shared" si="6"/>
        <v>0</v>
      </c>
      <c r="F106" s="1026">
        <f t="shared" si="6"/>
        <v>0</v>
      </c>
      <c r="G106" s="1026">
        <f t="shared" si="6"/>
        <v>0</v>
      </c>
      <c r="H106" s="1026">
        <f t="shared" si="6"/>
        <v>0</v>
      </c>
      <c r="I106" s="1236"/>
      <c r="J106" s="1236"/>
      <c r="K106" s="1236"/>
      <c r="L106" s="1236"/>
      <c r="M106" s="1236"/>
      <c r="N106" s="1236"/>
      <c r="O106" s="1236"/>
      <c r="P106" s="1236"/>
      <c r="Q106" s="1236"/>
    </row>
    <row r="107" spans="1:18" ht="15" customHeight="1">
      <c r="I107" s="1236"/>
      <c r="J107" s="1236"/>
      <c r="K107" s="1236"/>
      <c r="L107" s="1236"/>
      <c r="M107" s="1236"/>
      <c r="N107" s="1236"/>
      <c r="O107" s="1236"/>
      <c r="P107" s="1236"/>
      <c r="Q107" s="1236"/>
      <c r="R107" s="1236"/>
    </row>
    <row r="108" spans="1:18" ht="15" customHeight="1">
      <c r="A108" s="1386"/>
      <c r="B108" s="1387"/>
      <c r="C108" s="1387"/>
      <c r="D108" s="1387"/>
      <c r="E108" s="1387"/>
      <c r="F108" s="1387"/>
      <c r="G108" s="1387"/>
      <c r="H108" s="1387"/>
      <c r="I108" s="1236"/>
      <c r="J108" s="1236"/>
      <c r="K108" s="1236"/>
      <c r="L108" s="1236"/>
      <c r="M108" s="1236"/>
      <c r="N108" s="1236"/>
      <c r="O108" s="1236"/>
      <c r="P108" s="1236"/>
      <c r="Q108" s="1236"/>
      <c r="R108" s="1236"/>
    </row>
    <row r="109" spans="1:18" ht="15" customHeight="1">
      <c r="I109" s="1236"/>
      <c r="J109" s="1236"/>
      <c r="K109" s="1236"/>
      <c r="L109" s="1236"/>
      <c r="M109" s="1236"/>
      <c r="N109" s="1236"/>
      <c r="O109" s="1236"/>
      <c r="P109" s="1236"/>
      <c r="Q109" s="1236"/>
      <c r="R109" s="1236"/>
    </row>
    <row r="110" spans="1:18" ht="15" customHeight="1">
      <c r="J110" s="1236"/>
      <c r="K110" s="1236"/>
      <c r="L110" s="1236"/>
      <c r="M110" s="1236"/>
      <c r="N110" s="1236"/>
      <c r="O110" s="1236"/>
      <c r="P110" s="1236"/>
      <c r="Q110" s="1236"/>
      <c r="R110" s="1236"/>
    </row>
    <row r="111" spans="1:18" ht="15" customHeight="1">
      <c r="J111" s="1236"/>
      <c r="K111" s="1236"/>
      <c r="L111" s="1236"/>
      <c r="M111" s="1236"/>
      <c r="N111" s="1236"/>
      <c r="O111" s="1236"/>
      <c r="P111" s="1236"/>
      <c r="Q111" s="1236"/>
      <c r="R111" s="1236"/>
    </row>
    <row r="112" spans="1:18" ht="15" customHeight="1">
      <c r="J112" s="1236"/>
      <c r="K112" s="1236"/>
      <c r="L112" s="1236"/>
      <c r="M112" s="1236"/>
      <c r="N112" s="1236"/>
      <c r="O112" s="1236"/>
      <c r="P112" s="1236"/>
      <c r="Q112" s="1236"/>
      <c r="R112" s="1236"/>
    </row>
    <row r="113" spans="10:18" ht="15" customHeight="1">
      <c r="J113" s="1236"/>
      <c r="K113" s="1236"/>
      <c r="L113" s="1236"/>
      <c r="M113" s="1236"/>
      <c r="N113" s="1236"/>
      <c r="O113" s="1236"/>
      <c r="P113" s="1236"/>
      <c r="Q113" s="1236"/>
      <c r="R113" s="1236"/>
    </row>
    <row r="114" spans="10:18" ht="15" customHeight="1">
      <c r="J114" s="1236"/>
      <c r="K114" s="1236"/>
      <c r="L114" s="1236"/>
      <c r="M114" s="1236"/>
      <c r="N114" s="1236"/>
      <c r="O114" s="1236"/>
      <c r="P114" s="1236"/>
      <c r="Q114" s="1236"/>
      <c r="R114" s="1236"/>
    </row>
    <row r="115" spans="10:18" ht="15" customHeight="1">
      <c r="J115" s="1236"/>
      <c r="K115" s="1236"/>
      <c r="L115" s="1236"/>
      <c r="M115" s="1236"/>
      <c r="N115" s="1236"/>
      <c r="O115" s="1236"/>
      <c r="P115" s="1236"/>
      <c r="Q115" s="1236"/>
      <c r="R115" s="1236"/>
    </row>
    <row r="116" spans="10:18" ht="15" customHeight="1">
      <c r="J116" s="1236"/>
      <c r="K116" s="1236"/>
      <c r="L116" s="1236"/>
      <c r="M116" s="1236"/>
      <c r="N116" s="1236"/>
      <c r="O116" s="1236"/>
      <c r="P116" s="1236"/>
      <c r="Q116" s="1236"/>
      <c r="R116" s="1236"/>
    </row>
    <row r="117" spans="10:18" ht="15" customHeight="1">
      <c r="J117" s="1236"/>
      <c r="K117" s="1236"/>
      <c r="L117" s="1236"/>
      <c r="M117" s="1236"/>
      <c r="N117" s="1236"/>
      <c r="O117" s="1236"/>
      <c r="P117" s="1236"/>
      <c r="Q117" s="1236"/>
      <c r="R117" s="1236"/>
    </row>
    <row r="118" spans="10:18" ht="15" customHeight="1">
      <c r="J118" s="1236"/>
      <c r="K118" s="1236"/>
      <c r="L118" s="1236"/>
      <c r="M118" s="1236"/>
      <c r="N118" s="1236"/>
      <c r="O118" s="1236"/>
      <c r="P118" s="1236"/>
      <c r="Q118" s="1236"/>
      <c r="R118" s="1236"/>
    </row>
    <row r="119" spans="10:18" ht="15" customHeight="1">
      <c r="J119" s="1236"/>
      <c r="K119" s="1236"/>
      <c r="L119" s="1236"/>
      <c r="M119" s="1236"/>
      <c r="N119" s="1236"/>
      <c r="O119" s="1236"/>
      <c r="P119" s="1236"/>
      <c r="Q119" s="1236"/>
      <c r="R119" s="1236"/>
    </row>
    <row r="120" spans="10:18" ht="15" customHeight="1">
      <c r="J120" s="1236"/>
      <c r="K120" s="1236"/>
      <c r="L120" s="1236"/>
      <c r="M120" s="1236"/>
      <c r="N120" s="1236"/>
      <c r="O120" s="1236"/>
      <c r="P120" s="1236"/>
      <c r="Q120" s="1236"/>
      <c r="R120" s="1236"/>
    </row>
    <row r="121" spans="10:18" ht="15" customHeight="1">
      <c r="J121" s="1236"/>
      <c r="K121" s="1236"/>
      <c r="L121" s="1236"/>
      <c r="M121" s="1236"/>
      <c r="N121" s="1236"/>
      <c r="O121" s="1236"/>
      <c r="P121" s="1236"/>
      <c r="Q121" s="1236"/>
      <c r="R121" s="1236"/>
    </row>
    <row r="122" spans="10:18" ht="15" customHeight="1">
      <c r="J122" s="1236"/>
      <c r="K122" s="1236"/>
      <c r="L122" s="1236"/>
      <c r="M122" s="1236"/>
      <c r="N122" s="1236"/>
      <c r="O122" s="1236"/>
      <c r="P122" s="1236"/>
      <c r="Q122" s="1236"/>
      <c r="R122" s="1236"/>
    </row>
    <row r="123" spans="10:18" ht="15" customHeight="1">
      <c r="J123" s="1236"/>
      <c r="K123" s="1236"/>
      <c r="L123" s="1236"/>
      <c r="M123" s="1236"/>
      <c r="N123" s="1236"/>
      <c r="O123" s="1236"/>
      <c r="P123" s="1236"/>
      <c r="Q123" s="1236"/>
      <c r="R123" s="1236"/>
    </row>
    <row r="124" spans="10:18" ht="15" customHeight="1">
      <c r="J124" s="1236"/>
      <c r="K124" s="1236"/>
      <c r="L124" s="1236"/>
      <c r="M124" s="1236"/>
      <c r="N124" s="1236"/>
      <c r="O124" s="1236"/>
      <c r="P124" s="1236"/>
      <c r="Q124" s="1236"/>
      <c r="R124" s="1236"/>
    </row>
    <row r="125" spans="10:18" ht="15" customHeight="1">
      <c r="J125" s="1236"/>
      <c r="K125" s="1236"/>
      <c r="L125" s="1236"/>
      <c r="M125" s="1236"/>
      <c r="N125" s="1236"/>
      <c r="O125" s="1236"/>
      <c r="P125" s="1236"/>
      <c r="Q125" s="1236"/>
      <c r="R125" s="1236"/>
    </row>
    <row r="126" spans="10:18" ht="15" customHeight="1">
      <c r="J126" s="1236"/>
      <c r="K126" s="1236"/>
      <c r="L126" s="1236"/>
      <c r="M126" s="1236"/>
      <c r="N126" s="1236"/>
      <c r="O126" s="1236"/>
      <c r="P126" s="1236"/>
      <c r="Q126" s="1236"/>
      <c r="R126" s="1236"/>
    </row>
    <row r="127" spans="10:18" ht="15" customHeight="1">
      <c r="J127" s="1236"/>
      <c r="K127" s="1236"/>
      <c r="L127" s="1236"/>
      <c r="M127" s="1236"/>
      <c r="N127" s="1236"/>
      <c r="O127" s="1236"/>
      <c r="P127" s="1236"/>
      <c r="Q127" s="1236"/>
      <c r="R127" s="1236"/>
    </row>
    <row r="128" spans="10:18" ht="15" customHeight="1">
      <c r="J128" s="1236"/>
      <c r="K128" s="1236"/>
      <c r="L128" s="1236"/>
      <c r="M128" s="1236"/>
      <c r="N128" s="1236"/>
      <c r="O128" s="1236"/>
      <c r="P128" s="1236"/>
      <c r="Q128" s="1236"/>
      <c r="R128" s="1236"/>
    </row>
    <row r="129" spans="10:18" ht="15" customHeight="1">
      <c r="J129" s="1236"/>
      <c r="K129" s="1236"/>
      <c r="L129" s="1236"/>
      <c r="M129" s="1236"/>
      <c r="N129" s="1236"/>
      <c r="O129" s="1236"/>
      <c r="P129" s="1236"/>
      <c r="Q129" s="1236"/>
      <c r="R129" s="1236"/>
    </row>
    <row r="130" spans="10:18" ht="15" customHeight="1">
      <c r="J130" s="1236"/>
      <c r="K130" s="1236"/>
      <c r="L130" s="1236"/>
      <c r="M130" s="1236"/>
      <c r="N130" s="1236"/>
      <c r="O130" s="1236"/>
      <c r="P130" s="1236"/>
      <c r="Q130" s="1236"/>
      <c r="R130" s="1236"/>
    </row>
    <row r="131" spans="10:18" ht="15" customHeight="1">
      <c r="J131" s="1236"/>
      <c r="K131" s="1236"/>
      <c r="L131" s="1236"/>
      <c r="M131" s="1236"/>
      <c r="N131" s="1236"/>
      <c r="O131" s="1236"/>
      <c r="P131" s="1236"/>
      <c r="Q131" s="1236"/>
      <c r="R131" s="1236"/>
    </row>
    <row r="132" spans="10:18" ht="15" customHeight="1"/>
    <row r="133" spans="10:18" ht="15" customHeight="1"/>
    <row r="134" spans="10:18" ht="15" customHeight="1"/>
    <row r="135" spans="10:18" ht="15" customHeight="1"/>
    <row r="136" spans="10:18" ht="15" customHeight="1"/>
    <row r="137" spans="10:18" ht="15" customHeight="1"/>
    <row r="138" spans="10:18" ht="15" customHeight="1"/>
  </sheetData>
  <sheetProtection algorithmName="SHA-512" hashValue="BKMeNv9wWUkHwLD3k6tjbNppTddtNXZUDXsr4Ak644E1lXr9WcUqwLmo6jw8YfJJ7l+kRxp2I6WFQ/4pdCdHtA==" saltValue="hFuLws5D/LGtvr1atcvl/w==" spinCount="100000" sheet="1" objects="1" scenarios="1"/>
  <mergeCells count="27">
    <mergeCell ref="C3:E3"/>
    <mergeCell ref="H3:J3"/>
    <mergeCell ref="B5:B6"/>
    <mergeCell ref="C5:E5"/>
    <mergeCell ref="G5:G6"/>
    <mergeCell ref="H5:J5"/>
    <mergeCell ref="L5:T5"/>
    <mergeCell ref="V5:AA5"/>
    <mergeCell ref="A13:A15"/>
    <mergeCell ref="B27:B28"/>
    <mergeCell ref="C27:E27"/>
    <mergeCell ref="G27:O27"/>
    <mergeCell ref="Q27:V27"/>
    <mergeCell ref="A34:A36"/>
    <mergeCell ref="B49:B51"/>
    <mergeCell ref="C49:E50"/>
    <mergeCell ref="G49:J49"/>
    <mergeCell ref="A57:A59"/>
    <mergeCell ref="A101:A103"/>
    <mergeCell ref="Q70:S71"/>
    <mergeCell ref="C72:H72"/>
    <mergeCell ref="J72:O72"/>
    <mergeCell ref="Q73:S73"/>
    <mergeCell ref="A81:A83"/>
    <mergeCell ref="C96:H96"/>
    <mergeCell ref="C70:H71"/>
    <mergeCell ref="J70:O71"/>
  </mergeCells>
  <pageMargins left="1" right="1" top="1" bottom="1" header="0.25" footer="0.25"/>
  <pageSetup scale="34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Summary of order</vt:lpstr>
      <vt:lpstr>PU Holds </vt:lpstr>
      <vt:lpstr>Soft PU Holds</vt:lpstr>
      <vt:lpstr>Hybrids</vt:lpstr>
      <vt:lpstr>Fiberglass volumes</vt:lpstr>
      <vt:lpstr>Wooden volumes &amp; Wooden holds</vt:lpstr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Mellot</cp:lastModifiedBy>
  <cp:lastPrinted>2024-05-31T10:29:34Z</cp:lastPrinted>
  <dcterms:created xsi:type="dcterms:W3CDTF">2021-02-20T11:11:30Z</dcterms:created>
  <dcterms:modified xsi:type="dcterms:W3CDTF">2026-02-16T13:42:39Z</dcterms:modified>
</cp:coreProperties>
</file>