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Ta_delovni_zvezek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c0358e8c956d1712/02-DeltaClimb/03-Naročila/01-Costumer/"/>
    </mc:Choice>
  </mc:AlternateContent>
  <xr:revisionPtr revIDLastSave="1288" documentId="13_ncr:1_{B32C6B87-B233-45CF-955D-394A4C04A559}" xr6:coauthVersionLast="47" xr6:coauthVersionMax="47" xr10:uidLastSave="{26AE3729-D36D-4275-B6EB-7F4E40434F2A}"/>
  <bookViews>
    <workbookView xWindow="-28920" yWindow="15915" windowWidth="29040" windowHeight="15840" tabRatio="827" xr2:uid="{00000000-000D-0000-FFFF-FFFF00000000}"/>
  </bookViews>
  <sheets>
    <sheet name="ORDER" sheetId="30" r:id="rId1"/>
    <sheet name="DELTA GRP" sheetId="5" r:id="rId2"/>
    <sheet name="DELTA WOOD" sheetId="19" r:id="rId3"/>
    <sheet name="DELTA PU" sheetId="31" r:id="rId4"/>
    <sheet name="GRP - PRODUCTION LIST" sheetId="7" state="hidden" r:id="rId5"/>
    <sheet name="WOOD - PRODUCTION LIST" sheetId="28" state="hidden" r:id="rId6"/>
    <sheet name="Uvoz za Vasco" sheetId="25" state="hidden" r:id="rId7"/>
    <sheet name="PACKING LIST WOOD" sheetId="29" state="hidden" r:id="rId8"/>
    <sheet name="PACKING LIST GRP" sheetId="12" state="hidden" r:id="rId9"/>
    <sheet name="PAKIRANJE " sheetId="26" state="hidden" r:id="rId10"/>
  </sheets>
  <definedNames>
    <definedName name="_xlnm._FilterDatabase" localSheetId="4" hidden="1">'GRP - PRODUCTION LIST'!$P$6:$R$16</definedName>
    <definedName name="_xlnm._FilterDatabase" localSheetId="8" hidden="1">'PACKING LIST GRP'!$R$3:$R$13</definedName>
    <definedName name="_xlnm._FilterDatabase" localSheetId="7" hidden="1">'PACKING LIST WOOD'!$Q$3:$Q$11</definedName>
    <definedName name="_xlnm._FilterDatabase" localSheetId="6" hidden="1">'Uvoz za Vasco'!$A$7:$E$1086</definedName>
    <definedName name="_xlnm._FilterDatabase" localSheetId="5" hidden="1">'WOOD - PRODUCTION LIST'!$P$6:$P$76</definedName>
    <definedName name="_xlnm.Print_Area" localSheetId="4">'GRP - PRODUCTION LIST'!$A$1:$R$20</definedName>
    <definedName name="_xlnm.Print_Area" localSheetId="8">'PACKING LIST GRP'!$A$1:$S$23</definedName>
    <definedName name="_xlnm.Print_Area" localSheetId="7">'PACKING LIST WOOD'!$C$1:$Q$87</definedName>
    <definedName name="_xlnm.Print_Area" localSheetId="5">'WOOD - PRODUCTION LIST'!$A$1:$R$87</definedName>
    <definedName name="_xlnm.Print_Titles" localSheetId="4">'GRP - PRODUCTION LIST'!$6:$6</definedName>
    <definedName name="_xlnm.Print_Titles" localSheetId="8">'PACKING LIST GRP'!$3:$3</definedName>
    <definedName name="_xlnm.Print_Titles" localSheetId="7">'PACKING LIST WOOD'!$3:$3</definedName>
    <definedName name="_xlnm.Print_Titles" localSheetId="5">'WOOD - PRODUCTION LIST'!$6:$6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75" i="19" l="1"/>
  <c r="F137" i="19"/>
  <c r="AC4" i="19" l="1"/>
  <c r="AB4" i="5"/>
  <c r="H74" i="5"/>
  <c r="I74" i="5"/>
  <c r="J74" i="5"/>
  <c r="K74" i="5"/>
  <c r="L74" i="5"/>
  <c r="M74" i="5"/>
  <c r="N74" i="5"/>
  <c r="O74" i="5"/>
  <c r="P74" i="5"/>
  <c r="Q74" i="5"/>
  <c r="R74" i="5"/>
  <c r="S74" i="5"/>
  <c r="T74" i="5"/>
  <c r="H75" i="5"/>
  <c r="I75" i="5"/>
  <c r="J75" i="5"/>
  <c r="K75" i="5"/>
  <c r="L75" i="5"/>
  <c r="M75" i="5"/>
  <c r="N75" i="5"/>
  <c r="O75" i="5"/>
  <c r="P75" i="5"/>
  <c r="Q75" i="5"/>
  <c r="R75" i="5"/>
  <c r="S75" i="5"/>
  <c r="T75" i="5"/>
  <c r="H76" i="5"/>
  <c r="I76" i="5"/>
  <c r="J76" i="5"/>
  <c r="K76" i="5"/>
  <c r="L76" i="5"/>
  <c r="M76" i="5"/>
  <c r="N76" i="5"/>
  <c r="O76" i="5"/>
  <c r="P76" i="5"/>
  <c r="Q76" i="5"/>
  <c r="R76" i="5"/>
  <c r="S76" i="5"/>
  <c r="T76" i="5"/>
  <c r="H77" i="5"/>
  <c r="I77" i="5"/>
  <c r="J77" i="5"/>
  <c r="K77" i="5"/>
  <c r="L77" i="5"/>
  <c r="M77" i="5"/>
  <c r="N77" i="5"/>
  <c r="O77" i="5"/>
  <c r="P77" i="5"/>
  <c r="Q77" i="5"/>
  <c r="R77" i="5"/>
  <c r="S77" i="5"/>
  <c r="T77" i="5"/>
  <c r="H78" i="5"/>
  <c r="I78" i="5"/>
  <c r="J78" i="5"/>
  <c r="K78" i="5"/>
  <c r="L78" i="5"/>
  <c r="M78" i="5"/>
  <c r="N78" i="5"/>
  <c r="O78" i="5"/>
  <c r="P78" i="5"/>
  <c r="Q78" i="5"/>
  <c r="R78" i="5"/>
  <c r="S78" i="5"/>
  <c r="T78" i="5"/>
  <c r="H79" i="5"/>
  <c r="I79" i="5"/>
  <c r="J79" i="5"/>
  <c r="K79" i="5"/>
  <c r="L79" i="5"/>
  <c r="M79" i="5"/>
  <c r="N79" i="5"/>
  <c r="O79" i="5"/>
  <c r="P79" i="5"/>
  <c r="Q79" i="5"/>
  <c r="R79" i="5"/>
  <c r="S79" i="5"/>
  <c r="T79" i="5"/>
  <c r="H80" i="5"/>
  <c r="I80" i="5"/>
  <c r="J80" i="5"/>
  <c r="K80" i="5"/>
  <c r="L80" i="5"/>
  <c r="M80" i="5"/>
  <c r="N80" i="5"/>
  <c r="O80" i="5"/>
  <c r="P80" i="5"/>
  <c r="Q80" i="5"/>
  <c r="R80" i="5"/>
  <c r="S80" i="5"/>
  <c r="T80" i="5"/>
  <c r="H81" i="5"/>
  <c r="I81" i="5"/>
  <c r="J81" i="5"/>
  <c r="K81" i="5"/>
  <c r="L81" i="5"/>
  <c r="M81" i="5"/>
  <c r="N81" i="5"/>
  <c r="O81" i="5"/>
  <c r="P81" i="5"/>
  <c r="Q81" i="5"/>
  <c r="R81" i="5"/>
  <c r="S81" i="5"/>
  <c r="T81" i="5"/>
  <c r="H82" i="5"/>
  <c r="I82" i="5"/>
  <c r="J82" i="5"/>
  <c r="K82" i="5"/>
  <c r="L82" i="5"/>
  <c r="M82" i="5"/>
  <c r="N82" i="5"/>
  <c r="O82" i="5"/>
  <c r="P82" i="5"/>
  <c r="Q82" i="5"/>
  <c r="R82" i="5"/>
  <c r="S82" i="5"/>
  <c r="T82" i="5"/>
  <c r="H83" i="5"/>
  <c r="I83" i="5"/>
  <c r="J83" i="5"/>
  <c r="K83" i="5"/>
  <c r="L83" i="5"/>
  <c r="M83" i="5"/>
  <c r="N83" i="5"/>
  <c r="O83" i="5"/>
  <c r="P83" i="5"/>
  <c r="Q83" i="5"/>
  <c r="R83" i="5"/>
  <c r="S83" i="5"/>
  <c r="T83" i="5"/>
  <c r="H84" i="5"/>
  <c r="I84" i="5"/>
  <c r="J84" i="5"/>
  <c r="K84" i="5"/>
  <c r="L84" i="5"/>
  <c r="M84" i="5"/>
  <c r="N84" i="5"/>
  <c r="O84" i="5"/>
  <c r="P84" i="5"/>
  <c r="Q84" i="5"/>
  <c r="R84" i="5"/>
  <c r="S84" i="5"/>
  <c r="T84" i="5"/>
  <c r="H85" i="5"/>
  <c r="I85" i="5"/>
  <c r="J85" i="5"/>
  <c r="K85" i="5"/>
  <c r="L85" i="5"/>
  <c r="M85" i="5"/>
  <c r="N85" i="5"/>
  <c r="O85" i="5"/>
  <c r="P85" i="5"/>
  <c r="Q85" i="5"/>
  <c r="R85" i="5"/>
  <c r="S85" i="5"/>
  <c r="T85" i="5"/>
  <c r="H86" i="5"/>
  <c r="I86" i="5"/>
  <c r="J86" i="5"/>
  <c r="K86" i="5"/>
  <c r="L86" i="5"/>
  <c r="M86" i="5"/>
  <c r="N86" i="5"/>
  <c r="O86" i="5"/>
  <c r="P86" i="5"/>
  <c r="Q86" i="5"/>
  <c r="R86" i="5"/>
  <c r="S86" i="5"/>
  <c r="T86" i="5"/>
  <c r="I73" i="5"/>
  <c r="J73" i="5"/>
  <c r="K73" i="5"/>
  <c r="L73" i="5"/>
  <c r="M73" i="5"/>
  <c r="N73" i="5"/>
  <c r="O73" i="5"/>
  <c r="P73" i="5"/>
  <c r="Q73" i="5"/>
  <c r="R73" i="5"/>
  <c r="S73" i="5"/>
  <c r="T73" i="5"/>
  <c r="H73" i="5"/>
  <c r="AP196" i="19"/>
  <c r="AP195" i="19"/>
  <c r="F181" i="19"/>
  <c r="F196" i="19"/>
  <c r="F195" i="19"/>
  <c r="F180" i="19"/>
  <c r="AP183" i="19" l="1"/>
  <c r="T196" i="19"/>
  <c r="S196" i="19"/>
  <c r="R196" i="19"/>
  <c r="Q196" i="19"/>
  <c r="P196" i="19"/>
  <c r="O196" i="19"/>
  <c r="N196" i="19"/>
  <c r="M196" i="19"/>
  <c r="L196" i="19"/>
  <c r="K196" i="19"/>
  <c r="J196" i="19"/>
  <c r="I196" i="19"/>
  <c r="H196" i="19"/>
  <c r="G196" i="19"/>
  <c r="T195" i="19"/>
  <c r="S195" i="19"/>
  <c r="R195" i="19"/>
  <c r="Q195" i="19"/>
  <c r="P195" i="19"/>
  <c r="O195" i="19"/>
  <c r="N195" i="19"/>
  <c r="M195" i="19"/>
  <c r="L195" i="19"/>
  <c r="K195" i="19"/>
  <c r="J195" i="19"/>
  <c r="I195" i="19"/>
  <c r="H195" i="19"/>
  <c r="G195" i="19"/>
  <c r="AP194" i="19"/>
  <c r="T194" i="19"/>
  <c r="S194" i="19"/>
  <c r="R194" i="19"/>
  <c r="Q194" i="19"/>
  <c r="P194" i="19"/>
  <c r="O194" i="19"/>
  <c r="N194" i="19"/>
  <c r="M194" i="19"/>
  <c r="L194" i="19"/>
  <c r="K194" i="19"/>
  <c r="J194" i="19"/>
  <c r="I194" i="19"/>
  <c r="H194" i="19"/>
  <c r="G194" i="19"/>
  <c r="AP193" i="19"/>
  <c r="T193" i="19"/>
  <c r="S193" i="19"/>
  <c r="R193" i="19"/>
  <c r="Q193" i="19"/>
  <c r="P193" i="19"/>
  <c r="O193" i="19"/>
  <c r="N193" i="19"/>
  <c r="M193" i="19"/>
  <c r="L193" i="19"/>
  <c r="K193" i="19"/>
  <c r="J193" i="19"/>
  <c r="I193" i="19"/>
  <c r="H193" i="19"/>
  <c r="G193" i="19"/>
  <c r="AP192" i="19"/>
  <c r="T192" i="19"/>
  <c r="S192" i="19"/>
  <c r="R192" i="19"/>
  <c r="Q192" i="19"/>
  <c r="P192" i="19"/>
  <c r="O192" i="19"/>
  <c r="N192" i="19"/>
  <c r="M192" i="19"/>
  <c r="L192" i="19"/>
  <c r="K192" i="19"/>
  <c r="J192" i="19"/>
  <c r="I192" i="19"/>
  <c r="H192" i="19"/>
  <c r="G192" i="19"/>
  <c r="AP191" i="19"/>
  <c r="T191" i="19"/>
  <c r="S191" i="19"/>
  <c r="R191" i="19"/>
  <c r="Q191" i="19"/>
  <c r="P191" i="19"/>
  <c r="O191" i="19"/>
  <c r="N191" i="19"/>
  <c r="M191" i="19"/>
  <c r="L191" i="19"/>
  <c r="K191" i="19"/>
  <c r="J191" i="19"/>
  <c r="I191" i="19"/>
  <c r="H191" i="19"/>
  <c r="G191" i="19"/>
  <c r="AP190" i="19"/>
  <c r="T190" i="19"/>
  <c r="S190" i="19"/>
  <c r="R190" i="19"/>
  <c r="Q190" i="19"/>
  <c r="P190" i="19"/>
  <c r="O190" i="19"/>
  <c r="N190" i="19"/>
  <c r="M190" i="19"/>
  <c r="L190" i="19"/>
  <c r="K190" i="19"/>
  <c r="J190" i="19"/>
  <c r="I190" i="19"/>
  <c r="H190" i="19"/>
  <c r="G190" i="19"/>
  <c r="AP189" i="19"/>
  <c r="T189" i="19"/>
  <c r="S189" i="19"/>
  <c r="R189" i="19"/>
  <c r="Q189" i="19"/>
  <c r="P189" i="19"/>
  <c r="O189" i="19"/>
  <c r="N189" i="19"/>
  <c r="M189" i="19"/>
  <c r="L189" i="19"/>
  <c r="K189" i="19"/>
  <c r="J189" i="19"/>
  <c r="I189" i="19"/>
  <c r="H189" i="19"/>
  <c r="G189" i="19"/>
  <c r="AP188" i="19"/>
  <c r="T188" i="19"/>
  <c r="S188" i="19"/>
  <c r="R188" i="19"/>
  <c r="Q188" i="19"/>
  <c r="P188" i="19"/>
  <c r="O188" i="19"/>
  <c r="N188" i="19"/>
  <c r="M188" i="19"/>
  <c r="L188" i="19"/>
  <c r="K188" i="19"/>
  <c r="J188" i="19"/>
  <c r="I188" i="19"/>
  <c r="H188" i="19"/>
  <c r="G188" i="19"/>
  <c r="AP187" i="19"/>
  <c r="T187" i="19"/>
  <c r="S187" i="19"/>
  <c r="R187" i="19"/>
  <c r="Q187" i="19"/>
  <c r="P187" i="19"/>
  <c r="O187" i="19"/>
  <c r="N187" i="19"/>
  <c r="M187" i="19"/>
  <c r="L187" i="19"/>
  <c r="K187" i="19"/>
  <c r="J187" i="19"/>
  <c r="I187" i="19"/>
  <c r="H187" i="19"/>
  <c r="G187" i="19"/>
  <c r="AP186" i="19"/>
  <c r="T186" i="19"/>
  <c r="S186" i="19"/>
  <c r="R186" i="19"/>
  <c r="Q186" i="19"/>
  <c r="P186" i="19"/>
  <c r="O186" i="19"/>
  <c r="N186" i="19"/>
  <c r="M186" i="19"/>
  <c r="L186" i="19"/>
  <c r="K186" i="19"/>
  <c r="J186" i="19"/>
  <c r="I186" i="19"/>
  <c r="H186" i="19"/>
  <c r="G186" i="19"/>
  <c r="AP185" i="19"/>
  <c r="T185" i="19"/>
  <c r="S185" i="19"/>
  <c r="R185" i="19"/>
  <c r="Q185" i="19"/>
  <c r="P185" i="19"/>
  <c r="O185" i="19"/>
  <c r="N185" i="19"/>
  <c r="M185" i="19"/>
  <c r="L185" i="19"/>
  <c r="K185" i="19"/>
  <c r="J185" i="19"/>
  <c r="I185" i="19"/>
  <c r="H185" i="19"/>
  <c r="G185" i="19"/>
  <c r="AP184" i="19"/>
  <c r="T184" i="19"/>
  <c r="S184" i="19"/>
  <c r="R184" i="19"/>
  <c r="Q184" i="19"/>
  <c r="P184" i="19"/>
  <c r="O184" i="19"/>
  <c r="N184" i="19"/>
  <c r="M184" i="19"/>
  <c r="L184" i="19"/>
  <c r="K184" i="19"/>
  <c r="J184" i="19"/>
  <c r="I184" i="19"/>
  <c r="H184" i="19"/>
  <c r="G184" i="19"/>
  <c r="T183" i="19"/>
  <c r="S183" i="19"/>
  <c r="R183" i="19"/>
  <c r="Q183" i="19"/>
  <c r="P183" i="19"/>
  <c r="O183" i="19"/>
  <c r="N183" i="19"/>
  <c r="M183" i="19"/>
  <c r="L183" i="19"/>
  <c r="K183" i="19"/>
  <c r="J183" i="19"/>
  <c r="I183" i="19"/>
  <c r="H183" i="19"/>
  <c r="G183" i="19"/>
  <c r="G182" i="19"/>
  <c r="AP181" i="19"/>
  <c r="AP180" i="19"/>
  <c r="T181" i="19"/>
  <c r="S181" i="19"/>
  <c r="R181" i="19"/>
  <c r="Q181" i="19"/>
  <c r="P181" i="19"/>
  <c r="O181" i="19"/>
  <c r="N181" i="19"/>
  <c r="M181" i="19"/>
  <c r="L181" i="19"/>
  <c r="K181" i="19"/>
  <c r="J181" i="19"/>
  <c r="I181" i="19"/>
  <c r="H181" i="19"/>
  <c r="G181" i="19"/>
  <c r="Y180" i="19"/>
  <c r="Y181" i="19" s="1"/>
  <c r="T180" i="19"/>
  <c r="S180" i="19"/>
  <c r="R180" i="19"/>
  <c r="Q180" i="19"/>
  <c r="P180" i="19"/>
  <c r="O180" i="19"/>
  <c r="N180" i="19"/>
  <c r="M180" i="19"/>
  <c r="L180" i="19"/>
  <c r="K180" i="19"/>
  <c r="J180" i="19"/>
  <c r="I180" i="19"/>
  <c r="H180" i="19"/>
  <c r="G180" i="19"/>
  <c r="AP179" i="19"/>
  <c r="T179" i="19"/>
  <c r="S179" i="19"/>
  <c r="R179" i="19"/>
  <c r="Q179" i="19"/>
  <c r="P179" i="19"/>
  <c r="O179" i="19"/>
  <c r="N179" i="19"/>
  <c r="M179" i="19"/>
  <c r="L179" i="19"/>
  <c r="K179" i="19"/>
  <c r="J179" i="19"/>
  <c r="I179" i="19"/>
  <c r="H179" i="19"/>
  <c r="G179" i="19"/>
  <c r="AP178" i="19"/>
  <c r="T178" i="19"/>
  <c r="S178" i="19"/>
  <c r="R178" i="19"/>
  <c r="Q178" i="19"/>
  <c r="P178" i="19"/>
  <c r="O178" i="19"/>
  <c r="N178" i="19"/>
  <c r="M178" i="19"/>
  <c r="L178" i="19"/>
  <c r="K178" i="19"/>
  <c r="J178" i="19"/>
  <c r="I178" i="19"/>
  <c r="H178" i="19"/>
  <c r="G178" i="19"/>
  <c r="AP177" i="19"/>
  <c r="T177" i="19"/>
  <c r="S177" i="19"/>
  <c r="R177" i="19"/>
  <c r="Q177" i="19"/>
  <c r="P177" i="19"/>
  <c r="O177" i="19"/>
  <c r="N177" i="19"/>
  <c r="M177" i="19"/>
  <c r="L177" i="19"/>
  <c r="K177" i="19"/>
  <c r="J177" i="19"/>
  <c r="I177" i="19"/>
  <c r="H177" i="19"/>
  <c r="G177" i="19"/>
  <c r="AP176" i="19"/>
  <c r="T176" i="19"/>
  <c r="S176" i="19"/>
  <c r="R176" i="19"/>
  <c r="Q176" i="19"/>
  <c r="P176" i="19"/>
  <c r="O176" i="19"/>
  <c r="N176" i="19"/>
  <c r="M176" i="19"/>
  <c r="L176" i="19"/>
  <c r="K176" i="19"/>
  <c r="J176" i="19"/>
  <c r="I176" i="19"/>
  <c r="H176" i="19"/>
  <c r="G176" i="19"/>
  <c r="AP175" i="19"/>
  <c r="T175" i="19"/>
  <c r="S175" i="19"/>
  <c r="R175" i="19"/>
  <c r="Q175" i="19"/>
  <c r="P175" i="19"/>
  <c r="O175" i="19"/>
  <c r="M175" i="19"/>
  <c r="L175" i="19"/>
  <c r="K175" i="19"/>
  <c r="J175" i="19"/>
  <c r="I175" i="19"/>
  <c r="H175" i="19"/>
  <c r="G175" i="19"/>
  <c r="AP174" i="19"/>
  <c r="T174" i="19"/>
  <c r="S174" i="19"/>
  <c r="R174" i="19"/>
  <c r="Q174" i="19"/>
  <c r="P174" i="19"/>
  <c r="O174" i="19"/>
  <c r="N174" i="19"/>
  <c r="M174" i="19"/>
  <c r="L174" i="19"/>
  <c r="K174" i="19"/>
  <c r="J174" i="19"/>
  <c r="I174" i="19"/>
  <c r="H174" i="19"/>
  <c r="G174" i="19"/>
  <c r="AP173" i="19"/>
  <c r="T173" i="19"/>
  <c r="S173" i="19"/>
  <c r="R173" i="19"/>
  <c r="Q173" i="19"/>
  <c r="P173" i="19"/>
  <c r="O173" i="19"/>
  <c r="N173" i="19"/>
  <c r="M173" i="19"/>
  <c r="L173" i="19"/>
  <c r="K173" i="19"/>
  <c r="J173" i="19"/>
  <c r="I173" i="19"/>
  <c r="H173" i="19"/>
  <c r="G173" i="19"/>
  <c r="AP172" i="19"/>
  <c r="T172" i="19"/>
  <c r="S172" i="19"/>
  <c r="R172" i="19"/>
  <c r="Q172" i="19"/>
  <c r="P172" i="19"/>
  <c r="O172" i="19"/>
  <c r="N172" i="19"/>
  <c r="M172" i="19"/>
  <c r="L172" i="19"/>
  <c r="K172" i="19"/>
  <c r="J172" i="19"/>
  <c r="I172" i="19"/>
  <c r="H172" i="19"/>
  <c r="G172" i="19"/>
  <c r="AP171" i="19"/>
  <c r="T171" i="19"/>
  <c r="S171" i="19"/>
  <c r="R171" i="19"/>
  <c r="Q171" i="19"/>
  <c r="P171" i="19"/>
  <c r="O171" i="19"/>
  <c r="N171" i="19"/>
  <c r="M171" i="19"/>
  <c r="L171" i="19"/>
  <c r="K171" i="19"/>
  <c r="J171" i="19"/>
  <c r="I171" i="19"/>
  <c r="H171" i="19"/>
  <c r="G171" i="19"/>
  <c r="AP170" i="19"/>
  <c r="T170" i="19"/>
  <c r="S170" i="19"/>
  <c r="R170" i="19"/>
  <c r="Q170" i="19"/>
  <c r="P170" i="19"/>
  <c r="O170" i="19"/>
  <c r="N170" i="19"/>
  <c r="M170" i="19"/>
  <c r="L170" i="19"/>
  <c r="K170" i="19"/>
  <c r="J170" i="19"/>
  <c r="I170" i="19"/>
  <c r="H170" i="19"/>
  <c r="G170" i="19"/>
  <c r="AP169" i="19"/>
  <c r="T169" i="19"/>
  <c r="S169" i="19"/>
  <c r="R169" i="19"/>
  <c r="Q169" i="19"/>
  <c r="P169" i="19"/>
  <c r="O169" i="19"/>
  <c r="N169" i="19"/>
  <c r="M169" i="19"/>
  <c r="L169" i="19"/>
  <c r="K169" i="19"/>
  <c r="J169" i="19"/>
  <c r="I169" i="19"/>
  <c r="H169" i="19"/>
  <c r="G169" i="19"/>
  <c r="AP168" i="19"/>
  <c r="T168" i="19"/>
  <c r="S168" i="19"/>
  <c r="R168" i="19"/>
  <c r="Q168" i="19"/>
  <c r="P168" i="19"/>
  <c r="O168" i="19"/>
  <c r="N168" i="19"/>
  <c r="M168" i="19"/>
  <c r="L168" i="19"/>
  <c r="K168" i="19"/>
  <c r="J168" i="19"/>
  <c r="I168" i="19"/>
  <c r="H168" i="19"/>
  <c r="G168" i="19"/>
  <c r="AP167" i="19"/>
  <c r="T167" i="19"/>
  <c r="S167" i="19"/>
  <c r="R167" i="19"/>
  <c r="Q167" i="19"/>
  <c r="P167" i="19"/>
  <c r="O167" i="19"/>
  <c r="N167" i="19"/>
  <c r="M167" i="19"/>
  <c r="L167" i="19"/>
  <c r="K167" i="19"/>
  <c r="J167" i="19"/>
  <c r="I167" i="19"/>
  <c r="H167" i="19"/>
  <c r="G167" i="19"/>
  <c r="AP166" i="19"/>
  <c r="T166" i="19"/>
  <c r="S166" i="19"/>
  <c r="R166" i="19"/>
  <c r="Q166" i="19"/>
  <c r="P166" i="19"/>
  <c r="O166" i="19"/>
  <c r="N166" i="19"/>
  <c r="M166" i="19"/>
  <c r="L166" i="19"/>
  <c r="K166" i="19"/>
  <c r="J166" i="19"/>
  <c r="I166" i="19"/>
  <c r="H166" i="19"/>
  <c r="G166" i="19"/>
  <c r="AP165" i="19"/>
  <c r="T165" i="19"/>
  <c r="S165" i="19"/>
  <c r="R165" i="19"/>
  <c r="Q165" i="19"/>
  <c r="P165" i="19"/>
  <c r="O165" i="19"/>
  <c r="N165" i="19"/>
  <c r="M165" i="19"/>
  <c r="L165" i="19"/>
  <c r="K165" i="19"/>
  <c r="J165" i="19"/>
  <c r="I165" i="19"/>
  <c r="H165" i="19"/>
  <c r="G165" i="19"/>
  <c r="AP164" i="19"/>
  <c r="T164" i="19"/>
  <c r="S164" i="19"/>
  <c r="R164" i="19"/>
  <c r="Q164" i="19"/>
  <c r="P164" i="19"/>
  <c r="O164" i="19"/>
  <c r="N164" i="19"/>
  <c r="M164" i="19"/>
  <c r="L164" i="19"/>
  <c r="K164" i="19"/>
  <c r="J164" i="19"/>
  <c r="I164" i="19"/>
  <c r="H164" i="19"/>
  <c r="G164" i="19"/>
  <c r="AP163" i="19"/>
  <c r="T163" i="19"/>
  <c r="S163" i="19"/>
  <c r="R163" i="19"/>
  <c r="Q163" i="19"/>
  <c r="P163" i="19"/>
  <c r="O163" i="19"/>
  <c r="N163" i="19"/>
  <c r="M163" i="19"/>
  <c r="L163" i="19"/>
  <c r="K163" i="19"/>
  <c r="J163" i="19"/>
  <c r="I163" i="19"/>
  <c r="H163" i="19"/>
  <c r="G163" i="19"/>
  <c r="AP162" i="19"/>
  <c r="T162" i="19"/>
  <c r="S162" i="19"/>
  <c r="R162" i="19"/>
  <c r="Q162" i="19"/>
  <c r="P162" i="19"/>
  <c r="O162" i="19"/>
  <c r="N162" i="19"/>
  <c r="M162" i="19"/>
  <c r="L162" i="19"/>
  <c r="K162" i="19"/>
  <c r="J162" i="19"/>
  <c r="I162" i="19"/>
  <c r="H162" i="19"/>
  <c r="G162" i="19"/>
  <c r="AP161" i="19"/>
  <c r="T161" i="19"/>
  <c r="S161" i="19"/>
  <c r="R161" i="19"/>
  <c r="Q161" i="19"/>
  <c r="P161" i="19"/>
  <c r="O161" i="19"/>
  <c r="N161" i="19"/>
  <c r="M161" i="19"/>
  <c r="L161" i="19"/>
  <c r="K161" i="19"/>
  <c r="J161" i="19"/>
  <c r="I161" i="19"/>
  <c r="H161" i="19"/>
  <c r="G161" i="19"/>
  <c r="AP160" i="19"/>
  <c r="T160" i="19"/>
  <c r="S160" i="19"/>
  <c r="R160" i="19"/>
  <c r="Q160" i="19"/>
  <c r="P160" i="19"/>
  <c r="O160" i="19"/>
  <c r="N160" i="19"/>
  <c r="M160" i="19"/>
  <c r="L160" i="19"/>
  <c r="K160" i="19"/>
  <c r="J160" i="19"/>
  <c r="I160" i="19"/>
  <c r="H160" i="19"/>
  <c r="G160" i="19"/>
  <c r="AP159" i="19"/>
  <c r="T159" i="19"/>
  <c r="S159" i="19"/>
  <c r="R159" i="19"/>
  <c r="Q159" i="19"/>
  <c r="P159" i="19"/>
  <c r="O159" i="19"/>
  <c r="N159" i="19"/>
  <c r="M159" i="19"/>
  <c r="L159" i="19"/>
  <c r="K159" i="19"/>
  <c r="J159" i="19"/>
  <c r="I159" i="19"/>
  <c r="H159" i="19"/>
  <c r="G159" i="19"/>
  <c r="AP158" i="19"/>
  <c r="T158" i="19"/>
  <c r="S158" i="19"/>
  <c r="R158" i="19"/>
  <c r="Q158" i="19"/>
  <c r="P158" i="19"/>
  <c r="O158" i="19"/>
  <c r="N158" i="19"/>
  <c r="M158" i="19"/>
  <c r="L158" i="19"/>
  <c r="K158" i="19"/>
  <c r="J158" i="19"/>
  <c r="I158" i="19"/>
  <c r="H158" i="19"/>
  <c r="G158" i="19"/>
  <c r="AP157" i="19"/>
  <c r="T157" i="19"/>
  <c r="S157" i="19"/>
  <c r="R157" i="19"/>
  <c r="Q157" i="19"/>
  <c r="P157" i="19"/>
  <c r="O157" i="19"/>
  <c r="N157" i="19"/>
  <c r="M157" i="19"/>
  <c r="L157" i="19"/>
  <c r="K157" i="19"/>
  <c r="J157" i="19"/>
  <c r="I157" i="19"/>
  <c r="H157" i="19"/>
  <c r="G157" i="19"/>
  <c r="AP156" i="19"/>
  <c r="T156" i="19"/>
  <c r="S156" i="19"/>
  <c r="R156" i="19"/>
  <c r="Q156" i="19"/>
  <c r="P156" i="19"/>
  <c r="O156" i="19"/>
  <c r="N156" i="19"/>
  <c r="M156" i="19"/>
  <c r="L156" i="19"/>
  <c r="K156" i="19"/>
  <c r="J156" i="19"/>
  <c r="I156" i="19"/>
  <c r="H156" i="19"/>
  <c r="G156" i="19"/>
  <c r="AP155" i="19"/>
  <c r="T155" i="19"/>
  <c r="S155" i="19"/>
  <c r="R155" i="19"/>
  <c r="Q155" i="19"/>
  <c r="P155" i="19"/>
  <c r="O155" i="19"/>
  <c r="N155" i="19"/>
  <c r="M155" i="19"/>
  <c r="L155" i="19"/>
  <c r="K155" i="19"/>
  <c r="J155" i="19"/>
  <c r="I155" i="19"/>
  <c r="H155" i="19"/>
  <c r="G155" i="19"/>
  <c r="AP154" i="19"/>
  <c r="T154" i="19"/>
  <c r="S154" i="19"/>
  <c r="R154" i="19"/>
  <c r="Q154" i="19"/>
  <c r="P154" i="19"/>
  <c r="O154" i="19"/>
  <c r="N154" i="19"/>
  <c r="M154" i="19"/>
  <c r="L154" i="19"/>
  <c r="K154" i="19"/>
  <c r="J154" i="19"/>
  <c r="I154" i="19"/>
  <c r="H154" i="19"/>
  <c r="G154" i="19"/>
  <c r="AP153" i="19"/>
  <c r="T153" i="19"/>
  <c r="S153" i="19"/>
  <c r="R153" i="19"/>
  <c r="Q153" i="19"/>
  <c r="P153" i="19"/>
  <c r="O153" i="19"/>
  <c r="N153" i="19"/>
  <c r="M153" i="19"/>
  <c r="L153" i="19"/>
  <c r="K153" i="19"/>
  <c r="J153" i="19"/>
  <c r="I153" i="19"/>
  <c r="H153" i="19"/>
  <c r="G153" i="19"/>
  <c r="AP152" i="19"/>
  <c r="T152" i="19"/>
  <c r="S152" i="19"/>
  <c r="R152" i="19"/>
  <c r="Q152" i="19"/>
  <c r="P152" i="19"/>
  <c r="O152" i="19"/>
  <c r="N152" i="19"/>
  <c r="M152" i="19"/>
  <c r="L152" i="19"/>
  <c r="K152" i="19"/>
  <c r="J152" i="19"/>
  <c r="I152" i="19"/>
  <c r="H152" i="19"/>
  <c r="G152" i="19"/>
  <c r="AP151" i="19"/>
  <c r="T151" i="19"/>
  <c r="S151" i="19"/>
  <c r="R151" i="19"/>
  <c r="Q151" i="19"/>
  <c r="P151" i="19"/>
  <c r="O151" i="19"/>
  <c r="N151" i="19"/>
  <c r="M151" i="19"/>
  <c r="L151" i="19"/>
  <c r="K151" i="19"/>
  <c r="J151" i="19"/>
  <c r="I151" i="19"/>
  <c r="H151" i="19"/>
  <c r="G151" i="19"/>
  <c r="AP150" i="19"/>
  <c r="T150" i="19"/>
  <c r="S150" i="19"/>
  <c r="R150" i="19"/>
  <c r="Q150" i="19"/>
  <c r="P150" i="19"/>
  <c r="O150" i="19"/>
  <c r="N150" i="19"/>
  <c r="M150" i="19"/>
  <c r="L150" i="19"/>
  <c r="K150" i="19"/>
  <c r="J150" i="19"/>
  <c r="I150" i="19"/>
  <c r="H150" i="19"/>
  <c r="G150" i="19"/>
  <c r="AP149" i="19"/>
  <c r="T149" i="19"/>
  <c r="S149" i="19"/>
  <c r="R149" i="19"/>
  <c r="Q149" i="19"/>
  <c r="P149" i="19"/>
  <c r="O149" i="19"/>
  <c r="N149" i="19"/>
  <c r="M149" i="19"/>
  <c r="L149" i="19"/>
  <c r="K149" i="19"/>
  <c r="J149" i="19"/>
  <c r="I149" i="19"/>
  <c r="H149" i="19"/>
  <c r="G149" i="19"/>
  <c r="AP148" i="19"/>
  <c r="T148" i="19"/>
  <c r="S148" i="19"/>
  <c r="R148" i="19"/>
  <c r="Q148" i="19"/>
  <c r="P148" i="19"/>
  <c r="O148" i="19"/>
  <c r="N148" i="19"/>
  <c r="M148" i="19"/>
  <c r="L148" i="19"/>
  <c r="K148" i="19"/>
  <c r="J148" i="19"/>
  <c r="I148" i="19"/>
  <c r="H148" i="19"/>
  <c r="G148" i="19"/>
  <c r="AP147" i="19"/>
  <c r="T147" i="19"/>
  <c r="S147" i="19"/>
  <c r="R147" i="19"/>
  <c r="Q147" i="19"/>
  <c r="P147" i="19"/>
  <c r="O147" i="19"/>
  <c r="N147" i="19"/>
  <c r="M147" i="19"/>
  <c r="L147" i="19"/>
  <c r="K147" i="19"/>
  <c r="J147" i="19"/>
  <c r="I147" i="19"/>
  <c r="H147" i="19"/>
  <c r="G147" i="19"/>
  <c r="AP146" i="19"/>
  <c r="T146" i="19"/>
  <c r="S146" i="19"/>
  <c r="R146" i="19"/>
  <c r="Q146" i="19"/>
  <c r="P146" i="19"/>
  <c r="O146" i="19"/>
  <c r="N146" i="19"/>
  <c r="M146" i="19"/>
  <c r="L146" i="19"/>
  <c r="K146" i="19"/>
  <c r="J146" i="19"/>
  <c r="I146" i="19"/>
  <c r="H146" i="19"/>
  <c r="G146" i="19"/>
  <c r="AP145" i="19"/>
  <c r="T145" i="19"/>
  <c r="S145" i="19"/>
  <c r="R145" i="19"/>
  <c r="Q145" i="19"/>
  <c r="P145" i="19"/>
  <c r="O145" i="19"/>
  <c r="N145" i="19"/>
  <c r="M145" i="19"/>
  <c r="L145" i="19"/>
  <c r="K145" i="19"/>
  <c r="J145" i="19"/>
  <c r="I145" i="19"/>
  <c r="H145" i="19"/>
  <c r="G145" i="19"/>
  <c r="AP144" i="19"/>
  <c r="T144" i="19"/>
  <c r="S144" i="19"/>
  <c r="R144" i="19"/>
  <c r="Q144" i="19"/>
  <c r="P144" i="19"/>
  <c r="O144" i="19"/>
  <c r="N144" i="19"/>
  <c r="M144" i="19"/>
  <c r="L144" i="19"/>
  <c r="K144" i="19"/>
  <c r="J144" i="19"/>
  <c r="I144" i="19"/>
  <c r="H144" i="19"/>
  <c r="G144" i="19"/>
  <c r="AP143" i="19"/>
  <c r="T143" i="19"/>
  <c r="S143" i="19"/>
  <c r="R143" i="19"/>
  <c r="Q143" i="19"/>
  <c r="P143" i="19"/>
  <c r="O143" i="19"/>
  <c r="N143" i="19"/>
  <c r="M143" i="19"/>
  <c r="L143" i="19"/>
  <c r="K143" i="19"/>
  <c r="J143" i="19"/>
  <c r="I143" i="19"/>
  <c r="H143" i="19"/>
  <c r="G143" i="19"/>
  <c r="AP142" i="19"/>
  <c r="T142" i="19"/>
  <c r="S142" i="19"/>
  <c r="R142" i="19"/>
  <c r="Q142" i="19"/>
  <c r="P142" i="19"/>
  <c r="O142" i="19"/>
  <c r="N142" i="19"/>
  <c r="M142" i="19"/>
  <c r="L142" i="19"/>
  <c r="K142" i="19"/>
  <c r="J142" i="19"/>
  <c r="I142" i="19"/>
  <c r="H142" i="19"/>
  <c r="G142" i="19"/>
  <c r="AP141" i="19"/>
  <c r="T141" i="19"/>
  <c r="S141" i="19"/>
  <c r="R141" i="19"/>
  <c r="Q141" i="19"/>
  <c r="P141" i="19"/>
  <c r="O141" i="19"/>
  <c r="N141" i="19"/>
  <c r="M141" i="19"/>
  <c r="L141" i="19"/>
  <c r="K141" i="19"/>
  <c r="J141" i="19"/>
  <c r="I141" i="19"/>
  <c r="H141" i="19"/>
  <c r="G141" i="19"/>
  <c r="AP140" i="19"/>
  <c r="T140" i="19"/>
  <c r="S140" i="19"/>
  <c r="R140" i="19"/>
  <c r="Q140" i="19"/>
  <c r="P140" i="19"/>
  <c r="O140" i="19"/>
  <c r="N140" i="19"/>
  <c r="M140" i="19"/>
  <c r="L140" i="19"/>
  <c r="K140" i="19"/>
  <c r="J140" i="19"/>
  <c r="I140" i="19"/>
  <c r="H140" i="19"/>
  <c r="G140" i="19"/>
  <c r="G139" i="19"/>
  <c r="AO87" i="5"/>
  <c r="X87" i="5"/>
  <c r="U87" i="5"/>
  <c r="AO86" i="5"/>
  <c r="G86" i="5"/>
  <c r="AO85" i="5"/>
  <c r="G85" i="5"/>
  <c r="AO84" i="5"/>
  <c r="G84" i="5"/>
  <c r="AO83" i="5"/>
  <c r="G83" i="5"/>
  <c r="AO82" i="5"/>
  <c r="G82" i="5"/>
  <c r="AO81" i="5"/>
  <c r="G81" i="5"/>
  <c r="AO80" i="5"/>
  <c r="G80" i="5"/>
  <c r="AO79" i="5"/>
  <c r="G79" i="5"/>
  <c r="AO78" i="5"/>
  <c r="G78" i="5"/>
  <c r="AO77" i="5"/>
  <c r="G77" i="5"/>
  <c r="AO76" i="5"/>
  <c r="G76" i="5"/>
  <c r="AO75" i="5"/>
  <c r="G75" i="5"/>
  <c r="AO74" i="5"/>
  <c r="F74" i="5"/>
  <c r="G74" i="5" s="1"/>
  <c r="AO73" i="5"/>
  <c r="F73" i="5"/>
  <c r="F87" i="5" s="1"/>
  <c r="G87" i="5" s="1"/>
  <c r="AP97" i="19"/>
  <c r="AP93" i="19"/>
  <c r="F71" i="5"/>
  <c r="G71" i="5" s="1"/>
  <c r="G69" i="5"/>
  <c r="G65" i="5"/>
  <c r="F64" i="5"/>
  <c r="G64" i="5" s="1"/>
  <c r="G56" i="5"/>
  <c r="G61" i="5"/>
  <c r="G62" i="5"/>
  <c r="G63" i="5"/>
  <c r="F57" i="5"/>
  <c r="G57" i="5" s="1"/>
  <c r="F51" i="5"/>
  <c r="G51" i="5" s="1"/>
  <c r="F49" i="30"/>
  <c r="G37" i="30"/>
  <c r="H37" i="30"/>
  <c r="B31" i="30"/>
  <c r="H85" i="19"/>
  <c r="H93" i="19"/>
  <c r="G97" i="19"/>
  <c r="J138" i="19"/>
  <c r="H137" i="19"/>
  <c r="I137" i="19"/>
  <c r="J137" i="19"/>
  <c r="K137" i="19"/>
  <c r="L137" i="19"/>
  <c r="M137" i="19"/>
  <c r="N137" i="19"/>
  <c r="O137" i="19"/>
  <c r="P137" i="19"/>
  <c r="Q137" i="19"/>
  <c r="R137" i="19"/>
  <c r="S137" i="19"/>
  <c r="T137" i="19"/>
  <c r="H138" i="19"/>
  <c r="I138" i="19"/>
  <c r="K138" i="19"/>
  <c r="L138" i="19"/>
  <c r="M138" i="19"/>
  <c r="N138" i="19"/>
  <c r="O138" i="19"/>
  <c r="P138" i="19"/>
  <c r="Q138" i="19"/>
  <c r="R138" i="19"/>
  <c r="S138" i="19"/>
  <c r="T138" i="19"/>
  <c r="H99" i="19"/>
  <c r="I99" i="19"/>
  <c r="J99" i="19"/>
  <c r="K99" i="19"/>
  <c r="L99" i="19"/>
  <c r="M99" i="19"/>
  <c r="N99" i="19"/>
  <c r="O99" i="19"/>
  <c r="P99" i="19"/>
  <c r="Q99" i="19"/>
  <c r="R99" i="19"/>
  <c r="S99" i="19"/>
  <c r="T99" i="19"/>
  <c r="H100" i="19"/>
  <c r="I100" i="19"/>
  <c r="J100" i="19"/>
  <c r="K100" i="19"/>
  <c r="L100" i="19"/>
  <c r="M100" i="19"/>
  <c r="N100" i="19"/>
  <c r="O100" i="19"/>
  <c r="P100" i="19"/>
  <c r="Q100" i="19"/>
  <c r="R100" i="19"/>
  <c r="S100" i="19"/>
  <c r="T100" i="19"/>
  <c r="H101" i="19"/>
  <c r="I101" i="19"/>
  <c r="J101" i="19"/>
  <c r="K101" i="19"/>
  <c r="L101" i="19"/>
  <c r="M101" i="19"/>
  <c r="N101" i="19"/>
  <c r="O101" i="19"/>
  <c r="P101" i="19"/>
  <c r="Q101" i="19"/>
  <c r="R101" i="19"/>
  <c r="S101" i="19"/>
  <c r="T101" i="19"/>
  <c r="H102" i="19"/>
  <c r="I102" i="19"/>
  <c r="J102" i="19"/>
  <c r="K102" i="19"/>
  <c r="L102" i="19"/>
  <c r="M102" i="19"/>
  <c r="N102" i="19"/>
  <c r="O102" i="19"/>
  <c r="P102" i="19"/>
  <c r="Q102" i="19"/>
  <c r="R102" i="19"/>
  <c r="S102" i="19"/>
  <c r="T102" i="19"/>
  <c r="H103" i="19"/>
  <c r="I103" i="19"/>
  <c r="J103" i="19"/>
  <c r="K103" i="19"/>
  <c r="L103" i="19"/>
  <c r="M103" i="19"/>
  <c r="N103" i="19"/>
  <c r="O103" i="19"/>
  <c r="P103" i="19"/>
  <c r="Q103" i="19"/>
  <c r="R103" i="19"/>
  <c r="S103" i="19"/>
  <c r="T103" i="19"/>
  <c r="H104" i="19"/>
  <c r="I104" i="19"/>
  <c r="J104" i="19"/>
  <c r="K104" i="19"/>
  <c r="L104" i="19"/>
  <c r="M104" i="19"/>
  <c r="N104" i="19"/>
  <c r="O104" i="19"/>
  <c r="P104" i="19"/>
  <c r="Q104" i="19"/>
  <c r="R104" i="19"/>
  <c r="S104" i="19"/>
  <c r="T104" i="19"/>
  <c r="H105" i="19"/>
  <c r="I105" i="19"/>
  <c r="J105" i="19"/>
  <c r="K105" i="19"/>
  <c r="L105" i="19"/>
  <c r="M105" i="19"/>
  <c r="N105" i="19"/>
  <c r="O105" i="19"/>
  <c r="P105" i="19"/>
  <c r="Q105" i="19"/>
  <c r="R105" i="19"/>
  <c r="S105" i="19"/>
  <c r="T105" i="19"/>
  <c r="H106" i="19"/>
  <c r="I106" i="19"/>
  <c r="J106" i="19"/>
  <c r="K106" i="19"/>
  <c r="L106" i="19"/>
  <c r="M106" i="19"/>
  <c r="N106" i="19"/>
  <c r="O106" i="19"/>
  <c r="P106" i="19"/>
  <c r="Q106" i="19"/>
  <c r="R106" i="19"/>
  <c r="S106" i="19"/>
  <c r="T106" i="19"/>
  <c r="H107" i="19"/>
  <c r="I107" i="19"/>
  <c r="J107" i="19"/>
  <c r="K107" i="19"/>
  <c r="L107" i="19"/>
  <c r="M107" i="19"/>
  <c r="N107" i="19"/>
  <c r="O107" i="19"/>
  <c r="P107" i="19"/>
  <c r="Q107" i="19"/>
  <c r="R107" i="19"/>
  <c r="S107" i="19"/>
  <c r="T107" i="19"/>
  <c r="H108" i="19"/>
  <c r="I108" i="19"/>
  <c r="J108" i="19"/>
  <c r="K108" i="19"/>
  <c r="L108" i="19"/>
  <c r="M108" i="19"/>
  <c r="N108" i="19"/>
  <c r="O108" i="19"/>
  <c r="P108" i="19"/>
  <c r="Q108" i="19"/>
  <c r="R108" i="19"/>
  <c r="S108" i="19"/>
  <c r="T108" i="19"/>
  <c r="H109" i="19"/>
  <c r="I109" i="19"/>
  <c r="J109" i="19"/>
  <c r="K109" i="19"/>
  <c r="L109" i="19"/>
  <c r="M109" i="19"/>
  <c r="N109" i="19"/>
  <c r="O109" i="19"/>
  <c r="P109" i="19"/>
  <c r="Q109" i="19"/>
  <c r="R109" i="19"/>
  <c r="S109" i="19"/>
  <c r="T109" i="19"/>
  <c r="H110" i="19"/>
  <c r="I110" i="19"/>
  <c r="J110" i="19"/>
  <c r="K110" i="19"/>
  <c r="L110" i="19"/>
  <c r="M110" i="19"/>
  <c r="N110" i="19"/>
  <c r="O110" i="19"/>
  <c r="P110" i="19"/>
  <c r="Q110" i="19"/>
  <c r="R110" i="19"/>
  <c r="S110" i="19"/>
  <c r="T110" i="19"/>
  <c r="H111" i="19"/>
  <c r="I111" i="19"/>
  <c r="J111" i="19"/>
  <c r="K111" i="19"/>
  <c r="L111" i="19"/>
  <c r="M111" i="19"/>
  <c r="N111" i="19"/>
  <c r="O111" i="19"/>
  <c r="P111" i="19"/>
  <c r="Q111" i="19"/>
  <c r="R111" i="19"/>
  <c r="S111" i="19"/>
  <c r="T111" i="19"/>
  <c r="H112" i="19"/>
  <c r="I112" i="19"/>
  <c r="J112" i="19"/>
  <c r="K112" i="19"/>
  <c r="L112" i="19"/>
  <c r="M112" i="19"/>
  <c r="N112" i="19"/>
  <c r="O112" i="19"/>
  <c r="P112" i="19"/>
  <c r="Q112" i="19"/>
  <c r="R112" i="19"/>
  <c r="S112" i="19"/>
  <c r="T112" i="19"/>
  <c r="H113" i="19"/>
  <c r="I113" i="19"/>
  <c r="J113" i="19"/>
  <c r="K113" i="19"/>
  <c r="L113" i="19"/>
  <c r="M113" i="19"/>
  <c r="N113" i="19"/>
  <c r="O113" i="19"/>
  <c r="P113" i="19"/>
  <c r="Q113" i="19"/>
  <c r="R113" i="19"/>
  <c r="S113" i="19"/>
  <c r="T113" i="19"/>
  <c r="H114" i="19"/>
  <c r="I114" i="19"/>
  <c r="J114" i="19"/>
  <c r="K114" i="19"/>
  <c r="L114" i="19"/>
  <c r="M114" i="19"/>
  <c r="N114" i="19"/>
  <c r="O114" i="19"/>
  <c r="P114" i="19"/>
  <c r="Q114" i="19"/>
  <c r="R114" i="19"/>
  <c r="S114" i="19"/>
  <c r="T114" i="19"/>
  <c r="H115" i="19"/>
  <c r="I115" i="19"/>
  <c r="J115" i="19"/>
  <c r="K115" i="19"/>
  <c r="L115" i="19"/>
  <c r="M115" i="19"/>
  <c r="N115" i="19"/>
  <c r="O115" i="19"/>
  <c r="P115" i="19"/>
  <c r="Q115" i="19"/>
  <c r="R115" i="19"/>
  <c r="S115" i="19"/>
  <c r="T115" i="19"/>
  <c r="H116" i="19"/>
  <c r="I116" i="19"/>
  <c r="J116" i="19"/>
  <c r="K116" i="19"/>
  <c r="L116" i="19"/>
  <c r="M116" i="19"/>
  <c r="N116" i="19"/>
  <c r="O116" i="19"/>
  <c r="P116" i="19"/>
  <c r="Q116" i="19"/>
  <c r="R116" i="19"/>
  <c r="S116" i="19"/>
  <c r="T116" i="19"/>
  <c r="H117" i="19"/>
  <c r="I117" i="19"/>
  <c r="J117" i="19"/>
  <c r="K117" i="19"/>
  <c r="L117" i="19"/>
  <c r="M117" i="19"/>
  <c r="N117" i="19"/>
  <c r="O117" i="19"/>
  <c r="P117" i="19"/>
  <c r="Q117" i="19"/>
  <c r="R117" i="19"/>
  <c r="S117" i="19"/>
  <c r="T117" i="19"/>
  <c r="H118" i="19"/>
  <c r="I118" i="19"/>
  <c r="J118" i="19"/>
  <c r="K118" i="19"/>
  <c r="L118" i="19"/>
  <c r="M118" i="19"/>
  <c r="N118" i="19"/>
  <c r="O118" i="19"/>
  <c r="P118" i="19"/>
  <c r="Q118" i="19"/>
  <c r="R118" i="19"/>
  <c r="S118" i="19"/>
  <c r="T118" i="19"/>
  <c r="H119" i="19"/>
  <c r="I119" i="19"/>
  <c r="J119" i="19"/>
  <c r="K119" i="19"/>
  <c r="L119" i="19"/>
  <c r="M119" i="19"/>
  <c r="N119" i="19"/>
  <c r="O119" i="19"/>
  <c r="P119" i="19"/>
  <c r="Q119" i="19"/>
  <c r="R119" i="19"/>
  <c r="S119" i="19"/>
  <c r="T119" i="19"/>
  <c r="H120" i="19"/>
  <c r="I120" i="19"/>
  <c r="J120" i="19"/>
  <c r="K120" i="19"/>
  <c r="L120" i="19"/>
  <c r="M120" i="19"/>
  <c r="N120" i="19"/>
  <c r="O120" i="19"/>
  <c r="P120" i="19"/>
  <c r="Q120" i="19"/>
  <c r="R120" i="19"/>
  <c r="S120" i="19"/>
  <c r="T120" i="19"/>
  <c r="H121" i="19"/>
  <c r="I121" i="19"/>
  <c r="J121" i="19"/>
  <c r="K121" i="19"/>
  <c r="L121" i="19"/>
  <c r="M121" i="19"/>
  <c r="N121" i="19"/>
  <c r="O121" i="19"/>
  <c r="P121" i="19"/>
  <c r="Q121" i="19"/>
  <c r="R121" i="19"/>
  <c r="S121" i="19"/>
  <c r="T121" i="19"/>
  <c r="H122" i="19"/>
  <c r="I122" i="19"/>
  <c r="J122" i="19"/>
  <c r="K122" i="19"/>
  <c r="L122" i="19"/>
  <c r="M122" i="19"/>
  <c r="N122" i="19"/>
  <c r="O122" i="19"/>
  <c r="P122" i="19"/>
  <c r="Q122" i="19"/>
  <c r="R122" i="19"/>
  <c r="S122" i="19"/>
  <c r="T122" i="19"/>
  <c r="H123" i="19"/>
  <c r="I123" i="19"/>
  <c r="J123" i="19"/>
  <c r="K123" i="19"/>
  <c r="L123" i="19"/>
  <c r="M123" i="19"/>
  <c r="N123" i="19"/>
  <c r="O123" i="19"/>
  <c r="P123" i="19"/>
  <c r="Q123" i="19"/>
  <c r="R123" i="19"/>
  <c r="S123" i="19"/>
  <c r="T123" i="19"/>
  <c r="H124" i="19"/>
  <c r="I124" i="19"/>
  <c r="J124" i="19"/>
  <c r="K124" i="19"/>
  <c r="L124" i="19"/>
  <c r="M124" i="19"/>
  <c r="N124" i="19"/>
  <c r="O124" i="19"/>
  <c r="P124" i="19"/>
  <c r="Q124" i="19"/>
  <c r="R124" i="19"/>
  <c r="S124" i="19"/>
  <c r="T124" i="19"/>
  <c r="H125" i="19"/>
  <c r="I125" i="19"/>
  <c r="J125" i="19"/>
  <c r="K125" i="19"/>
  <c r="L125" i="19"/>
  <c r="M125" i="19"/>
  <c r="N125" i="19"/>
  <c r="O125" i="19"/>
  <c r="P125" i="19"/>
  <c r="Q125" i="19"/>
  <c r="R125" i="19"/>
  <c r="S125" i="19"/>
  <c r="T125" i="19"/>
  <c r="H126" i="19"/>
  <c r="I126" i="19"/>
  <c r="J126" i="19"/>
  <c r="K126" i="19"/>
  <c r="L126" i="19"/>
  <c r="M126" i="19"/>
  <c r="N126" i="19"/>
  <c r="O126" i="19"/>
  <c r="P126" i="19"/>
  <c r="Q126" i="19"/>
  <c r="R126" i="19"/>
  <c r="S126" i="19"/>
  <c r="T126" i="19"/>
  <c r="H127" i="19"/>
  <c r="I127" i="19"/>
  <c r="J127" i="19"/>
  <c r="K127" i="19"/>
  <c r="L127" i="19"/>
  <c r="M127" i="19"/>
  <c r="N127" i="19"/>
  <c r="O127" i="19"/>
  <c r="P127" i="19"/>
  <c r="Q127" i="19"/>
  <c r="R127" i="19"/>
  <c r="S127" i="19"/>
  <c r="T127" i="19"/>
  <c r="H128" i="19"/>
  <c r="I128" i="19"/>
  <c r="J128" i="19"/>
  <c r="K128" i="19"/>
  <c r="L128" i="19"/>
  <c r="M128" i="19"/>
  <c r="N128" i="19"/>
  <c r="O128" i="19"/>
  <c r="P128" i="19"/>
  <c r="Q128" i="19"/>
  <c r="R128" i="19"/>
  <c r="S128" i="19"/>
  <c r="T128" i="19"/>
  <c r="H129" i="19"/>
  <c r="I129" i="19"/>
  <c r="J129" i="19"/>
  <c r="K129" i="19"/>
  <c r="L129" i="19"/>
  <c r="M129" i="19"/>
  <c r="N129" i="19"/>
  <c r="O129" i="19"/>
  <c r="P129" i="19"/>
  <c r="Q129" i="19"/>
  <c r="R129" i="19"/>
  <c r="S129" i="19"/>
  <c r="T129" i="19"/>
  <c r="H130" i="19"/>
  <c r="I130" i="19"/>
  <c r="J130" i="19"/>
  <c r="K130" i="19"/>
  <c r="L130" i="19"/>
  <c r="M130" i="19"/>
  <c r="N130" i="19"/>
  <c r="O130" i="19"/>
  <c r="P130" i="19"/>
  <c r="Q130" i="19"/>
  <c r="R130" i="19"/>
  <c r="S130" i="19"/>
  <c r="T130" i="19"/>
  <c r="H131" i="19"/>
  <c r="I131" i="19"/>
  <c r="J131" i="19"/>
  <c r="K131" i="19"/>
  <c r="L131" i="19"/>
  <c r="M131" i="19"/>
  <c r="N131" i="19"/>
  <c r="O131" i="19"/>
  <c r="P131" i="19"/>
  <c r="Q131" i="19"/>
  <c r="R131" i="19"/>
  <c r="S131" i="19"/>
  <c r="T131" i="19"/>
  <c r="H132" i="19"/>
  <c r="I132" i="19"/>
  <c r="J132" i="19"/>
  <c r="K132" i="19"/>
  <c r="L132" i="19"/>
  <c r="M132" i="19"/>
  <c r="N132" i="19"/>
  <c r="O132" i="19"/>
  <c r="P132" i="19"/>
  <c r="Q132" i="19"/>
  <c r="R132" i="19"/>
  <c r="S132" i="19"/>
  <c r="T132" i="19"/>
  <c r="H133" i="19"/>
  <c r="I133" i="19"/>
  <c r="J133" i="19"/>
  <c r="K133" i="19"/>
  <c r="L133" i="19"/>
  <c r="M133" i="19"/>
  <c r="N133" i="19"/>
  <c r="O133" i="19"/>
  <c r="P133" i="19"/>
  <c r="Q133" i="19"/>
  <c r="R133" i="19"/>
  <c r="S133" i="19"/>
  <c r="T133" i="19"/>
  <c r="H134" i="19"/>
  <c r="I134" i="19"/>
  <c r="J134" i="19"/>
  <c r="K134" i="19"/>
  <c r="L134" i="19"/>
  <c r="M134" i="19"/>
  <c r="N134" i="19"/>
  <c r="O134" i="19"/>
  <c r="P134" i="19"/>
  <c r="Q134" i="19"/>
  <c r="R134" i="19"/>
  <c r="S134" i="19"/>
  <c r="T134" i="19"/>
  <c r="H135" i="19"/>
  <c r="I135" i="19"/>
  <c r="J135" i="19"/>
  <c r="K135" i="19"/>
  <c r="L135" i="19"/>
  <c r="M135" i="19"/>
  <c r="N135" i="19"/>
  <c r="O135" i="19"/>
  <c r="P135" i="19"/>
  <c r="Q135" i="19"/>
  <c r="R135" i="19"/>
  <c r="S135" i="19"/>
  <c r="T135" i="19"/>
  <c r="H136" i="19"/>
  <c r="I136" i="19"/>
  <c r="J136" i="19"/>
  <c r="K136" i="19"/>
  <c r="L136" i="19"/>
  <c r="M136" i="19"/>
  <c r="N136" i="19"/>
  <c r="O136" i="19"/>
  <c r="P136" i="19"/>
  <c r="Q136" i="19"/>
  <c r="R136" i="19"/>
  <c r="S136" i="19"/>
  <c r="T136" i="19"/>
  <c r="H98" i="19"/>
  <c r="I98" i="19"/>
  <c r="J98" i="19"/>
  <c r="K98" i="19"/>
  <c r="L98" i="19"/>
  <c r="M98" i="19"/>
  <c r="N98" i="19"/>
  <c r="O98" i="19"/>
  <c r="P98" i="19"/>
  <c r="Q98" i="19"/>
  <c r="R98" i="19"/>
  <c r="S98" i="19"/>
  <c r="T98" i="19"/>
  <c r="I97" i="19"/>
  <c r="J97" i="19"/>
  <c r="K97" i="19"/>
  <c r="L97" i="19"/>
  <c r="M97" i="19"/>
  <c r="N97" i="19"/>
  <c r="O97" i="19"/>
  <c r="P97" i="19"/>
  <c r="Q97" i="19"/>
  <c r="R97" i="19"/>
  <c r="S97" i="19"/>
  <c r="T97" i="19"/>
  <c r="H97" i="19"/>
  <c r="G45" i="5"/>
  <c r="H45" i="5"/>
  <c r="J43" i="5"/>
  <c r="AO71" i="5"/>
  <c r="AO64" i="5"/>
  <c r="AO57" i="5"/>
  <c r="AO51" i="5"/>
  <c r="AP138" i="19"/>
  <c r="F138" i="19"/>
  <c r="G138" i="19" s="1"/>
  <c r="AP137" i="19"/>
  <c r="Y137" i="19"/>
  <c r="Y138" i="19" s="1"/>
  <c r="G137" i="19"/>
  <c r="AP136" i="19"/>
  <c r="G136" i="19"/>
  <c r="AP135" i="19"/>
  <c r="G135" i="19"/>
  <c r="AP134" i="19"/>
  <c r="G134" i="19"/>
  <c r="AP133" i="19"/>
  <c r="G133" i="19"/>
  <c r="AP132" i="19"/>
  <c r="G132" i="19"/>
  <c r="AP131" i="19"/>
  <c r="G131" i="19"/>
  <c r="AP130" i="19"/>
  <c r="G130" i="19"/>
  <c r="AP129" i="19"/>
  <c r="G129" i="19"/>
  <c r="AP128" i="19"/>
  <c r="G128" i="19"/>
  <c r="AP127" i="19"/>
  <c r="G127" i="19"/>
  <c r="AP126" i="19"/>
  <c r="G126" i="19"/>
  <c r="AP125" i="19"/>
  <c r="G125" i="19"/>
  <c r="AP124" i="19"/>
  <c r="G124" i="19"/>
  <c r="AP123" i="19"/>
  <c r="G123" i="19"/>
  <c r="AP122" i="19"/>
  <c r="G122" i="19"/>
  <c r="AP121" i="19"/>
  <c r="G121" i="19"/>
  <c r="AP120" i="19"/>
  <c r="G120" i="19"/>
  <c r="AP119" i="19"/>
  <c r="G119" i="19"/>
  <c r="AP118" i="19"/>
  <c r="G118" i="19"/>
  <c r="AP117" i="19"/>
  <c r="G117" i="19"/>
  <c r="AP116" i="19"/>
  <c r="G116" i="19"/>
  <c r="AP115" i="19"/>
  <c r="G115" i="19"/>
  <c r="AP114" i="19"/>
  <c r="G114" i="19"/>
  <c r="AP113" i="19"/>
  <c r="G113" i="19"/>
  <c r="AP112" i="19"/>
  <c r="G112" i="19"/>
  <c r="AP111" i="19"/>
  <c r="G111" i="19"/>
  <c r="AP110" i="19"/>
  <c r="G110" i="19"/>
  <c r="AP109" i="19"/>
  <c r="G109" i="19"/>
  <c r="AP108" i="19"/>
  <c r="G108" i="19"/>
  <c r="AP107" i="19"/>
  <c r="G107" i="19"/>
  <c r="AP106" i="19"/>
  <c r="G106" i="19"/>
  <c r="AP105" i="19"/>
  <c r="G105" i="19"/>
  <c r="AP104" i="19"/>
  <c r="G104" i="19"/>
  <c r="AP103" i="19"/>
  <c r="G103" i="19"/>
  <c r="AP102" i="19"/>
  <c r="G102" i="19"/>
  <c r="AP101" i="19"/>
  <c r="G101" i="19"/>
  <c r="AP100" i="19"/>
  <c r="G100" i="19"/>
  <c r="AP99" i="19"/>
  <c r="G99" i="19"/>
  <c r="AP98" i="19"/>
  <c r="G98" i="19"/>
  <c r="AO45" i="5"/>
  <c r="T71" i="5"/>
  <c r="S71" i="5"/>
  <c r="R71" i="5"/>
  <c r="Q71" i="5"/>
  <c r="P71" i="5"/>
  <c r="O71" i="5"/>
  <c r="N71" i="5"/>
  <c r="M71" i="5"/>
  <c r="L71" i="5"/>
  <c r="K71" i="5"/>
  <c r="J71" i="5"/>
  <c r="I71" i="5"/>
  <c r="H71" i="5"/>
  <c r="AO70" i="5"/>
  <c r="T70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AO69" i="5"/>
  <c r="T69" i="5"/>
  <c r="S69" i="5"/>
  <c r="R69" i="5"/>
  <c r="Q69" i="5"/>
  <c r="P69" i="5"/>
  <c r="O69" i="5"/>
  <c r="N69" i="5"/>
  <c r="M69" i="5"/>
  <c r="L69" i="5"/>
  <c r="K69" i="5"/>
  <c r="J69" i="5"/>
  <c r="I69" i="5"/>
  <c r="H69" i="5"/>
  <c r="AO68" i="5"/>
  <c r="T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AO67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AO66" i="5"/>
  <c r="T66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AO65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T64" i="5"/>
  <c r="S64" i="5"/>
  <c r="R64" i="5"/>
  <c r="Q64" i="5"/>
  <c r="P64" i="5"/>
  <c r="O64" i="5"/>
  <c r="N64" i="5"/>
  <c r="M64" i="5"/>
  <c r="L64" i="5"/>
  <c r="K64" i="5"/>
  <c r="J64" i="5"/>
  <c r="I64" i="5"/>
  <c r="H64" i="5"/>
  <c r="AO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AO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AO61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AO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AO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AO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T57" i="5"/>
  <c r="S57" i="5"/>
  <c r="R57" i="5"/>
  <c r="Q57" i="5"/>
  <c r="P57" i="5"/>
  <c r="O57" i="5"/>
  <c r="N57" i="5"/>
  <c r="M57" i="5"/>
  <c r="L57" i="5"/>
  <c r="K57" i="5"/>
  <c r="J57" i="5"/>
  <c r="I57" i="5"/>
  <c r="H57" i="5"/>
  <c r="AO56" i="5"/>
  <c r="T56" i="5"/>
  <c r="S56" i="5"/>
  <c r="R56" i="5"/>
  <c r="Q56" i="5"/>
  <c r="P56" i="5"/>
  <c r="O56" i="5"/>
  <c r="N56" i="5"/>
  <c r="M56" i="5"/>
  <c r="L56" i="5"/>
  <c r="K56" i="5"/>
  <c r="J56" i="5"/>
  <c r="I56" i="5"/>
  <c r="H56" i="5"/>
  <c r="AO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AO54" i="5"/>
  <c r="T54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AO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AO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AO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AO49" i="5"/>
  <c r="T49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AO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AO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AO46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T45" i="5"/>
  <c r="S45" i="5"/>
  <c r="R45" i="5"/>
  <c r="Q45" i="5"/>
  <c r="P45" i="5"/>
  <c r="O45" i="5"/>
  <c r="N45" i="5"/>
  <c r="M45" i="5"/>
  <c r="L45" i="5"/>
  <c r="K45" i="5"/>
  <c r="J45" i="5"/>
  <c r="I45" i="5"/>
  <c r="G96" i="19"/>
  <c r="AH38" i="31"/>
  <c r="U38" i="31"/>
  <c r="O38" i="31" s="1"/>
  <c r="Q38" i="31"/>
  <c r="E38" i="31"/>
  <c r="F38" i="31" s="1"/>
  <c r="AH37" i="31"/>
  <c r="P37" i="31"/>
  <c r="O37" i="31"/>
  <c r="N37" i="31"/>
  <c r="M37" i="31"/>
  <c r="L37" i="31"/>
  <c r="K37" i="31"/>
  <c r="J37" i="31"/>
  <c r="I37" i="31"/>
  <c r="H37" i="31"/>
  <c r="G37" i="31"/>
  <c r="F37" i="31"/>
  <c r="AH36" i="31"/>
  <c r="P36" i="31"/>
  <c r="O36" i="31"/>
  <c r="N36" i="31"/>
  <c r="M36" i="31"/>
  <c r="L36" i="31"/>
  <c r="K36" i="31"/>
  <c r="J36" i="31"/>
  <c r="I36" i="31"/>
  <c r="H36" i="31"/>
  <c r="G36" i="31"/>
  <c r="F36" i="31"/>
  <c r="AH35" i="31"/>
  <c r="P35" i="31"/>
  <c r="O35" i="31"/>
  <c r="N35" i="31"/>
  <c r="M35" i="31"/>
  <c r="L35" i="31"/>
  <c r="K35" i="31"/>
  <c r="J35" i="31"/>
  <c r="I35" i="31"/>
  <c r="H35" i="31"/>
  <c r="G35" i="31"/>
  <c r="F35" i="31"/>
  <c r="AH34" i="31"/>
  <c r="P34" i="31"/>
  <c r="O34" i="31"/>
  <c r="N34" i="31"/>
  <c r="M34" i="31"/>
  <c r="L34" i="31"/>
  <c r="K34" i="31"/>
  <c r="J34" i="31"/>
  <c r="I34" i="31"/>
  <c r="H34" i="31"/>
  <c r="G34" i="31"/>
  <c r="F34" i="31"/>
  <c r="AH33" i="31"/>
  <c r="P33" i="31"/>
  <c r="O33" i="31"/>
  <c r="N33" i="31"/>
  <c r="M33" i="31"/>
  <c r="L33" i="31"/>
  <c r="K33" i="31"/>
  <c r="J33" i="31"/>
  <c r="I33" i="31"/>
  <c r="H33" i="31"/>
  <c r="G33" i="31"/>
  <c r="F33" i="31"/>
  <c r="AH32" i="31"/>
  <c r="P32" i="31"/>
  <c r="O32" i="31"/>
  <c r="N32" i="31"/>
  <c r="M32" i="31"/>
  <c r="L32" i="31"/>
  <c r="K32" i="31"/>
  <c r="J32" i="31"/>
  <c r="I32" i="31"/>
  <c r="H32" i="31"/>
  <c r="G32" i="31"/>
  <c r="F32" i="31"/>
  <c r="AH31" i="31"/>
  <c r="P31" i="31"/>
  <c r="O31" i="31"/>
  <c r="N31" i="31"/>
  <c r="M31" i="31"/>
  <c r="L31" i="31"/>
  <c r="K31" i="31"/>
  <c r="J31" i="31"/>
  <c r="I31" i="31"/>
  <c r="H31" i="31"/>
  <c r="G31" i="31"/>
  <c r="F31" i="31"/>
  <c r="AH30" i="31"/>
  <c r="P30" i="31"/>
  <c r="O30" i="31"/>
  <c r="N30" i="31"/>
  <c r="M30" i="31"/>
  <c r="L30" i="31"/>
  <c r="K30" i="31"/>
  <c r="J30" i="31"/>
  <c r="I30" i="31"/>
  <c r="H30" i="31"/>
  <c r="G30" i="31"/>
  <c r="F30" i="31"/>
  <c r="AH29" i="31"/>
  <c r="P29" i="31"/>
  <c r="O29" i="31"/>
  <c r="N29" i="31"/>
  <c r="M29" i="31"/>
  <c r="L29" i="31"/>
  <c r="K29" i="31"/>
  <c r="J29" i="31"/>
  <c r="I29" i="31"/>
  <c r="H29" i="31"/>
  <c r="G29" i="31"/>
  <c r="F29" i="31"/>
  <c r="AH28" i="31"/>
  <c r="P28" i="31"/>
  <c r="O28" i="31"/>
  <c r="N28" i="31"/>
  <c r="M28" i="31"/>
  <c r="L28" i="31"/>
  <c r="K28" i="31"/>
  <c r="J28" i="31"/>
  <c r="I28" i="31"/>
  <c r="H28" i="31"/>
  <c r="G28" i="31"/>
  <c r="F28" i="31"/>
  <c r="AH27" i="31"/>
  <c r="P27" i="31"/>
  <c r="O27" i="31"/>
  <c r="N27" i="31"/>
  <c r="M27" i="31"/>
  <c r="L27" i="31"/>
  <c r="K27" i="31"/>
  <c r="J27" i="31"/>
  <c r="I27" i="31"/>
  <c r="H27" i="31"/>
  <c r="G27" i="31"/>
  <c r="F27" i="31"/>
  <c r="AH26" i="31"/>
  <c r="P26" i="31"/>
  <c r="O26" i="31"/>
  <c r="N26" i="31"/>
  <c r="M26" i="31"/>
  <c r="L26" i="31"/>
  <c r="K26" i="31"/>
  <c r="J26" i="31"/>
  <c r="I26" i="31"/>
  <c r="H26" i="31"/>
  <c r="G26" i="31"/>
  <c r="F26" i="31"/>
  <c r="AH25" i="31"/>
  <c r="P25" i="31"/>
  <c r="O25" i="31"/>
  <c r="N25" i="31"/>
  <c r="M25" i="31"/>
  <c r="L25" i="31"/>
  <c r="K25" i="31"/>
  <c r="J25" i="31"/>
  <c r="I25" i="31"/>
  <c r="H25" i="31"/>
  <c r="G25" i="31"/>
  <c r="F25" i="31"/>
  <c r="AH24" i="31"/>
  <c r="P24" i="31"/>
  <c r="O24" i="31"/>
  <c r="N24" i="31"/>
  <c r="M24" i="31"/>
  <c r="L24" i="31"/>
  <c r="K24" i="31"/>
  <c r="J24" i="31"/>
  <c r="I24" i="31"/>
  <c r="H24" i="31"/>
  <c r="G24" i="31"/>
  <c r="F24" i="31"/>
  <c r="AH23" i="31"/>
  <c r="P23" i="31"/>
  <c r="O23" i="31"/>
  <c r="N23" i="31"/>
  <c r="M23" i="31"/>
  <c r="L23" i="31"/>
  <c r="K23" i="31"/>
  <c r="J23" i="31"/>
  <c r="I23" i="31"/>
  <c r="H23" i="31"/>
  <c r="G23" i="31"/>
  <c r="F23" i="31"/>
  <c r="AH22" i="31"/>
  <c r="P22" i="31"/>
  <c r="O22" i="31"/>
  <c r="N22" i="31"/>
  <c r="M22" i="31"/>
  <c r="L22" i="31"/>
  <c r="K22" i="31"/>
  <c r="J22" i="31"/>
  <c r="I22" i="31"/>
  <c r="H22" i="31"/>
  <c r="G22" i="31"/>
  <c r="F22" i="31"/>
  <c r="AH21" i="31"/>
  <c r="P21" i="31"/>
  <c r="O21" i="31"/>
  <c r="N21" i="31"/>
  <c r="M21" i="31"/>
  <c r="L21" i="31"/>
  <c r="K21" i="31"/>
  <c r="J21" i="31"/>
  <c r="I21" i="31"/>
  <c r="H21" i="31"/>
  <c r="G21" i="31"/>
  <c r="F21" i="31"/>
  <c r="AH20" i="31"/>
  <c r="P20" i="31"/>
  <c r="O20" i="31"/>
  <c r="N20" i="31"/>
  <c r="M20" i="31"/>
  <c r="L20" i="31"/>
  <c r="K20" i="31"/>
  <c r="J20" i="31"/>
  <c r="I20" i="31"/>
  <c r="H20" i="31"/>
  <c r="G20" i="31"/>
  <c r="F20" i="31"/>
  <c r="AH19" i="31"/>
  <c r="P19" i="31"/>
  <c r="O19" i="31"/>
  <c r="N19" i="31"/>
  <c r="M19" i="31"/>
  <c r="L19" i="31"/>
  <c r="K19" i="31"/>
  <c r="J19" i="31"/>
  <c r="I19" i="31"/>
  <c r="H19" i="31"/>
  <c r="G19" i="31"/>
  <c r="F19" i="31"/>
  <c r="AH18" i="31"/>
  <c r="P18" i="31"/>
  <c r="O18" i="31"/>
  <c r="N18" i="31"/>
  <c r="M18" i="31"/>
  <c r="L18" i="31"/>
  <c r="K18" i="31"/>
  <c r="J18" i="31"/>
  <c r="I18" i="31"/>
  <c r="H18" i="31"/>
  <c r="G18" i="31"/>
  <c r="F18" i="31"/>
  <c r="AH17" i="31"/>
  <c r="P17" i="31"/>
  <c r="O17" i="31"/>
  <c r="N17" i="31"/>
  <c r="M17" i="31"/>
  <c r="L17" i="31"/>
  <c r="K17" i="31"/>
  <c r="J17" i="31"/>
  <c r="I17" i="31"/>
  <c r="H17" i="31"/>
  <c r="G17" i="31"/>
  <c r="F17" i="31"/>
  <c r="AH16" i="31"/>
  <c r="P16" i="31"/>
  <c r="O16" i="31"/>
  <c r="N16" i="31"/>
  <c r="M16" i="31"/>
  <c r="L16" i="31"/>
  <c r="K16" i="31"/>
  <c r="J16" i="31"/>
  <c r="I16" i="31"/>
  <c r="H16" i="31"/>
  <c r="G16" i="31"/>
  <c r="F16" i="31"/>
  <c r="AH15" i="31"/>
  <c r="P15" i="31"/>
  <c r="O15" i="31"/>
  <c r="N15" i="31"/>
  <c r="M15" i="31"/>
  <c r="L15" i="31"/>
  <c r="K15" i="31"/>
  <c r="J15" i="31"/>
  <c r="I15" i="31"/>
  <c r="H15" i="31"/>
  <c r="G15" i="31"/>
  <c r="F15" i="31"/>
  <c r="AH14" i="31"/>
  <c r="P14" i="31"/>
  <c r="O14" i="31"/>
  <c r="N14" i="31"/>
  <c r="M14" i="31"/>
  <c r="L14" i="31"/>
  <c r="K14" i="31"/>
  <c r="J14" i="31"/>
  <c r="I14" i="31"/>
  <c r="H14" i="31"/>
  <c r="G14" i="31"/>
  <c r="F14" i="31"/>
  <c r="AH13" i="31"/>
  <c r="P13" i="31"/>
  <c r="O13" i="31"/>
  <c r="N13" i="31"/>
  <c r="M13" i="31"/>
  <c r="L13" i="31"/>
  <c r="K13" i="31"/>
  <c r="J13" i="31"/>
  <c r="I13" i="31"/>
  <c r="H13" i="31"/>
  <c r="G13" i="31"/>
  <c r="F13" i="31"/>
  <c r="AH12" i="31"/>
  <c r="P12" i="31"/>
  <c r="O12" i="31"/>
  <c r="N12" i="31"/>
  <c r="M12" i="31"/>
  <c r="L12" i="31"/>
  <c r="K12" i="31"/>
  <c r="J12" i="31"/>
  <c r="I12" i="31"/>
  <c r="H12" i="31"/>
  <c r="G12" i="31"/>
  <c r="F12" i="31"/>
  <c r="AH11" i="31"/>
  <c r="P11" i="31"/>
  <c r="O11" i="31"/>
  <c r="N11" i="31"/>
  <c r="M11" i="31"/>
  <c r="L11" i="31"/>
  <c r="K11" i="31"/>
  <c r="J11" i="31"/>
  <c r="I11" i="31"/>
  <c r="H11" i="31"/>
  <c r="G11" i="31"/>
  <c r="F11" i="31"/>
  <c r="X4" i="31"/>
  <c r="AO43" i="5"/>
  <c r="AO25" i="5"/>
  <c r="T43" i="5"/>
  <c r="S43" i="5"/>
  <c r="R43" i="5"/>
  <c r="Q43" i="5"/>
  <c r="P43" i="5"/>
  <c r="O43" i="5"/>
  <c r="N43" i="5"/>
  <c r="M43" i="5"/>
  <c r="L43" i="5"/>
  <c r="K43" i="5"/>
  <c r="I43" i="5"/>
  <c r="H43" i="5"/>
  <c r="G43" i="5"/>
  <c r="AO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AO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AO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AO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AO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AO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AO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AO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AO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AO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AO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AO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AO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AO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AO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AO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X25" i="5"/>
  <c r="T87" i="5" s="1"/>
  <c r="U25" i="5"/>
  <c r="AO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AO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AO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AO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AO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AO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AO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AO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AO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AO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AO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AO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AO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F12" i="5"/>
  <c r="G12" i="5"/>
  <c r="AO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F11" i="5"/>
  <c r="I91" i="19"/>
  <c r="J91" i="19"/>
  <c r="K91" i="19"/>
  <c r="L91" i="19"/>
  <c r="M91" i="19"/>
  <c r="N91" i="19"/>
  <c r="O91" i="19"/>
  <c r="P91" i="19"/>
  <c r="Q91" i="19"/>
  <c r="R91" i="19"/>
  <c r="S91" i="19"/>
  <c r="T91" i="19"/>
  <c r="I92" i="19"/>
  <c r="J92" i="19"/>
  <c r="K92" i="19"/>
  <c r="L92" i="19"/>
  <c r="M92" i="19"/>
  <c r="N92" i="19"/>
  <c r="O92" i="19"/>
  <c r="P92" i="19"/>
  <c r="Q92" i="19"/>
  <c r="R92" i="19"/>
  <c r="S92" i="19"/>
  <c r="T92" i="19"/>
  <c r="I93" i="19"/>
  <c r="J93" i="19"/>
  <c r="K93" i="19"/>
  <c r="L93" i="19"/>
  <c r="M93" i="19"/>
  <c r="N93" i="19"/>
  <c r="O93" i="19"/>
  <c r="P93" i="19"/>
  <c r="Q93" i="19"/>
  <c r="R93" i="19"/>
  <c r="S93" i="19"/>
  <c r="T93" i="19"/>
  <c r="I94" i="19"/>
  <c r="J94" i="19"/>
  <c r="K94" i="19"/>
  <c r="L94" i="19"/>
  <c r="M94" i="19"/>
  <c r="N94" i="19"/>
  <c r="O94" i="19"/>
  <c r="P94" i="19"/>
  <c r="Q94" i="19"/>
  <c r="R94" i="19"/>
  <c r="S94" i="19"/>
  <c r="T94" i="19"/>
  <c r="I95" i="19"/>
  <c r="J95" i="19"/>
  <c r="K95" i="19"/>
  <c r="L95" i="19"/>
  <c r="M95" i="19"/>
  <c r="N95" i="19"/>
  <c r="O95" i="19"/>
  <c r="P95" i="19"/>
  <c r="Q95" i="19"/>
  <c r="R95" i="19"/>
  <c r="S95" i="19"/>
  <c r="T95" i="19"/>
  <c r="H95" i="19"/>
  <c r="H94" i="19"/>
  <c r="H92" i="19"/>
  <c r="H91" i="19"/>
  <c r="I84" i="19"/>
  <c r="J84" i="19"/>
  <c r="K84" i="19"/>
  <c r="L84" i="19"/>
  <c r="M84" i="19"/>
  <c r="N84" i="19"/>
  <c r="O84" i="19"/>
  <c r="P84" i="19"/>
  <c r="Q84" i="19"/>
  <c r="R84" i="19"/>
  <c r="S84" i="19"/>
  <c r="T84" i="19"/>
  <c r="I85" i="19"/>
  <c r="J85" i="19"/>
  <c r="K85" i="19"/>
  <c r="L85" i="19"/>
  <c r="M85" i="19"/>
  <c r="N85" i="19"/>
  <c r="O85" i="19"/>
  <c r="P85" i="19"/>
  <c r="Q85" i="19"/>
  <c r="R85" i="19"/>
  <c r="S85" i="19"/>
  <c r="T85" i="19"/>
  <c r="I86" i="19"/>
  <c r="J86" i="19"/>
  <c r="K86" i="19"/>
  <c r="L86" i="19"/>
  <c r="M86" i="19"/>
  <c r="N86" i="19"/>
  <c r="O86" i="19"/>
  <c r="P86" i="19"/>
  <c r="Q86" i="19"/>
  <c r="R86" i="19"/>
  <c r="S86" i="19"/>
  <c r="T86" i="19"/>
  <c r="I87" i="19"/>
  <c r="J87" i="19"/>
  <c r="K87" i="19"/>
  <c r="L87" i="19"/>
  <c r="M87" i="19"/>
  <c r="N87" i="19"/>
  <c r="O87" i="19"/>
  <c r="P87" i="19"/>
  <c r="Q87" i="19"/>
  <c r="R87" i="19"/>
  <c r="S87" i="19"/>
  <c r="T87" i="19"/>
  <c r="I88" i="19"/>
  <c r="J88" i="19"/>
  <c r="K88" i="19"/>
  <c r="L88" i="19"/>
  <c r="M88" i="19"/>
  <c r="N88" i="19"/>
  <c r="O88" i="19"/>
  <c r="P88" i="19"/>
  <c r="Q88" i="19"/>
  <c r="R88" i="19"/>
  <c r="S88" i="19"/>
  <c r="T88" i="19"/>
  <c r="I89" i="19"/>
  <c r="J89" i="19"/>
  <c r="K89" i="19"/>
  <c r="L89" i="19"/>
  <c r="M89" i="19"/>
  <c r="N89" i="19"/>
  <c r="O89" i="19"/>
  <c r="P89" i="19"/>
  <c r="Q89" i="19"/>
  <c r="R89" i="19"/>
  <c r="S89" i="19"/>
  <c r="T89" i="19"/>
  <c r="H89" i="19"/>
  <c r="H88" i="19"/>
  <c r="H87" i="19"/>
  <c r="H86" i="19"/>
  <c r="H84" i="19"/>
  <c r="I78" i="19"/>
  <c r="J78" i="19"/>
  <c r="K78" i="19"/>
  <c r="L78" i="19"/>
  <c r="M78" i="19"/>
  <c r="N78" i="19"/>
  <c r="O78" i="19"/>
  <c r="P78" i="19"/>
  <c r="Q78" i="19"/>
  <c r="R78" i="19"/>
  <c r="S78" i="19"/>
  <c r="T78" i="19"/>
  <c r="I79" i="19"/>
  <c r="J79" i="19"/>
  <c r="K79" i="19"/>
  <c r="L79" i="19"/>
  <c r="M79" i="19"/>
  <c r="N79" i="19"/>
  <c r="O79" i="19"/>
  <c r="P79" i="19"/>
  <c r="Q79" i="19"/>
  <c r="R79" i="19"/>
  <c r="S79" i="19"/>
  <c r="T79" i="19"/>
  <c r="I80" i="19"/>
  <c r="J80" i="19"/>
  <c r="K80" i="19"/>
  <c r="L80" i="19"/>
  <c r="M80" i="19"/>
  <c r="N80" i="19"/>
  <c r="O80" i="19"/>
  <c r="P80" i="19"/>
  <c r="Q80" i="19"/>
  <c r="R80" i="19"/>
  <c r="S80" i="19"/>
  <c r="T80" i="19"/>
  <c r="I81" i="19"/>
  <c r="J81" i="19"/>
  <c r="K81" i="19"/>
  <c r="L81" i="19"/>
  <c r="M81" i="19"/>
  <c r="N81" i="19"/>
  <c r="O81" i="19"/>
  <c r="P81" i="19"/>
  <c r="Q81" i="19"/>
  <c r="R81" i="19"/>
  <c r="S81" i="19"/>
  <c r="T81" i="19"/>
  <c r="I82" i="19"/>
  <c r="J82" i="19"/>
  <c r="K82" i="19"/>
  <c r="L82" i="19"/>
  <c r="M82" i="19"/>
  <c r="N82" i="19"/>
  <c r="O82" i="19"/>
  <c r="P82" i="19"/>
  <c r="Q82" i="19"/>
  <c r="R82" i="19"/>
  <c r="S82" i="19"/>
  <c r="T82" i="19"/>
  <c r="H82" i="19"/>
  <c r="H81" i="19"/>
  <c r="H80" i="19"/>
  <c r="H79" i="19"/>
  <c r="H78" i="19"/>
  <c r="U76" i="19"/>
  <c r="I68" i="19"/>
  <c r="J68" i="19"/>
  <c r="K68" i="19"/>
  <c r="L68" i="19"/>
  <c r="M68" i="19"/>
  <c r="N68" i="19"/>
  <c r="O68" i="19"/>
  <c r="P68" i="19"/>
  <c r="Q68" i="19"/>
  <c r="R68" i="19"/>
  <c r="S68" i="19"/>
  <c r="T68" i="19"/>
  <c r="I69" i="19"/>
  <c r="J69" i="19"/>
  <c r="K69" i="19"/>
  <c r="L69" i="19"/>
  <c r="M69" i="19"/>
  <c r="N69" i="19"/>
  <c r="O69" i="19"/>
  <c r="P69" i="19"/>
  <c r="Q69" i="19"/>
  <c r="R69" i="19"/>
  <c r="S69" i="19"/>
  <c r="T69" i="19"/>
  <c r="I70" i="19"/>
  <c r="J70" i="19"/>
  <c r="K70" i="19"/>
  <c r="L70" i="19"/>
  <c r="M70" i="19"/>
  <c r="N70" i="19"/>
  <c r="O70" i="19"/>
  <c r="P70" i="19"/>
  <c r="Q70" i="19"/>
  <c r="R70" i="19"/>
  <c r="S70" i="19"/>
  <c r="T70" i="19"/>
  <c r="I71" i="19"/>
  <c r="J71" i="19"/>
  <c r="K71" i="19"/>
  <c r="L71" i="19"/>
  <c r="M71" i="19"/>
  <c r="N71" i="19"/>
  <c r="O71" i="19"/>
  <c r="P71" i="19"/>
  <c r="Q71" i="19"/>
  <c r="R71" i="19"/>
  <c r="S71" i="19"/>
  <c r="T71" i="19"/>
  <c r="I72" i="19"/>
  <c r="J72" i="19"/>
  <c r="K72" i="19"/>
  <c r="L72" i="19"/>
  <c r="M72" i="19"/>
  <c r="N72" i="19"/>
  <c r="O72" i="19"/>
  <c r="P72" i="19"/>
  <c r="Q72" i="19"/>
  <c r="R72" i="19"/>
  <c r="S72" i="19"/>
  <c r="T72" i="19"/>
  <c r="I73" i="19"/>
  <c r="J73" i="19"/>
  <c r="K73" i="19"/>
  <c r="L73" i="19"/>
  <c r="M73" i="19"/>
  <c r="N73" i="19"/>
  <c r="O73" i="19"/>
  <c r="P73" i="19"/>
  <c r="Q73" i="19"/>
  <c r="R73" i="19"/>
  <c r="S73" i="19"/>
  <c r="T73" i="19"/>
  <c r="I74" i="19"/>
  <c r="J74" i="19"/>
  <c r="K74" i="19"/>
  <c r="L74" i="19"/>
  <c r="M74" i="19"/>
  <c r="N74" i="19"/>
  <c r="O74" i="19"/>
  <c r="P74" i="19"/>
  <c r="Q74" i="19"/>
  <c r="R74" i="19"/>
  <c r="S74" i="19"/>
  <c r="T74" i="19"/>
  <c r="I75" i="19"/>
  <c r="J75" i="19"/>
  <c r="K75" i="19"/>
  <c r="L75" i="19"/>
  <c r="M75" i="19"/>
  <c r="N75" i="19"/>
  <c r="O75" i="19"/>
  <c r="P75" i="19"/>
  <c r="Q75" i="19"/>
  <c r="R75" i="19"/>
  <c r="S75" i="19"/>
  <c r="T75" i="19"/>
  <c r="I76" i="19"/>
  <c r="J76" i="19"/>
  <c r="K76" i="19"/>
  <c r="L76" i="19"/>
  <c r="M76" i="19"/>
  <c r="N76" i="19"/>
  <c r="O76" i="19"/>
  <c r="P76" i="19"/>
  <c r="Q76" i="19"/>
  <c r="R76" i="19"/>
  <c r="S76" i="19"/>
  <c r="T76" i="19"/>
  <c r="H76" i="19"/>
  <c r="H75" i="19"/>
  <c r="H74" i="19"/>
  <c r="H73" i="19"/>
  <c r="H72" i="19"/>
  <c r="H71" i="19"/>
  <c r="H70" i="19"/>
  <c r="H69" i="19"/>
  <c r="H68" i="19"/>
  <c r="I62" i="19"/>
  <c r="J62" i="19"/>
  <c r="K62" i="19"/>
  <c r="L62" i="19"/>
  <c r="M62" i="19"/>
  <c r="N62" i="19"/>
  <c r="O62" i="19"/>
  <c r="P62" i="19"/>
  <c r="Q62" i="19"/>
  <c r="R62" i="19"/>
  <c r="S62" i="19"/>
  <c r="T62" i="19"/>
  <c r="I63" i="19"/>
  <c r="J63" i="19"/>
  <c r="K63" i="19"/>
  <c r="L63" i="19"/>
  <c r="M63" i="19"/>
  <c r="N63" i="19"/>
  <c r="O63" i="19"/>
  <c r="P63" i="19"/>
  <c r="Q63" i="19"/>
  <c r="R63" i="19"/>
  <c r="S63" i="19"/>
  <c r="T63" i="19"/>
  <c r="I64" i="19"/>
  <c r="J64" i="19"/>
  <c r="K64" i="19"/>
  <c r="L64" i="19"/>
  <c r="M64" i="19"/>
  <c r="N64" i="19"/>
  <c r="O64" i="19"/>
  <c r="P64" i="19"/>
  <c r="Q64" i="19"/>
  <c r="R64" i="19"/>
  <c r="S64" i="19"/>
  <c r="T64" i="19"/>
  <c r="I65" i="19"/>
  <c r="J65" i="19"/>
  <c r="K65" i="19"/>
  <c r="L65" i="19"/>
  <c r="M65" i="19"/>
  <c r="N65" i="19"/>
  <c r="O65" i="19"/>
  <c r="P65" i="19"/>
  <c r="Q65" i="19"/>
  <c r="R65" i="19"/>
  <c r="S65" i="19"/>
  <c r="T65" i="19"/>
  <c r="I66" i="19"/>
  <c r="J66" i="19"/>
  <c r="K66" i="19"/>
  <c r="L66" i="19"/>
  <c r="M66" i="19"/>
  <c r="N66" i="19"/>
  <c r="O66" i="19"/>
  <c r="P66" i="19"/>
  <c r="Q66" i="19"/>
  <c r="R66" i="19"/>
  <c r="S66" i="19"/>
  <c r="T66" i="19"/>
  <c r="H66" i="19"/>
  <c r="H65" i="19"/>
  <c r="H64" i="19"/>
  <c r="H63" i="19"/>
  <c r="H62" i="19"/>
  <c r="I55" i="19"/>
  <c r="J55" i="19"/>
  <c r="K55" i="19"/>
  <c r="L55" i="19"/>
  <c r="M55" i="19"/>
  <c r="N55" i="19"/>
  <c r="O55" i="19"/>
  <c r="P55" i="19"/>
  <c r="Q55" i="19"/>
  <c r="R55" i="19"/>
  <c r="S55" i="19"/>
  <c r="T55" i="19"/>
  <c r="I56" i="19"/>
  <c r="J56" i="19"/>
  <c r="K56" i="19"/>
  <c r="L56" i="19"/>
  <c r="M56" i="19"/>
  <c r="N56" i="19"/>
  <c r="O56" i="19"/>
  <c r="P56" i="19"/>
  <c r="Q56" i="19"/>
  <c r="R56" i="19"/>
  <c r="S56" i="19"/>
  <c r="T56" i="19"/>
  <c r="I57" i="19"/>
  <c r="J57" i="19"/>
  <c r="K57" i="19"/>
  <c r="L57" i="19"/>
  <c r="M57" i="19"/>
  <c r="N57" i="19"/>
  <c r="O57" i="19"/>
  <c r="P57" i="19"/>
  <c r="Q57" i="19"/>
  <c r="R57" i="19"/>
  <c r="S57" i="19"/>
  <c r="T57" i="19"/>
  <c r="I58" i="19"/>
  <c r="J58" i="19"/>
  <c r="K58" i="19"/>
  <c r="L58" i="19"/>
  <c r="M58" i="19"/>
  <c r="N58" i="19"/>
  <c r="O58" i="19"/>
  <c r="P58" i="19"/>
  <c r="Q58" i="19"/>
  <c r="R58" i="19"/>
  <c r="S58" i="19"/>
  <c r="T58" i="19"/>
  <c r="I59" i="19"/>
  <c r="J59" i="19"/>
  <c r="K59" i="19"/>
  <c r="L59" i="19"/>
  <c r="M59" i="19"/>
  <c r="N59" i="19"/>
  <c r="O59" i="19"/>
  <c r="P59" i="19"/>
  <c r="Q59" i="19"/>
  <c r="R59" i="19"/>
  <c r="S59" i="19"/>
  <c r="T59" i="19"/>
  <c r="I60" i="19"/>
  <c r="J60" i="19"/>
  <c r="K60" i="19"/>
  <c r="L60" i="19"/>
  <c r="M60" i="19"/>
  <c r="N60" i="19"/>
  <c r="O60" i="19"/>
  <c r="P60" i="19"/>
  <c r="Q60" i="19"/>
  <c r="R60" i="19"/>
  <c r="S60" i="19"/>
  <c r="T60" i="19"/>
  <c r="H60" i="19"/>
  <c r="H59" i="19"/>
  <c r="H58" i="19"/>
  <c r="H57" i="19"/>
  <c r="H56" i="19"/>
  <c r="H55" i="19"/>
  <c r="I48" i="19"/>
  <c r="J48" i="19"/>
  <c r="K48" i="19"/>
  <c r="L48" i="19"/>
  <c r="M48" i="19"/>
  <c r="N48" i="19"/>
  <c r="O48" i="19"/>
  <c r="P48" i="19"/>
  <c r="Q48" i="19"/>
  <c r="R48" i="19"/>
  <c r="S48" i="19"/>
  <c r="T48" i="19"/>
  <c r="I49" i="19"/>
  <c r="J49" i="19"/>
  <c r="K49" i="19"/>
  <c r="L49" i="19"/>
  <c r="M49" i="19"/>
  <c r="N49" i="19"/>
  <c r="O49" i="19"/>
  <c r="P49" i="19"/>
  <c r="Q49" i="19"/>
  <c r="R49" i="19"/>
  <c r="S49" i="19"/>
  <c r="T49" i="19"/>
  <c r="I50" i="19"/>
  <c r="J50" i="19"/>
  <c r="K50" i="19"/>
  <c r="L50" i="19"/>
  <c r="M50" i="19"/>
  <c r="N50" i="19"/>
  <c r="O50" i="19"/>
  <c r="P50" i="19"/>
  <c r="Q50" i="19"/>
  <c r="R50" i="19"/>
  <c r="S50" i="19"/>
  <c r="T50" i="19"/>
  <c r="I51" i="19"/>
  <c r="J51" i="19"/>
  <c r="K51" i="19"/>
  <c r="L51" i="19"/>
  <c r="M51" i="19"/>
  <c r="N51" i="19"/>
  <c r="O51" i="19"/>
  <c r="P51" i="19"/>
  <c r="Q51" i="19"/>
  <c r="R51" i="19"/>
  <c r="S51" i="19"/>
  <c r="T51" i="19"/>
  <c r="I52" i="19"/>
  <c r="J52" i="19"/>
  <c r="K52" i="19"/>
  <c r="L52" i="19"/>
  <c r="M52" i="19"/>
  <c r="N52" i="19"/>
  <c r="O52" i="19"/>
  <c r="P52" i="19"/>
  <c r="Q52" i="19"/>
  <c r="R52" i="19"/>
  <c r="S52" i="19"/>
  <c r="T52" i="19"/>
  <c r="I53" i="19"/>
  <c r="J53" i="19"/>
  <c r="K53" i="19"/>
  <c r="L53" i="19"/>
  <c r="M53" i="19"/>
  <c r="N53" i="19"/>
  <c r="O53" i="19"/>
  <c r="P53" i="19"/>
  <c r="Q53" i="19"/>
  <c r="R53" i="19"/>
  <c r="S53" i="19"/>
  <c r="T53" i="19"/>
  <c r="H53" i="19"/>
  <c r="H52" i="19"/>
  <c r="H51" i="19"/>
  <c r="H50" i="19"/>
  <c r="H49" i="19"/>
  <c r="H48" i="19"/>
  <c r="I22" i="19"/>
  <c r="J22" i="19"/>
  <c r="K22" i="19"/>
  <c r="L22" i="19"/>
  <c r="M22" i="19"/>
  <c r="N22" i="19"/>
  <c r="O22" i="19"/>
  <c r="P22" i="19"/>
  <c r="Q22" i="19"/>
  <c r="R22" i="19"/>
  <c r="S22" i="19"/>
  <c r="T22" i="19"/>
  <c r="I23" i="19"/>
  <c r="J23" i="19"/>
  <c r="K23" i="19"/>
  <c r="L23" i="19"/>
  <c r="M23" i="19"/>
  <c r="N23" i="19"/>
  <c r="O23" i="19"/>
  <c r="P23" i="19"/>
  <c r="Q23" i="19"/>
  <c r="R23" i="19"/>
  <c r="S23" i="19"/>
  <c r="T23" i="19"/>
  <c r="I24" i="19"/>
  <c r="J24" i="19"/>
  <c r="K24" i="19"/>
  <c r="L24" i="19"/>
  <c r="M24" i="19"/>
  <c r="N24" i="19"/>
  <c r="O24" i="19"/>
  <c r="P24" i="19"/>
  <c r="Q24" i="19"/>
  <c r="R24" i="19"/>
  <c r="S24" i="19"/>
  <c r="T24" i="19"/>
  <c r="I25" i="19"/>
  <c r="J25" i="19"/>
  <c r="K25" i="19"/>
  <c r="L25" i="19"/>
  <c r="M25" i="19"/>
  <c r="N25" i="19"/>
  <c r="O25" i="19"/>
  <c r="P25" i="19"/>
  <c r="Q25" i="19"/>
  <c r="R25" i="19"/>
  <c r="S25" i="19"/>
  <c r="T25" i="19"/>
  <c r="I26" i="19"/>
  <c r="J26" i="19"/>
  <c r="K26" i="19"/>
  <c r="L26" i="19"/>
  <c r="M26" i="19"/>
  <c r="N26" i="19"/>
  <c r="O26" i="19"/>
  <c r="P26" i="19"/>
  <c r="Q26" i="19"/>
  <c r="R26" i="19"/>
  <c r="S26" i="19"/>
  <c r="T26" i="19"/>
  <c r="I27" i="19"/>
  <c r="J27" i="19"/>
  <c r="K27" i="19"/>
  <c r="L27" i="19"/>
  <c r="M27" i="19"/>
  <c r="N27" i="19"/>
  <c r="O27" i="19"/>
  <c r="P27" i="19"/>
  <c r="Q27" i="19"/>
  <c r="R27" i="19"/>
  <c r="S27" i="19"/>
  <c r="T27" i="19"/>
  <c r="I28" i="19"/>
  <c r="J28" i="19"/>
  <c r="K28" i="19"/>
  <c r="L28" i="19"/>
  <c r="M28" i="19"/>
  <c r="N28" i="19"/>
  <c r="O28" i="19"/>
  <c r="P28" i="19"/>
  <c r="Q28" i="19"/>
  <c r="R28" i="19"/>
  <c r="S28" i="19"/>
  <c r="T28" i="19"/>
  <c r="I29" i="19"/>
  <c r="J29" i="19"/>
  <c r="K29" i="19"/>
  <c r="L29" i="19"/>
  <c r="M29" i="19"/>
  <c r="N29" i="19"/>
  <c r="O29" i="19"/>
  <c r="P29" i="19"/>
  <c r="Q29" i="19"/>
  <c r="R29" i="19"/>
  <c r="S29" i="19"/>
  <c r="T29" i="19"/>
  <c r="I30" i="19"/>
  <c r="J30" i="19"/>
  <c r="K30" i="19"/>
  <c r="L30" i="19"/>
  <c r="M30" i="19"/>
  <c r="N30" i="19"/>
  <c r="O30" i="19"/>
  <c r="P30" i="19"/>
  <c r="Q30" i="19"/>
  <c r="R30" i="19"/>
  <c r="S30" i="19"/>
  <c r="T30" i="19"/>
  <c r="I31" i="19"/>
  <c r="J31" i="19"/>
  <c r="K31" i="19"/>
  <c r="L31" i="19"/>
  <c r="M31" i="19"/>
  <c r="N31" i="19"/>
  <c r="O31" i="19"/>
  <c r="P31" i="19"/>
  <c r="Q31" i="19"/>
  <c r="R31" i="19"/>
  <c r="S31" i="19"/>
  <c r="T31" i="19"/>
  <c r="I32" i="19"/>
  <c r="J32" i="19"/>
  <c r="K32" i="19"/>
  <c r="L32" i="19"/>
  <c r="M32" i="19"/>
  <c r="N32" i="19"/>
  <c r="O32" i="19"/>
  <c r="P32" i="19"/>
  <c r="Q32" i="19"/>
  <c r="R32" i="19"/>
  <c r="S32" i="19"/>
  <c r="T32" i="19"/>
  <c r="I33" i="19"/>
  <c r="J33" i="19"/>
  <c r="K33" i="19"/>
  <c r="L33" i="19"/>
  <c r="M33" i="19"/>
  <c r="N33" i="19"/>
  <c r="O33" i="19"/>
  <c r="P33" i="19"/>
  <c r="Q33" i="19"/>
  <c r="R33" i="19"/>
  <c r="S33" i="19"/>
  <c r="T33" i="19"/>
  <c r="I34" i="19"/>
  <c r="J34" i="19"/>
  <c r="K34" i="19"/>
  <c r="L34" i="19"/>
  <c r="M34" i="19"/>
  <c r="N34" i="19"/>
  <c r="O34" i="19"/>
  <c r="P34" i="19"/>
  <c r="Q34" i="19"/>
  <c r="R34" i="19"/>
  <c r="S34" i="19"/>
  <c r="T34" i="19"/>
  <c r="I35" i="19"/>
  <c r="J35" i="19"/>
  <c r="K35" i="19"/>
  <c r="L35" i="19"/>
  <c r="M35" i="19"/>
  <c r="N35" i="19"/>
  <c r="O35" i="19"/>
  <c r="P35" i="19"/>
  <c r="Q35" i="19"/>
  <c r="R35" i="19"/>
  <c r="S35" i="19"/>
  <c r="T35" i="19"/>
  <c r="I36" i="19"/>
  <c r="J36" i="19"/>
  <c r="K36" i="19"/>
  <c r="L36" i="19"/>
  <c r="M36" i="19"/>
  <c r="N36" i="19"/>
  <c r="O36" i="19"/>
  <c r="P36" i="19"/>
  <c r="Q36" i="19"/>
  <c r="R36" i="19"/>
  <c r="S36" i="19"/>
  <c r="T36" i="19"/>
  <c r="I37" i="19"/>
  <c r="J37" i="19"/>
  <c r="K37" i="19"/>
  <c r="L37" i="19"/>
  <c r="M37" i="19"/>
  <c r="N37" i="19"/>
  <c r="O37" i="19"/>
  <c r="P37" i="19"/>
  <c r="Q37" i="19"/>
  <c r="R37" i="19"/>
  <c r="S37" i="19"/>
  <c r="T37" i="19"/>
  <c r="I38" i="19"/>
  <c r="J38" i="19"/>
  <c r="K38" i="19"/>
  <c r="L38" i="19"/>
  <c r="M38" i="19"/>
  <c r="N38" i="19"/>
  <c r="O38" i="19"/>
  <c r="P38" i="19"/>
  <c r="Q38" i="19"/>
  <c r="R38" i="19"/>
  <c r="S38" i="19"/>
  <c r="T38" i="19"/>
  <c r="I39" i="19"/>
  <c r="J39" i="19"/>
  <c r="K39" i="19"/>
  <c r="L39" i="19"/>
  <c r="M39" i="19"/>
  <c r="N39" i="19"/>
  <c r="O39" i="19"/>
  <c r="P39" i="19"/>
  <c r="Q39" i="19"/>
  <c r="R39" i="19"/>
  <c r="S39" i="19"/>
  <c r="T39" i="19"/>
  <c r="I40" i="19"/>
  <c r="J40" i="19"/>
  <c r="K40" i="19"/>
  <c r="L40" i="19"/>
  <c r="M40" i="19"/>
  <c r="N40" i="19"/>
  <c r="O40" i="19"/>
  <c r="P40" i="19"/>
  <c r="Q40" i="19"/>
  <c r="R40" i="19"/>
  <c r="S40" i="19"/>
  <c r="T40" i="19"/>
  <c r="I41" i="19"/>
  <c r="J41" i="19"/>
  <c r="K41" i="19"/>
  <c r="L41" i="19"/>
  <c r="M41" i="19"/>
  <c r="N41" i="19"/>
  <c r="O41" i="19"/>
  <c r="P41" i="19"/>
  <c r="Q41" i="19"/>
  <c r="R41" i="19"/>
  <c r="S41" i="19"/>
  <c r="T41" i="19"/>
  <c r="I42" i="19"/>
  <c r="J42" i="19"/>
  <c r="K42" i="19"/>
  <c r="L42" i="19"/>
  <c r="M42" i="19"/>
  <c r="N42" i="19"/>
  <c r="O42" i="19"/>
  <c r="P42" i="19"/>
  <c r="Q42" i="19"/>
  <c r="R42" i="19"/>
  <c r="S42" i="19"/>
  <c r="T42" i="19"/>
  <c r="I43" i="19"/>
  <c r="J43" i="19"/>
  <c r="K43" i="19"/>
  <c r="L43" i="19"/>
  <c r="M43" i="19"/>
  <c r="N43" i="19"/>
  <c r="O43" i="19"/>
  <c r="P43" i="19"/>
  <c r="Q43" i="19"/>
  <c r="R43" i="19"/>
  <c r="S43" i="19"/>
  <c r="T43" i="19"/>
  <c r="I44" i="19"/>
  <c r="J44" i="19"/>
  <c r="K44" i="19"/>
  <c r="L44" i="19"/>
  <c r="M44" i="19"/>
  <c r="N44" i="19"/>
  <c r="O44" i="19"/>
  <c r="P44" i="19"/>
  <c r="Q44" i="19"/>
  <c r="R44" i="19"/>
  <c r="S44" i="19"/>
  <c r="T44" i="19"/>
  <c r="I45" i="19"/>
  <c r="J45" i="19"/>
  <c r="K45" i="19"/>
  <c r="L45" i="19"/>
  <c r="M45" i="19"/>
  <c r="N45" i="19"/>
  <c r="O45" i="19"/>
  <c r="P45" i="19"/>
  <c r="Q45" i="19"/>
  <c r="R45" i="19"/>
  <c r="S45" i="19"/>
  <c r="T45" i="19"/>
  <c r="I46" i="19"/>
  <c r="J46" i="19"/>
  <c r="K46" i="19"/>
  <c r="L46" i="19"/>
  <c r="M46" i="19"/>
  <c r="N46" i="19"/>
  <c r="O46" i="19"/>
  <c r="P46" i="19"/>
  <c r="Q46" i="19"/>
  <c r="R46" i="19"/>
  <c r="S46" i="19"/>
  <c r="T46" i="19"/>
  <c r="H46" i="19"/>
  <c r="H45" i="19"/>
  <c r="H44" i="19"/>
  <c r="H43" i="19"/>
  <c r="H42" i="19"/>
  <c r="H41" i="19"/>
  <c r="H40" i="19"/>
  <c r="H39" i="19"/>
  <c r="H38" i="19"/>
  <c r="H37" i="19"/>
  <c r="H36" i="19"/>
  <c r="H35" i="19"/>
  <c r="H34" i="19"/>
  <c r="H33" i="19"/>
  <c r="H32" i="19"/>
  <c r="H31" i="19"/>
  <c r="H30" i="19"/>
  <c r="H29" i="19"/>
  <c r="H28" i="19"/>
  <c r="H27" i="19"/>
  <c r="H26" i="19"/>
  <c r="H25" i="19"/>
  <c r="H24" i="19"/>
  <c r="H23" i="19"/>
  <c r="H22" i="19"/>
  <c r="I16" i="19"/>
  <c r="J16" i="19"/>
  <c r="K16" i="19"/>
  <c r="L16" i="19"/>
  <c r="M16" i="19"/>
  <c r="N16" i="19"/>
  <c r="O16" i="19"/>
  <c r="P16" i="19"/>
  <c r="Q16" i="19"/>
  <c r="R16" i="19"/>
  <c r="S16" i="19"/>
  <c r="T16" i="19"/>
  <c r="I17" i="19"/>
  <c r="J17" i="19"/>
  <c r="K17" i="19"/>
  <c r="L17" i="19"/>
  <c r="M17" i="19"/>
  <c r="N17" i="19"/>
  <c r="O17" i="19"/>
  <c r="P17" i="19"/>
  <c r="Q17" i="19"/>
  <c r="R17" i="19"/>
  <c r="S17" i="19"/>
  <c r="T17" i="19"/>
  <c r="I18" i="19"/>
  <c r="J18" i="19"/>
  <c r="K18" i="19"/>
  <c r="L18" i="19"/>
  <c r="M18" i="19"/>
  <c r="N18" i="19"/>
  <c r="O18" i="19"/>
  <c r="P18" i="19"/>
  <c r="Q18" i="19"/>
  <c r="R18" i="19"/>
  <c r="S18" i="19"/>
  <c r="T18" i="19"/>
  <c r="I19" i="19"/>
  <c r="J19" i="19"/>
  <c r="K19" i="19"/>
  <c r="L19" i="19"/>
  <c r="M19" i="19"/>
  <c r="N19" i="19"/>
  <c r="O19" i="19"/>
  <c r="P19" i="19"/>
  <c r="Q19" i="19"/>
  <c r="R19" i="19"/>
  <c r="S19" i="19"/>
  <c r="T19" i="19"/>
  <c r="I20" i="19"/>
  <c r="J20" i="19"/>
  <c r="K20" i="19"/>
  <c r="L20" i="19"/>
  <c r="M20" i="19"/>
  <c r="N20" i="19"/>
  <c r="O20" i="19"/>
  <c r="P20" i="19"/>
  <c r="Q20" i="19"/>
  <c r="R20" i="19"/>
  <c r="S20" i="19"/>
  <c r="T20" i="19"/>
  <c r="H20" i="19"/>
  <c r="H19" i="19"/>
  <c r="H18" i="19"/>
  <c r="H17" i="19"/>
  <c r="H16" i="19"/>
  <c r="I11" i="19"/>
  <c r="J11" i="19"/>
  <c r="K11" i="19"/>
  <c r="L11" i="19"/>
  <c r="M11" i="19"/>
  <c r="N11" i="19"/>
  <c r="O11" i="19"/>
  <c r="P11" i="19"/>
  <c r="Q11" i="19"/>
  <c r="R11" i="19"/>
  <c r="S11" i="19"/>
  <c r="T11" i="19"/>
  <c r="I12" i="19"/>
  <c r="J12" i="19"/>
  <c r="K12" i="19"/>
  <c r="L12" i="19"/>
  <c r="M12" i="19"/>
  <c r="N12" i="19"/>
  <c r="O12" i="19"/>
  <c r="P12" i="19"/>
  <c r="Q12" i="19"/>
  <c r="R12" i="19"/>
  <c r="S12" i="19"/>
  <c r="T12" i="19"/>
  <c r="I13" i="19"/>
  <c r="J13" i="19"/>
  <c r="K13" i="19"/>
  <c r="L13" i="19"/>
  <c r="M13" i="19"/>
  <c r="N13" i="19"/>
  <c r="O13" i="19"/>
  <c r="P13" i="19"/>
  <c r="Q13" i="19"/>
  <c r="R13" i="19"/>
  <c r="S13" i="19"/>
  <c r="T13" i="19"/>
  <c r="I14" i="19"/>
  <c r="J14" i="19"/>
  <c r="K14" i="19"/>
  <c r="L14" i="19"/>
  <c r="M14" i="19"/>
  <c r="N14" i="19"/>
  <c r="O14" i="19"/>
  <c r="P14" i="19"/>
  <c r="Q14" i="19"/>
  <c r="R14" i="19"/>
  <c r="S14" i="19"/>
  <c r="T14" i="19"/>
  <c r="H14" i="19"/>
  <c r="H13" i="19"/>
  <c r="H12" i="19"/>
  <c r="H11" i="19"/>
  <c r="G16" i="19"/>
  <c r="G17" i="19"/>
  <c r="G18" i="19"/>
  <c r="G19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37" i="19"/>
  <c r="G38" i="19"/>
  <c r="G39" i="19"/>
  <c r="G40" i="19"/>
  <c r="G41" i="19"/>
  <c r="G42" i="19"/>
  <c r="G43" i="19"/>
  <c r="G44" i="19"/>
  <c r="G45" i="19"/>
  <c r="G47" i="19"/>
  <c r="G48" i="19"/>
  <c r="G49" i="19"/>
  <c r="G50" i="19"/>
  <c r="G51" i="19"/>
  <c r="G52" i="19"/>
  <c r="G55" i="19"/>
  <c r="G56" i="19"/>
  <c r="G57" i="19"/>
  <c r="G58" i="19"/>
  <c r="G59" i="19"/>
  <c r="G62" i="19"/>
  <c r="G63" i="19"/>
  <c r="G64" i="19"/>
  <c r="G65" i="19"/>
  <c r="G67" i="19"/>
  <c r="G68" i="19"/>
  <c r="G69" i="19"/>
  <c r="G70" i="19"/>
  <c r="G71" i="19"/>
  <c r="G72" i="19"/>
  <c r="G73" i="19"/>
  <c r="G74" i="19"/>
  <c r="G75" i="19"/>
  <c r="G77" i="19"/>
  <c r="G78" i="19"/>
  <c r="G79" i="19"/>
  <c r="G80" i="19"/>
  <c r="G81" i="19"/>
  <c r="G83" i="19"/>
  <c r="G84" i="19"/>
  <c r="G85" i="19"/>
  <c r="G86" i="19"/>
  <c r="G87" i="19"/>
  <c r="G88" i="19"/>
  <c r="G90" i="19"/>
  <c r="G91" i="19"/>
  <c r="G92" i="19"/>
  <c r="G93" i="19"/>
  <c r="G94" i="19"/>
  <c r="G12" i="19"/>
  <c r="G13" i="19"/>
  <c r="G11" i="19"/>
  <c r="AP16" i="19"/>
  <c r="AP12" i="19"/>
  <c r="AP13" i="19"/>
  <c r="AP17" i="19"/>
  <c r="AP18" i="19"/>
  <c r="AP19" i="19"/>
  <c r="AP22" i="19"/>
  <c r="AP23" i="19"/>
  <c r="AP24" i="19"/>
  <c r="AP25" i="19"/>
  <c r="AP26" i="19"/>
  <c r="AP27" i="19"/>
  <c r="AP28" i="19"/>
  <c r="AP29" i="19"/>
  <c r="AP30" i="19"/>
  <c r="AP31" i="19"/>
  <c r="AP32" i="19"/>
  <c r="AP33" i="19"/>
  <c r="AP34" i="19"/>
  <c r="AP35" i="19"/>
  <c r="AP36" i="19"/>
  <c r="AP37" i="19"/>
  <c r="AP38" i="19"/>
  <c r="AP39" i="19"/>
  <c r="AP40" i="19"/>
  <c r="AP41" i="19"/>
  <c r="AP42" i="19"/>
  <c r="AP43" i="19"/>
  <c r="AP44" i="19"/>
  <c r="AP45" i="19"/>
  <c r="AP48" i="19"/>
  <c r="AP49" i="19"/>
  <c r="AP50" i="19"/>
  <c r="AP51" i="19"/>
  <c r="AP52" i="19"/>
  <c r="AP55" i="19"/>
  <c r="AP56" i="19"/>
  <c r="AP57" i="19"/>
  <c r="AP58" i="19"/>
  <c r="AP59" i="19"/>
  <c r="AP62" i="19"/>
  <c r="AP63" i="19"/>
  <c r="AP64" i="19"/>
  <c r="AP65" i="19"/>
  <c r="AP68" i="19"/>
  <c r="AP69" i="19"/>
  <c r="AP70" i="19"/>
  <c r="AP71" i="19"/>
  <c r="AP72" i="19"/>
  <c r="AP73" i="19"/>
  <c r="AP74" i="19"/>
  <c r="AP75" i="19"/>
  <c r="AP78" i="19"/>
  <c r="AP79" i="19"/>
  <c r="AP80" i="19"/>
  <c r="AP81" i="19"/>
  <c r="AP84" i="19"/>
  <c r="AP85" i="19"/>
  <c r="AP86" i="19"/>
  <c r="AP87" i="19"/>
  <c r="AP88" i="19"/>
  <c r="AP91" i="19"/>
  <c r="AP92" i="19"/>
  <c r="AP94" i="19"/>
  <c r="AP11" i="19"/>
  <c r="F95" i="19"/>
  <c r="G95" i="19" s="1"/>
  <c r="F89" i="19"/>
  <c r="G89" i="19" s="1"/>
  <c r="F82" i="19"/>
  <c r="G82" i="19" s="1"/>
  <c r="F76" i="19"/>
  <c r="G76" i="19" s="1"/>
  <c r="F66" i="19"/>
  <c r="G66" i="19" s="1"/>
  <c r="F60" i="19"/>
  <c r="G60" i="19" s="1"/>
  <c r="F53" i="19"/>
  <c r="G53" i="19" s="1"/>
  <c r="Y95" i="19"/>
  <c r="Y89" i="19"/>
  <c r="Y82" i="19"/>
  <c r="Y76" i="19"/>
  <c r="Y66" i="19"/>
  <c r="Y60" i="19"/>
  <c r="Y53" i="19"/>
  <c r="U95" i="19"/>
  <c r="U89" i="19"/>
  <c r="U82" i="19"/>
  <c r="U66" i="19"/>
  <c r="U60" i="19"/>
  <c r="U53" i="19"/>
  <c r="U46" i="19"/>
  <c r="AP95" i="19"/>
  <c r="AP89" i="19"/>
  <c r="AP82" i="19"/>
  <c r="AP76" i="19"/>
  <c r="AP66" i="19"/>
  <c r="AP60" i="19"/>
  <c r="AP53" i="19"/>
  <c r="AP20" i="19"/>
  <c r="Y20" i="19"/>
  <c r="AP46" i="19"/>
  <c r="Y46" i="19"/>
  <c r="F46" i="19"/>
  <c r="G46" i="19" s="1"/>
  <c r="U20" i="19"/>
  <c r="F20" i="19"/>
  <c r="G20" i="19" s="1"/>
  <c r="F14" i="19"/>
  <c r="G14" i="19" s="1"/>
  <c r="U14" i="19"/>
  <c r="AP14" i="19"/>
  <c r="Y14" i="19"/>
  <c r="G11" i="5"/>
  <c r="I25" i="5"/>
  <c r="F25" i="5"/>
  <c r="G25" i="5" s="1"/>
  <c r="T25" i="5"/>
  <c r="H25" i="5" l="1"/>
  <c r="S25" i="5"/>
  <c r="X6" i="31"/>
  <c r="C36" i="30" s="1"/>
  <c r="O25" i="5"/>
  <c r="P25" i="5"/>
  <c r="M25" i="5"/>
  <c r="J25" i="5"/>
  <c r="Q25" i="5"/>
  <c r="N25" i="5"/>
  <c r="R25" i="5"/>
  <c r="L25" i="5"/>
  <c r="M87" i="5"/>
  <c r="N87" i="5"/>
  <c r="AH8" i="5" s="1"/>
  <c r="X3" i="31"/>
  <c r="D36" i="30" s="1"/>
  <c r="F36" i="30" s="1"/>
  <c r="K25" i="5"/>
  <c r="I87" i="5"/>
  <c r="AC8" i="5" s="1"/>
  <c r="Q87" i="5"/>
  <c r="J87" i="5"/>
  <c r="R87" i="5"/>
  <c r="AF8" i="31"/>
  <c r="H38" i="31"/>
  <c r="Y8" i="31" s="1"/>
  <c r="J38" i="31"/>
  <c r="AA8" i="31" s="1"/>
  <c r="I38" i="31"/>
  <c r="Z8" i="31" s="1"/>
  <c r="G38" i="31"/>
  <c r="X8" i="31" s="1"/>
  <c r="M38" i="31"/>
  <c r="AD8" i="31" s="1"/>
  <c r="L38" i="31"/>
  <c r="AC8" i="31" s="1"/>
  <c r="P38" i="31"/>
  <c r="AG8" i="31" s="1"/>
  <c r="N38" i="31"/>
  <c r="AE8" i="31" s="1"/>
  <c r="K38" i="31"/>
  <c r="AB8" i="31" s="1"/>
  <c r="K87" i="5"/>
  <c r="O87" i="5"/>
  <c r="S87" i="5"/>
  <c r="AM8" i="5" s="1"/>
  <c r="AN8" i="5"/>
  <c r="H87" i="5"/>
  <c r="AB8" i="5" s="1"/>
  <c r="L87" i="5"/>
  <c r="AF8" i="5" s="1"/>
  <c r="P87" i="5"/>
  <c r="Y195" i="19"/>
  <c r="Y196" i="19" s="1"/>
  <c r="AO8" i="19"/>
  <c r="AK8" i="19"/>
  <c r="AC8" i="19"/>
  <c r="AJ8" i="19"/>
  <c r="AC6" i="19"/>
  <c r="C35" i="30" s="1"/>
  <c r="AE8" i="19"/>
  <c r="AM8" i="19"/>
  <c r="AI8" i="19"/>
  <c r="AG8" i="19"/>
  <c r="AD8" i="19"/>
  <c r="AH8" i="19"/>
  <c r="AL8" i="19"/>
  <c r="AF8" i="19"/>
  <c r="AN8" i="19"/>
  <c r="AC3" i="19"/>
  <c r="D35" i="30" s="1"/>
  <c r="F35" i="30" s="1"/>
  <c r="G73" i="5"/>
  <c r="AB6" i="5" s="1"/>
  <c r="C34" i="30" s="1"/>
  <c r="AB3" i="5"/>
  <c r="D34" i="30" s="1"/>
  <c r="AK8" i="5" l="1"/>
  <c r="AI8" i="5"/>
  <c r="AL8" i="5"/>
  <c r="AJ8" i="5"/>
  <c r="AD8" i="5"/>
  <c r="AG8" i="5"/>
  <c r="AE8" i="5"/>
  <c r="AH8" i="31"/>
  <c r="X5" i="31" s="1"/>
  <c r="B36" i="30"/>
  <c r="AP8" i="19"/>
  <c r="AC5" i="19" s="1"/>
  <c r="B35" i="30"/>
  <c r="C37" i="30"/>
  <c r="B41" i="30" s="1"/>
  <c r="D37" i="30"/>
  <c r="F34" i="30"/>
  <c r="H39" i="30" s="1"/>
  <c r="B34" i="30" l="1"/>
  <c r="B37" i="30" s="1"/>
  <c r="AO8" i="5"/>
  <c r="AB5" i="5" s="1"/>
  <c r="F37" i="30"/>
  <c r="H42" i="30"/>
  <c r="H48" i="30"/>
  <c r="H49" i="30" s="1"/>
  <c r="H43" i="30" l="1"/>
  <c r="H46" i="30" s="1"/>
  <c r="H50" i="30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4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  <bk>
      <extLst>
        <ext uri="{3e2802c4-a4d2-4d8b-9148-e3be6c30e623}">
          <xlrd:rvb i="130"/>
        </ext>
      </extLst>
    </bk>
    <bk>
      <extLst>
        <ext uri="{3e2802c4-a4d2-4d8b-9148-e3be6c30e623}">
          <xlrd:rvb i="131"/>
        </ext>
      </extLst>
    </bk>
    <bk>
      <extLst>
        <ext uri="{3e2802c4-a4d2-4d8b-9148-e3be6c30e623}">
          <xlrd:rvb i="132"/>
        </ext>
      </extLst>
    </bk>
    <bk>
      <extLst>
        <ext uri="{3e2802c4-a4d2-4d8b-9148-e3be6c30e623}">
          <xlrd:rvb i="133"/>
        </ext>
      </extLst>
    </bk>
    <bk>
      <extLst>
        <ext uri="{3e2802c4-a4d2-4d8b-9148-e3be6c30e623}">
          <xlrd:rvb i="134"/>
        </ext>
      </extLst>
    </bk>
    <bk>
      <extLst>
        <ext uri="{3e2802c4-a4d2-4d8b-9148-e3be6c30e623}">
          <xlrd:rvb i="135"/>
        </ext>
      </extLst>
    </bk>
    <bk>
      <extLst>
        <ext uri="{3e2802c4-a4d2-4d8b-9148-e3be6c30e623}">
          <xlrd:rvb i="136"/>
        </ext>
      </extLst>
    </bk>
    <bk>
      <extLst>
        <ext uri="{3e2802c4-a4d2-4d8b-9148-e3be6c30e623}">
          <xlrd:rvb i="137"/>
        </ext>
      </extLst>
    </bk>
    <bk>
      <extLst>
        <ext uri="{3e2802c4-a4d2-4d8b-9148-e3be6c30e623}">
          <xlrd:rvb i="138"/>
        </ext>
      </extLst>
    </bk>
    <bk>
      <extLst>
        <ext uri="{3e2802c4-a4d2-4d8b-9148-e3be6c30e623}">
          <xlrd:rvb i="139"/>
        </ext>
      </extLst>
    </bk>
    <bk>
      <extLst>
        <ext uri="{3e2802c4-a4d2-4d8b-9148-e3be6c30e623}">
          <xlrd:rvb i="140"/>
        </ext>
      </extLst>
    </bk>
    <bk>
      <extLst>
        <ext uri="{3e2802c4-a4d2-4d8b-9148-e3be6c30e623}">
          <xlrd:rvb i="141"/>
        </ext>
      </extLst>
    </bk>
    <bk>
      <extLst>
        <ext uri="{3e2802c4-a4d2-4d8b-9148-e3be6c30e623}">
          <xlrd:rvb i="142"/>
        </ext>
      </extLst>
    </bk>
    <bk>
      <extLst>
        <ext uri="{3e2802c4-a4d2-4d8b-9148-e3be6c30e623}">
          <xlrd:rvb i="143"/>
        </ext>
      </extLst>
    </bk>
    <bk>
      <extLst>
        <ext uri="{3e2802c4-a4d2-4d8b-9148-e3be6c30e623}">
          <xlrd:rvb i="144"/>
        </ext>
      </extLst>
    </bk>
    <bk>
      <extLst>
        <ext uri="{3e2802c4-a4d2-4d8b-9148-e3be6c30e623}">
          <xlrd:rvb i="145"/>
        </ext>
      </extLst>
    </bk>
    <bk>
      <extLst>
        <ext uri="{3e2802c4-a4d2-4d8b-9148-e3be6c30e623}">
          <xlrd:rvb i="146"/>
        </ext>
      </extLst>
    </bk>
    <bk>
      <extLst>
        <ext uri="{3e2802c4-a4d2-4d8b-9148-e3be6c30e623}">
          <xlrd:rvb i="147"/>
        </ext>
      </extLst>
    </bk>
    <bk>
      <extLst>
        <ext uri="{3e2802c4-a4d2-4d8b-9148-e3be6c30e623}">
          <xlrd:rvb i="148"/>
        </ext>
      </extLst>
    </bk>
    <bk>
      <extLst>
        <ext uri="{3e2802c4-a4d2-4d8b-9148-e3be6c30e623}">
          <xlrd:rvb i="149"/>
        </ext>
      </extLst>
    </bk>
    <bk>
      <extLst>
        <ext uri="{3e2802c4-a4d2-4d8b-9148-e3be6c30e623}">
          <xlrd:rvb i="150"/>
        </ext>
      </extLst>
    </bk>
    <bk>
      <extLst>
        <ext uri="{3e2802c4-a4d2-4d8b-9148-e3be6c30e623}">
          <xlrd:rvb i="151"/>
        </ext>
      </extLst>
    </bk>
    <bk>
      <extLst>
        <ext uri="{3e2802c4-a4d2-4d8b-9148-e3be6c30e623}">
          <xlrd:rvb i="152"/>
        </ext>
      </extLst>
    </bk>
    <bk>
      <extLst>
        <ext uri="{3e2802c4-a4d2-4d8b-9148-e3be6c30e623}">
          <xlrd:rvb i="153"/>
        </ext>
      </extLst>
    </bk>
    <bk>
      <extLst>
        <ext uri="{3e2802c4-a4d2-4d8b-9148-e3be6c30e623}">
          <xlrd:rvb i="154"/>
        </ext>
      </extLst>
    </bk>
    <bk>
      <extLst>
        <ext uri="{3e2802c4-a4d2-4d8b-9148-e3be6c30e623}">
          <xlrd:rvb i="155"/>
        </ext>
      </extLst>
    </bk>
    <bk>
      <extLst>
        <ext uri="{3e2802c4-a4d2-4d8b-9148-e3be6c30e623}">
          <xlrd:rvb i="156"/>
        </ext>
      </extLst>
    </bk>
    <bk>
      <extLst>
        <ext uri="{3e2802c4-a4d2-4d8b-9148-e3be6c30e623}">
          <xlrd:rvb i="157"/>
        </ext>
      </extLst>
    </bk>
    <bk>
      <extLst>
        <ext uri="{3e2802c4-a4d2-4d8b-9148-e3be6c30e623}">
          <xlrd:rvb i="158"/>
        </ext>
      </extLst>
    </bk>
    <bk>
      <extLst>
        <ext uri="{3e2802c4-a4d2-4d8b-9148-e3be6c30e623}">
          <xlrd:rvb i="159"/>
        </ext>
      </extLst>
    </bk>
    <bk>
      <extLst>
        <ext uri="{3e2802c4-a4d2-4d8b-9148-e3be6c30e623}">
          <xlrd:rvb i="160"/>
        </ext>
      </extLst>
    </bk>
    <bk>
      <extLst>
        <ext uri="{3e2802c4-a4d2-4d8b-9148-e3be6c30e623}">
          <xlrd:rvb i="161"/>
        </ext>
      </extLst>
    </bk>
    <bk>
      <extLst>
        <ext uri="{3e2802c4-a4d2-4d8b-9148-e3be6c30e623}">
          <xlrd:rvb i="162"/>
        </ext>
      </extLst>
    </bk>
    <bk>
      <extLst>
        <ext uri="{3e2802c4-a4d2-4d8b-9148-e3be6c30e623}">
          <xlrd:rvb i="163"/>
        </ext>
      </extLst>
    </bk>
    <bk>
      <extLst>
        <ext uri="{3e2802c4-a4d2-4d8b-9148-e3be6c30e623}">
          <xlrd:rvb i="164"/>
        </ext>
      </extLst>
    </bk>
    <bk>
      <extLst>
        <ext uri="{3e2802c4-a4d2-4d8b-9148-e3be6c30e623}">
          <xlrd:rvb i="165"/>
        </ext>
      </extLst>
    </bk>
    <bk>
      <extLst>
        <ext uri="{3e2802c4-a4d2-4d8b-9148-e3be6c30e623}">
          <xlrd:rvb i="166"/>
        </ext>
      </extLst>
    </bk>
    <bk>
      <extLst>
        <ext uri="{3e2802c4-a4d2-4d8b-9148-e3be6c30e623}">
          <xlrd:rvb i="167"/>
        </ext>
      </extLst>
    </bk>
    <bk>
      <extLst>
        <ext uri="{3e2802c4-a4d2-4d8b-9148-e3be6c30e623}">
          <xlrd:rvb i="168"/>
        </ext>
      </extLst>
    </bk>
    <bk>
      <extLst>
        <ext uri="{3e2802c4-a4d2-4d8b-9148-e3be6c30e623}">
          <xlrd:rvb i="169"/>
        </ext>
      </extLst>
    </bk>
    <bk>
      <extLst>
        <ext uri="{3e2802c4-a4d2-4d8b-9148-e3be6c30e623}">
          <xlrd:rvb i="170"/>
        </ext>
      </extLst>
    </bk>
    <bk>
      <extLst>
        <ext uri="{3e2802c4-a4d2-4d8b-9148-e3be6c30e623}">
          <xlrd:rvb i="171"/>
        </ext>
      </extLst>
    </bk>
    <bk>
      <extLst>
        <ext uri="{3e2802c4-a4d2-4d8b-9148-e3be6c30e623}">
          <xlrd:rvb i="172"/>
        </ext>
      </extLst>
    </bk>
    <bk>
      <extLst>
        <ext uri="{3e2802c4-a4d2-4d8b-9148-e3be6c30e623}">
          <xlrd:rvb i="173"/>
        </ext>
      </extLst>
    </bk>
    <bk>
      <extLst>
        <ext uri="{3e2802c4-a4d2-4d8b-9148-e3be6c30e623}">
          <xlrd:rvb i="174"/>
        </ext>
      </extLst>
    </bk>
    <bk>
      <extLst>
        <ext uri="{3e2802c4-a4d2-4d8b-9148-e3be6c30e623}">
          <xlrd:rvb i="175"/>
        </ext>
      </extLst>
    </bk>
    <bk>
      <extLst>
        <ext uri="{3e2802c4-a4d2-4d8b-9148-e3be6c30e623}">
          <xlrd:rvb i="176"/>
        </ext>
      </extLst>
    </bk>
    <bk>
      <extLst>
        <ext uri="{3e2802c4-a4d2-4d8b-9148-e3be6c30e623}">
          <xlrd:rvb i="177"/>
        </ext>
      </extLst>
    </bk>
    <bk>
      <extLst>
        <ext uri="{3e2802c4-a4d2-4d8b-9148-e3be6c30e623}">
          <xlrd:rvb i="178"/>
        </ext>
      </extLst>
    </bk>
    <bk>
      <extLst>
        <ext uri="{3e2802c4-a4d2-4d8b-9148-e3be6c30e623}">
          <xlrd:rvb i="179"/>
        </ext>
      </extLst>
    </bk>
    <bk>
      <extLst>
        <ext uri="{3e2802c4-a4d2-4d8b-9148-e3be6c30e623}">
          <xlrd:rvb i="180"/>
        </ext>
      </extLst>
    </bk>
    <bk>
      <extLst>
        <ext uri="{3e2802c4-a4d2-4d8b-9148-e3be6c30e623}">
          <xlrd:rvb i="181"/>
        </ext>
      </extLst>
    </bk>
    <bk>
      <extLst>
        <ext uri="{3e2802c4-a4d2-4d8b-9148-e3be6c30e623}">
          <xlrd:rvb i="182"/>
        </ext>
      </extLst>
    </bk>
    <bk>
      <extLst>
        <ext uri="{3e2802c4-a4d2-4d8b-9148-e3be6c30e623}">
          <xlrd:rvb i="183"/>
        </ext>
      </extLst>
    </bk>
    <bk>
      <extLst>
        <ext uri="{3e2802c4-a4d2-4d8b-9148-e3be6c30e623}">
          <xlrd:rvb i="184"/>
        </ext>
      </extLst>
    </bk>
    <bk>
      <extLst>
        <ext uri="{3e2802c4-a4d2-4d8b-9148-e3be6c30e623}">
          <xlrd:rvb i="185"/>
        </ext>
      </extLst>
    </bk>
    <bk>
      <extLst>
        <ext uri="{3e2802c4-a4d2-4d8b-9148-e3be6c30e623}">
          <xlrd:rvb i="186"/>
        </ext>
      </extLst>
    </bk>
    <bk>
      <extLst>
        <ext uri="{3e2802c4-a4d2-4d8b-9148-e3be6c30e623}">
          <xlrd:rvb i="187"/>
        </ext>
      </extLst>
    </bk>
    <bk>
      <extLst>
        <ext uri="{3e2802c4-a4d2-4d8b-9148-e3be6c30e623}">
          <xlrd:rvb i="188"/>
        </ext>
      </extLst>
    </bk>
    <bk>
      <extLst>
        <ext uri="{3e2802c4-a4d2-4d8b-9148-e3be6c30e623}">
          <xlrd:rvb i="189"/>
        </ext>
      </extLst>
    </bk>
    <bk>
      <extLst>
        <ext uri="{3e2802c4-a4d2-4d8b-9148-e3be6c30e623}">
          <xlrd:rvb i="190"/>
        </ext>
      </extLst>
    </bk>
    <bk>
      <extLst>
        <ext uri="{3e2802c4-a4d2-4d8b-9148-e3be6c30e623}">
          <xlrd:rvb i="191"/>
        </ext>
      </extLst>
    </bk>
    <bk>
      <extLst>
        <ext uri="{3e2802c4-a4d2-4d8b-9148-e3be6c30e623}">
          <xlrd:rvb i="192"/>
        </ext>
      </extLst>
    </bk>
    <bk>
      <extLst>
        <ext uri="{3e2802c4-a4d2-4d8b-9148-e3be6c30e623}">
          <xlrd:rvb i="193"/>
        </ext>
      </extLst>
    </bk>
    <bk>
      <extLst>
        <ext uri="{3e2802c4-a4d2-4d8b-9148-e3be6c30e623}">
          <xlrd:rvb i="194"/>
        </ext>
      </extLst>
    </bk>
    <bk>
      <extLst>
        <ext uri="{3e2802c4-a4d2-4d8b-9148-e3be6c30e623}">
          <xlrd:rvb i="195"/>
        </ext>
      </extLst>
    </bk>
    <bk>
      <extLst>
        <ext uri="{3e2802c4-a4d2-4d8b-9148-e3be6c30e623}">
          <xlrd:rvb i="196"/>
        </ext>
      </extLst>
    </bk>
    <bk>
      <extLst>
        <ext uri="{3e2802c4-a4d2-4d8b-9148-e3be6c30e623}">
          <xlrd:rvb i="197"/>
        </ext>
      </extLst>
    </bk>
    <bk>
      <extLst>
        <ext uri="{3e2802c4-a4d2-4d8b-9148-e3be6c30e623}">
          <xlrd:rvb i="198"/>
        </ext>
      </extLst>
    </bk>
    <bk>
      <extLst>
        <ext uri="{3e2802c4-a4d2-4d8b-9148-e3be6c30e623}">
          <xlrd:rvb i="199"/>
        </ext>
      </extLst>
    </bk>
    <bk>
      <extLst>
        <ext uri="{3e2802c4-a4d2-4d8b-9148-e3be6c30e623}">
          <xlrd:rvb i="200"/>
        </ext>
      </extLst>
    </bk>
    <bk>
      <extLst>
        <ext uri="{3e2802c4-a4d2-4d8b-9148-e3be6c30e623}">
          <xlrd:rvb i="201"/>
        </ext>
      </extLst>
    </bk>
    <bk>
      <extLst>
        <ext uri="{3e2802c4-a4d2-4d8b-9148-e3be6c30e623}">
          <xlrd:rvb i="202"/>
        </ext>
      </extLst>
    </bk>
    <bk>
      <extLst>
        <ext uri="{3e2802c4-a4d2-4d8b-9148-e3be6c30e623}">
          <xlrd:rvb i="203"/>
        </ext>
      </extLst>
    </bk>
    <bk>
      <extLst>
        <ext uri="{3e2802c4-a4d2-4d8b-9148-e3be6c30e623}">
          <xlrd:rvb i="204"/>
        </ext>
      </extLst>
    </bk>
    <bk>
      <extLst>
        <ext uri="{3e2802c4-a4d2-4d8b-9148-e3be6c30e623}">
          <xlrd:rvb i="205"/>
        </ext>
      </extLst>
    </bk>
    <bk>
      <extLst>
        <ext uri="{3e2802c4-a4d2-4d8b-9148-e3be6c30e623}">
          <xlrd:rvb i="206"/>
        </ext>
      </extLst>
    </bk>
    <bk>
      <extLst>
        <ext uri="{3e2802c4-a4d2-4d8b-9148-e3be6c30e623}">
          <xlrd:rvb i="207"/>
        </ext>
      </extLst>
    </bk>
    <bk>
      <extLst>
        <ext uri="{3e2802c4-a4d2-4d8b-9148-e3be6c30e623}">
          <xlrd:rvb i="208"/>
        </ext>
      </extLst>
    </bk>
    <bk>
      <extLst>
        <ext uri="{3e2802c4-a4d2-4d8b-9148-e3be6c30e623}">
          <xlrd:rvb i="209"/>
        </ext>
      </extLst>
    </bk>
    <bk>
      <extLst>
        <ext uri="{3e2802c4-a4d2-4d8b-9148-e3be6c30e623}">
          <xlrd:rvb i="210"/>
        </ext>
      </extLst>
    </bk>
    <bk>
      <extLst>
        <ext uri="{3e2802c4-a4d2-4d8b-9148-e3be6c30e623}">
          <xlrd:rvb i="211"/>
        </ext>
      </extLst>
    </bk>
    <bk>
      <extLst>
        <ext uri="{3e2802c4-a4d2-4d8b-9148-e3be6c30e623}">
          <xlrd:rvb i="212"/>
        </ext>
      </extLst>
    </bk>
    <bk>
      <extLst>
        <ext uri="{3e2802c4-a4d2-4d8b-9148-e3be6c30e623}">
          <xlrd:rvb i="213"/>
        </ext>
      </extLst>
    </bk>
    <bk>
      <extLst>
        <ext uri="{3e2802c4-a4d2-4d8b-9148-e3be6c30e623}">
          <xlrd:rvb i="214"/>
        </ext>
      </extLst>
    </bk>
    <bk>
      <extLst>
        <ext uri="{3e2802c4-a4d2-4d8b-9148-e3be6c30e623}">
          <xlrd:rvb i="215"/>
        </ext>
      </extLst>
    </bk>
    <bk>
      <extLst>
        <ext uri="{3e2802c4-a4d2-4d8b-9148-e3be6c30e623}">
          <xlrd:rvb i="216"/>
        </ext>
      </extLst>
    </bk>
    <bk>
      <extLst>
        <ext uri="{3e2802c4-a4d2-4d8b-9148-e3be6c30e623}">
          <xlrd:rvb i="217"/>
        </ext>
      </extLst>
    </bk>
    <bk>
      <extLst>
        <ext uri="{3e2802c4-a4d2-4d8b-9148-e3be6c30e623}">
          <xlrd:rvb i="218"/>
        </ext>
      </extLst>
    </bk>
    <bk>
      <extLst>
        <ext uri="{3e2802c4-a4d2-4d8b-9148-e3be6c30e623}">
          <xlrd:rvb i="219"/>
        </ext>
      </extLst>
    </bk>
    <bk>
      <extLst>
        <ext uri="{3e2802c4-a4d2-4d8b-9148-e3be6c30e623}">
          <xlrd:rvb i="220"/>
        </ext>
      </extLst>
    </bk>
    <bk>
      <extLst>
        <ext uri="{3e2802c4-a4d2-4d8b-9148-e3be6c30e623}">
          <xlrd:rvb i="221"/>
        </ext>
      </extLst>
    </bk>
    <bk>
      <extLst>
        <ext uri="{3e2802c4-a4d2-4d8b-9148-e3be6c30e623}">
          <xlrd:rvb i="222"/>
        </ext>
      </extLst>
    </bk>
    <bk>
      <extLst>
        <ext uri="{3e2802c4-a4d2-4d8b-9148-e3be6c30e623}">
          <xlrd:rvb i="223"/>
        </ext>
      </extLst>
    </bk>
    <bk>
      <extLst>
        <ext uri="{3e2802c4-a4d2-4d8b-9148-e3be6c30e623}">
          <xlrd:rvb i="224"/>
        </ext>
      </extLst>
    </bk>
    <bk>
      <extLst>
        <ext uri="{3e2802c4-a4d2-4d8b-9148-e3be6c30e623}">
          <xlrd:rvb i="225"/>
        </ext>
      </extLst>
    </bk>
    <bk>
      <extLst>
        <ext uri="{3e2802c4-a4d2-4d8b-9148-e3be6c30e623}">
          <xlrd:rvb i="226"/>
        </ext>
      </extLst>
    </bk>
    <bk>
      <extLst>
        <ext uri="{3e2802c4-a4d2-4d8b-9148-e3be6c30e623}">
          <xlrd:rvb i="227"/>
        </ext>
      </extLst>
    </bk>
    <bk>
      <extLst>
        <ext uri="{3e2802c4-a4d2-4d8b-9148-e3be6c30e623}">
          <xlrd:rvb i="228"/>
        </ext>
      </extLst>
    </bk>
    <bk>
      <extLst>
        <ext uri="{3e2802c4-a4d2-4d8b-9148-e3be6c30e623}">
          <xlrd:rvb i="229"/>
        </ext>
      </extLst>
    </bk>
    <bk>
      <extLst>
        <ext uri="{3e2802c4-a4d2-4d8b-9148-e3be6c30e623}">
          <xlrd:rvb i="230"/>
        </ext>
      </extLst>
    </bk>
    <bk>
      <extLst>
        <ext uri="{3e2802c4-a4d2-4d8b-9148-e3be6c30e623}">
          <xlrd:rvb i="231"/>
        </ext>
      </extLst>
    </bk>
    <bk>
      <extLst>
        <ext uri="{3e2802c4-a4d2-4d8b-9148-e3be6c30e623}">
          <xlrd:rvb i="232"/>
        </ext>
      </extLst>
    </bk>
    <bk>
      <extLst>
        <ext uri="{3e2802c4-a4d2-4d8b-9148-e3be6c30e623}">
          <xlrd:rvb i="233"/>
        </ext>
      </extLst>
    </bk>
    <bk>
      <extLst>
        <ext uri="{3e2802c4-a4d2-4d8b-9148-e3be6c30e623}">
          <xlrd:rvb i="234"/>
        </ext>
      </extLst>
    </bk>
    <bk>
      <extLst>
        <ext uri="{3e2802c4-a4d2-4d8b-9148-e3be6c30e623}">
          <xlrd:rvb i="235"/>
        </ext>
      </extLst>
    </bk>
    <bk>
      <extLst>
        <ext uri="{3e2802c4-a4d2-4d8b-9148-e3be6c30e623}">
          <xlrd:rvb i="236"/>
        </ext>
      </extLst>
    </bk>
    <bk>
      <extLst>
        <ext uri="{3e2802c4-a4d2-4d8b-9148-e3be6c30e623}">
          <xlrd:rvb i="237"/>
        </ext>
      </extLst>
    </bk>
    <bk>
      <extLst>
        <ext uri="{3e2802c4-a4d2-4d8b-9148-e3be6c30e623}">
          <xlrd:rvb i="238"/>
        </ext>
      </extLst>
    </bk>
    <bk>
      <extLst>
        <ext uri="{3e2802c4-a4d2-4d8b-9148-e3be6c30e623}">
          <xlrd:rvb i="239"/>
        </ext>
      </extLst>
    </bk>
    <bk>
      <extLst>
        <ext uri="{3e2802c4-a4d2-4d8b-9148-e3be6c30e623}">
          <xlrd:rvb i="240"/>
        </ext>
      </extLst>
    </bk>
  </futureMetadata>
  <valueMetadata count="24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  <bk>
      <rc t="1" v="164"/>
    </bk>
    <bk>
      <rc t="1" v="165"/>
    </bk>
    <bk>
      <rc t="1" v="166"/>
    </bk>
    <bk>
      <rc t="1" v="167"/>
    </bk>
    <bk>
      <rc t="1" v="168"/>
    </bk>
    <bk>
      <rc t="1" v="169"/>
    </bk>
    <bk>
      <rc t="1" v="170"/>
    </bk>
    <bk>
      <rc t="1" v="171"/>
    </bk>
    <bk>
      <rc t="1" v="172"/>
    </bk>
    <bk>
      <rc t="1" v="173"/>
    </bk>
    <bk>
      <rc t="1" v="174"/>
    </bk>
    <bk>
      <rc t="1" v="175"/>
    </bk>
    <bk>
      <rc t="1" v="176"/>
    </bk>
    <bk>
      <rc t="1" v="177"/>
    </bk>
    <bk>
      <rc t="1" v="178"/>
    </bk>
    <bk>
      <rc t="1" v="179"/>
    </bk>
    <bk>
      <rc t="1" v="180"/>
    </bk>
    <bk>
      <rc t="1" v="181"/>
    </bk>
    <bk>
      <rc t="1" v="182"/>
    </bk>
    <bk>
      <rc t="1" v="183"/>
    </bk>
    <bk>
      <rc t="1" v="184"/>
    </bk>
    <bk>
      <rc t="1" v="185"/>
    </bk>
    <bk>
      <rc t="1" v="186"/>
    </bk>
    <bk>
      <rc t="1" v="187"/>
    </bk>
    <bk>
      <rc t="1" v="188"/>
    </bk>
    <bk>
      <rc t="1" v="189"/>
    </bk>
    <bk>
      <rc t="1" v="190"/>
    </bk>
    <bk>
      <rc t="1" v="191"/>
    </bk>
    <bk>
      <rc t="1" v="192"/>
    </bk>
    <bk>
      <rc t="1" v="193"/>
    </bk>
    <bk>
      <rc t="1" v="194"/>
    </bk>
    <bk>
      <rc t="1" v="195"/>
    </bk>
    <bk>
      <rc t="1" v="196"/>
    </bk>
    <bk>
      <rc t="1" v="197"/>
    </bk>
    <bk>
      <rc t="1" v="198"/>
    </bk>
    <bk>
      <rc t="1" v="199"/>
    </bk>
    <bk>
      <rc t="1" v="200"/>
    </bk>
    <bk>
      <rc t="1" v="201"/>
    </bk>
    <bk>
      <rc t="1" v="202"/>
    </bk>
    <bk>
      <rc t="1" v="203"/>
    </bk>
    <bk>
      <rc t="1" v="204"/>
    </bk>
    <bk>
      <rc t="1" v="205"/>
    </bk>
    <bk>
      <rc t="1" v="206"/>
    </bk>
    <bk>
      <rc t="1" v="207"/>
    </bk>
    <bk>
      <rc t="1" v="208"/>
    </bk>
    <bk>
      <rc t="1" v="209"/>
    </bk>
    <bk>
      <rc t="1" v="210"/>
    </bk>
    <bk>
      <rc t="1" v="211"/>
    </bk>
    <bk>
      <rc t="1" v="212"/>
    </bk>
    <bk>
      <rc t="1" v="213"/>
    </bk>
    <bk>
      <rc t="1" v="214"/>
    </bk>
    <bk>
      <rc t="1" v="215"/>
    </bk>
    <bk>
      <rc t="1" v="216"/>
    </bk>
    <bk>
      <rc t="1" v="217"/>
    </bk>
    <bk>
      <rc t="1" v="218"/>
    </bk>
    <bk>
      <rc t="1" v="219"/>
    </bk>
    <bk>
      <rc t="1" v="220"/>
    </bk>
    <bk>
      <rc t="1" v="221"/>
    </bk>
    <bk>
      <rc t="1" v="222"/>
    </bk>
    <bk>
      <rc t="1" v="223"/>
    </bk>
    <bk>
      <rc t="1" v="224"/>
    </bk>
    <bk>
      <rc t="1" v="225"/>
    </bk>
    <bk>
      <rc t="1" v="226"/>
    </bk>
    <bk>
      <rc t="1" v="227"/>
    </bk>
    <bk>
      <rc t="1" v="228"/>
    </bk>
    <bk>
      <rc t="1" v="229"/>
    </bk>
    <bk>
      <rc t="1" v="230"/>
    </bk>
    <bk>
      <rc t="1" v="231"/>
    </bk>
    <bk>
      <rc t="1" v="232"/>
    </bk>
    <bk>
      <rc t="1" v="233"/>
    </bk>
    <bk>
      <rc t="1" v="234"/>
    </bk>
    <bk>
      <rc t="1" v="235"/>
    </bk>
    <bk>
      <rc t="1" v="236"/>
    </bk>
    <bk>
      <rc t="1" v="237"/>
    </bk>
    <bk>
      <rc t="1" v="238"/>
    </bk>
    <bk>
      <rc t="1" v="239"/>
    </bk>
    <bk>
      <rc t="1" v="240"/>
    </bk>
  </valueMetadata>
</metadata>
</file>

<file path=xl/sharedStrings.xml><?xml version="1.0" encoding="utf-8"?>
<sst xmlns="http://schemas.openxmlformats.org/spreadsheetml/2006/main" count="1670" uniqueCount="802">
  <si>
    <t>Billing information</t>
  </si>
  <si>
    <t>Company name</t>
  </si>
  <si>
    <t>Company address</t>
  </si>
  <si>
    <t>City</t>
  </si>
  <si>
    <t>ZIP</t>
  </si>
  <si>
    <t>Country</t>
  </si>
  <si>
    <t>VAT number</t>
  </si>
  <si>
    <t>Responsible person</t>
  </si>
  <si>
    <t>Telephone</t>
  </si>
  <si>
    <t>Email</t>
  </si>
  <si>
    <t>Delivery information</t>
  </si>
  <si>
    <t>Sum pieces</t>
  </si>
  <si>
    <t>Sum kg</t>
  </si>
  <si>
    <t>DELTA GRP</t>
  </si>
  <si>
    <t>DELTA WOOD</t>
  </si>
  <si>
    <t>DELTA PU</t>
  </si>
  <si>
    <t>Sum Price without VAT</t>
  </si>
  <si>
    <t>EUR</t>
  </si>
  <si>
    <t>Sum SETS</t>
  </si>
  <si>
    <t xml:space="preserve">SUM </t>
  </si>
  <si>
    <t>kg</t>
  </si>
  <si>
    <t>SUM of pcs.</t>
  </si>
  <si>
    <t xml:space="preserve">Sum pcs. by colour: </t>
  </si>
  <si>
    <t>NAME</t>
  </si>
  <si>
    <t>ID</t>
  </si>
  <si>
    <t>NOTES</t>
  </si>
  <si>
    <t>sum kg</t>
  </si>
  <si>
    <t>BLACK      RAL 9005</t>
  </si>
  <si>
    <t>WHITE</t>
  </si>
  <si>
    <t xml:space="preserve">RED            RAL 3000 </t>
  </si>
  <si>
    <t xml:space="preserve">YELLOW   RAL 1018 </t>
  </si>
  <si>
    <t>BLUE         RAL 5015</t>
  </si>
  <si>
    <t>GREEN    RAL 6018</t>
  </si>
  <si>
    <t>ORANGE RAL 1033</t>
  </si>
  <si>
    <t>DEEP ORANGE          RAL 2011</t>
  </si>
  <si>
    <t>PINK           RAL 4003</t>
  </si>
  <si>
    <t>GREY            RAL 7001</t>
  </si>
  <si>
    <t>PURPLE      S4050-R60B/M</t>
  </si>
  <si>
    <t>MINT   RAL6027</t>
  </si>
  <si>
    <t>DEEP ROSE RAL4008</t>
  </si>
  <si>
    <t>norma</t>
  </si>
  <si>
    <t>SIZE</t>
  </si>
  <si>
    <t>DIMENSIONS</t>
  </si>
  <si>
    <t>PCS. IN SET</t>
  </si>
  <si>
    <t>T-NUTS</t>
  </si>
  <si>
    <t>FIXING</t>
  </si>
  <si>
    <t>PRICE WITHOUT
VAT</t>
  </si>
  <si>
    <t>PINK
RAL 4003</t>
  </si>
  <si>
    <t>PURPLE
S4050-R60B/M</t>
  </si>
  <si>
    <t>MINT   
RAL 6027</t>
  </si>
  <si>
    <t xml:space="preserve">Sum </t>
  </si>
  <si>
    <t>BEGINNING</t>
  </si>
  <si>
    <t>BEGINNING 1</t>
  </si>
  <si>
    <t>D-BEG1-GRP-DT</t>
  </si>
  <si>
    <t>Dual tex.</t>
  </si>
  <si>
    <t>M</t>
  </si>
  <si>
    <t>38x15,5x5,5 cm, 38x15,5x6 cm</t>
  </si>
  <si>
    <t>screw-ons</t>
  </si>
  <si>
    <t>BEGINNING 2</t>
  </si>
  <si>
    <t>D-BEG2-GRP-DT</t>
  </si>
  <si>
    <t>37,5x15,5x8 cm, 38x14x7 cm</t>
  </si>
  <si>
    <t>BEGINNING 3</t>
  </si>
  <si>
    <t>D-BEG3-GRP-DT</t>
  </si>
  <si>
    <t>43x18,5x6,5 cm</t>
  </si>
  <si>
    <t>BEGINNING 4</t>
  </si>
  <si>
    <t>D-BEG4-GRP-DT</t>
  </si>
  <si>
    <t>L</t>
  </si>
  <si>
    <t>66x25,5x4,5 cm</t>
  </si>
  <si>
    <t>BEGINNING 5</t>
  </si>
  <si>
    <t>D-BEG5-GRP-DT</t>
  </si>
  <si>
    <t>64,5x26x6 cm</t>
  </si>
  <si>
    <t>BEGINNING 6</t>
  </si>
  <si>
    <t>D-BEG6-GRP-DT</t>
  </si>
  <si>
    <t>67x28,5x8,5 cm</t>
  </si>
  <si>
    <t>BEGINNING 7</t>
  </si>
  <si>
    <t>D-BEG7-GRP-DT</t>
  </si>
  <si>
    <t>67,5x29x11 cm</t>
  </si>
  <si>
    <t>BEGINNING 8</t>
  </si>
  <si>
    <t>D-BEG8-GRP-DT</t>
  </si>
  <si>
    <t>67,5x26,5x9,5 cm</t>
  </si>
  <si>
    <t>BEGINNING 9</t>
  </si>
  <si>
    <t>D-BEG9-GRP-DT</t>
  </si>
  <si>
    <t>65x27x11 cm</t>
  </si>
  <si>
    <t>BEGINNING 10</t>
  </si>
  <si>
    <t>D-BEG10-GRP-DT</t>
  </si>
  <si>
    <t>75x30,5x13,5 cm</t>
  </si>
  <si>
    <t>BEGINNING 11</t>
  </si>
  <si>
    <t>D-BEG11-GRP-DT</t>
  </si>
  <si>
    <t>77,5x29,5x14 cm</t>
  </si>
  <si>
    <t>BEGINNING 12</t>
  </si>
  <si>
    <t>D-BEG12-GRP-DT</t>
  </si>
  <si>
    <t>74,5x28x13 cm</t>
  </si>
  <si>
    <t>BEGINNING 13</t>
  </si>
  <si>
    <t>D-BEG13-GRP-DT</t>
  </si>
  <si>
    <t>XL</t>
  </si>
  <si>
    <t>94,5x32x17 cm</t>
  </si>
  <si>
    <t>BEGINNING 14</t>
  </si>
  <si>
    <t>D-BEG14-GRP-DT</t>
  </si>
  <si>
    <t>116,5x42,5x22 cm</t>
  </si>
  <si>
    <r>
      <rPr>
        <b/>
        <sz val="16"/>
        <color theme="1"/>
        <rFont val="Calibri"/>
        <family val="2"/>
        <scheme val="minor"/>
      </rPr>
      <t>BEGINNING</t>
    </r>
    <r>
      <rPr>
        <sz val="16"/>
        <color theme="1"/>
        <rFont val="Calibri"/>
        <family val="2"/>
        <scheme val="minor"/>
      </rPr>
      <t>: THE WHOLE RANGE</t>
    </r>
  </si>
  <si>
    <t>D-BEG-GRP-DT</t>
  </si>
  <si>
    <t>M-XL</t>
  </si>
  <si>
    <t>COLLISION</t>
  </si>
  <si>
    <t>COLLISION 1</t>
  </si>
  <si>
    <t>D-COL1-GRP-DT</t>
  </si>
  <si>
    <t>S</t>
  </si>
  <si>
    <t>27x14x6,5 cm
29,5x14,5x5,5 cm</t>
  </si>
  <si>
    <t>COLLISION 2</t>
  </si>
  <si>
    <t>D-COL2-GRP-DT</t>
  </si>
  <si>
    <t>46,5x30x8,5 cm
50,5x24x7 cm</t>
  </si>
  <si>
    <t>COLLISION 3</t>
  </si>
  <si>
    <t>D-COL3-GRP-DT</t>
  </si>
  <si>
    <t>54x34x15 cm
63x31x13,5 cm</t>
  </si>
  <si>
    <t>COLLISION 4</t>
  </si>
  <si>
    <t>D-COL4-GRP-DT</t>
  </si>
  <si>
    <t>62x30x8,5 cm</t>
  </si>
  <si>
    <t>COLLISION 5</t>
  </si>
  <si>
    <t>D-COL5-GRP-DT</t>
  </si>
  <si>
    <t>74x35x16 cm</t>
  </si>
  <si>
    <t>COLLISION 7</t>
  </si>
  <si>
    <t>D-COL7-GRP-DT</t>
  </si>
  <si>
    <t>80x39,5x13 cm</t>
  </si>
  <si>
    <t>COLLISION 8</t>
  </si>
  <si>
    <t>D-COL8-GRP-DT</t>
  </si>
  <si>
    <t>83x45x21 cm</t>
  </si>
  <si>
    <t>COLLISION 9</t>
  </si>
  <si>
    <t>D-COL9-GRP-DT</t>
  </si>
  <si>
    <t>108x51x22,5 cm</t>
  </si>
  <si>
    <t>COLLISION 10</t>
  </si>
  <si>
    <t>D-COL10-GRP-DT</t>
  </si>
  <si>
    <t>99x52x24 cm</t>
  </si>
  <si>
    <t>COLLISION 13</t>
  </si>
  <si>
    <t>D-COL13-GRP-DT</t>
  </si>
  <si>
    <t>40x19,5x7,5 cm
40x22,5x12 cm
39,5x19x7 cm</t>
  </si>
  <si>
    <t>COLLISION 14</t>
  </si>
  <si>
    <t>D-COL14-GRP-DT</t>
  </si>
  <si>
    <t>45,5x29,5x13,5 cm
56x37x16 cm</t>
  </si>
  <si>
    <t>COLLISION 15</t>
  </si>
  <si>
    <t>D-COL15-GRP-DT</t>
  </si>
  <si>
    <t>66x36,5x14 cm
66x35x14,5 cm</t>
  </si>
  <si>
    <t>COLLISION 16</t>
  </si>
  <si>
    <t>D-COL16-GRP-DT</t>
  </si>
  <si>
    <t>79,5x40,5x12 cm</t>
  </si>
  <si>
    <t>COLLISION 17</t>
  </si>
  <si>
    <t>D-COL17-GRP-DT</t>
  </si>
  <si>
    <t>70x42x18,5 cm</t>
  </si>
  <si>
    <t>COLLISION 18</t>
  </si>
  <si>
    <t>D-COL18-GRP-DT</t>
  </si>
  <si>
    <t>80x49x21,5 cm</t>
  </si>
  <si>
    <t>COLLISION 19</t>
  </si>
  <si>
    <t>D-COL19-GRP-DT</t>
  </si>
  <si>
    <t>96x55x24 cm</t>
  </si>
  <si>
    <r>
      <rPr>
        <b/>
        <sz val="16"/>
        <color theme="1"/>
        <rFont val="Calibri"/>
        <family val="2"/>
        <scheme val="minor"/>
      </rPr>
      <t>COLLISION</t>
    </r>
    <r>
      <rPr>
        <sz val="16"/>
        <color theme="1"/>
        <rFont val="Calibri"/>
        <family val="2"/>
        <scheme val="minor"/>
      </rPr>
      <t>: THE WHOLE RANGE</t>
    </r>
  </si>
  <si>
    <t>D-COL-GRP-DT</t>
  </si>
  <si>
    <t>S-XL</t>
  </si>
  <si>
    <t>DEVELOPED</t>
  </si>
  <si>
    <t>DEVELOPED HOLES
1</t>
  </si>
  <si>
    <t>D-DEH1-GRP-DT</t>
  </si>
  <si>
    <t>41xx17 cm</t>
  </si>
  <si>
    <t>DEVELOPED HOLES
2</t>
  </si>
  <si>
    <t>D-DEH2-GRP-DT</t>
  </si>
  <si>
    <t>52xx18 cm</t>
  </si>
  <si>
    <t>DEVELOPED HOLES
3</t>
  </si>
  <si>
    <t>D-DEH3-GRP-DT</t>
  </si>
  <si>
    <t>65xx20 cm</t>
  </si>
  <si>
    <t>DEVELOPED HOLES
4</t>
  </si>
  <si>
    <t>D-DEH4-GRP-DT</t>
  </si>
  <si>
    <t>82xx26 cm</t>
  </si>
  <si>
    <t>DEVELOPED HOLES
5</t>
  </si>
  <si>
    <t>D-DEH5-GRP-DT</t>
  </si>
  <si>
    <t>97xx25 cm</t>
  </si>
  <si>
    <t>DEVELOPED HOLES
6</t>
  </si>
  <si>
    <t>D-DEH6-GRP-DT</t>
  </si>
  <si>
    <t>115xx30 cm</t>
  </si>
  <si>
    <t>DEVELOPED HOLES</t>
  </si>
  <si>
    <t>ALL DEVELOPED  HOLES</t>
  </si>
  <si>
    <t>D-DEH-GRP-DT</t>
  </si>
  <si>
    <t>DEVELOPED JUGS
1</t>
  </si>
  <si>
    <t>D-DEJ1-GRP-DT</t>
  </si>
  <si>
    <t>36xx17 cm</t>
  </si>
  <si>
    <t>DEVELOPED JUGS
2</t>
  </si>
  <si>
    <t>D-DEJ2-GRP-DT</t>
  </si>
  <si>
    <t>45xx18 cm</t>
  </si>
  <si>
    <t>DEVELOPED JUGS
3</t>
  </si>
  <si>
    <t>D-DEJ3-GRP-DT</t>
  </si>
  <si>
    <t>57xx20 cm</t>
  </si>
  <si>
    <t>DEVELOPED JUGS
4</t>
  </si>
  <si>
    <t>D-DEJ4-GRP-DT</t>
  </si>
  <si>
    <t>71xx26 cm</t>
  </si>
  <si>
    <t>DEVELOPED JUGS
5</t>
  </si>
  <si>
    <t>D-DEJ5-GRP-DT</t>
  </si>
  <si>
    <t>81xx25 cm</t>
  </si>
  <si>
    <t>DEVELOPED JUGS</t>
  </si>
  <si>
    <t>ALL DEVELOPED  JUGS</t>
  </si>
  <si>
    <t>D-DEJ-GRP-DT</t>
  </si>
  <si>
    <t>DEVELOPED BALLS
1</t>
  </si>
  <si>
    <t>D-DEB1-GRP-DT</t>
  </si>
  <si>
    <t>40xx17 cm</t>
  </si>
  <si>
    <t>DEVELOPED BALLS
2</t>
  </si>
  <si>
    <t>D-DEB2-GRP-DT</t>
  </si>
  <si>
    <t>50xx18 cm</t>
  </si>
  <si>
    <t>DEVELOPED BALLS
3</t>
  </si>
  <si>
    <t>D-DEB3-GRP-DT</t>
  </si>
  <si>
    <t>63xx20 cm</t>
  </si>
  <si>
    <t>DEVELOPED BALLS
4</t>
  </si>
  <si>
    <t>D-DEB4-GRP-DT</t>
  </si>
  <si>
    <t>79xx26 cm</t>
  </si>
  <si>
    <t>DEVELOPED BALLS
5</t>
  </si>
  <si>
    <t>D-DEB5-GRP-DT</t>
  </si>
  <si>
    <t>94xx25 cm</t>
  </si>
  <si>
    <t>DEVELOPED BALLS
6</t>
  </si>
  <si>
    <t>D-DEB6-GRP-DT</t>
  </si>
  <si>
    <t>111xx30 cm</t>
  </si>
  <si>
    <t>DEVELOPED BALLS</t>
  </si>
  <si>
    <t>ALL DEVELOPED  BALLS</t>
  </si>
  <si>
    <t>D-DEB-GRP-DT</t>
  </si>
  <si>
    <t>DEVELOPED
SLOPERS 1</t>
  </si>
  <si>
    <t>D-DES1-GRP-DT</t>
  </si>
  <si>
    <t>39xx17 cm</t>
  </si>
  <si>
    <t>DEVELOPED
SLOPERS 2</t>
  </si>
  <si>
    <t>D-DES2-GRP-DT</t>
  </si>
  <si>
    <t>DEVELOPED
SLOPERS 3</t>
  </si>
  <si>
    <t>D-DES3-GRP-DT</t>
  </si>
  <si>
    <t>DEVELOPED
SLOPERS 4</t>
  </si>
  <si>
    <t>D-DES4-GRP-DT</t>
  </si>
  <si>
    <t>DEVELOPED
SLOPERS 5</t>
  </si>
  <si>
    <t>D-DES5-GRP-DT</t>
  </si>
  <si>
    <t>93xx25 cm</t>
  </si>
  <si>
    <t>DEVELOPED
SLOPERS 6</t>
  </si>
  <si>
    <t>D-DES6-GRP-DT</t>
  </si>
  <si>
    <t>DEVELOPED
SLOPERS</t>
  </si>
  <si>
    <t>ALL DEVELOPED  SLOPERS</t>
  </si>
  <si>
    <t>D-DES-GRP-DT</t>
  </si>
  <si>
    <t>SUM</t>
  </si>
  <si>
    <t>KG</t>
  </si>
  <si>
    <t>black</t>
  </si>
  <si>
    <t>white</t>
  </si>
  <si>
    <t>red</t>
  </si>
  <si>
    <t>yellow</t>
  </si>
  <si>
    <t>blue</t>
  </si>
  <si>
    <t>green</t>
  </si>
  <si>
    <t>orange</t>
  </si>
  <si>
    <t>deep orange</t>
  </si>
  <si>
    <t>pink</t>
  </si>
  <si>
    <t>grey</t>
  </si>
  <si>
    <t>purple</t>
  </si>
  <si>
    <t>mint</t>
  </si>
  <si>
    <t>deep rose</t>
  </si>
  <si>
    <t>PRICE WITHOUT VAT</t>
  </si>
  <si>
    <t>BLACK      
RAL 9005</t>
  </si>
  <si>
    <t xml:space="preserve">RED        
RAL 3000 </t>
  </si>
  <si>
    <t xml:space="preserve">YELLOW   
RAL 1018 </t>
  </si>
  <si>
    <t>BLUE         
RAL 5015</t>
  </si>
  <si>
    <t>GREEN       
RAL 6018</t>
  </si>
  <si>
    <t>ORANGE        
RAL 1033</t>
  </si>
  <si>
    <t>DEEP ORANGE
RAL 2011</t>
  </si>
  <si>
    <t>GREY
RAL 7001</t>
  </si>
  <si>
    <t>MINT
RAL 6027</t>
  </si>
  <si>
    <t>DEEP ROSE
RAL 4008</t>
  </si>
  <si>
    <t>GIZA</t>
  </si>
  <si>
    <t>Giza-1</t>
  </si>
  <si>
    <t>D-GI1-W</t>
  </si>
  <si>
    <t>900x900x200 mm</t>
  </si>
  <si>
    <t>Giza-2</t>
  </si>
  <si>
    <t>D-GI2-W</t>
  </si>
  <si>
    <t>450x450x100 mm</t>
  </si>
  <si>
    <t>Giza-3</t>
  </si>
  <si>
    <t>D-GI3-W</t>
  </si>
  <si>
    <t>225x225x100 mm</t>
  </si>
  <si>
    <t>GIZA: THE WHOLE RANGE</t>
  </si>
  <si>
    <t>D-GI-W</t>
  </si>
  <si>
    <t>POINTER</t>
  </si>
  <si>
    <t>Pointer-1</t>
  </si>
  <si>
    <t>D-PO1-W</t>
  </si>
  <si>
    <t>3XL</t>
  </si>
  <si>
    <t>1800x1038x180 mm</t>
  </si>
  <si>
    <t>Pointer-2</t>
  </si>
  <si>
    <t>D-PO2-W</t>
  </si>
  <si>
    <t>1800x1053x180 mm</t>
  </si>
  <si>
    <t>Pointer-3</t>
  </si>
  <si>
    <t>D-PO3-W</t>
  </si>
  <si>
    <t>Pointer-4</t>
  </si>
  <si>
    <t>D-PO4-W</t>
  </si>
  <si>
    <t>POINTER: THE WHOLE RANGE</t>
  </si>
  <si>
    <t>D-PO-W</t>
  </si>
  <si>
    <t>MATRIX</t>
  </si>
  <si>
    <t>Matrix-1.1</t>
  </si>
  <si>
    <t>D-MX1.1-W</t>
  </si>
  <si>
    <t>300x33x30 mm</t>
  </si>
  <si>
    <t>Matrix-1.2</t>
  </si>
  <si>
    <t>D-MX1.2-W</t>
  </si>
  <si>
    <t>300x48x40 mm</t>
  </si>
  <si>
    <t>Matrix-1.3</t>
  </si>
  <si>
    <t>D-MX1.3-W</t>
  </si>
  <si>
    <t>300x69x50 mm</t>
  </si>
  <si>
    <t>Matrix-1.4</t>
  </si>
  <si>
    <t>D-MX1.4-W</t>
  </si>
  <si>
    <t>300x82x55 mm</t>
  </si>
  <si>
    <t>Matrix-2.1</t>
  </si>
  <si>
    <t>D-MX2.1-W</t>
  </si>
  <si>
    <t>400x50x30 mm</t>
  </si>
  <si>
    <t>Matrix-2.2</t>
  </si>
  <si>
    <t>D-MX2.2-W</t>
  </si>
  <si>
    <t>400x73x40 mm</t>
  </si>
  <si>
    <t>Matrix-2.3</t>
  </si>
  <si>
    <t>D-MX2.3-W</t>
  </si>
  <si>
    <t>400x103x50 mm</t>
  </si>
  <si>
    <t>Matrix-2.4</t>
  </si>
  <si>
    <t>D-MX2.4-W</t>
  </si>
  <si>
    <t>400x124x55 mm</t>
  </si>
  <si>
    <t>Matrix-3.1</t>
  </si>
  <si>
    <t>D-MX3.1-W</t>
  </si>
  <si>
    <t>600x67x30 mm</t>
  </si>
  <si>
    <t>Matrix-3.2</t>
  </si>
  <si>
    <t>D-MX3.2-W</t>
  </si>
  <si>
    <t>600x97x40 mm</t>
  </si>
  <si>
    <t>Matrix-3.3</t>
  </si>
  <si>
    <t>D-MX3.3-W</t>
  </si>
  <si>
    <t>600x138x50 mm</t>
  </si>
  <si>
    <t>Matrix-3.4</t>
  </si>
  <si>
    <t>D-MX3.4-W</t>
  </si>
  <si>
    <t>600x165x55 mm</t>
  </si>
  <si>
    <t>Matrix-4.1</t>
  </si>
  <si>
    <t>D-MX4.1-W</t>
  </si>
  <si>
    <t>800x100x30 mm</t>
  </si>
  <si>
    <t>Matrix-4.2</t>
  </si>
  <si>
    <t>D-MX4.2-W</t>
  </si>
  <si>
    <t>800x145x40 mm</t>
  </si>
  <si>
    <t>Matrix-4.3</t>
  </si>
  <si>
    <t>D-MX4.3-W</t>
  </si>
  <si>
    <t>800x206x50 mm</t>
  </si>
  <si>
    <t>Matrix-4.4</t>
  </si>
  <si>
    <t>D-MX4.4-W</t>
  </si>
  <si>
    <t>800x247x55 mm</t>
  </si>
  <si>
    <t>Matrix-5.1</t>
  </si>
  <si>
    <t>D-MX5.1-W</t>
  </si>
  <si>
    <t>1000x13330 mm</t>
  </si>
  <si>
    <t>Matrix-5.2</t>
  </si>
  <si>
    <t>D-MX5.2-W</t>
  </si>
  <si>
    <t>1000x194x40 mm</t>
  </si>
  <si>
    <t>Matrix-5.3</t>
  </si>
  <si>
    <t>D-MX5.3-W</t>
  </si>
  <si>
    <t>1000x275x50 mm</t>
  </si>
  <si>
    <t>Matrix-5.4</t>
  </si>
  <si>
    <t>D-MX5.4-W</t>
  </si>
  <si>
    <t>1000x330x55 mm</t>
  </si>
  <si>
    <t>Matrix-6.1</t>
  </si>
  <si>
    <t>D-MX6.1-W</t>
  </si>
  <si>
    <t>2XL</t>
  </si>
  <si>
    <t>1300x167x30 mm</t>
  </si>
  <si>
    <t>Matrix-6.2</t>
  </si>
  <si>
    <t>D-MX6.2-W</t>
  </si>
  <si>
    <t>1300x242x40 mm</t>
  </si>
  <si>
    <t>Matrix-6.3</t>
  </si>
  <si>
    <t>D-MX6.3-W</t>
  </si>
  <si>
    <t>1300x344x50 mm</t>
  </si>
  <si>
    <t>Matrix-6.4</t>
  </si>
  <si>
    <t>D-MX6.4-W</t>
  </si>
  <si>
    <t>1300x412x55 mm</t>
  </si>
  <si>
    <t>MATRIX: THE WHOLE RANGE</t>
  </si>
  <si>
    <t>D-MX-W</t>
  </si>
  <si>
    <t>S-2XL</t>
  </si>
  <si>
    <t>BOAT</t>
  </si>
  <si>
    <t>Boat-1</t>
  </si>
  <si>
    <t>D-BO1-W</t>
  </si>
  <si>
    <t>1800x500x200 mm</t>
  </si>
  <si>
    <t>Boat-2</t>
  </si>
  <si>
    <t>D-BO2-W</t>
  </si>
  <si>
    <t>1553x427x150 mm</t>
  </si>
  <si>
    <t>Boat-3</t>
  </si>
  <si>
    <t>D-BO3-W</t>
  </si>
  <si>
    <t>1264x369x150 mm</t>
  </si>
  <si>
    <t>Boat-4</t>
  </si>
  <si>
    <t>D-BO4-W</t>
  </si>
  <si>
    <t>981x315x120 mm</t>
  </si>
  <si>
    <t>Boat-5</t>
  </si>
  <si>
    <t>D-BO5-W</t>
  </si>
  <si>
    <t>755x265x110 mm</t>
  </si>
  <si>
    <t>BOAT: THE WHOLE RANGE</t>
  </si>
  <si>
    <t>D-BO-W</t>
  </si>
  <si>
    <t>L-3XL</t>
  </si>
  <si>
    <t>CLAM</t>
  </si>
  <si>
    <t>Clam-1</t>
  </si>
  <si>
    <t>D-CLA1-W</t>
  </si>
  <si>
    <t>1501x1300x325 mm</t>
  </si>
  <si>
    <t>Clam-2</t>
  </si>
  <si>
    <t>D-CLA2-W</t>
  </si>
  <si>
    <t>1155x1000x279 mm</t>
  </si>
  <si>
    <t>Clam-3</t>
  </si>
  <si>
    <t>D-CLA3-W</t>
  </si>
  <si>
    <t>924x800x237 mm</t>
  </si>
  <si>
    <t>Clam-4</t>
  </si>
  <si>
    <t>D-CLA4-W</t>
  </si>
  <si>
    <t>693x600x149 mm</t>
  </si>
  <si>
    <t>Clam-5</t>
  </si>
  <si>
    <t>D-CLA5-W</t>
  </si>
  <si>
    <t>462x400x123 mm</t>
  </si>
  <si>
    <t>CLAM: THE WHOLE RANGE</t>
  </si>
  <si>
    <t>D-CLA-W</t>
  </si>
  <si>
    <t>M-2XL</t>
  </si>
  <si>
    <t>NOSE</t>
  </si>
  <si>
    <t>Nose-1</t>
  </si>
  <si>
    <t>D-NO1-W</t>
  </si>
  <si>
    <t>115x1000x397 mm</t>
  </si>
  <si>
    <t>Nose-2</t>
  </si>
  <si>
    <t>D-NO2-W</t>
  </si>
  <si>
    <t>924x800x383 mm</t>
  </si>
  <si>
    <t>Nose-3</t>
  </si>
  <si>
    <t>D-NO3-W</t>
  </si>
  <si>
    <t>693x600x312 mm</t>
  </si>
  <si>
    <t>Nose-4</t>
  </si>
  <si>
    <t>D-NO4-W</t>
  </si>
  <si>
    <t>462x400x309 mm</t>
  </si>
  <si>
    <t>NOSE: THE WHOLE RANGE</t>
  </si>
  <si>
    <t>D-NO-W</t>
  </si>
  <si>
    <t>90'S</t>
  </si>
  <si>
    <t>90's-1</t>
  </si>
  <si>
    <t>D-901-W</t>
  </si>
  <si>
    <t>2000x866x317 mm</t>
  </si>
  <si>
    <t>90's-2</t>
  </si>
  <si>
    <t>D-902-W</t>
  </si>
  <si>
    <t>90's-3</t>
  </si>
  <si>
    <t>D-903-W</t>
  </si>
  <si>
    <t>1500x650x238 mm</t>
  </si>
  <si>
    <t>90's-4</t>
  </si>
  <si>
    <t>D-904-W</t>
  </si>
  <si>
    <t>90's-5</t>
  </si>
  <si>
    <t>D-905-W</t>
  </si>
  <si>
    <t>1000x433x159 mm</t>
  </si>
  <si>
    <t>90's-6</t>
  </si>
  <si>
    <t>D-906-W</t>
  </si>
  <si>
    <t>90's-7</t>
  </si>
  <si>
    <t>D-907-W</t>
  </si>
  <si>
    <t>750x325x119 mm</t>
  </si>
  <si>
    <t>90's-8</t>
  </si>
  <si>
    <t>D-908-W</t>
  </si>
  <si>
    <t>90'S: THE WHOLE RANGE</t>
  </si>
  <si>
    <t>D-90-W</t>
  </si>
  <si>
    <t>BLADE</t>
  </si>
  <si>
    <t>Blade-1</t>
  </si>
  <si>
    <t>D-BL1-W</t>
  </si>
  <si>
    <t>1800x715x188 mm</t>
  </si>
  <si>
    <t>Blade-2</t>
  </si>
  <si>
    <t>D-BL2-W</t>
  </si>
  <si>
    <t>1500x592x155 mm</t>
  </si>
  <si>
    <t>Blade-3</t>
  </si>
  <si>
    <t>D-BL3-W</t>
  </si>
  <si>
    <t>1200x466x122 mm</t>
  </si>
  <si>
    <t>Blade-4</t>
  </si>
  <si>
    <t>D-BL4-W</t>
  </si>
  <si>
    <t>800x305x80 mm</t>
  </si>
  <si>
    <t>BLADE: THE WHOLE RANGE</t>
  </si>
  <si>
    <t>D-BL-W</t>
  </si>
  <si>
    <t>ICEBERG</t>
  </si>
  <si>
    <t>Iceberg-1</t>
  </si>
  <si>
    <t>D-ICE1-W</t>
  </si>
  <si>
    <t>1100x400x390 mm</t>
  </si>
  <si>
    <t>Iceberg-2</t>
  </si>
  <si>
    <t>D-ICE2-W</t>
  </si>
  <si>
    <t>800x300x309 mm</t>
  </si>
  <si>
    <t>Iceberg-3</t>
  </si>
  <si>
    <t>D-ICE3-W</t>
  </si>
  <si>
    <t>750x220x211 mm</t>
  </si>
  <si>
    <t>Iceberg-4</t>
  </si>
  <si>
    <t>D-ICE4-W</t>
  </si>
  <si>
    <t>750x350x284 mm</t>
  </si>
  <si>
    <t>Iceberg-5</t>
  </si>
  <si>
    <t>D-ICE5-W</t>
  </si>
  <si>
    <t>500x240x211 mm</t>
  </si>
  <si>
    <t>ICEBERG: THE WHOLE RANGE</t>
  </si>
  <si>
    <t>D-ICE-W</t>
  </si>
  <si>
    <t>BAT</t>
  </si>
  <si>
    <t>Bat-11
Bat-1L
Bat-1R</t>
  </si>
  <si>
    <t>D-BAT1-W</t>
  </si>
  <si>
    <t>1000x800x230 mm</t>
  </si>
  <si>
    <t>Bat-21
Bat-2L
Bat-2R</t>
  </si>
  <si>
    <t>D-BAT2-W</t>
  </si>
  <si>
    <t>1000x800x300 mm</t>
  </si>
  <si>
    <t>Bat-31
Bat-32</t>
  </si>
  <si>
    <t>D-BAT3-W</t>
  </si>
  <si>
    <t>800x610x180 mm</t>
  </si>
  <si>
    <t>Bat-41
Bat-42</t>
  </si>
  <si>
    <t>D-BAT4-W</t>
  </si>
  <si>
    <t>800x700x260 mm</t>
  </si>
  <si>
    <t>D-BAT-W</t>
  </si>
  <si>
    <t>L-XL</t>
  </si>
  <si>
    <t>RAMPAGE</t>
  </si>
  <si>
    <t>Rampage 1.1</t>
  </si>
  <si>
    <t>D-RAM1-W</t>
  </si>
  <si>
    <t>198x87x12 cm</t>
  </si>
  <si>
    <t>D-RAM1-W-MC</t>
  </si>
  <si>
    <t>Rampage 1.2</t>
  </si>
  <si>
    <t>D-RAM2-W</t>
  </si>
  <si>
    <t>198x87x16 cm</t>
  </si>
  <si>
    <t>D-RAM2-W-MC</t>
  </si>
  <si>
    <t>Rampage 1.3</t>
  </si>
  <si>
    <t>D-RAM3-W</t>
  </si>
  <si>
    <t>198x87x20 cm</t>
  </si>
  <si>
    <t>D-RAM3-W-MC</t>
  </si>
  <si>
    <t>Rampage 1.4</t>
  </si>
  <si>
    <t>D-RAM4-W</t>
  </si>
  <si>
    <t>198x87x24 cm</t>
  </si>
  <si>
    <t>D-RAM4-W-MC</t>
  </si>
  <si>
    <t>Rampage 1.5</t>
  </si>
  <si>
    <t>D-RAM5-W</t>
  </si>
  <si>
    <t>198x87x30 cm</t>
  </si>
  <si>
    <t>D-RAM5-W-MC</t>
  </si>
  <si>
    <t>Rampage 2.1</t>
  </si>
  <si>
    <t>D-RAM6-W</t>
  </si>
  <si>
    <t>159x78x11 cm</t>
  </si>
  <si>
    <t>D-RAM6-W-MC</t>
  </si>
  <si>
    <t>Rampage 2.2</t>
  </si>
  <si>
    <t>D-RAM7-W</t>
  </si>
  <si>
    <t>159x78x14 cm</t>
  </si>
  <si>
    <t>D-RAM7-W-MC</t>
  </si>
  <si>
    <t>Rampage 2.3</t>
  </si>
  <si>
    <t>D-RAM8-W</t>
  </si>
  <si>
    <t>159x78x18 cm</t>
  </si>
  <si>
    <t>D-RAM8-W-MC</t>
  </si>
  <si>
    <t>Rampage 2.4</t>
  </si>
  <si>
    <t>D-RAM9-W</t>
  </si>
  <si>
    <t>159x78x22 cm</t>
  </si>
  <si>
    <t>D-RAM9-W-MC</t>
  </si>
  <si>
    <t>Rampage 2.5</t>
  </si>
  <si>
    <t>D-RAM10-W</t>
  </si>
  <si>
    <t>159x78x27 cm</t>
  </si>
  <si>
    <t>D-RAM10-W-MC</t>
  </si>
  <si>
    <t>Rampage 3.1</t>
  </si>
  <si>
    <t>D-RAM11-W</t>
  </si>
  <si>
    <t>119x61x9 cm</t>
  </si>
  <si>
    <t>D-RAM11-W-MC</t>
  </si>
  <si>
    <t>Rampage 3.2</t>
  </si>
  <si>
    <t>D-RAM12-W</t>
  </si>
  <si>
    <t>119x61x12 cm</t>
  </si>
  <si>
    <t>D-RAM12-W-MC</t>
  </si>
  <si>
    <t>Rampage 3.3</t>
  </si>
  <si>
    <t>D-RAM13-W</t>
  </si>
  <si>
    <t>119x61x15 cm</t>
  </si>
  <si>
    <t>D-RAM13-W-MC</t>
  </si>
  <si>
    <t>Rampage 3.4</t>
  </si>
  <si>
    <t>D-RAM14-W</t>
  </si>
  <si>
    <t>119x61x18 cm</t>
  </si>
  <si>
    <t>D-RAM14-W-MC</t>
  </si>
  <si>
    <t>Rampage 3.5</t>
  </si>
  <si>
    <t>D-RAM15-W</t>
  </si>
  <si>
    <t>119x61x22 cm</t>
  </si>
  <si>
    <t>D-RAM15-W-MC</t>
  </si>
  <si>
    <t>Rampage 4.1</t>
  </si>
  <si>
    <t>D-RAM16-W</t>
  </si>
  <si>
    <t>80x46x6 cm</t>
  </si>
  <si>
    <t>D-RAM16-W-MC</t>
  </si>
  <si>
    <t>Rampage 4.2</t>
  </si>
  <si>
    <t>D-RAM17-W</t>
  </si>
  <si>
    <t>80x46x9 cm</t>
  </si>
  <si>
    <t>D-RAM17-W-MC</t>
  </si>
  <si>
    <t>Rampage 4.3</t>
  </si>
  <si>
    <t>D-RAM18-W</t>
  </si>
  <si>
    <t>80x46x11 cm</t>
  </si>
  <si>
    <t>D-RAM18-W-MC</t>
  </si>
  <si>
    <t>Rampage 4.4</t>
  </si>
  <si>
    <t>D-RAM19-W</t>
  </si>
  <si>
    <t>80x46x13 cm</t>
  </si>
  <si>
    <t>D-RAM19-W-MC</t>
  </si>
  <si>
    <t>Rampage 4.5</t>
  </si>
  <si>
    <t>D-RAM20-W</t>
  </si>
  <si>
    <t>80x46x16 cm</t>
  </si>
  <si>
    <t>D-RAM20-W-MC</t>
  </si>
  <si>
    <t>RAMPAGE: THE WHOLE RANGE</t>
  </si>
  <si>
    <t>D-RAM-W</t>
  </si>
  <si>
    <t>D-RAM-W-MC</t>
  </si>
  <si>
    <t>BROWN</t>
  </si>
  <si>
    <t>BLACK              RAL 9005</t>
  </si>
  <si>
    <t xml:space="preserve">RED                
RAL 3000 </t>
  </si>
  <si>
    <t xml:space="preserve">YELLOW       
RAL 1018 </t>
  </si>
  <si>
    <t>BLUE             
RAL 5015</t>
  </si>
  <si>
    <t>GREEN          
RAL 6018</t>
  </si>
  <si>
    <t>PINK             
RAL 4003</t>
  </si>
  <si>
    <t>PURPLE   nS4050-R60B/M</t>
  </si>
  <si>
    <t>BROWN
RAL 8003</t>
  </si>
  <si>
    <t>D-BEG1-PU</t>
  </si>
  <si>
    <t>XS-S</t>
  </si>
  <si>
    <t>9x 5x2x1 cm,
5x2x2 cm,
6x3x1 cm</t>
  </si>
  <si>
    <t>D-BEG2-PU</t>
  </si>
  <si>
    <t>S-M</t>
  </si>
  <si>
    <t>3x 8x3x1 cm,
3x 8x2x1 cm,
8x3x2 cm,
9x3x1 cm</t>
  </si>
  <si>
    <t>D-BEG3-PU</t>
  </si>
  <si>
    <t>10x3x1 cm,
4x 10x3x2 cm,
10x3x3 cm,
2x 10x4x2 cm,
10x4x1 cm, 11x4x1 cm</t>
  </si>
  <si>
    <t>D-BEG4-PU</t>
  </si>
  <si>
    <t>M-L</t>
  </si>
  <si>
    <t>3x 13x6x2 cm,
2x 13x5x2 cm,
13x6x1 cm,
2x 13x5x1 cm,
14x6x1 cm, 14x6x2 cm</t>
  </si>
  <si>
    <t>D-BEG5-PU</t>
  </si>
  <si>
    <t>2x 13x6x2 cm,
13x5x1 cm, 13x7x2 cm, 
14x4x2 cm, 16x6x1 cm,
16x6x2 cm, 16x8x3 cm</t>
  </si>
  <si>
    <t>D-BEG6-PU</t>
  </si>
  <si>
    <t>18x9x3 cm,21x7x2 cm,
21x8x1 cm,21x7x3 cm,
21x8x1 cm,
2x 21x8x2 cm</t>
  </si>
  <si>
    <t>D-BEG8-PU</t>
  </si>
  <si>
    <t>16x3x3 cm, 16x3x1 cm,
15x4x2 cm, 19x3x2 cm,
21x5x4 cm, 29x4x4 cm</t>
  </si>
  <si>
    <t>D-BEG9-PU</t>
  </si>
  <si>
    <t>XL-2XL</t>
  </si>
  <si>
    <t>31x6x4 cm,
39x7x4 cm,
42x14x8 cm</t>
  </si>
  <si>
    <t>D-BEG11-PU</t>
  </si>
  <si>
    <t>26x13x4 cm,
27x13x5 cm,
27x14x7 cm</t>
  </si>
  <si>
    <t>D-BEG13-PU</t>
  </si>
  <si>
    <t>21x10x2 cm,
24x10x2 cm,
27x10x3 cm,
27x11x2 cm</t>
  </si>
  <si>
    <t>D-BEG14-PU</t>
  </si>
  <si>
    <t>27x13x3 cm,
32x13x3 cm,
33x11x2 cm</t>
  </si>
  <si>
    <t>D-BEG15-PU</t>
  </si>
  <si>
    <t>35x18x2 cm,
38x20x5 cm</t>
  </si>
  <si>
    <t>D-BEG16-PU</t>
  </si>
  <si>
    <t>28x11x4 cm,
29x11x3 cm,
32x13x4 cm,
35x13x4 cm,
35x14x3 cm</t>
  </si>
  <si>
    <t>D-BEG17-PU</t>
  </si>
  <si>
    <t>33x14x7 cm,
39x15x10 cm,
46x18x11 cm</t>
  </si>
  <si>
    <t>screw-ons/ bolt-on</t>
  </si>
  <si>
    <t>D-BEG18-PU</t>
  </si>
  <si>
    <t>37x20x9 cm,
37x21x8 cm</t>
  </si>
  <si>
    <t>D-BEG19-PU</t>
  </si>
  <si>
    <t>57x23x11 cm</t>
  </si>
  <si>
    <t>D-BEG20-PU</t>
  </si>
  <si>
    <t>51x18x11 cm</t>
  </si>
  <si>
    <t>D-BEG21-PU</t>
  </si>
  <si>
    <t>52x21x11 cm</t>
  </si>
  <si>
    <t>D-BEG22-PU</t>
  </si>
  <si>
    <t>51x26x15 cm</t>
  </si>
  <si>
    <t>D-BEG23-PU</t>
  </si>
  <si>
    <t>51x26x9 cm</t>
  </si>
  <si>
    <t>D-BEG25-PU</t>
  </si>
  <si>
    <t>24x13x7 cm,
27x15x7 cm</t>
  </si>
  <si>
    <t>D-BEG26-PU</t>
  </si>
  <si>
    <t>35x13x4 cm,
41x17x5 cm</t>
  </si>
  <si>
    <t>D-BEG27-PU</t>
  </si>
  <si>
    <t>35x13x4 cm,
40x16x5 cm</t>
  </si>
  <si>
    <t>D-BEG28-PU</t>
  </si>
  <si>
    <t>27x13x8 cm,
29x16x8 cm</t>
  </si>
  <si>
    <t>D-BEG29-PU</t>
  </si>
  <si>
    <t>37x20x10 cm,
38x20x11 cm</t>
  </si>
  <si>
    <t>D-BEG30-PU</t>
  </si>
  <si>
    <t>15x7x3 cm,
16x8x3 cm,
2x 16x7x3 cm,
18x8x4 cm,
19x9x4 cm</t>
  </si>
  <si>
    <t>D-BEG31-PU</t>
  </si>
  <si>
    <t>23x11x5 cm,
26x10x5 cm,
28x14x5 cm</t>
  </si>
  <si>
    <t>D-BEG-PU</t>
  </si>
  <si>
    <t>XS-3XL</t>
  </si>
  <si>
    <t>Sum of pcs</t>
  </si>
  <si>
    <t>Beginning-PU-1</t>
  </si>
  <si>
    <t>Beginning-PU-2</t>
  </si>
  <si>
    <t>Beginning-PU-3</t>
  </si>
  <si>
    <t>Beginning-PU-4</t>
  </si>
  <si>
    <t>Beginning-PU-5</t>
  </si>
  <si>
    <t>Beginning-PU-6</t>
  </si>
  <si>
    <t>Beginning-PU-8</t>
  </si>
  <si>
    <t>Beginning-PU-9</t>
  </si>
  <si>
    <t>Beginning-PU-11</t>
  </si>
  <si>
    <t>Beginning-PU-13</t>
  </si>
  <si>
    <t>Beginning-PU-14</t>
  </si>
  <si>
    <t>Beginning-PU-15</t>
  </si>
  <si>
    <t>Beginning-PU-16</t>
  </si>
  <si>
    <t>Beginning-PU-17</t>
  </si>
  <si>
    <t>Beginning-PU-18</t>
  </si>
  <si>
    <t>Beginning-PU-19</t>
  </si>
  <si>
    <t>Beginning-PU-20</t>
  </si>
  <si>
    <t>Beginning-PU-21</t>
  </si>
  <si>
    <t>Beginning-PU-22</t>
  </si>
  <si>
    <t>Beginning-PU-23</t>
  </si>
  <si>
    <t>Beginning-PU-25</t>
  </si>
  <si>
    <t>Beginning-PU-26</t>
  </si>
  <si>
    <t>Beginning-PU-27</t>
  </si>
  <si>
    <t>Beginning-PU-28</t>
  </si>
  <si>
    <t>Beginning-PU-29</t>
  </si>
  <si>
    <t>Beginning-PU-30</t>
  </si>
  <si>
    <t>Beginning-PU-31</t>
  </si>
  <si>
    <t>DC PRO d.o.o.</t>
  </si>
  <si>
    <t>Beguje 28 D</t>
  </si>
  <si>
    <t>4275 Begunje na Gorenjskem</t>
  </si>
  <si>
    <t>Slovenia</t>
  </si>
  <si>
    <t>SI33331766</t>
  </si>
  <si>
    <t>EORI number</t>
  </si>
  <si>
    <t>matical number</t>
  </si>
  <si>
    <t>Invoice number</t>
  </si>
  <si>
    <t>Place</t>
  </si>
  <si>
    <t>Begunje</t>
  </si>
  <si>
    <t>Date</t>
  </si>
  <si>
    <t>Payment date</t>
  </si>
  <si>
    <t>Douane number</t>
  </si>
  <si>
    <t>discount</t>
  </si>
  <si>
    <t>sum price without VAT</t>
  </si>
  <si>
    <t>custom colour</t>
  </si>
  <si>
    <t>transport</t>
  </si>
  <si>
    <t>packaging</t>
  </si>
  <si>
    <t>total without VAT</t>
  </si>
  <si>
    <t>VAT</t>
  </si>
  <si>
    <t>subtotal [eur]</t>
  </si>
  <si>
    <t>sum</t>
  </si>
  <si>
    <t>*0% VAT pursuant to article 46. of the ZDDV-1</t>
  </si>
  <si>
    <t>The exporter of the products covered by this document (Exporter Reference No SIREX 750) declares that, except where otherwise clearly indicated, these products are of EU preferential origin.</t>
  </si>
  <si>
    <t>:C1 (Japan)</t>
  </si>
  <si>
    <t>The exporter of the products covered by this document (customs authorization No SI/427/24) declares that, except where otherwise clearly indicated, these products are of EU preferential origin.</t>
  </si>
  <si>
    <t>Incoterms</t>
  </si>
  <si>
    <t>SI56 0700 0000 3615 474</t>
  </si>
  <si>
    <t>SWIFT:</t>
  </si>
  <si>
    <t>GORE SI 2X</t>
  </si>
  <si>
    <t>Domen Švab</t>
  </si>
  <si>
    <t>Cargo details:</t>
  </si>
  <si>
    <t>Fiberglass and plywood climbing equipment</t>
  </si>
  <si>
    <t>HS-Code(s): 95069990</t>
  </si>
  <si>
    <t>net weight</t>
  </si>
  <si>
    <t>gross weight</t>
  </si>
  <si>
    <t>26-0001</t>
  </si>
  <si>
    <t>payment conditions</t>
  </si>
  <si>
    <t>50% to confirm the order, 50%+shipping costs before shipping</t>
  </si>
  <si>
    <t>Proforma invoice number</t>
  </si>
  <si>
    <t>paid by proforma</t>
  </si>
  <si>
    <t>for payment</t>
  </si>
  <si>
    <t>order confirmation payment (50%)</t>
  </si>
  <si>
    <t>Gorenjska banka d.d.</t>
  </si>
  <si>
    <t>Bleiweisova cesta 1, 4000 Kranj</t>
  </si>
  <si>
    <t>bank details:</t>
  </si>
  <si>
    <t>IBAN:</t>
  </si>
  <si>
    <t>Shipping date</t>
  </si>
  <si>
    <t>Price
without VAT</t>
  </si>
  <si>
    <t>discounted price
without VAT</t>
  </si>
  <si>
    <t>PROFORMA INVOICE - DELTA CLIMB</t>
  </si>
  <si>
    <t>MASTER 1</t>
  </si>
  <si>
    <t>MASTER 2</t>
  </si>
  <si>
    <t>MASTER 3</t>
  </si>
  <si>
    <t>MASTER 4</t>
  </si>
  <si>
    <t>MASTER 5</t>
  </si>
  <si>
    <t>MASTER 6</t>
  </si>
  <si>
    <t>MASTER 7</t>
  </si>
  <si>
    <t>MASTER 8</t>
  </si>
  <si>
    <t>MASTER 9</t>
  </si>
  <si>
    <t>MASTER 10</t>
  </si>
  <si>
    <t>MASTER 11</t>
  </si>
  <si>
    <t>MASTER 12</t>
  </si>
  <si>
    <t>MASTER 13</t>
  </si>
  <si>
    <t>MASTER 14</t>
  </si>
  <si>
    <t>MASTER</t>
  </si>
  <si>
    <r>
      <rPr>
        <b/>
        <sz val="16"/>
        <color theme="1"/>
        <rFont val="Calibri"/>
        <family val="2"/>
        <scheme val="minor"/>
      </rPr>
      <t>MASTER</t>
    </r>
    <r>
      <rPr>
        <sz val="16"/>
        <color theme="1"/>
        <rFont val="Calibri"/>
        <family val="2"/>
        <scheme val="minor"/>
      </rPr>
      <t>: THE WHOLE RANGE</t>
    </r>
  </si>
  <si>
    <t>Launchpad 1.1</t>
  </si>
  <si>
    <t>Launchpad 1.2</t>
  </si>
  <si>
    <t>Launchpad 1.3</t>
  </si>
  <si>
    <t>Launchpad 1.4</t>
  </si>
  <si>
    <t>LAUNCHPAD</t>
  </si>
  <si>
    <t>Launchpad 2.1</t>
  </si>
  <si>
    <t>Launchpad 2.2</t>
  </si>
  <si>
    <t>Launchpad 2.3</t>
  </si>
  <si>
    <t>Launchpad 2.4</t>
  </si>
  <si>
    <t>Launchpad 3.1</t>
  </si>
  <si>
    <t>Launchpad 3.2</t>
  </si>
  <si>
    <t>Launchpad 3.3</t>
  </si>
  <si>
    <t>Launchpad 3.4</t>
  </si>
  <si>
    <t>Launchpad 4.1</t>
  </si>
  <si>
    <t>Launchpad 4.2</t>
  </si>
  <si>
    <t>Launchpad 4.3</t>
  </si>
  <si>
    <t>Launchpad 4.4</t>
  </si>
  <si>
    <t>Launchpad 5.1</t>
  </si>
  <si>
    <t>Launchpad 5.2</t>
  </si>
  <si>
    <t>Launchpad 5.3</t>
  </si>
  <si>
    <t>Launchpad 5.4</t>
  </si>
  <si>
    <t>LAUCHPAD: THE WHOLE RANGE</t>
  </si>
  <si>
    <t>M-3XL</t>
  </si>
  <si>
    <t>Addon 1.1</t>
  </si>
  <si>
    <t>Addon 1.2</t>
  </si>
  <si>
    <t>Addon 2.1</t>
  </si>
  <si>
    <t>Addon 2.2</t>
  </si>
  <si>
    <t>Addon 3.1</t>
  </si>
  <si>
    <t>Addon 3.2</t>
  </si>
  <si>
    <t>ADDON</t>
  </si>
  <si>
    <t>ADDON: THE WHOLE RANGE</t>
  </si>
  <si>
    <t>26-000</t>
  </si>
  <si>
    <t>190x70x20 cm</t>
  </si>
  <si>
    <t>190x72x25 cm</t>
  </si>
  <si>
    <t>190x73x30 cm</t>
  </si>
  <si>
    <t>190x72x35 cm</t>
  </si>
  <si>
    <t>155x56x16 cm</t>
  </si>
  <si>
    <t>155x58x20 cm</t>
  </si>
  <si>
    <t>155x58x24 cm</t>
  </si>
  <si>
    <t>155x59x28 cm</t>
  </si>
  <si>
    <t>127x47x14 cm</t>
  </si>
  <si>
    <t>127x48x17 cm</t>
  </si>
  <si>
    <t>127x49x23 cm</t>
  </si>
  <si>
    <t>95x35x10 cm</t>
  </si>
  <si>
    <t>95x36x12 cm</t>
  </si>
  <si>
    <t>95x36x15 cm</t>
  </si>
  <si>
    <t>95x37x17 cm</t>
  </si>
  <si>
    <t>64x23x7 cm</t>
  </si>
  <si>
    <t>64x24x8 cm</t>
  </si>
  <si>
    <t>64x24x10 cm</t>
  </si>
  <si>
    <t>64x25x12 cm</t>
  </si>
  <si>
    <t>74x59x14 cm</t>
  </si>
  <si>
    <t>74x59x18 cm</t>
  </si>
  <si>
    <t>62x47x12 cm</t>
  </si>
  <si>
    <t>62x47x15 cm</t>
  </si>
  <si>
    <t>49x39x9 cm</t>
  </si>
  <si>
    <t>49x39x12 cm</t>
  </si>
  <si>
    <t>60x20x10 cm
60x20x10 cm</t>
  </si>
  <si>
    <t>45x20x10 cm
45x20x10 cm</t>
  </si>
  <si>
    <t>40x20x10 cm
40x20x10 cm</t>
  </si>
  <si>
    <t>70x20x10 cm</t>
  </si>
  <si>
    <t>70x25x10 cm</t>
  </si>
  <si>
    <t>70x28x10 cm</t>
  </si>
  <si>
    <t>70x23x10 cm</t>
  </si>
  <si>
    <t>73x28x10 cm</t>
  </si>
  <si>
    <t>75x23x10 cm</t>
  </si>
  <si>
    <t>75x20x10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</si>
</sst>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 * #,##0.00_)\ &quot;€&quot;_ ;_ * \(#,##0.00\)\ &quot;€&quot;_ ;_ * &quot;-&quot;??_)\ &quot;€&quot;_ ;_ @_ "/>
    <numFmt numFmtId="165" formatCode="#,##0.00_ ;\-#,##0.00\ "/>
    <numFmt numFmtId="166" formatCode="_-[$€-2]\ * #,##0.00_-;\-[$€-2]\ * #,##0.00_-;_-[$€-2]\ * &quot;-&quot;??_-;_-@_-"/>
    <numFmt numFmtId="167" formatCode="#,##0_ ;\-#,##0\ "/>
    <numFmt numFmtId="168" formatCode="_-* #,##0.00\ [$€-424]_-;\-* #,##0.00\ [$€-424]_-;_-* &quot;-&quot;??\ [$€-424]_-;_-@_-"/>
    <numFmt numFmtId="169" formatCode="#,##0.00\ &quot;€&quot;"/>
    <numFmt numFmtId="170" formatCode="0.0%"/>
    <numFmt numFmtId="171" formatCode="0.0"/>
  </numFmts>
  <fonts count="7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4"/>
      <color theme="0" tint="-4.9989318521683403E-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sz val="16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4"/>
      <color rgb="FF1C79F0"/>
      <name val="Calibri"/>
      <family val="2"/>
      <scheme val="minor"/>
    </font>
    <font>
      <sz val="14"/>
      <color theme="9"/>
      <name val="Calibri"/>
      <family val="2"/>
      <scheme val="minor"/>
    </font>
    <font>
      <sz val="16"/>
      <color rgb="FF1C79F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</font>
    <font>
      <b/>
      <sz val="14"/>
      <color theme="0" tint="-4.9989318521683403E-2"/>
      <name val="Calibri"/>
      <family val="2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1C79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F99A1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26E0E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00CBD9"/>
        <bgColor indexed="64"/>
      </patternFill>
    </fill>
    <fill>
      <patternFill patternType="solid">
        <fgColor rgb="FFC21A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B4531"/>
        <bgColor indexed="64"/>
      </patternFill>
    </fill>
    <fill>
      <patternFill patternType="solid">
        <fgColor rgb="FFF6E726"/>
        <bgColor indexed="64"/>
      </patternFill>
    </fill>
    <fill>
      <patternFill patternType="solid">
        <fgColor rgb="FF0887DE"/>
        <bgColor indexed="64"/>
      </patternFill>
    </fill>
    <fill>
      <patternFill patternType="solid">
        <fgColor rgb="FF57BC2E"/>
        <bgColor indexed="64"/>
      </patternFill>
    </fill>
    <fill>
      <patternFill patternType="solid">
        <fgColor rgb="FFFF61B4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825A3B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rgb="FFF2F2F2"/>
      </patternFill>
    </fill>
  </fills>
  <borders count="4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indexed="64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46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8" fontId="4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9" applyNumberFormat="0" applyAlignment="0" applyProtection="0"/>
    <xf numFmtId="0" fontId="24" fillId="11" borderId="10" applyNumberFormat="0" applyAlignment="0" applyProtection="0"/>
    <xf numFmtId="0" fontId="25" fillId="11" borderId="9" applyNumberFormat="0" applyAlignment="0" applyProtection="0"/>
    <xf numFmtId="0" fontId="26" fillId="0" borderId="11" applyNumberFormat="0" applyFill="0" applyAlignment="0" applyProtection="0"/>
    <xf numFmtId="0" fontId="27" fillId="12" borderId="1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4" applyNumberFormat="0" applyFill="0" applyAlignment="0" applyProtection="0"/>
    <xf numFmtId="0" fontId="31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1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1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1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1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1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0" borderId="0"/>
    <xf numFmtId="0" fontId="2" fillId="13" borderId="13" applyNumberFormat="0" applyFont="0" applyAlignment="0" applyProtection="0"/>
    <xf numFmtId="44" fontId="3" fillId="0" borderId="0" applyFon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168" fontId="3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60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3" fillId="3" borderId="0" xfId="0" applyFont="1" applyFill="1" applyAlignment="1">
      <alignment horizontal="left"/>
    </xf>
    <xf numFmtId="0" fontId="12" fillId="3" borderId="0" xfId="0" applyFont="1" applyFill="1"/>
    <xf numFmtId="0" fontId="13" fillId="3" borderId="0" xfId="0" applyFont="1" applyFill="1"/>
    <xf numFmtId="0" fontId="10" fillId="3" borderId="0" xfId="0" applyFont="1" applyFill="1"/>
    <xf numFmtId="0" fontId="10" fillId="0" borderId="0" xfId="0" applyFont="1" applyAlignment="1">
      <alignment vertical="center"/>
    </xf>
    <xf numFmtId="0" fontId="12" fillId="6" borderId="0" xfId="0" applyFont="1" applyFill="1"/>
    <xf numFmtId="0" fontId="10" fillId="0" borderId="0" xfId="0" applyFont="1" applyAlignment="1">
      <alignment horizontal="center" vertical="center" wrapText="1"/>
    </xf>
    <xf numFmtId="0" fontId="14" fillId="6" borderId="0" xfId="0" applyFont="1" applyFill="1"/>
    <xf numFmtId="0" fontId="13" fillId="0" borderId="0" xfId="0" applyFont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12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left" vertical="center" textRotation="90"/>
    </xf>
    <xf numFmtId="0" fontId="0" fillId="3" borderId="0" xfId="0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4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 wrapText="1" shrinkToFit="1"/>
    </xf>
    <xf numFmtId="0" fontId="13" fillId="3" borderId="0" xfId="0" applyFont="1" applyFill="1" applyAlignment="1">
      <alignment horizontal="center" vertical="center"/>
    </xf>
    <xf numFmtId="0" fontId="13" fillId="38" borderId="0" xfId="0" applyFont="1" applyFill="1" applyAlignment="1">
      <alignment horizontal="center" vertical="center" wrapText="1" shrinkToFit="1"/>
    </xf>
    <xf numFmtId="0" fontId="13" fillId="38" borderId="0" xfId="0" applyFont="1" applyFill="1" applyAlignment="1">
      <alignment horizontal="center" vertical="center"/>
    </xf>
    <xf numFmtId="0" fontId="14" fillId="38" borderId="16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8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38" fillId="38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right" vertical="center"/>
    </xf>
    <xf numFmtId="0" fontId="1" fillId="3" borderId="0" xfId="0" applyFont="1" applyFill="1"/>
    <xf numFmtId="0" fontId="0" fillId="3" borderId="0" xfId="0" applyFill="1"/>
    <xf numFmtId="0" fontId="38" fillId="3" borderId="0" xfId="0" applyFont="1" applyFill="1" applyAlignment="1">
      <alignment horizontal="left" vertical="center"/>
    </xf>
    <xf numFmtId="0" fontId="48" fillId="6" borderId="0" xfId="0" applyFont="1" applyFill="1" applyAlignment="1">
      <alignment horizontal="center" vertical="center"/>
    </xf>
    <xf numFmtId="0" fontId="49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/>
    </xf>
    <xf numFmtId="44" fontId="10" fillId="3" borderId="0" xfId="539" applyFont="1" applyFill="1" applyBorder="1" applyAlignment="1">
      <alignment horizontal="center" vertical="center" wrapText="1" shrinkToFit="1"/>
    </xf>
    <xf numFmtId="0" fontId="0" fillId="0" borderId="5" xfId="0" applyBorder="1" applyAlignment="1" applyProtection="1">
      <alignment horizontal="center" vertical="center"/>
      <protection locked="0"/>
    </xf>
    <xf numFmtId="0" fontId="10" fillId="38" borderId="0" xfId="0" applyFont="1" applyFill="1" applyAlignment="1">
      <alignment horizontal="center" vertical="center"/>
    </xf>
    <xf numFmtId="44" fontId="10" fillId="38" borderId="0" xfId="539" applyFont="1" applyFill="1" applyBorder="1" applyAlignment="1">
      <alignment horizontal="center" vertical="center" wrapText="1" shrinkToFit="1"/>
    </xf>
    <xf numFmtId="0" fontId="0" fillId="38" borderId="15" xfId="0" applyFill="1" applyBorder="1" applyAlignment="1" applyProtection="1">
      <alignment horizontal="center" vertical="center"/>
      <protection locked="0"/>
    </xf>
    <xf numFmtId="0" fontId="0" fillId="38" borderId="5" xfId="0" applyFill="1" applyBorder="1" applyAlignment="1" applyProtection="1">
      <alignment horizontal="center" vertical="center"/>
      <protection locked="0"/>
    </xf>
    <xf numFmtId="0" fontId="0" fillId="38" borderId="0" xfId="0" applyFill="1" applyAlignment="1" applyProtection="1">
      <alignment horizontal="center" vertical="center"/>
      <protection locked="0"/>
    </xf>
    <xf numFmtId="44" fontId="50" fillId="38" borderId="0" xfId="539" applyFont="1" applyFill="1" applyBorder="1" applyAlignment="1">
      <alignment horizontal="center" vertical="center" wrapText="1" shrinkToFit="1"/>
    </xf>
    <xf numFmtId="44" fontId="50" fillId="3" borderId="0" xfId="539" applyFont="1" applyFill="1" applyBorder="1" applyAlignment="1">
      <alignment horizontal="center" vertical="center" wrapText="1" shrinkToFit="1"/>
    </xf>
    <xf numFmtId="0" fontId="47" fillId="3" borderId="0" xfId="503" applyFont="1" applyFill="1" applyAlignment="1">
      <alignment horizontal="center" vertical="center"/>
    </xf>
    <xf numFmtId="0" fontId="47" fillId="3" borderId="0" xfId="503" applyFont="1" applyFill="1"/>
    <xf numFmtId="0" fontId="42" fillId="38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35" fillId="3" borderId="0" xfId="0" applyFont="1" applyFill="1" applyAlignment="1">
      <alignment horizontal="center" vertical="center"/>
    </xf>
    <xf numFmtId="167" fontId="0" fillId="38" borderId="5" xfId="0" applyNumberFormat="1" applyFill="1" applyBorder="1" applyAlignment="1" applyProtection="1">
      <alignment horizontal="center" vertical="center"/>
      <protection locked="0"/>
    </xf>
    <xf numFmtId="0" fontId="42" fillId="3" borderId="0" xfId="0" applyFont="1" applyFill="1" applyAlignment="1">
      <alignment horizontal="left" vertical="center"/>
    </xf>
    <xf numFmtId="0" fontId="44" fillId="3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38" borderId="17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12" fillId="5" borderId="0" xfId="0" applyFont="1" applyFill="1"/>
    <xf numFmtId="0" fontId="14" fillId="5" borderId="0" xfId="0" applyFont="1" applyFill="1"/>
    <xf numFmtId="0" fontId="48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4" borderId="0" xfId="0" applyFont="1" applyFill="1"/>
    <xf numFmtId="0" fontId="14" fillId="4" borderId="0" xfId="0" applyFont="1" applyFill="1"/>
    <xf numFmtId="0" fontId="48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2" borderId="0" xfId="0" applyFont="1" applyFill="1"/>
    <xf numFmtId="0" fontId="14" fillId="2" borderId="0" xfId="0" applyFont="1" applyFill="1"/>
    <xf numFmtId="0" fontId="48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52" borderId="0" xfId="0" applyFont="1" applyFill="1"/>
    <xf numFmtId="0" fontId="39" fillId="52" borderId="0" xfId="0" applyFont="1" applyFill="1"/>
    <xf numFmtId="0" fontId="51" fillId="52" borderId="0" xfId="0" applyFont="1" applyFill="1" applyAlignment="1">
      <alignment horizontal="center" vertical="center"/>
    </xf>
    <xf numFmtId="0" fontId="11" fillId="52" borderId="0" xfId="0" applyFont="1" applyFill="1" applyAlignment="1">
      <alignment horizontal="center" vertical="center"/>
    </xf>
    <xf numFmtId="0" fontId="11" fillId="52" borderId="16" xfId="0" applyFont="1" applyFill="1" applyBorder="1" applyAlignment="1">
      <alignment horizontal="center" vertical="center"/>
    </xf>
    <xf numFmtId="0" fontId="0" fillId="53" borderId="0" xfId="0" applyFill="1"/>
    <xf numFmtId="0" fontId="13" fillId="53" borderId="0" xfId="0" applyFont="1" applyFill="1"/>
    <xf numFmtId="0" fontId="33" fillId="53" borderId="0" xfId="0" applyFont="1" applyFill="1" applyAlignment="1">
      <alignment horizontal="center" vertical="center"/>
    </xf>
    <xf numFmtId="0" fontId="0" fillId="53" borderId="0" xfId="0" applyFill="1" applyAlignment="1">
      <alignment horizontal="center" vertical="center"/>
    </xf>
    <xf numFmtId="0" fontId="12" fillId="53" borderId="16" xfId="0" applyFont="1" applyFill="1" applyBorder="1" applyAlignment="1">
      <alignment horizontal="center" vertical="center"/>
    </xf>
    <xf numFmtId="0" fontId="12" fillId="54" borderId="0" xfId="0" applyFont="1" applyFill="1"/>
    <xf numFmtId="0" fontId="14" fillId="54" borderId="0" xfId="0" applyFont="1" applyFill="1"/>
    <xf numFmtId="0" fontId="48" fillId="54" borderId="0" xfId="0" applyFont="1" applyFill="1" applyAlignment="1">
      <alignment horizontal="center" vertical="center"/>
    </xf>
    <xf numFmtId="0" fontId="12" fillId="54" borderId="0" xfId="0" applyFont="1" applyFill="1" applyAlignment="1">
      <alignment horizontal="center" vertical="center"/>
    </xf>
    <xf numFmtId="0" fontId="47" fillId="54" borderId="0" xfId="503" applyFont="1" applyFill="1" applyBorder="1" applyAlignment="1">
      <alignment horizontal="center" vertical="center"/>
    </xf>
    <xf numFmtId="0" fontId="50" fillId="54" borderId="16" xfId="0" applyFont="1" applyFill="1" applyBorder="1" applyAlignment="1">
      <alignment horizontal="center" vertical="center"/>
    </xf>
    <xf numFmtId="0" fontId="50" fillId="54" borderId="0" xfId="0" applyFont="1" applyFill="1" applyAlignment="1">
      <alignment horizontal="center" vertical="center"/>
    </xf>
    <xf numFmtId="0" fontId="35" fillId="54" borderId="0" xfId="0" applyFont="1" applyFill="1" applyAlignment="1">
      <alignment horizontal="center" vertical="center"/>
    </xf>
    <xf numFmtId="2" fontId="36" fillId="54" borderId="0" xfId="503" applyNumberFormat="1" applyFont="1" applyFill="1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166" fontId="12" fillId="3" borderId="0" xfId="0" applyNumberFormat="1" applyFont="1" applyFill="1" applyAlignment="1">
      <alignment horizontal="center" vertical="center"/>
    </xf>
    <xf numFmtId="0" fontId="12" fillId="0" borderId="5" xfId="0" applyFont="1" applyBorder="1" applyAlignment="1" applyProtection="1">
      <alignment horizontal="center" vertical="center"/>
      <protection locked="0"/>
    </xf>
    <xf numFmtId="0" fontId="12" fillId="38" borderId="5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8" borderId="17" xfId="0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/>
    <xf numFmtId="0" fontId="39" fillId="3" borderId="0" xfId="0" applyFont="1" applyFill="1"/>
    <xf numFmtId="0" fontId="5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45" borderId="0" xfId="0" applyFont="1" applyFill="1"/>
    <xf numFmtId="0" fontId="14" fillId="45" borderId="0" xfId="0" applyFont="1" applyFill="1"/>
    <xf numFmtId="0" fontId="48" fillId="45" borderId="0" xfId="0" applyFont="1" applyFill="1" applyAlignment="1">
      <alignment horizontal="center" vertical="center"/>
    </xf>
    <xf numFmtId="0" fontId="12" fillId="45" borderId="0" xfId="0" applyFont="1" applyFill="1" applyAlignment="1">
      <alignment horizontal="center" vertical="center"/>
    </xf>
    <xf numFmtId="0" fontId="12" fillId="56" borderId="0" xfId="0" applyFont="1" applyFill="1"/>
    <xf numFmtId="0" fontId="14" fillId="56" borderId="0" xfId="0" applyFont="1" applyFill="1"/>
    <xf numFmtId="0" fontId="48" fillId="56" borderId="0" xfId="0" applyFont="1" applyFill="1" applyAlignment="1">
      <alignment horizontal="center" vertical="center"/>
    </xf>
    <xf numFmtId="0" fontId="12" fillId="56" borderId="0" xfId="0" applyFont="1" applyFill="1" applyAlignment="1">
      <alignment horizontal="center" vertical="center"/>
    </xf>
    <xf numFmtId="0" fontId="12" fillId="49" borderId="0" xfId="0" applyFont="1" applyFill="1"/>
    <xf numFmtId="0" fontId="14" fillId="49" borderId="0" xfId="0" applyFont="1" applyFill="1"/>
    <xf numFmtId="0" fontId="48" fillId="49" borderId="0" xfId="0" applyFont="1" applyFill="1" applyAlignment="1">
      <alignment horizontal="center" vertical="center"/>
    </xf>
    <xf numFmtId="0" fontId="12" fillId="49" borderId="0" xfId="0" applyFont="1" applyFill="1" applyAlignment="1">
      <alignment horizontal="center" vertical="center"/>
    </xf>
    <xf numFmtId="0" fontId="12" fillId="50" borderId="0" xfId="0" applyFont="1" applyFill="1"/>
    <xf numFmtId="0" fontId="14" fillId="50" borderId="0" xfId="0" applyFont="1" applyFill="1"/>
    <xf numFmtId="0" fontId="48" fillId="50" borderId="0" xfId="0" applyFont="1" applyFill="1" applyAlignment="1">
      <alignment horizontal="center" vertical="center"/>
    </xf>
    <xf numFmtId="0" fontId="12" fillId="50" borderId="0" xfId="0" applyFont="1" applyFill="1" applyAlignment="1">
      <alignment horizontal="center" vertical="center"/>
    </xf>
    <xf numFmtId="0" fontId="12" fillId="46" borderId="0" xfId="0" applyFont="1" applyFill="1"/>
    <xf numFmtId="0" fontId="14" fillId="46" borderId="0" xfId="0" applyFont="1" applyFill="1"/>
    <xf numFmtId="0" fontId="48" fillId="46" borderId="0" xfId="0" applyFont="1" applyFill="1" applyAlignment="1">
      <alignment horizontal="center" vertical="center"/>
    </xf>
    <xf numFmtId="0" fontId="12" fillId="46" borderId="0" xfId="0" applyFont="1" applyFill="1" applyAlignment="1">
      <alignment horizontal="center" vertical="center"/>
    </xf>
    <xf numFmtId="0" fontId="12" fillId="43" borderId="0" xfId="0" applyFont="1" applyFill="1"/>
    <xf numFmtId="0" fontId="14" fillId="43" borderId="0" xfId="0" applyFont="1" applyFill="1"/>
    <xf numFmtId="0" fontId="48" fillId="43" borderId="0" xfId="0" applyFont="1" applyFill="1" applyAlignment="1">
      <alignment horizontal="center" vertical="center"/>
    </xf>
    <xf numFmtId="0" fontId="12" fillId="43" borderId="0" xfId="0" applyFont="1" applyFill="1" applyAlignment="1">
      <alignment horizontal="center" vertical="center"/>
    </xf>
    <xf numFmtId="0" fontId="12" fillId="57" borderId="0" xfId="0" applyFont="1" applyFill="1"/>
    <xf numFmtId="0" fontId="14" fillId="57" borderId="0" xfId="0" applyFont="1" applyFill="1"/>
    <xf numFmtId="0" fontId="48" fillId="57" borderId="0" xfId="0" applyFont="1" applyFill="1" applyAlignment="1">
      <alignment horizontal="center" vertical="center"/>
    </xf>
    <xf numFmtId="0" fontId="12" fillId="57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/>
      <protection locked="0"/>
    </xf>
    <xf numFmtId="0" fontId="0" fillId="54" borderId="0" xfId="0" applyFill="1" applyAlignment="1">
      <alignment horizontal="center" vertical="center"/>
    </xf>
    <xf numFmtId="0" fontId="12" fillId="39" borderId="0" xfId="0" applyFont="1" applyFill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0" fontId="14" fillId="54" borderId="16" xfId="0" applyFont="1" applyFill="1" applyBorder="1" applyAlignment="1">
      <alignment horizontal="center" vertical="center"/>
    </xf>
    <xf numFmtId="0" fontId="14" fillId="54" borderId="0" xfId="0" applyFont="1" applyFill="1" applyAlignment="1">
      <alignment horizontal="center" vertical="center"/>
    </xf>
    <xf numFmtId="0" fontId="14" fillId="39" borderId="0" xfId="0" applyFont="1" applyFill="1" applyAlignment="1">
      <alignment horizontal="center" vertical="center"/>
    </xf>
    <xf numFmtId="0" fontId="13" fillId="39" borderId="0" xfId="0" applyFont="1" applyFill="1" applyAlignment="1">
      <alignment horizontal="center" vertical="center" wrapText="1" shrinkToFit="1"/>
    </xf>
    <xf numFmtId="167" fontId="0" fillId="3" borderId="5" xfId="0" applyNumberFormat="1" applyFill="1" applyBorder="1" applyAlignment="1" applyProtection="1">
      <alignment horizontal="center" vertical="center"/>
      <protection locked="0"/>
    </xf>
    <xf numFmtId="0" fontId="0" fillId="54" borderId="0" xfId="0" applyFill="1"/>
    <xf numFmtId="0" fontId="12" fillId="39" borderId="0" xfId="0" applyFont="1" applyFill="1"/>
    <xf numFmtId="0" fontId="13" fillId="54" borderId="0" xfId="0" applyFont="1" applyFill="1"/>
    <xf numFmtId="0" fontId="14" fillId="39" borderId="0" xfId="0" applyFont="1" applyFill="1"/>
    <xf numFmtId="0" fontId="33" fillId="54" borderId="0" xfId="0" applyFont="1" applyFill="1" applyAlignment="1">
      <alignment horizontal="center" vertical="center"/>
    </xf>
    <xf numFmtId="0" fontId="48" fillId="39" borderId="0" xfId="0" applyFont="1" applyFill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52" fillId="3" borderId="0" xfId="0" applyFont="1" applyFill="1" applyAlignment="1">
      <alignment horizontal="center" vertical="center" textRotation="90"/>
    </xf>
    <xf numFmtId="0" fontId="52" fillId="38" borderId="0" xfId="0" applyFont="1" applyFill="1" applyAlignment="1">
      <alignment horizontal="center" vertical="center" textRotation="90"/>
    </xf>
    <xf numFmtId="0" fontId="52" fillId="3" borderId="0" xfId="0" applyFont="1" applyFill="1" applyAlignment="1">
      <alignment horizontal="left" vertical="center" textRotation="90"/>
    </xf>
    <xf numFmtId="0" fontId="43" fillId="0" borderId="0" xfId="0" applyFont="1" applyAlignment="1">
      <alignment horizontal="right" vertical="center"/>
    </xf>
    <xf numFmtId="44" fontId="15" fillId="40" borderId="3" xfId="539" applyFont="1" applyFill="1" applyBorder="1" applyAlignment="1" applyProtection="1">
      <alignment horizontal="right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4" fontId="15" fillId="40" borderId="0" xfId="539" applyFont="1" applyFill="1" applyBorder="1" applyAlignment="1" applyProtection="1">
      <alignment horizontal="right" vertical="center"/>
    </xf>
    <xf numFmtId="0" fontId="14" fillId="3" borderId="0" xfId="0" applyFont="1" applyFill="1"/>
    <xf numFmtId="0" fontId="48" fillId="3" borderId="0" xfId="0" applyFont="1" applyFill="1" applyAlignment="1">
      <alignment horizontal="center" vertical="center"/>
    </xf>
    <xf numFmtId="167" fontId="0" fillId="3" borderId="17" xfId="0" applyNumberFormat="1" applyFill="1" applyBorder="1" applyAlignment="1" applyProtection="1">
      <alignment horizontal="center" vertical="center"/>
      <protection locked="0"/>
    </xf>
    <xf numFmtId="167" fontId="0" fillId="38" borderId="17" xfId="0" applyNumberFormat="1" applyFill="1" applyBorder="1" applyAlignment="1" applyProtection="1">
      <alignment horizontal="center" vertical="center"/>
      <protection locked="0"/>
    </xf>
    <xf numFmtId="0" fontId="53" fillId="3" borderId="0" xfId="0" applyFont="1" applyFill="1" applyAlignment="1">
      <alignment horizontal="left" vertical="center" textRotation="90"/>
    </xf>
    <xf numFmtId="169" fontId="50" fillId="65" borderId="0" xfId="539" applyNumberFormat="1" applyFont="1" applyFill="1" applyBorder="1" applyAlignment="1" applyProtection="1">
      <alignment horizontal="center" vertical="center"/>
    </xf>
    <xf numFmtId="0" fontId="12" fillId="53" borderId="0" xfId="0" applyFont="1" applyFill="1" applyAlignment="1">
      <alignment horizontal="center" vertical="center"/>
    </xf>
    <xf numFmtId="0" fontId="12" fillId="38" borderId="15" xfId="0" applyFont="1" applyFill="1" applyBorder="1" applyAlignment="1" applyProtection="1">
      <alignment horizontal="center" vertical="center"/>
      <protection locked="0"/>
    </xf>
    <xf numFmtId="169" fontId="50" fillId="65" borderId="0" xfId="539" applyNumberFormat="1" applyFont="1" applyFill="1" applyBorder="1" applyAlignment="1">
      <alignment horizontal="center" vertical="center"/>
    </xf>
    <xf numFmtId="169" fontId="10" fillId="65" borderId="0" xfId="0" applyNumberFormat="1" applyFont="1" applyFill="1" applyAlignment="1">
      <alignment horizontal="center" vertical="center"/>
    </xf>
    <xf numFmtId="169" fontId="10" fillId="65" borderId="17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45" fillId="3" borderId="1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57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5" borderId="0" xfId="0" applyFont="1" applyFill="1" applyAlignment="1">
      <alignment horizontal="center" vertical="center"/>
    </xf>
    <xf numFmtId="0" fontId="11" fillId="56" borderId="0" xfId="0" applyFont="1" applyFill="1" applyAlignment="1">
      <alignment horizontal="center" vertical="center"/>
    </xf>
    <xf numFmtId="0" fontId="11" fillId="43" borderId="0" xfId="0" applyFont="1" applyFill="1" applyAlignment="1">
      <alignment horizontal="center" vertical="center"/>
    </xf>
    <xf numFmtId="0" fontId="11" fillId="46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49" borderId="0" xfId="0" applyFont="1" applyFill="1" applyAlignment="1">
      <alignment horizontal="center" vertical="center"/>
    </xf>
    <xf numFmtId="0" fontId="11" fillId="50" borderId="0" xfId="0" applyFont="1" applyFill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54" fillId="3" borderId="0" xfId="0" applyFont="1" applyFill="1" applyAlignment="1">
      <alignment horizontal="center" vertical="center" textRotation="90"/>
    </xf>
    <xf numFmtId="0" fontId="54" fillId="38" borderId="0" xfId="0" applyFont="1" applyFill="1" applyAlignment="1">
      <alignment horizontal="center" vertical="center" textRotation="90"/>
    </xf>
    <xf numFmtId="0" fontId="57" fillId="0" borderId="0" xfId="0" applyFont="1"/>
    <xf numFmtId="0" fontId="57" fillId="0" borderId="0" xfId="0" applyFont="1" applyAlignment="1">
      <alignment horizontal="left"/>
    </xf>
    <xf numFmtId="14" fontId="57" fillId="0" borderId="0" xfId="0" applyNumberFormat="1" applyFont="1" applyAlignment="1">
      <alignment horizontal="left"/>
    </xf>
    <xf numFmtId="0" fontId="5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21" xfId="0" applyFont="1" applyBorder="1"/>
    <xf numFmtId="0" fontId="63" fillId="0" borderId="0" xfId="0" applyFont="1"/>
    <xf numFmtId="0" fontId="64" fillId="0" borderId="0" xfId="0" applyFont="1"/>
    <xf numFmtId="0" fontId="64" fillId="0" borderId="0" xfId="0" applyFont="1" applyAlignment="1">
      <alignment horizontal="left"/>
    </xf>
    <xf numFmtId="0" fontId="15" fillId="0" borderId="1" xfId="0" applyFont="1" applyBorder="1"/>
    <xf numFmtId="0" fontId="15" fillId="0" borderId="20" xfId="0" applyFont="1" applyBorder="1"/>
    <xf numFmtId="0" fontId="57" fillId="0" borderId="21" xfId="0" applyFont="1" applyBorder="1"/>
    <xf numFmtId="0" fontId="15" fillId="0" borderId="22" xfId="0" applyFont="1" applyBorder="1" applyAlignment="1">
      <alignment horizontal="center"/>
    </xf>
    <xf numFmtId="0" fontId="15" fillId="0" borderId="22" xfId="0" applyFont="1" applyBorder="1"/>
    <xf numFmtId="0" fontId="15" fillId="0" borderId="23" xfId="0" applyFont="1" applyBorder="1"/>
    <xf numFmtId="0" fontId="15" fillId="0" borderId="24" xfId="0" applyFont="1" applyBorder="1"/>
    <xf numFmtId="0" fontId="15" fillId="0" borderId="25" xfId="0" applyFont="1" applyBorder="1"/>
    <xf numFmtId="44" fontId="15" fillId="0" borderId="0" xfId="539" applyFont="1"/>
    <xf numFmtId="0" fontId="57" fillId="0" borderId="26" xfId="0" applyFont="1" applyBorder="1"/>
    <xf numFmtId="14" fontId="15" fillId="0" borderId="0" xfId="0" applyNumberFormat="1" applyFont="1"/>
    <xf numFmtId="0" fontId="65" fillId="0" borderId="0" xfId="0" applyFont="1"/>
    <xf numFmtId="0" fontId="58" fillId="0" borderId="0" xfId="0" applyFont="1" applyAlignment="1">
      <alignment horizontal="left" vertical="center"/>
    </xf>
    <xf numFmtId="0" fontId="15" fillId="0" borderId="3" xfId="0" applyFont="1" applyBorder="1"/>
    <xf numFmtId="44" fontId="15" fillId="0" borderId="3" xfId="539" applyFont="1" applyBorder="1"/>
    <xf numFmtId="0" fontId="32" fillId="0" borderId="4" xfId="0" applyFont="1" applyBorder="1" applyAlignment="1">
      <alignment horizontal="right" vertical="center"/>
    </xf>
    <xf numFmtId="0" fontId="67" fillId="0" borderId="4" xfId="0" applyFont="1" applyBorder="1" applyAlignment="1">
      <alignment horizontal="center"/>
    </xf>
    <xf numFmtId="44" fontId="67" fillId="0" borderId="4" xfId="539" applyFont="1" applyBorder="1"/>
    <xf numFmtId="0" fontId="57" fillId="0" borderId="2" xfId="0" applyFont="1" applyBorder="1" applyAlignment="1">
      <alignment horizontal="left"/>
    </xf>
    <xf numFmtId="44" fontId="15" fillId="0" borderId="18" xfId="0" applyNumberFormat="1" applyFont="1" applyBorder="1"/>
    <xf numFmtId="0" fontId="67" fillId="38" borderId="23" xfId="0" applyFont="1" applyFill="1" applyBorder="1"/>
    <xf numFmtId="0" fontId="67" fillId="38" borderId="24" xfId="0" applyFont="1" applyFill="1" applyBorder="1"/>
    <xf numFmtId="44" fontId="67" fillId="38" borderId="25" xfId="0" applyNumberFormat="1" applyFont="1" applyFill="1" applyBorder="1"/>
    <xf numFmtId="0" fontId="69" fillId="38" borderId="0" xfId="0" applyFont="1" applyFill="1" applyAlignment="1">
      <alignment horizontal="right" vertical="center"/>
    </xf>
    <xf numFmtId="0" fontId="69" fillId="38" borderId="3" xfId="0" applyFont="1" applyFill="1" applyBorder="1" applyAlignment="1">
      <alignment horizontal="right" vertical="center"/>
    </xf>
    <xf numFmtId="0" fontId="70" fillId="0" borderId="0" xfId="0" applyFont="1" applyAlignment="1">
      <alignment wrapText="1"/>
    </xf>
    <xf numFmtId="0" fontId="70" fillId="0" borderId="27" xfId="0" applyFont="1" applyBorder="1" applyAlignment="1">
      <alignment horizontal="left" wrapText="1"/>
    </xf>
    <xf numFmtId="0" fontId="68" fillId="0" borderId="24" xfId="0" applyFont="1" applyBorder="1"/>
    <xf numFmtId="0" fontId="68" fillId="0" borderId="25" xfId="0" applyFont="1" applyBorder="1" applyAlignment="1">
      <alignment horizontal="left"/>
    </xf>
    <xf numFmtId="0" fontId="69" fillId="40" borderId="2" xfId="0" applyFont="1" applyFill="1" applyBorder="1" applyAlignment="1">
      <alignment vertical="center"/>
    </xf>
    <xf numFmtId="0" fontId="65" fillId="40" borderId="20" xfId="0" applyFont="1" applyFill="1" applyBorder="1"/>
    <xf numFmtId="0" fontId="65" fillId="40" borderId="2" xfId="0" applyFont="1" applyFill="1" applyBorder="1"/>
    <xf numFmtId="0" fontId="69" fillId="38" borderId="2" xfId="0" applyFont="1" applyFill="1" applyBorder="1" applyAlignment="1">
      <alignment horizontal="left" vertical="center"/>
    </xf>
    <xf numFmtId="0" fontId="57" fillId="38" borderId="20" xfId="0" applyFont="1" applyFill="1" applyBorder="1" applyAlignment="1">
      <alignment horizontal="right"/>
    </xf>
    <xf numFmtId="0" fontId="15" fillId="0" borderId="27" xfId="0" applyFont="1" applyBorder="1"/>
    <xf numFmtId="0" fontId="57" fillId="0" borderId="24" xfId="0" applyFont="1" applyBorder="1"/>
    <xf numFmtId="0" fontId="57" fillId="38" borderId="26" xfId="0" applyFont="1" applyFill="1" applyBorder="1" applyAlignment="1">
      <alignment horizontal="right"/>
    </xf>
    <xf numFmtId="0" fontId="0" fillId="38" borderId="26" xfId="0" applyFill="1" applyBorder="1" applyAlignment="1">
      <alignment horizontal="right"/>
    </xf>
    <xf numFmtId="0" fontId="57" fillId="38" borderId="23" xfId="0" applyFont="1" applyFill="1" applyBorder="1" applyAlignment="1">
      <alignment horizontal="right"/>
    </xf>
    <xf numFmtId="0" fontId="0" fillId="0" borderId="3" xfId="0" applyBorder="1"/>
    <xf numFmtId="0" fontId="64" fillId="0" borderId="3" xfId="0" applyFont="1" applyBorder="1"/>
    <xf numFmtId="0" fontId="15" fillId="0" borderId="3" xfId="0" applyFont="1" applyBorder="1" applyAlignment="1">
      <alignment horizontal="left"/>
    </xf>
    <xf numFmtId="0" fontId="15" fillId="0" borderId="20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44" fontId="15" fillId="0" borderId="22" xfId="539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0" fontId="15" fillId="0" borderId="0" xfId="0" applyFont="1" applyAlignment="1">
      <alignment vertical="center"/>
    </xf>
    <xf numFmtId="44" fontId="15" fillId="0" borderId="27" xfId="539" applyFont="1" applyBorder="1" applyAlignment="1">
      <alignment vertical="center"/>
    </xf>
    <xf numFmtId="0" fontId="67" fillId="40" borderId="26" xfId="0" applyFont="1" applyFill="1" applyBorder="1" applyAlignment="1">
      <alignment vertical="center"/>
    </xf>
    <xf numFmtId="0" fontId="67" fillId="40" borderId="0" xfId="0" applyFont="1" applyFill="1" applyAlignment="1">
      <alignment vertical="center"/>
    </xf>
    <xf numFmtId="44" fontId="67" fillId="40" borderId="27" xfId="539" applyFont="1" applyFill="1" applyBorder="1" applyAlignment="1">
      <alignment vertical="center"/>
    </xf>
    <xf numFmtId="0" fontId="15" fillId="0" borderId="23" xfId="0" applyFont="1" applyBorder="1" applyAlignment="1">
      <alignment vertical="center"/>
    </xf>
    <xf numFmtId="9" fontId="15" fillId="0" borderId="24" xfId="544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44" fontId="15" fillId="0" borderId="25" xfId="0" applyNumberFormat="1" applyFont="1" applyBorder="1" applyAlignment="1">
      <alignment vertical="center"/>
    </xf>
    <xf numFmtId="0" fontId="67" fillId="38" borderId="1" xfId="0" applyFont="1" applyFill="1" applyBorder="1" applyAlignment="1">
      <alignment vertical="center"/>
    </xf>
    <xf numFmtId="44" fontId="67" fillId="38" borderId="18" xfId="539" applyFont="1" applyFill="1" applyBorder="1" applyAlignment="1">
      <alignment vertical="center"/>
    </xf>
    <xf numFmtId="44" fontId="15" fillId="0" borderId="0" xfId="539" applyFont="1" applyAlignment="1">
      <alignment vertical="center"/>
    </xf>
    <xf numFmtId="44" fontId="67" fillId="38" borderId="18" xfId="0" applyNumberFormat="1" applyFont="1" applyFill="1" applyBorder="1" applyAlignment="1">
      <alignment vertical="center"/>
    </xf>
    <xf numFmtId="44" fontId="67" fillId="40" borderId="4" xfId="539" applyFont="1" applyFill="1" applyBorder="1"/>
    <xf numFmtId="44" fontId="15" fillId="40" borderId="0" xfId="539" applyFont="1" applyFill="1" applyAlignment="1">
      <alignment horizontal="center" vertical="center"/>
    </xf>
    <xf numFmtId="44" fontId="15" fillId="40" borderId="3" xfId="539" applyFont="1" applyFill="1" applyBorder="1" applyAlignment="1">
      <alignment horizontal="center" vertical="center"/>
    </xf>
    <xf numFmtId="0" fontId="15" fillId="40" borderId="3" xfId="0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vertical="center" wrapText="1"/>
    </xf>
    <xf numFmtId="0" fontId="13" fillId="3" borderId="0" xfId="0" applyFont="1" applyFill="1" applyAlignment="1">
      <alignment horizontal="right" vertical="center"/>
    </xf>
    <xf numFmtId="167" fontId="13" fillId="3" borderId="0" xfId="0" applyNumberFormat="1" applyFont="1" applyFill="1" applyAlignment="1">
      <alignment horizontal="right" vertical="center"/>
    </xf>
    <xf numFmtId="0" fontId="13" fillId="3" borderId="27" xfId="0" applyFont="1" applyFill="1" applyBorder="1" applyAlignment="1">
      <alignment vertical="center"/>
    </xf>
    <xf numFmtId="0" fontId="13" fillId="3" borderId="0" xfId="0" applyFont="1" applyFill="1" applyAlignment="1">
      <alignment horizontal="right"/>
    </xf>
    <xf numFmtId="0" fontId="13" fillId="0" borderId="0" xfId="0" applyFont="1" applyAlignment="1">
      <alignment horizontal="right"/>
    </xf>
    <xf numFmtId="0" fontId="13" fillId="0" borderId="27" xfId="0" applyFont="1" applyBorder="1"/>
    <xf numFmtId="0" fontId="13" fillId="3" borderId="24" xfId="0" applyFont="1" applyFill="1" applyBorder="1" applyAlignment="1">
      <alignment horizontal="right" vertical="center"/>
    </xf>
    <xf numFmtId="2" fontId="13" fillId="3" borderId="24" xfId="0" applyNumberFormat="1" applyFont="1" applyFill="1" applyBorder="1" applyAlignment="1">
      <alignment horizontal="right" vertical="center"/>
    </xf>
    <xf numFmtId="0" fontId="14" fillId="3" borderId="25" xfId="0" applyFont="1" applyFill="1" applyBorder="1" applyAlignment="1">
      <alignment vertical="center"/>
    </xf>
    <xf numFmtId="0" fontId="13" fillId="3" borderId="26" xfId="0" applyFont="1" applyFill="1" applyBorder="1"/>
    <xf numFmtId="0" fontId="13" fillId="0" borderId="27" xfId="0" applyFont="1" applyBorder="1" applyAlignment="1">
      <alignment vertical="center" wrapText="1"/>
    </xf>
    <xf numFmtId="0" fontId="13" fillId="3" borderId="23" xfId="0" applyFont="1" applyFill="1" applyBorder="1"/>
    <xf numFmtId="0" fontId="38" fillId="3" borderId="2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 textRotation="90"/>
    </xf>
    <xf numFmtId="0" fontId="14" fillId="54" borderId="1" xfId="0" applyFont="1" applyFill="1" applyBorder="1" applyAlignment="1">
      <alignment horizontal="center" vertical="center"/>
    </xf>
    <xf numFmtId="0" fontId="13" fillId="53" borderId="1" xfId="0" applyFont="1" applyFill="1" applyBorder="1" applyAlignment="1">
      <alignment horizontal="center" vertical="center" wrapText="1"/>
    </xf>
    <xf numFmtId="0" fontId="39" fillId="5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39" fillId="57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5" borderId="1" xfId="0" applyFont="1" applyFill="1" applyBorder="1" applyAlignment="1">
      <alignment horizontal="center" vertical="center" wrapText="1"/>
    </xf>
    <xf numFmtId="0" fontId="13" fillId="56" borderId="1" xfId="0" applyFont="1" applyFill="1" applyBorder="1" applyAlignment="1">
      <alignment horizontal="center" vertical="center" wrapText="1"/>
    </xf>
    <xf numFmtId="0" fontId="14" fillId="43" borderId="1" xfId="0" applyFont="1" applyFill="1" applyBorder="1" applyAlignment="1">
      <alignment horizontal="center" vertical="center" wrapText="1"/>
    </xf>
    <xf numFmtId="0" fontId="14" fillId="46" borderId="1" xfId="0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center" vertical="center" wrapText="1"/>
    </xf>
    <xf numFmtId="0" fontId="39" fillId="49" borderId="1" xfId="0" applyFont="1" applyFill="1" applyBorder="1" applyAlignment="1">
      <alignment horizontal="center" vertical="center" wrapText="1"/>
    </xf>
    <xf numFmtId="0" fontId="39" fillId="50" borderId="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65" borderId="18" xfId="0" applyFont="1" applyFill="1" applyBorder="1" applyAlignment="1">
      <alignment horizontal="center" vertical="center" wrapText="1"/>
    </xf>
    <xf numFmtId="165" fontId="38" fillId="3" borderId="0" xfId="0" applyNumberFormat="1" applyFont="1" applyFill="1" applyAlignment="1">
      <alignment vertical="center"/>
    </xf>
    <xf numFmtId="0" fontId="38" fillId="0" borderId="27" xfId="0" applyFont="1" applyBorder="1" applyAlignment="1">
      <alignment vertical="center" wrapText="1"/>
    </xf>
    <xf numFmtId="167" fontId="13" fillId="3" borderId="27" xfId="0" applyNumberFormat="1" applyFont="1" applyFill="1" applyBorder="1" applyAlignment="1">
      <alignment vertical="center"/>
    </xf>
    <xf numFmtId="0" fontId="13" fillId="3" borderId="27" xfId="0" applyFont="1" applyFill="1" applyBorder="1" applyAlignment="1">
      <alignment horizontal="center" vertical="center"/>
    </xf>
    <xf numFmtId="0" fontId="13" fillId="3" borderId="24" xfId="0" applyFont="1" applyFill="1" applyBorder="1"/>
    <xf numFmtId="170" fontId="15" fillId="0" borderId="0" xfId="544" applyNumberFormat="1" applyFont="1" applyAlignment="1">
      <alignment horizontal="right" vertical="center"/>
    </xf>
    <xf numFmtId="170" fontId="15" fillId="0" borderId="0" xfId="544" applyNumberFormat="1" applyFont="1" applyAlignment="1">
      <alignment horizontal="right"/>
    </xf>
    <xf numFmtId="170" fontId="15" fillId="0" borderId="3" xfId="544" applyNumberFormat="1" applyFont="1" applyBorder="1" applyAlignment="1">
      <alignment horizontal="right"/>
    </xf>
    <xf numFmtId="171" fontId="15" fillId="0" borderId="0" xfId="0" applyNumberFormat="1" applyFont="1" applyAlignment="1">
      <alignment horizontal="center" vertical="center"/>
    </xf>
    <xf numFmtId="171" fontId="15" fillId="0" borderId="3" xfId="0" applyNumberFormat="1" applyFont="1" applyBorder="1" applyAlignment="1">
      <alignment horizontal="center" vertical="center"/>
    </xf>
    <xf numFmtId="171" fontId="67" fillId="0" borderId="4" xfId="0" applyNumberFormat="1" applyFont="1" applyBorder="1" applyAlignment="1">
      <alignment horizontal="center"/>
    </xf>
    <xf numFmtId="0" fontId="65" fillId="40" borderId="26" xfId="0" applyFont="1" applyFill="1" applyBorder="1"/>
    <xf numFmtId="0" fontId="10" fillId="38" borderId="20" xfId="0" applyFont="1" applyFill="1" applyBorder="1" applyAlignment="1">
      <alignment horizontal="center" vertical="center" wrapText="1"/>
    </xf>
    <xf numFmtId="0" fontId="0" fillId="0" borderId="21" xfId="0" applyBorder="1"/>
    <xf numFmtId="0" fontId="38" fillId="38" borderId="21" xfId="0" applyFont="1" applyFill="1" applyBorder="1" applyAlignment="1">
      <alignment horizontal="center" vertical="center"/>
    </xf>
    <xf numFmtId="0" fontId="52" fillId="38" borderId="21" xfId="0" applyFont="1" applyFill="1" applyBorder="1" applyAlignment="1">
      <alignment horizontal="center" vertical="center" textRotation="90"/>
    </xf>
    <xf numFmtId="0" fontId="14" fillId="54" borderId="21" xfId="0" applyFont="1" applyFill="1" applyBorder="1" applyAlignment="1">
      <alignment horizontal="center" vertical="center"/>
    </xf>
    <xf numFmtId="0" fontId="14" fillId="38" borderId="21" xfId="0" applyFont="1" applyFill="1" applyBorder="1" applyAlignment="1">
      <alignment horizontal="center" vertical="center"/>
    </xf>
    <xf numFmtId="0" fontId="13" fillId="39" borderId="21" xfId="0" applyFont="1" applyFill="1" applyBorder="1" applyAlignment="1">
      <alignment horizontal="center" vertical="center" wrapText="1" shrinkToFit="1"/>
    </xf>
    <xf numFmtId="0" fontId="13" fillId="38" borderId="21" xfId="0" applyFont="1" applyFill="1" applyBorder="1" applyAlignment="1">
      <alignment horizontal="center" vertical="center" wrapText="1" shrinkToFit="1"/>
    </xf>
    <xf numFmtId="0" fontId="13" fillId="38" borderId="21" xfId="0" applyFont="1" applyFill="1" applyBorder="1" applyAlignment="1">
      <alignment horizontal="center" vertical="center"/>
    </xf>
    <xf numFmtId="169" fontId="50" fillId="65" borderId="21" xfId="539" applyNumberFormat="1" applyFont="1" applyFill="1" applyBorder="1" applyAlignment="1" applyProtection="1">
      <alignment horizontal="center" vertical="center"/>
    </xf>
    <xf numFmtId="0" fontId="0" fillId="38" borderId="30" xfId="0" applyFill="1" applyBorder="1" applyAlignment="1" applyProtection="1">
      <alignment horizontal="center" vertical="center"/>
      <protection locked="0"/>
    </xf>
    <xf numFmtId="167" fontId="0" fillId="38" borderId="31" xfId="0" applyNumberFormat="1" applyFill="1" applyBorder="1" applyAlignment="1" applyProtection="1">
      <alignment horizontal="center" vertical="center"/>
      <protection locked="0"/>
    </xf>
    <xf numFmtId="0" fontId="0" fillId="38" borderId="21" xfId="0" applyFill="1" applyBorder="1" applyAlignment="1" applyProtection="1">
      <alignment horizontal="center" vertical="center"/>
      <protection locked="0"/>
    </xf>
    <xf numFmtId="0" fontId="0" fillId="38" borderId="31" xfId="0" applyFill="1" applyBorder="1" applyAlignment="1" applyProtection="1">
      <alignment horizontal="center" vertical="center"/>
      <protection locked="0"/>
    </xf>
    <xf numFmtId="166" fontId="14" fillId="38" borderId="22" xfId="0" applyNumberFormat="1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 wrapText="1"/>
    </xf>
    <xf numFmtId="166" fontId="14" fillId="3" borderId="27" xfId="0" applyNumberFormat="1" applyFont="1" applyFill="1" applyBorder="1" applyAlignment="1">
      <alignment horizontal="center" vertical="center"/>
    </xf>
    <xf numFmtId="0" fontId="10" fillId="38" borderId="26" xfId="0" applyFont="1" applyFill="1" applyBorder="1" applyAlignment="1">
      <alignment horizontal="center" vertical="center" wrapText="1"/>
    </xf>
    <xf numFmtId="166" fontId="14" fillId="38" borderId="27" xfId="0" applyNumberFormat="1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0" fillId="0" borderId="24" xfId="0" applyBorder="1"/>
    <xf numFmtId="0" fontId="38" fillId="3" borderId="24" xfId="0" applyFont="1" applyFill="1" applyBorder="1" applyAlignment="1">
      <alignment horizontal="center" vertical="center"/>
    </xf>
    <xf numFmtId="0" fontId="52" fillId="3" borderId="24" xfId="0" applyFont="1" applyFill="1" applyBorder="1" applyAlignment="1">
      <alignment horizontal="center" vertical="center" textRotation="90"/>
    </xf>
    <xf numFmtId="0" fontId="14" fillId="54" borderId="24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3" fillId="39" borderId="24" xfId="0" applyFont="1" applyFill="1" applyBorder="1" applyAlignment="1">
      <alignment horizontal="center" vertical="center" wrapText="1" shrinkToFit="1"/>
    </xf>
    <xf numFmtId="0" fontId="13" fillId="3" borderId="24" xfId="0" applyFont="1" applyFill="1" applyBorder="1" applyAlignment="1">
      <alignment horizontal="center" vertical="center" wrapText="1" shrinkToFit="1"/>
    </xf>
    <xf numFmtId="0" fontId="13" fillId="3" borderId="24" xfId="0" applyFont="1" applyFill="1" applyBorder="1" applyAlignment="1">
      <alignment horizontal="center" vertical="center"/>
    </xf>
    <xf numFmtId="169" fontId="50" fillId="65" borderId="24" xfId="539" applyNumberFormat="1" applyFont="1" applyFill="1" applyBorder="1" applyAlignment="1" applyProtection="1">
      <alignment horizontal="center" vertical="center"/>
    </xf>
    <xf numFmtId="0" fontId="0" fillId="3" borderId="32" xfId="0" applyFill="1" applyBorder="1" applyAlignment="1" applyProtection="1">
      <alignment horizontal="center" vertical="center"/>
      <protection locked="0"/>
    </xf>
    <xf numFmtId="167" fontId="0" fillId="3" borderId="33" xfId="0" applyNumberFormat="1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3" borderId="33" xfId="0" applyFill="1" applyBorder="1" applyAlignment="1" applyProtection="1">
      <alignment horizontal="center" vertical="center"/>
      <protection locked="0"/>
    </xf>
    <xf numFmtId="166" fontId="14" fillId="3" borderId="25" xfId="0" applyNumberFormat="1" applyFont="1" applyFill="1" applyBorder="1" applyAlignment="1">
      <alignment horizontal="center" vertical="center"/>
    </xf>
    <xf numFmtId="0" fontId="42" fillId="3" borderId="21" xfId="0" applyFont="1" applyFill="1" applyBorder="1" applyAlignment="1">
      <alignment horizontal="center" vertical="center"/>
    </xf>
    <xf numFmtId="0" fontId="54" fillId="3" borderId="21" xfId="0" applyFont="1" applyFill="1" applyBorder="1" applyAlignment="1">
      <alignment horizontal="center" vertical="center" textRotation="90"/>
    </xf>
    <xf numFmtId="0" fontId="50" fillId="54" borderId="21" xfId="0" applyFont="1" applyFill="1" applyBorder="1" applyAlignment="1">
      <alignment horizontal="center" vertical="center"/>
    </xf>
    <xf numFmtId="0" fontId="12" fillId="53" borderId="21" xfId="0" applyFont="1" applyFill="1" applyBorder="1" applyAlignment="1">
      <alignment horizontal="center" vertical="center"/>
    </xf>
    <xf numFmtId="0" fontId="11" fillId="52" borderId="21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169" fontId="10" fillId="65" borderId="34" xfId="0" applyNumberFormat="1" applyFont="1" applyFill="1" applyBorder="1" applyAlignment="1">
      <alignment horizontal="center" vertical="center"/>
    </xf>
    <xf numFmtId="0" fontId="0" fillId="3" borderId="34" xfId="0" applyFill="1" applyBorder="1" applyAlignment="1" applyProtection="1">
      <alignment horizontal="center" vertical="center"/>
      <protection locked="0"/>
    </xf>
    <xf numFmtId="0" fontId="12" fillId="3" borderId="31" xfId="0" applyFont="1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  <xf numFmtId="0" fontId="0" fillId="3" borderId="30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166" fontId="12" fillId="3" borderId="22" xfId="0" applyNumberFormat="1" applyFont="1" applyFill="1" applyBorder="1" applyAlignment="1">
      <alignment horizontal="center" vertical="center"/>
    </xf>
    <xf numFmtId="166" fontId="12" fillId="3" borderId="35" xfId="0" applyNumberFormat="1" applyFont="1" applyFill="1" applyBorder="1" applyAlignment="1">
      <alignment horizontal="center" vertical="center"/>
    </xf>
    <xf numFmtId="166" fontId="12" fillId="38" borderId="35" xfId="0" applyNumberFormat="1" applyFont="1" applyFill="1" applyBorder="1" applyAlignment="1">
      <alignment horizontal="center" vertical="center"/>
    </xf>
    <xf numFmtId="166" fontId="12" fillId="38" borderId="27" xfId="0" applyNumberFormat="1" applyFont="1" applyFill="1" applyBorder="1" applyAlignment="1">
      <alignment horizontal="center" vertical="center"/>
    </xf>
    <xf numFmtId="0" fontId="42" fillId="46" borderId="24" xfId="0" applyFont="1" applyFill="1" applyBorder="1" applyAlignment="1">
      <alignment horizontal="center" vertical="center"/>
    </xf>
    <xf numFmtId="0" fontId="54" fillId="46" borderId="24" xfId="0" applyFont="1" applyFill="1" applyBorder="1" applyAlignment="1">
      <alignment horizontal="center" vertical="center" textRotation="90"/>
    </xf>
    <xf numFmtId="0" fontId="50" fillId="54" borderId="36" xfId="0" applyFont="1" applyFill="1" applyBorder="1" applyAlignment="1">
      <alignment horizontal="center" vertical="center"/>
    </xf>
    <xf numFmtId="0" fontId="12" fillId="53" borderId="24" xfId="0" applyFont="1" applyFill="1" applyBorder="1" applyAlignment="1">
      <alignment horizontal="center" vertical="center"/>
    </xf>
    <xf numFmtId="0" fontId="11" fillId="52" borderId="36" xfId="0" applyFont="1" applyFill="1" applyBorder="1" applyAlignment="1">
      <alignment horizontal="center" vertical="center"/>
    </xf>
    <xf numFmtId="0" fontId="50" fillId="54" borderId="24" xfId="0" applyFont="1" applyFill="1" applyBorder="1" applyAlignment="1">
      <alignment horizontal="center" vertical="center"/>
    </xf>
    <xf numFmtId="0" fontId="10" fillId="46" borderId="24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166" fontId="12" fillId="46" borderId="37" xfId="0" applyNumberFormat="1" applyFont="1" applyFill="1" applyBorder="1" applyAlignment="1">
      <alignment horizontal="center" vertical="center"/>
    </xf>
    <xf numFmtId="0" fontId="42" fillId="46" borderId="21" xfId="0" applyFont="1" applyFill="1" applyBorder="1" applyAlignment="1">
      <alignment horizontal="center" vertical="center"/>
    </xf>
    <xf numFmtId="0" fontId="54" fillId="46" borderId="21" xfId="0" applyFont="1" applyFill="1" applyBorder="1" applyAlignment="1">
      <alignment horizontal="center" vertical="center" textRotation="90"/>
    </xf>
    <xf numFmtId="0" fontId="10" fillId="46" borderId="21" xfId="0" applyFont="1" applyFill="1" applyBorder="1" applyAlignment="1">
      <alignment horizontal="center" vertical="center"/>
    </xf>
    <xf numFmtId="166" fontId="12" fillId="46" borderId="38" xfId="0" applyNumberFormat="1" applyFont="1" applyFill="1" applyBorder="1" applyAlignment="1">
      <alignment horizontal="center" vertical="center"/>
    </xf>
    <xf numFmtId="0" fontId="0" fillId="46" borderId="39" xfId="0" applyFill="1" applyBorder="1" applyAlignment="1" applyProtection="1">
      <alignment horizontal="center" vertical="center"/>
      <protection locked="0"/>
    </xf>
    <xf numFmtId="0" fontId="12" fillId="46" borderId="33" xfId="0" applyFont="1" applyFill="1" applyBorder="1" applyAlignment="1" applyProtection="1">
      <alignment horizontal="center" vertical="center"/>
      <protection locked="0"/>
    </xf>
    <xf numFmtId="169" fontId="10" fillId="65" borderId="39" xfId="0" applyNumberFormat="1" applyFont="1" applyFill="1" applyBorder="1" applyAlignment="1">
      <alignment horizontal="center" vertical="center"/>
    </xf>
    <xf numFmtId="0" fontId="0" fillId="46" borderId="34" xfId="0" applyFill="1" applyBorder="1" applyAlignment="1" applyProtection="1">
      <alignment horizontal="center" vertical="center"/>
      <protection locked="0"/>
    </xf>
    <xf numFmtId="0" fontId="0" fillId="46" borderId="33" xfId="0" applyFill="1" applyBorder="1" applyAlignment="1" applyProtection="1">
      <alignment horizontal="center" vertical="center"/>
      <protection locked="0"/>
    </xf>
    <xf numFmtId="0" fontId="0" fillId="46" borderId="31" xfId="0" applyFill="1" applyBorder="1" applyAlignment="1" applyProtection="1">
      <alignment horizontal="center" vertical="center"/>
      <protection locked="0"/>
    </xf>
    <xf numFmtId="0" fontId="12" fillId="46" borderId="31" xfId="0" applyFont="1" applyFill="1" applyBorder="1" applyAlignment="1" applyProtection="1">
      <alignment horizontal="center" vertical="center"/>
      <protection locked="0"/>
    </xf>
    <xf numFmtId="0" fontId="0" fillId="46" borderId="21" xfId="0" applyFill="1" applyBorder="1" applyAlignment="1" applyProtection="1">
      <alignment horizontal="center" vertical="center"/>
      <protection locked="0"/>
    </xf>
    <xf numFmtId="0" fontId="0" fillId="46" borderId="30" xfId="0" applyFill="1" applyBorder="1" applyAlignment="1" applyProtection="1">
      <alignment horizontal="center" vertical="center"/>
      <protection locked="0"/>
    </xf>
    <xf numFmtId="0" fontId="0" fillId="46" borderId="24" xfId="0" applyFill="1" applyBorder="1" applyAlignment="1" applyProtection="1">
      <alignment horizontal="center" vertical="center"/>
      <protection locked="0"/>
    </xf>
    <xf numFmtId="0" fontId="46" fillId="46" borderId="2" xfId="0" applyFont="1" applyFill="1" applyBorder="1" applyAlignment="1">
      <alignment horizontal="center" vertical="center" wrapText="1"/>
    </xf>
    <xf numFmtId="0" fontId="42" fillId="46" borderId="1" xfId="0" applyFont="1" applyFill="1" applyBorder="1" applyAlignment="1">
      <alignment horizontal="center" vertical="center"/>
    </xf>
    <xf numFmtId="0" fontId="10" fillId="46" borderId="1" xfId="0" applyFont="1" applyFill="1" applyBorder="1" applyAlignment="1">
      <alignment horizontal="center" vertical="center"/>
    </xf>
    <xf numFmtId="0" fontId="50" fillId="54" borderId="1" xfId="0" applyFont="1" applyFill="1" applyBorder="1" applyAlignment="1">
      <alignment horizontal="center" vertical="center"/>
    </xf>
    <xf numFmtId="0" fontId="12" fillId="53" borderId="1" xfId="0" applyFont="1" applyFill="1" applyBorder="1" applyAlignment="1">
      <alignment horizontal="center" vertical="center"/>
    </xf>
    <xf numFmtId="0" fontId="11" fillId="5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69" fontId="10" fillId="65" borderId="40" xfId="0" applyNumberFormat="1" applyFont="1" applyFill="1" applyBorder="1" applyAlignment="1">
      <alignment horizontal="center" vertical="center"/>
    </xf>
    <xf numFmtId="0" fontId="0" fillId="46" borderId="41" xfId="0" applyFill="1" applyBorder="1" applyAlignment="1" applyProtection="1">
      <alignment horizontal="center" vertical="center"/>
      <protection locked="0"/>
    </xf>
    <xf numFmtId="0" fontId="12" fillId="46" borderId="41" xfId="0" applyFont="1" applyFill="1" applyBorder="1" applyAlignment="1" applyProtection="1">
      <alignment horizontal="center" vertical="center"/>
      <protection locked="0"/>
    </xf>
    <xf numFmtId="0" fontId="0" fillId="46" borderId="1" xfId="0" applyFill="1" applyBorder="1" applyAlignment="1" applyProtection="1">
      <alignment horizontal="center" vertical="center"/>
      <protection locked="0"/>
    </xf>
    <xf numFmtId="0" fontId="0" fillId="46" borderId="42" xfId="0" applyFill="1" applyBorder="1" applyAlignment="1" applyProtection="1">
      <alignment horizontal="center" vertical="center"/>
      <protection locked="0"/>
    </xf>
    <xf numFmtId="0" fontId="0" fillId="46" borderId="40" xfId="0" applyFill="1" applyBorder="1" applyAlignment="1" applyProtection="1">
      <alignment horizontal="center" vertical="center"/>
      <protection locked="0"/>
    </xf>
    <xf numFmtId="166" fontId="12" fillId="46" borderId="43" xfId="0" applyNumberFormat="1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 applyProtection="1">
      <alignment horizontal="center" vertical="center"/>
      <protection locked="0"/>
    </xf>
    <xf numFmtId="166" fontId="12" fillId="3" borderId="27" xfId="0" applyNumberFormat="1" applyFont="1" applyFill="1" applyBorder="1" applyAlignment="1">
      <alignment horizontal="center" vertical="center"/>
    </xf>
    <xf numFmtId="0" fontId="65" fillId="40" borderId="44" xfId="0" applyFont="1" applyFill="1" applyBorder="1"/>
    <xf numFmtId="0" fontId="65" fillId="40" borderId="19" xfId="0" applyFont="1" applyFill="1" applyBorder="1"/>
    <xf numFmtId="0" fontId="65" fillId="40" borderId="45" xfId="0" applyFont="1" applyFill="1" applyBorder="1"/>
    <xf numFmtId="0" fontId="61" fillId="67" borderId="19" xfId="0" applyFont="1" applyFill="1" applyBorder="1" applyAlignment="1">
      <alignment horizontal="left" vertical="center"/>
    </xf>
    <xf numFmtId="0" fontId="10" fillId="3" borderId="26" xfId="0" applyFont="1" applyFill="1" applyBorder="1" applyAlignment="1">
      <alignment horizontal="center" vertical="center"/>
    </xf>
    <xf numFmtId="0" fontId="10" fillId="38" borderId="26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5" fontId="38" fillId="3" borderId="0" xfId="0" applyNumberFormat="1" applyFont="1" applyFill="1" applyAlignment="1">
      <alignment horizontal="right" vertical="center"/>
    </xf>
    <xf numFmtId="0" fontId="38" fillId="3" borderId="27" xfId="0" applyFont="1" applyFill="1" applyBorder="1" applyAlignment="1">
      <alignment horizontal="left" vertical="center"/>
    </xf>
    <xf numFmtId="0" fontId="13" fillId="3" borderId="0" xfId="0" applyFont="1" applyFill="1" applyAlignment="1">
      <alignment vertical="center"/>
    </xf>
    <xf numFmtId="0" fontId="13" fillId="0" borderId="27" xfId="0" applyFont="1" applyBorder="1" applyAlignment="1">
      <alignment vertical="center"/>
    </xf>
    <xf numFmtId="0" fontId="14" fillId="3" borderId="24" xfId="0" applyFont="1" applyFill="1" applyBorder="1" applyAlignment="1">
      <alignment vertical="center"/>
    </xf>
    <xf numFmtId="0" fontId="13" fillId="3" borderId="25" xfId="0" applyFont="1" applyFill="1" applyBorder="1" applyAlignment="1">
      <alignment horizontal="center" vertical="center"/>
    </xf>
    <xf numFmtId="0" fontId="42" fillId="38" borderId="21" xfId="0" applyFont="1" applyFill="1" applyBorder="1" applyAlignment="1">
      <alignment horizontal="center" vertical="center"/>
    </xf>
    <xf numFmtId="2" fontId="36" fillId="54" borderId="21" xfId="503" applyNumberFormat="1" applyFont="1" applyFill="1" applyBorder="1" applyAlignment="1">
      <alignment horizontal="center" vertical="center"/>
    </xf>
    <xf numFmtId="0" fontId="47" fillId="54" borderId="21" xfId="503" applyFont="1" applyFill="1" applyBorder="1" applyAlignment="1">
      <alignment horizontal="center" vertical="center"/>
    </xf>
    <xf numFmtId="0" fontId="10" fillId="38" borderId="21" xfId="0" applyFont="1" applyFill="1" applyBorder="1" applyAlignment="1">
      <alignment horizontal="center" vertical="center" wrapText="1" shrinkToFit="1"/>
    </xf>
    <xf numFmtId="0" fontId="10" fillId="38" borderId="21" xfId="0" applyFont="1" applyFill="1" applyBorder="1" applyAlignment="1">
      <alignment horizontal="center" vertical="center"/>
    </xf>
    <xf numFmtId="44" fontId="10" fillId="38" borderId="21" xfId="539" applyFont="1" applyFill="1" applyBorder="1" applyAlignment="1">
      <alignment horizontal="center" vertical="center" wrapText="1" shrinkToFit="1"/>
    </xf>
    <xf numFmtId="169" fontId="50" fillId="65" borderId="21" xfId="539" applyNumberFormat="1" applyFont="1" applyFill="1" applyBorder="1" applyAlignment="1">
      <alignment horizontal="center" vertical="center"/>
    </xf>
    <xf numFmtId="0" fontId="12" fillId="38" borderId="31" xfId="0" applyFont="1" applyFill="1" applyBorder="1" applyAlignment="1" applyProtection="1">
      <alignment horizontal="center" vertical="center"/>
      <protection locked="0"/>
    </xf>
    <xf numFmtId="166" fontId="12" fillId="38" borderId="22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 shrinkToFit="1"/>
    </xf>
    <xf numFmtId="0" fontId="10" fillId="38" borderId="0" xfId="0" applyFont="1" applyFill="1" applyAlignment="1">
      <alignment horizontal="center" vertical="center" wrapText="1" shrinkToFit="1"/>
    </xf>
    <xf numFmtId="0" fontId="13" fillId="3" borderId="21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 wrapText="1" shrinkToFit="1"/>
    </xf>
    <xf numFmtId="44" fontId="10" fillId="3" borderId="21" xfId="539" applyFont="1" applyFill="1" applyBorder="1" applyAlignment="1">
      <alignment horizontal="center" vertical="center" wrapText="1" shrinkToFit="1"/>
    </xf>
    <xf numFmtId="0" fontId="0" fillId="0" borderId="30" xfId="0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44" fillId="3" borderId="0" xfId="0" applyFont="1" applyFill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44" fillId="3" borderId="21" xfId="0" applyFont="1" applyFill="1" applyBorder="1" applyAlignment="1">
      <alignment horizontal="center" vertical="center"/>
    </xf>
    <xf numFmtId="2" fontId="12" fillId="54" borderId="21" xfId="0" applyNumberFormat="1" applyFont="1" applyFill="1" applyBorder="1" applyAlignment="1">
      <alignment horizontal="center" vertical="center"/>
    </xf>
    <xf numFmtId="0" fontId="12" fillId="54" borderId="21" xfId="0" applyFont="1" applyFill="1" applyBorder="1" applyAlignment="1">
      <alignment horizontal="center" vertical="center"/>
    </xf>
    <xf numFmtId="44" fontId="50" fillId="3" borderId="21" xfId="539" applyFont="1" applyFill="1" applyBorder="1" applyAlignment="1">
      <alignment horizontal="center" vertical="center" wrapText="1" shrinkToFit="1"/>
    </xf>
    <xf numFmtId="0" fontId="0" fillId="0" borderId="34" xfId="0" applyBorder="1" applyAlignment="1" applyProtection="1">
      <alignment horizontal="center" vertical="center"/>
      <protection locked="0"/>
    </xf>
    <xf numFmtId="2" fontId="12" fillId="54" borderId="0" xfId="0" applyNumberFormat="1" applyFont="1" applyFill="1" applyAlignment="1">
      <alignment horizontal="center" vertical="center"/>
    </xf>
    <xf numFmtId="0" fontId="10" fillId="3" borderId="21" xfId="0" applyFont="1" applyFill="1" applyBorder="1" applyAlignment="1">
      <alignment horizontal="center" vertical="center" wrapText="1"/>
    </xf>
    <xf numFmtId="0" fontId="10" fillId="38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8" borderId="2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3" borderId="0" xfId="0" applyFont="1" applyFill="1" applyAlignment="1" applyProtection="1">
      <alignment horizontal="center" vertical="center"/>
      <protection locked="0"/>
    </xf>
    <xf numFmtId="166" fontId="12" fillId="38" borderId="38" xfId="0" applyNumberFormat="1" applyFont="1" applyFill="1" applyBorder="1" applyAlignment="1">
      <alignment horizontal="center" vertical="center"/>
    </xf>
    <xf numFmtId="166" fontId="12" fillId="46" borderId="18" xfId="0" applyNumberFormat="1" applyFont="1" applyFill="1" applyBorder="1" applyAlignment="1">
      <alignment horizontal="center" vertical="center"/>
    </xf>
    <xf numFmtId="0" fontId="13" fillId="46" borderId="1" xfId="0" applyFont="1" applyFill="1" applyBorder="1" applyAlignment="1">
      <alignment horizontal="center" vertical="center"/>
    </xf>
    <xf numFmtId="2" fontId="36" fillId="54" borderId="1" xfId="503" applyNumberFormat="1" applyFont="1" applyFill="1" applyBorder="1" applyAlignment="1">
      <alignment horizontal="center" vertical="center"/>
    </xf>
    <xf numFmtId="0" fontId="47" fillId="54" borderId="1" xfId="503" applyFont="1" applyFill="1" applyBorder="1" applyAlignment="1">
      <alignment horizontal="center" vertical="center"/>
    </xf>
    <xf numFmtId="0" fontId="10" fillId="46" borderId="1" xfId="0" applyFont="1" applyFill="1" applyBorder="1" applyAlignment="1">
      <alignment horizontal="center" vertical="center" wrapText="1" shrinkToFit="1"/>
    </xf>
    <xf numFmtId="44" fontId="10" fillId="46" borderId="1" xfId="539" applyFont="1" applyFill="1" applyBorder="1" applyAlignment="1">
      <alignment horizontal="center" vertical="center" wrapText="1" shrinkToFit="1"/>
    </xf>
    <xf numFmtId="44" fontId="10" fillId="65" borderId="1" xfId="539" applyFont="1" applyFill="1" applyBorder="1" applyAlignment="1">
      <alignment horizontal="center" vertical="center" wrapText="1" shrinkToFit="1"/>
    </xf>
    <xf numFmtId="0" fontId="37" fillId="41" borderId="1" xfId="0" applyFont="1" applyFill="1" applyBorder="1" applyAlignment="1">
      <alignment horizontal="center" vertical="center" wrapText="1"/>
    </xf>
    <xf numFmtId="0" fontId="39" fillId="42" borderId="1" xfId="0" applyFont="1" applyFill="1" applyBorder="1" applyAlignment="1">
      <alignment horizontal="center" vertical="center" wrapText="1"/>
    </xf>
    <xf numFmtId="0" fontId="14" fillId="45" borderId="1" xfId="0" applyFont="1" applyFill="1" applyBorder="1" applyAlignment="1">
      <alignment horizontal="center" vertical="center" wrapText="1"/>
    </xf>
    <xf numFmtId="0" fontId="14" fillId="55" borderId="1" xfId="0" applyFont="1" applyFill="1" applyBorder="1" applyAlignment="1">
      <alignment horizontal="center" vertical="center" wrapText="1"/>
    </xf>
    <xf numFmtId="0" fontId="14" fillId="51" borderId="1" xfId="0" applyFont="1" applyFill="1" applyBorder="1" applyAlignment="1">
      <alignment horizontal="center" vertical="center" wrapText="1"/>
    </xf>
    <xf numFmtId="0" fontId="14" fillId="49" borderId="1" xfId="0" applyFont="1" applyFill="1" applyBorder="1" applyAlignment="1">
      <alignment horizontal="center" vertical="center" wrapText="1"/>
    </xf>
    <xf numFmtId="0" fontId="39" fillId="50" borderId="40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4" fillId="3" borderId="19" xfId="0" applyFont="1" applyFill="1" applyBorder="1" applyAlignment="1">
      <alignment horizontal="center" vertical="center"/>
    </xf>
    <xf numFmtId="0" fontId="42" fillId="46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8" fillId="46" borderId="1" xfId="0" applyFont="1" applyFill="1" applyBorder="1" applyAlignment="1">
      <alignment horizontal="center" vertical="center"/>
    </xf>
    <xf numFmtId="0" fontId="52" fillId="48" borderId="1" xfId="0" applyFont="1" applyFill="1" applyBorder="1" applyAlignment="1">
      <alignment horizontal="center" vertical="center" textRotation="90"/>
    </xf>
    <xf numFmtId="0" fontId="14" fillId="46" borderId="1" xfId="0" applyFont="1" applyFill="1" applyBorder="1" applyAlignment="1">
      <alignment horizontal="center" vertical="center"/>
    </xf>
    <xf numFmtId="0" fontId="13" fillId="39" borderId="1" xfId="0" applyFont="1" applyFill="1" applyBorder="1" applyAlignment="1">
      <alignment horizontal="center" vertical="center" wrapText="1" shrinkToFit="1"/>
    </xf>
    <xf numFmtId="0" fontId="13" fillId="46" borderId="1" xfId="0" applyFont="1" applyFill="1" applyBorder="1" applyAlignment="1">
      <alignment horizontal="center" vertical="center" wrapText="1" shrinkToFit="1"/>
    </xf>
    <xf numFmtId="169" fontId="10" fillId="65" borderId="40" xfId="539" applyNumberFormat="1" applyFont="1" applyFill="1" applyBorder="1" applyAlignment="1" applyProtection="1">
      <alignment horizontal="center" vertical="center"/>
    </xf>
    <xf numFmtId="0" fontId="12" fillId="46" borderId="42" xfId="0" applyFont="1" applyFill="1" applyBorder="1" applyAlignment="1" applyProtection="1">
      <alignment horizontal="center" vertical="center"/>
      <protection locked="0"/>
    </xf>
    <xf numFmtId="167" fontId="12" fillId="46" borderId="41" xfId="0" applyNumberFormat="1" applyFont="1" applyFill="1" applyBorder="1" applyAlignment="1" applyProtection="1">
      <alignment horizontal="center" vertical="center"/>
      <protection locked="0"/>
    </xf>
    <xf numFmtId="0" fontId="12" fillId="46" borderId="1" xfId="0" applyFont="1" applyFill="1" applyBorder="1" applyAlignment="1" applyProtection="1">
      <alignment horizontal="center" vertical="center"/>
      <protection locked="0"/>
    </xf>
    <xf numFmtId="166" fontId="14" fillId="46" borderId="18" xfId="0" applyNumberFormat="1" applyFont="1" applyFill="1" applyBorder="1" applyAlignment="1">
      <alignment horizontal="center" vertical="center"/>
    </xf>
    <xf numFmtId="0" fontId="38" fillId="3" borderId="21" xfId="0" applyFont="1" applyFill="1" applyBorder="1" applyAlignment="1">
      <alignment horizontal="center" vertical="center"/>
    </xf>
    <xf numFmtId="0" fontId="52" fillId="3" borderId="21" xfId="0" applyFont="1" applyFill="1" applyBorder="1" applyAlignment="1">
      <alignment horizontal="center" vertical="center" textRotation="90"/>
    </xf>
    <xf numFmtId="0" fontId="13" fillId="3" borderId="21" xfId="0" applyFont="1" applyFill="1" applyBorder="1" applyAlignment="1">
      <alignment horizontal="center" vertical="center" wrapText="1" shrinkToFit="1"/>
    </xf>
    <xf numFmtId="167" fontId="0" fillId="3" borderId="31" xfId="0" applyNumberFormat="1" applyFill="1" applyBorder="1" applyAlignment="1" applyProtection="1">
      <alignment horizontal="center" vertical="center"/>
      <protection locked="0"/>
    </xf>
    <xf numFmtId="166" fontId="14" fillId="3" borderId="22" xfId="0" applyNumberFormat="1" applyFont="1" applyFill="1" applyBorder="1" applyAlignment="1">
      <alignment horizontal="center" vertical="center"/>
    </xf>
    <xf numFmtId="0" fontId="14" fillId="38" borderId="36" xfId="0" applyFont="1" applyFill="1" applyBorder="1" applyAlignment="1">
      <alignment horizontal="center" vertical="center"/>
    </xf>
    <xf numFmtId="0" fontId="14" fillId="38" borderId="1" xfId="0" applyFont="1" applyFill="1" applyBorder="1" applyAlignment="1">
      <alignment horizontal="center" vertical="center"/>
    </xf>
    <xf numFmtId="0" fontId="10" fillId="38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38" fillId="38" borderId="24" xfId="0" applyFont="1" applyFill="1" applyBorder="1" applyAlignment="1">
      <alignment horizontal="center" vertical="center"/>
    </xf>
    <xf numFmtId="0" fontId="52" fillId="38" borderId="24" xfId="0" applyFont="1" applyFill="1" applyBorder="1" applyAlignment="1">
      <alignment horizontal="center" vertical="center" textRotation="90"/>
    </xf>
    <xf numFmtId="0" fontId="13" fillId="38" borderId="24" xfId="0" applyFont="1" applyFill="1" applyBorder="1" applyAlignment="1">
      <alignment horizontal="center" vertical="center" wrapText="1" shrinkToFit="1"/>
    </xf>
    <xf numFmtId="0" fontId="13" fillId="38" borderId="24" xfId="0" applyFont="1" applyFill="1" applyBorder="1" applyAlignment="1">
      <alignment horizontal="center" vertical="center"/>
    </xf>
    <xf numFmtId="0" fontId="0" fillId="38" borderId="32" xfId="0" applyFill="1" applyBorder="1" applyAlignment="1" applyProtection="1">
      <alignment horizontal="center" vertical="center"/>
      <protection locked="0"/>
    </xf>
    <xf numFmtId="167" fontId="0" fillId="38" borderId="33" xfId="0" applyNumberFormat="1" applyFill="1" applyBorder="1" applyAlignment="1" applyProtection="1">
      <alignment horizontal="center" vertical="center"/>
      <protection locked="0"/>
    </xf>
    <xf numFmtId="0" fontId="0" fillId="38" borderId="24" xfId="0" applyFill="1" applyBorder="1" applyAlignment="1" applyProtection="1">
      <alignment horizontal="center" vertical="center"/>
      <protection locked="0"/>
    </xf>
    <xf numFmtId="0" fontId="0" fillId="38" borderId="33" xfId="0" applyFill="1" applyBorder="1" applyAlignment="1" applyProtection="1">
      <alignment horizontal="center" vertical="center"/>
      <protection locked="0"/>
    </xf>
    <xf numFmtId="166" fontId="14" fillId="38" borderId="25" xfId="0" applyNumberFormat="1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textRotation="90"/>
    </xf>
    <xf numFmtId="0" fontId="38" fillId="54" borderId="1" xfId="0" applyFont="1" applyFill="1" applyBorder="1" applyAlignment="1">
      <alignment horizontal="center" vertical="center" wrapText="1"/>
    </xf>
    <xf numFmtId="0" fontId="49" fillId="4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45" fillId="4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5" fillId="45" borderId="1" xfId="0" applyFont="1" applyFill="1" applyBorder="1" applyAlignment="1">
      <alignment horizontal="center" vertical="center" wrapText="1"/>
    </xf>
    <xf numFmtId="0" fontId="35" fillId="47" borderId="1" xfId="0" applyFont="1" applyFill="1" applyBorder="1" applyAlignment="1">
      <alignment horizontal="center" vertical="center" wrapText="1"/>
    </xf>
    <xf numFmtId="0" fontId="35" fillId="43" borderId="1" xfId="0" applyFont="1" applyFill="1" applyBorder="1" applyAlignment="1">
      <alignment horizontal="center" vertical="center" wrapText="1"/>
    </xf>
    <xf numFmtId="0" fontId="35" fillId="48" borderId="1" xfId="0" applyFont="1" applyFill="1" applyBorder="1" applyAlignment="1">
      <alignment horizontal="center" vertical="center" wrapText="1"/>
    </xf>
    <xf numFmtId="0" fontId="45" fillId="5" borderId="1" xfId="0" applyFont="1" applyFill="1" applyBorder="1" applyAlignment="1">
      <alignment horizontal="center" vertical="center" wrapText="1"/>
    </xf>
    <xf numFmtId="0" fontId="8" fillId="49" borderId="1" xfId="0" applyFont="1" applyFill="1" applyBorder="1" applyAlignment="1">
      <alignment horizontal="center" vertical="center" wrapText="1"/>
    </xf>
    <xf numFmtId="0" fontId="45" fillId="50" borderId="1" xfId="0" applyFont="1" applyFill="1" applyBorder="1" applyAlignment="1">
      <alignment horizontal="center" vertical="center" wrapText="1"/>
    </xf>
    <xf numFmtId="0" fontId="41" fillId="39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8" fillId="65" borderId="40" xfId="0" applyFont="1" applyFill="1" applyBorder="1" applyAlignment="1">
      <alignment horizontal="center" vertical="center" wrapText="1"/>
    </xf>
    <xf numFmtId="0" fontId="37" fillId="44" borderId="1" xfId="0" applyFont="1" applyFill="1" applyBorder="1" applyAlignment="1">
      <alignment horizontal="center" vertical="center" wrapText="1"/>
    </xf>
    <xf numFmtId="0" fontId="13" fillId="59" borderId="1" xfId="0" applyFont="1" applyFill="1" applyBorder="1" applyAlignment="1">
      <alignment horizontal="center" vertical="center" wrapText="1"/>
    </xf>
    <xf numFmtId="0" fontId="39" fillId="60" borderId="1" xfId="0" applyFont="1" applyFill="1" applyBorder="1" applyAlignment="1">
      <alignment horizontal="center" vertical="center" wrapText="1"/>
    </xf>
    <xf numFmtId="0" fontId="13" fillId="61" borderId="1" xfId="0" applyFont="1" applyFill="1" applyBorder="1" applyAlignment="1">
      <alignment horizontal="center" vertical="center" wrapText="1"/>
    </xf>
    <xf numFmtId="0" fontId="14" fillId="62" borderId="1" xfId="0" applyFont="1" applyFill="1" applyBorder="1" applyAlignment="1">
      <alignment horizontal="center" vertical="center" wrapText="1"/>
    </xf>
    <xf numFmtId="0" fontId="13" fillId="49" borderId="1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/>
    </xf>
    <xf numFmtId="0" fontId="41" fillId="3" borderId="43" xfId="0" applyFont="1" applyFill="1" applyBorder="1" applyAlignment="1">
      <alignment horizontal="center" vertical="center"/>
    </xf>
    <xf numFmtId="0" fontId="14" fillId="53" borderId="21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 wrapText="1" shrinkToFit="1"/>
    </xf>
    <xf numFmtId="0" fontId="14" fillId="53" borderId="0" xfId="0" applyFont="1" applyFill="1" applyAlignment="1">
      <alignment horizontal="center" vertical="center"/>
    </xf>
    <xf numFmtId="0" fontId="0" fillId="38" borderId="0" xfId="0" applyFill="1" applyAlignment="1">
      <alignment horizontal="center" vertical="center" wrapText="1" shrinkToFit="1"/>
    </xf>
    <xf numFmtId="0" fontId="0" fillId="3" borderId="0" xfId="0" applyFill="1" applyAlignment="1">
      <alignment horizontal="center" vertical="center" wrapText="1" shrinkToFit="1"/>
    </xf>
    <xf numFmtId="0" fontId="13" fillId="38" borderId="0" xfId="0" applyFont="1" applyFill="1" applyAlignment="1">
      <alignment horizontal="center" vertical="center" wrapText="1"/>
    </xf>
    <xf numFmtId="0" fontId="14" fillId="53" borderId="1" xfId="0" applyFont="1" applyFill="1" applyBorder="1" applyAlignment="1">
      <alignment horizontal="center" vertical="center"/>
    </xf>
    <xf numFmtId="0" fontId="13" fillId="46" borderId="1" xfId="0" applyFont="1" applyFill="1" applyBorder="1" applyAlignment="1">
      <alignment horizontal="center" vertical="center" wrapText="1"/>
    </xf>
    <xf numFmtId="167" fontId="0" fillId="46" borderId="41" xfId="0" applyNumberFormat="1" applyFill="1" applyBorder="1" applyAlignment="1" applyProtection="1">
      <alignment horizontal="center" vertical="center"/>
      <protection locked="0"/>
    </xf>
    <xf numFmtId="0" fontId="38" fillId="53" borderId="1" xfId="0" applyFont="1" applyFill="1" applyBorder="1" applyAlignment="1">
      <alignment horizontal="center" vertical="center" wrapText="1"/>
    </xf>
    <xf numFmtId="0" fontId="71" fillId="44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6" borderId="1" xfId="0" applyFont="1" applyFill="1" applyBorder="1" applyAlignment="1">
      <alignment horizontal="center" vertical="center" wrapText="1"/>
    </xf>
    <xf numFmtId="0" fontId="40" fillId="42" borderId="1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 vertical="center" wrapText="1"/>
    </xf>
    <xf numFmtId="0" fontId="41" fillId="43" borderId="1" xfId="0" applyFont="1" applyFill="1" applyBorder="1" applyAlignment="1">
      <alignment horizontal="center" vertical="center" wrapText="1"/>
    </xf>
    <xf numFmtId="0" fontId="40" fillId="5" borderId="1" xfId="0" applyFont="1" applyFill="1" applyBorder="1" applyAlignment="1">
      <alignment horizontal="center" vertical="center" wrapText="1"/>
    </xf>
    <xf numFmtId="0" fontId="38" fillId="49" borderId="1" xfId="0" applyFont="1" applyFill="1" applyBorder="1" applyAlignment="1">
      <alignment horizontal="center" vertical="center" wrapText="1"/>
    </xf>
    <xf numFmtId="0" fontId="40" fillId="6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58" borderId="1" xfId="0" applyFont="1" applyFill="1" applyBorder="1" applyAlignment="1">
      <alignment horizontal="center" vertical="center" wrapText="1"/>
    </xf>
    <xf numFmtId="0" fontId="39" fillId="64" borderId="4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0" xfId="0" applyFont="1" applyFill="1" applyAlignment="1">
      <alignment horizontal="center"/>
    </xf>
    <xf numFmtId="0" fontId="55" fillId="38" borderId="20" xfId="0" applyFont="1" applyFill="1" applyBorder="1" applyAlignment="1">
      <alignment horizontal="center" vertical="center"/>
    </xf>
    <xf numFmtId="0" fontId="55" fillId="38" borderId="21" xfId="0" applyFont="1" applyFill="1" applyBorder="1" applyAlignment="1">
      <alignment horizontal="center" vertical="center"/>
    </xf>
    <xf numFmtId="0" fontId="55" fillId="38" borderId="22" xfId="0" applyFont="1" applyFill="1" applyBorder="1" applyAlignment="1">
      <alignment horizontal="center" vertical="center"/>
    </xf>
    <xf numFmtId="0" fontId="57" fillId="0" borderId="26" xfId="0" applyFont="1" applyBorder="1" applyAlignment="1">
      <alignment horizontal="left" wrapText="1"/>
    </xf>
    <xf numFmtId="0" fontId="57" fillId="0" borderId="0" xfId="0" applyFont="1" applyAlignment="1">
      <alignment horizontal="left" wrapText="1"/>
    </xf>
    <xf numFmtId="0" fontId="57" fillId="0" borderId="27" xfId="0" applyFont="1" applyBorder="1" applyAlignment="1">
      <alignment horizontal="left" wrapText="1"/>
    </xf>
    <xf numFmtId="0" fontId="57" fillId="0" borderId="0" xfId="0" applyFont="1" applyAlignment="1">
      <alignment horizontal="left" vertical="center" wrapText="1"/>
    </xf>
    <xf numFmtId="0" fontId="15" fillId="0" borderId="1" xfId="0" applyFont="1" applyBorder="1" applyAlignment="1" applyProtection="1">
      <alignment horizontal="center"/>
      <protection locked="0"/>
    </xf>
    <xf numFmtId="0" fontId="15" fillId="0" borderId="18" xfId="0" applyFont="1" applyBorder="1" applyAlignment="1" applyProtection="1">
      <alignment horizontal="center"/>
      <protection locked="0"/>
    </xf>
    <xf numFmtId="49" fontId="15" fillId="0" borderId="1" xfId="0" applyNumberFormat="1" applyFont="1" applyBorder="1" applyAlignment="1" applyProtection="1">
      <alignment horizontal="center"/>
      <protection locked="0"/>
    </xf>
    <xf numFmtId="49" fontId="15" fillId="0" borderId="18" xfId="0" applyNumberFormat="1" applyFont="1" applyBorder="1" applyAlignment="1" applyProtection="1">
      <alignment horizontal="center"/>
      <protection locked="0"/>
    </xf>
    <xf numFmtId="0" fontId="15" fillId="0" borderId="0" xfId="0" applyFont="1" applyAlignment="1">
      <alignment horizontal="left" wrapText="1"/>
    </xf>
    <xf numFmtId="0" fontId="59" fillId="66" borderId="20" xfId="0" applyFont="1" applyFill="1" applyBorder="1" applyAlignment="1">
      <alignment horizontal="center" vertical="center"/>
    </xf>
    <xf numFmtId="0" fontId="60" fillId="0" borderId="21" xfId="0" applyFont="1" applyBorder="1"/>
    <xf numFmtId="0" fontId="60" fillId="0" borderId="22" xfId="0" applyFont="1" applyBorder="1"/>
    <xf numFmtId="0" fontId="60" fillId="0" borderId="28" xfId="0" applyFont="1" applyBorder="1" applyAlignment="1">
      <alignment horizontal="center" vertical="center"/>
    </xf>
    <xf numFmtId="0" fontId="60" fillId="0" borderId="29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top" wrapText="1"/>
    </xf>
    <xf numFmtId="0" fontId="15" fillId="0" borderId="22" xfId="0" applyFont="1" applyBorder="1" applyAlignment="1">
      <alignment horizontal="left" vertical="top" wrapText="1"/>
    </xf>
    <xf numFmtId="0" fontId="15" fillId="0" borderId="26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27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left" vertical="top" wrapText="1"/>
    </xf>
    <xf numFmtId="0" fontId="15" fillId="0" borderId="24" xfId="0" applyFont="1" applyBorder="1" applyAlignment="1">
      <alignment horizontal="left" vertical="top" wrapText="1"/>
    </xf>
    <xf numFmtId="0" fontId="15" fillId="0" borderId="25" xfId="0" applyFont="1" applyBorder="1" applyAlignment="1">
      <alignment horizontal="left" vertical="top" wrapText="1"/>
    </xf>
    <xf numFmtId="0" fontId="62" fillId="0" borderId="1" xfId="545" applyFont="1" applyBorder="1" applyAlignment="1" applyProtection="1">
      <alignment horizontal="center" wrapText="1"/>
      <protection locked="0"/>
    </xf>
    <xf numFmtId="0" fontId="62" fillId="0" borderId="1" xfId="545" applyFont="1" applyBorder="1" applyAlignment="1" applyProtection="1">
      <alignment horizontal="center"/>
      <protection locked="0"/>
    </xf>
    <xf numFmtId="0" fontId="62" fillId="0" borderId="18" xfId="545" applyFont="1" applyBorder="1" applyAlignment="1" applyProtection="1">
      <alignment horizontal="center"/>
      <protection locked="0"/>
    </xf>
    <xf numFmtId="0" fontId="32" fillId="40" borderId="1" xfId="0" applyFont="1" applyFill="1" applyBorder="1" applyAlignment="1">
      <alignment horizontal="center" vertical="center"/>
    </xf>
    <xf numFmtId="0" fontId="32" fillId="40" borderId="18" xfId="0" applyFont="1" applyFill="1" applyBorder="1" applyAlignment="1">
      <alignment horizontal="center" vertical="center"/>
    </xf>
    <xf numFmtId="0" fontId="55" fillId="38" borderId="0" xfId="0" applyFont="1" applyFill="1" applyAlignment="1">
      <alignment horizontal="center" wrapText="1"/>
    </xf>
    <xf numFmtId="0" fontId="56" fillId="0" borderId="0" xfId="0" applyFont="1" applyAlignment="1">
      <alignment horizontal="center"/>
    </xf>
    <xf numFmtId="0" fontId="66" fillId="0" borderId="2" xfId="0" applyFont="1" applyBorder="1" applyAlignment="1">
      <alignment horizontal="left" vertical="center"/>
    </xf>
    <xf numFmtId="0" fontId="66" fillId="0" borderId="1" xfId="0" applyFont="1" applyBorder="1" applyAlignment="1">
      <alignment horizontal="left" vertical="center"/>
    </xf>
    <xf numFmtId="0" fontId="66" fillId="0" borderId="18" xfId="0" applyFont="1" applyBorder="1" applyAlignment="1">
      <alignment horizontal="left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8" borderId="26" xfId="0" applyFont="1" applyFill="1" applyBorder="1" applyAlignment="1">
      <alignment horizontal="center" vertical="center"/>
    </xf>
    <xf numFmtId="0" fontId="46" fillId="46" borderId="20" xfId="0" applyFont="1" applyFill="1" applyBorder="1" applyAlignment="1">
      <alignment horizontal="center" vertical="center" wrapText="1"/>
    </xf>
    <xf numFmtId="0" fontId="46" fillId="46" borderId="23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42" fillId="3" borderId="0" xfId="0" applyFont="1" applyFill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55" fillId="38" borderId="20" xfId="0" applyFont="1" applyFill="1" applyBorder="1" applyAlignment="1">
      <alignment horizontal="center"/>
    </xf>
    <xf numFmtId="0" fontId="55" fillId="38" borderId="21" xfId="0" applyFont="1" applyFill="1" applyBorder="1" applyAlignment="1">
      <alignment horizontal="center"/>
    </xf>
    <xf numFmtId="0" fontId="55" fillId="38" borderId="22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546">
    <cellStyle name="20 % – Poudarek1" xfId="514" builtinId="30" customBuiltin="1"/>
    <cellStyle name="20 % – Poudarek2" xfId="518" builtinId="34" customBuiltin="1"/>
    <cellStyle name="20 % – Poudarek3" xfId="522" builtinId="38" customBuiltin="1"/>
    <cellStyle name="20 % – Poudarek4" xfId="526" builtinId="42" customBuiltin="1"/>
    <cellStyle name="20 % – Poudarek5" xfId="530" builtinId="46" customBuiltin="1"/>
    <cellStyle name="20 % – Poudarek6" xfId="534" builtinId="50" customBuiltin="1"/>
    <cellStyle name="40 % – Poudarek1" xfId="515" builtinId="31" customBuiltin="1"/>
    <cellStyle name="40 % – Poudarek2" xfId="519" builtinId="35" customBuiltin="1"/>
    <cellStyle name="40 % – Poudarek3" xfId="523" builtinId="39" customBuiltin="1"/>
    <cellStyle name="40 % – Poudarek4" xfId="527" builtinId="43" customBuiltin="1"/>
    <cellStyle name="40 % – Poudarek5" xfId="531" builtinId="47" customBuiltin="1"/>
    <cellStyle name="40 % – Poudarek6" xfId="535" builtinId="51" customBuiltin="1"/>
    <cellStyle name="60 % – Poudarek1" xfId="516" builtinId="32" customBuiltin="1"/>
    <cellStyle name="60 % – Poudarek2" xfId="520" builtinId="36" customBuiltin="1"/>
    <cellStyle name="60 % – Poudarek3" xfId="524" builtinId="40" customBuiltin="1"/>
    <cellStyle name="60 % – Poudarek4" xfId="528" builtinId="44" customBuiltin="1"/>
    <cellStyle name="60 % – Poudarek5" xfId="532" builtinId="48" customBuiltin="1"/>
    <cellStyle name="60 % – Poudarek6" xfId="536" builtinId="52" customBuiltin="1"/>
    <cellStyle name="Currency 2" xfId="318" xr:uid="{00000000-0005-0000-0000-000012000000}"/>
    <cellStyle name="Dobro" xfId="502" builtinId="26" customBuiltin="1"/>
    <cellStyle name="Hiperpovezava" xfId="247" builtinId="8" hidden="1"/>
    <cellStyle name="Hiperpovezava" xfId="339" builtinId="8" hidden="1"/>
    <cellStyle name="Hiperpovezava" xfId="259" builtinId="8" hidden="1"/>
    <cellStyle name="Hiperpovezava" xfId="197" builtinId="8" hidden="1"/>
    <cellStyle name="Hiperpovezava" xfId="453" builtinId="8" hidden="1"/>
    <cellStyle name="Hiperpovezava" xfId="365" builtinId="8" hidden="1"/>
    <cellStyle name="Hiperpovezava" xfId="63" builtinId="8" hidden="1"/>
    <cellStyle name="Hiperpovezava" xfId="33" builtinId="8" hidden="1"/>
    <cellStyle name="Hiperpovezava" xfId="491" builtinId="8" hidden="1"/>
    <cellStyle name="Hiperpovezava" xfId="445" builtinId="8" hidden="1"/>
    <cellStyle name="Hiperpovezava" xfId="371" builtinId="8" hidden="1"/>
    <cellStyle name="Hiperpovezava" xfId="49" builtinId="8" hidden="1"/>
    <cellStyle name="Hiperpovezava" xfId="185" builtinId="8" hidden="1"/>
    <cellStyle name="Hiperpovezava" xfId="229" builtinId="8" hidden="1"/>
    <cellStyle name="Hiperpovezava" xfId="193" builtinId="8" hidden="1"/>
    <cellStyle name="Hiperpovezava" xfId="375" builtinId="8" hidden="1"/>
    <cellStyle name="Hiperpovezava" xfId="349" builtinId="8" hidden="1"/>
    <cellStyle name="Hiperpovezava" xfId="67" builtinId="8" hidden="1"/>
    <cellStyle name="Hiperpovezava" xfId="393" builtinId="8" hidden="1"/>
    <cellStyle name="Hiperpovezava" xfId="431" builtinId="8" hidden="1"/>
    <cellStyle name="Hiperpovezava" xfId="115" builtinId="8" hidden="1"/>
    <cellStyle name="Hiperpovezava" xfId="399" builtinId="8" hidden="1"/>
    <cellStyle name="Hiperpovezava" xfId="45" builtinId="8" hidden="1"/>
    <cellStyle name="Hiperpovezava" xfId="385" builtinId="8" hidden="1"/>
    <cellStyle name="Hiperpovezava" xfId="13" builtinId="8" hidden="1"/>
    <cellStyle name="Hiperpovezava" xfId="283" builtinId="8" hidden="1"/>
    <cellStyle name="Hiperpovezava" xfId="41" builtinId="8" hidden="1"/>
    <cellStyle name="Hiperpovezava" xfId="295" builtinId="8" hidden="1"/>
    <cellStyle name="Hiperpovezava" xfId="65" builtinId="8" hidden="1"/>
    <cellStyle name="Hiperpovezava" xfId="369" builtinId="8" hidden="1"/>
    <cellStyle name="Hiperpovezava" xfId="495" builtinId="8" hidden="1"/>
    <cellStyle name="Hiperpovezava" xfId="357" builtinId="8" hidden="1"/>
    <cellStyle name="Hiperpovezava" xfId="99" builtinId="8" hidden="1"/>
    <cellStyle name="Hiperpovezava" xfId="125" builtinId="8" hidden="1"/>
    <cellStyle name="Hiperpovezava" xfId="373" builtinId="8" hidden="1"/>
    <cellStyle name="Hiperpovezava" xfId="101" builtinId="8" hidden="1"/>
    <cellStyle name="Hiperpovezava" xfId="175" builtinId="8" hidden="1"/>
    <cellStyle name="Hiperpovezava" xfId="407" builtinId="8" hidden="1"/>
    <cellStyle name="Hiperpovezava" xfId="391" builtinId="8" hidden="1"/>
    <cellStyle name="Hiperpovezava" xfId="145" builtinId="8" hidden="1"/>
    <cellStyle name="Hiperpovezava" xfId="355" builtinId="8" hidden="1"/>
    <cellStyle name="Hiperpovezava" xfId="405" builtinId="8" hidden="1"/>
    <cellStyle name="Hiperpovezava" xfId="201" builtinId="8" hidden="1"/>
    <cellStyle name="Hiperpovezava" xfId="447" builtinId="8" hidden="1"/>
    <cellStyle name="Hiperpovezava" xfId="473" builtinId="8" hidden="1"/>
    <cellStyle name="Hiperpovezava" xfId="179" builtinId="8" hidden="1"/>
    <cellStyle name="Hiperpovezava" xfId="265" builtinId="8" hidden="1"/>
    <cellStyle name="Hiperpovezava" xfId="347" builtinId="8" hidden="1"/>
    <cellStyle name="Hiperpovezava" xfId="89" builtinId="8" hidden="1"/>
    <cellStyle name="Hiperpovezava" xfId="331" builtinId="8" hidden="1"/>
    <cellStyle name="Hiperpovezava" xfId="161" builtinId="8" hidden="1"/>
    <cellStyle name="Hiperpovezava" xfId="17" builtinId="8" hidden="1"/>
    <cellStyle name="Hiperpovezava" xfId="493" builtinId="8" hidden="1"/>
    <cellStyle name="Hiperpovezava" xfId="199" builtinId="8" hidden="1"/>
    <cellStyle name="Hiperpovezava" xfId="19" builtinId="8" hidden="1"/>
    <cellStyle name="Hiperpovezava" xfId="111" builtinId="8" hidden="1"/>
    <cellStyle name="Hiperpovezava" xfId="461" builtinId="8" hidden="1"/>
    <cellStyle name="Hiperpovezava" xfId="61" builtinId="8" hidden="1"/>
    <cellStyle name="Hiperpovezava" xfId="335" builtinId="8" hidden="1"/>
    <cellStyle name="Hiperpovezava" xfId="387" builtinId="8" hidden="1"/>
    <cellStyle name="Hiperpovezava" xfId="291" builtinId="8" hidden="1"/>
    <cellStyle name="Hiperpovezava" xfId="483" builtinId="8" hidden="1"/>
    <cellStyle name="Hiperpovezava" xfId="303" builtinId="8" hidden="1"/>
    <cellStyle name="Hiperpovezava" xfId="187" builtinId="8" hidden="1"/>
    <cellStyle name="Hiperpovezava" xfId="435" builtinId="8" hidden="1"/>
    <cellStyle name="Hiperpovezava" xfId="307" builtinId="8" hidden="1"/>
    <cellStyle name="Hiperpovezava" xfId="209" builtinId="8" hidden="1"/>
    <cellStyle name="Hiperpovezava" xfId="235" builtinId="8" hidden="1"/>
    <cellStyle name="Hiperpovezava" xfId="411" builtinId="8" hidden="1"/>
    <cellStyle name="Hiperpovezava" xfId="93" builtinId="8" hidden="1"/>
    <cellStyle name="Hiperpovezava" xfId="401" builtinId="8" hidden="1"/>
    <cellStyle name="Hiperpovezava" xfId="165" builtinId="8" hidden="1"/>
    <cellStyle name="Hiperpovezava" xfId="249" builtinId="8" hidden="1"/>
    <cellStyle name="Hiperpovezava" xfId="31" builtinId="8" hidden="1"/>
    <cellStyle name="Hiperpovezava" xfId="257" builtinId="8" hidden="1"/>
    <cellStyle name="Hiperpovezava" xfId="333" builtinId="8" hidden="1"/>
    <cellStyle name="Hiperpovezava" xfId="271" builtinId="8" hidden="1"/>
    <cellStyle name="Hiperpovezava" xfId="459" builtinId="8" hidden="1"/>
    <cellStyle name="Hiperpovezava" xfId="113" builtinId="8" hidden="1"/>
    <cellStyle name="Hiperpovezava" xfId="395" builtinId="8" hidden="1"/>
    <cellStyle name="Hiperpovezava" xfId="103" builtinId="8" hidden="1"/>
    <cellStyle name="Hiperpovezava" xfId="397" builtinId="8" hidden="1"/>
    <cellStyle name="Hiperpovezava" xfId="129" builtinId="8" hidden="1"/>
    <cellStyle name="Hiperpovezava" xfId="163" builtinId="8" hidden="1"/>
    <cellStyle name="Hiperpovezava" xfId="207" builtinId="8" hidden="1"/>
    <cellStyle name="Hiperpovezava" xfId="409" builtinId="8" hidden="1"/>
    <cellStyle name="Hiperpovezava" xfId="293" builtinId="8" hidden="1"/>
    <cellStyle name="Hiperpovezava" xfId="359" builtinId="8" hidden="1"/>
    <cellStyle name="Hiperpovezava" xfId="467" builtinId="8" hidden="1"/>
    <cellStyle name="Hiperpovezava" xfId="183" builtinId="8" hidden="1"/>
    <cellStyle name="Hiperpovezava" xfId="143" builtinId="8" hidden="1"/>
    <cellStyle name="Hiperpovezava" xfId="377" builtinId="8" hidden="1"/>
    <cellStyle name="Hiperpovezava" xfId="315" builtinId="8" hidden="1"/>
    <cellStyle name="Hiperpovezava" xfId="195" builtinId="8" hidden="1"/>
    <cellStyle name="Hiperpovezava" xfId="5" builtinId="8" hidden="1"/>
    <cellStyle name="Hiperpovezava" xfId="337" builtinId="8" hidden="1"/>
    <cellStyle name="Hiperpovezava" xfId="451" builtinId="8" hidden="1"/>
    <cellStyle name="Hiperpovezava" xfId="443" builtinId="8" hidden="1"/>
    <cellStyle name="Hiperpovezava" xfId="57" builtinId="8" hidden="1"/>
    <cellStyle name="Hiperpovezava" xfId="441" builtinId="8" hidden="1"/>
    <cellStyle name="Hiperpovezava" xfId="29" builtinId="8" hidden="1"/>
    <cellStyle name="Hiperpovezava" xfId="43" builtinId="8" hidden="1"/>
    <cellStyle name="Hiperpovezava" xfId="487" builtinId="8" hidden="1"/>
    <cellStyle name="Hiperpovezava" xfId="475" builtinId="8" hidden="1"/>
    <cellStyle name="Hiperpovezava" xfId="139" builtinId="8" hidden="1"/>
    <cellStyle name="Hiperpovezava" xfId="419" builtinId="8" hidden="1"/>
    <cellStyle name="Hiperpovezava" xfId="153" builtinId="8" hidden="1"/>
    <cellStyle name="Hiperpovezava" xfId="437" builtinId="8" hidden="1"/>
    <cellStyle name="Hiperpovezava" xfId="301" builtinId="8" hidden="1"/>
    <cellStyle name="Hiperpovezava" xfId="455" builtinId="8" hidden="1"/>
    <cellStyle name="Hiperpovezava" xfId="23" builtinId="8" hidden="1"/>
    <cellStyle name="Hiperpovezava" xfId="389" builtinId="8" hidden="1"/>
    <cellStyle name="Hiperpovezava" xfId="327" builtinId="8" hidden="1"/>
    <cellStyle name="Hiperpovezava" xfId="233" builtinId="8" hidden="1"/>
    <cellStyle name="Hiperpovezava" xfId="363" builtinId="8" hidden="1"/>
    <cellStyle name="Hiperpovezava" xfId="403" builtinId="8" hidden="1"/>
    <cellStyle name="Hiperpovezava" xfId="287" builtinId="8" hidden="1"/>
    <cellStyle name="Hiperpovezava" xfId="289" builtinId="8" hidden="1"/>
    <cellStyle name="Hiperpovezava" xfId="313" builtinId="8" hidden="1"/>
    <cellStyle name="Hiperpovezava" xfId="173" builtinId="8" hidden="1"/>
    <cellStyle name="Hiperpovezava" xfId="423" builtinId="8" hidden="1"/>
    <cellStyle name="Hiperpovezava" xfId="119" builtinId="8" hidden="1"/>
    <cellStyle name="Hiperpovezava" xfId="297" builtinId="8" hidden="1"/>
    <cellStyle name="Hiperpovezava" xfId="319" builtinId="8" hidden="1"/>
    <cellStyle name="Hiperpovezava" xfId="273" builtinId="8" hidden="1"/>
    <cellStyle name="Hiperpovezava" xfId="117" builtinId="8" hidden="1"/>
    <cellStyle name="Hiperpovezava" xfId="73" builtinId="8" hidden="1"/>
    <cellStyle name="Hiperpovezava" xfId="133" builtinId="8" hidden="1"/>
    <cellStyle name="Hiperpovezava" xfId="231" builtinId="8" hidden="1"/>
    <cellStyle name="Hiperpovezava" xfId="381" builtinId="8" hidden="1"/>
    <cellStyle name="Hiperpovezava" xfId="55" builtinId="8" hidden="1"/>
    <cellStyle name="Hiperpovezava" xfId="51" builtinId="8" hidden="1"/>
    <cellStyle name="Hiperpovezava" xfId="309" builtinId="8" hidden="1"/>
    <cellStyle name="Hiperpovezava" xfId="463" builtinId="8" hidden="1"/>
    <cellStyle name="Hiperpovezava" xfId="159" builtinId="8" hidden="1"/>
    <cellStyle name="Hiperpovezava" xfId="27" builtinId="8" hidden="1"/>
    <cellStyle name="Hiperpovezava" xfId="3" builtinId="8" hidden="1"/>
    <cellStyle name="Hiperpovezava" xfId="91" builtinId="8" hidden="1"/>
    <cellStyle name="Hiperpovezava" xfId="123" builtinId="8" hidden="1"/>
    <cellStyle name="Hiperpovezava" xfId="351" builtinId="8" hidden="1"/>
    <cellStyle name="Hiperpovezava" xfId="263" builtinId="8" hidden="1"/>
    <cellStyle name="Hiperpovezava" xfId="77" builtinId="8" hidden="1"/>
    <cellStyle name="Hiperpovezava" xfId="469" builtinId="8" hidden="1"/>
    <cellStyle name="Hiperpovezava" xfId="167" builtinId="8" hidden="1"/>
    <cellStyle name="Hiperpovezava" xfId="9" builtinId="8" hidden="1"/>
    <cellStyle name="Hiperpovezava" xfId="131" builtinId="8" hidden="1"/>
    <cellStyle name="Hiperpovezava" xfId="35" builtinId="8" hidden="1"/>
    <cellStyle name="Hiperpovezava" xfId="261" builtinId="8" hidden="1"/>
    <cellStyle name="Hiperpovezava" xfId="79" builtinId="8" hidden="1"/>
    <cellStyle name="Hiperpovezava" xfId="39" builtinId="8" hidden="1"/>
    <cellStyle name="Hiperpovezava" xfId="109" builtinId="8" hidden="1"/>
    <cellStyle name="Hiperpovezava" xfId="325" builtinId="8" hidden="1"/>
    <cellStyle name="Hiperpovezava" xfId="323" builtinId="8" hidden="1"/>
    <cellStyle name="Hiperpovezava" xfId="341" builtinId="8" hidden="1"/>
    <cellStyle name="Hiperpovezava" xfId="353" builtinId="8" hidden="1"/>
    <cellStyle name="Hiperpovezava" xfId="415" builtinId="8" hidden="1"/>
    <cellStyle name="Hiperpovezava" xfId="439" builtinId="8" hidden="1"/>
    <cellStyle name="Hiperpovezava" xfId="311" builtinId="8" hidden="1"/>
    <cellStyle name="Hiperpovezava" xfId="253" builtinId="8" hidden="1"/>
    <cellStyle name="Hiperpovezava" xfId="421" builtinId="8" hidden="1"/>
    <cellStyle name="Hiperpovezava" xfId="191" builtinId="8" hidden="1"/>
    <cellStyle name="Hiperpovezava" xfId="277" builtinId="8" hidden="1"/>
    <cellStyle name="Hiperpovezava" xfId="215" builtinId="8" hidden="1"/>
    <cellStyle name="Hiperpovezava" xfId="1" builtinId="8" hidden="1"/>
    <cellStyle name="Hiperpovezava" xfId="181" builtinId="8" hidden="1"/>
    <cellStyle name="Hiperpovezava" xfId="427" builtinId="8" hidden="1"/>
    <cellStyle name="Hiperpovezava" xfId="7" builtinId="8" hidden="1"/>
    <cellStyle name="Hiperpovezava" xfId="225" builtinId="8" hidden="1"/>
    <cellStyle name="Hiperpovezava" xfId="97" builtinId="8" hidden="1"/>
    <cellStyle name="Hiperpovezava" xfId="71" builtinId="8" hidden="1"/>
    <cellStyle name="Hiperpovezava" xfId="481" builtinId="8" hidden="1"/>
    <cellStyle name="Hiperpovezava" xfId="245" builtinId="8" hidden="1"/>
    <cellStyle name="Hiperpovezava" xfId="433" builtinId="8" hidden="1"/>
    <cellStyle name="Hiperpovezava" xfId="69" builtinId="8" hidden="1"/>
    <cellStyle name="Hiperpovezava" xfId="11" builtinId="8" hidden="1"/>
    <cellStyle name="Hiperpovezava" xfId="135" builtinId="8" hidden="1"/>
    <cellStyle name="Hiperpovezava" xfId="149" builtinId="8" hidden="1"/>
    <cellStyle name="Hiperpovezava" xfId="489" builtinId="8" hidden="1"/>
    <cellStyle name="Hiperpovezava" xfId="449" builtinId="8" hidden="1"/>
    <cellStyle name="Hiperpovezava" xfId="219" builtinId="8" hidden="1"/>
    <cellStyle name="Hiperpovezava" xfId="171" builtinId="8" hidden="1"/>
    <cellStyle name="Hiperpovezava" xfId="47" builtinId="8" hidden="1"/>
    <cellStyle name="Hiperpovezava" xfId="189" builtinId="8" hidden="1"/>
    <cellStyle name="Hiperpovezava" xfId="281" builtinId="8" hidden="1"/>
    <cellStyle name="Hiperpovezava" xfId="25" builtinId="8" hidden="1"/>
    <cellStyle name="Hiperpovezava" xfId="275" builtinId="8" hidden="1"/>
    <cellStyle name="Hiperpovezava" xfId="457" builtinId="8" hidden="1"/>
    <cellStyle name="Hiperpovezava" xfId="299" builtinId="8" hidden="1"/>
    <cellStyle name="Hiperpovezava" xfId="37" builtinId="8" hidden="1"/>
    <cellStyle name="Hiperpovezava" xfId="127" builtinId="8" hidden="1"/>
    <cellStyle name="Hiperpovezava" xfId="243" builtinId="8" hidden="1"/>
    <cellStyle name="Hiperpovezava" xfId="81" builtinId="8" hidden="1"/>
    <cellStyle name="Hiperpovezava" xfId="211" builtinId="8" hidden="1"/>
    <cellStyle name="Hiperpovezava" xfId="479" builtinId="8" hidden="1"/>
    <cellStyle name="Hiperpovezava" xfId="367" builtinId="8" hidden="1"/>
    <cellStyle name="Hiperpovezava" xfId="471" builtinId="8" hidden="1"/>
    <cellStyle name="Hiperpovezava" xfId="213" builtinId="8" hidden="1"/>
    <cellStyle name="Hiperpovezava" xfId="223" builtinId="8" hidden="1"/>
    <cellStyle name="Hiperpovezava" xfId="345" builtinId="8" hidden="1"/>
    <cellStyle name="Hiperpovezava" xfId="227" builtinId="8" hidden="1"/>
    <cellStyle name="Hiperpovezava" xfId="107" builtinId="8" hidden="1"/>
    <cellStyle name="Hiperpovezava" xfId="279" builtinId="8" hidden="1"/>
    <cellStyle name="Hiperpovezava" xfId="305" builtinId="8" hidden="1"/>
    <cellStyle name="Hiperpovezava" xfId="83" builtinId="8" hidden="1"/>
    <cellStyle name="Hiperpovezava" xfId="217" builtinId="8" hidden="1"/>
    <cellStyle name="Hiperpovezava" xfId="169" builtinId="8" hidden="1"/>
    <cellStyle name="Hiperpovezava" xfId="53" builtinId="8" hidden="1"/>
    <cellStyle name="Hiperpovezava" xfId="383" builtinId="8" hidden="1"/>
    <cellStyle name="Hiperpovezava" xfId="269" builtinId="8" hidden="1"/>
    <cellStyle name="Hiperpovezava" xfId="239" builtinId="8" hidden="1"/>
    <cellStyle name="Hiperpovezava" xfId="417" builtinId="8" hidden="1"/>
    <cellStyle name="Hiperpovezava" xfId="203" builtinId="8" hidden="1"/>
    <cellStyle name="Hiperpovezava" xfId="15" builtinId="8" hidden="1"/>
    <cellStyle name="Hiperpovezava" xfId="477" builtinId="8" hidden="1"/>
    <cellStyle name="Hiperpovezava" xfId="85" builtinId="8" hidden="1"/>
    <cellStyle name="Hiperpovezava" xfId="147" builtinId="8" hidden="1"/>
    <cellStyle name="Hiperpovezava" xfId="361" builtinId="8" hidden="1"/>
    <cellStyle name="Hiperpovezava" xfId="105" builtinId="8" hidden="1"/>
    <cellStyle name="Hiperpovezava" xfId="221" builtinId="8" hidden="1"/>
    <cellStyle name="Hiperpovezava" xfId="141" builtinId="8" hidden="1"/>
    <cellStyle name="Hiperpovezava" xfId="155" builtinId="8" hidden="1"/>
    <cellStyle name="Hiperpovezava" xfId="267" builtinId="8" hidden="1"/>
    <cellStyle name="Hiperpovezava" xfId="87" builtinId="8" hidden="1"/>
    <cellStyle name="Hiperpovezava" xfId="285" builtinId="8" hidden="1"/>
    <cellStyle name="Hiperpovezava" xfId="465" builtinId="8" hidden="1"/>
    <cellStyle name="Hiperpovezava" xfId="485" builtinId="8" hidden="1"/>
    <cellStyle name="Hiperpovezava" xfId="59" builtinId="8" hidden="1"/>
    <cellStyle name="Hiperpovezava" xfId="177" builtinId="8" hidden="1"/>
    <cellStyle name="Hiperpovezava" xfId="137" builtinId="8" hidden="1"/>
    <cellStyle name="Hiperpovezava" xfId="429" builtinId="8" hidden="1"/>
    <cellStyle name="Hiperpovezava" xfId="343" builtinId="8" hidden="1"/>
    <cellStyle name="Hiperpovezava" xfId="95" builtinId="8" hidden="1"/>
    <cellStyle name="Hiperpovezava" xfId="151" builtinId="8" hidden="1"/>
    <cellStyle name="Hiperpovezava" xfId="413" builtinId="8" hidden="1"/>
    <cellStyle name="Hiperpovezava" xfId="255" builtinId="8" hidden="1"/>
    <cellStyle name="Hiperpovezava" xfId="237" builtinId="8" hidden="1"/>
    <cellStyle name="Hiperpovezava" xfId="329" builtinId="8" hidden="1"/>
    <cellStyle name="Hiperpovezava" xfId="379" builtinId="8" hidden="1"/>
    <cellStyle name="Hiperpovezava" xfId="121" builtinId="8" hidden="1"/>
    <cellStyle name="Hiperpovezava" xfId="75" builtinId="8" hidden="1"/>
    <cellStyle name="Hiperpovezava" xfId="205" builtinId="8" hidden="1"/>
    <cellStyle name="Hiperpovezava" xfId="21" builtinId="8" hidden="1"/>
    <cellStyle name="Hiperpovezava" xfId="241" builtinId="8" hidden="1"/>
    <cellStyle name="Hiperpovezava" xfId="425" builtinId="8" hidden="1"/>
    <cellStyle name="Hiperpovezava" xfId="157" builtinId="8" hidden="1"/>
    <cellStyle name="Hiperpovezava" xfId="321" builtinId="8" hidden="1"/>
    <cellStyle name="Hiperpovezava" xfId="251" builtinId="8" hidden="1"/>
    <cellStyle name="Hiperpovezava" xfId="545" builtinId="8"/>
    <cellStyle name="Izhod" xfId="506" builtinId="21" customBuiltin="1"/>
    <cellStyle name="Naslov" xfId="497" builtinId="15" customBuiltin="1"/>
    <cellStyle name="Naslov 1" xfId="498" builtinId="16" customBuiltin="1"/>
    <cellStyle name="Naslov 2" xfId="499" builtinId="17" customBuiltin="1"/>
    <cellStyle name="Naslov 3" xfId="500" builtinId="18" customBuiltin="1"/>
    <cellStyle name="Naslov 4" xfId="501" builtinId="19" customBuiltin="1"/>
    <cellStyle name="Navadno" xfId="0" builtinId="0"/>
    <cellStyle name="Navadno 2" xfId="537" xr:uid="{00000000-0005-0000-0000-000012010000}"/>
    <cellStyle name="Navadno 2 2" xfId="543" xr:uid="{00000000-0005-0000-0000-000013010000}"/>
    <cellStyle name="Navadno 3" xfId="540" xr:uid="{00000000-0005-0000-0000-000014010000}"/>
    <cellStyle name="Nevtralno" xfId="504" builtinId="28" customBuiltin="1"/>
    <cellStyle name="Normal 2" xfId="317" xr:uid="{00000000-0005-0000-0000-000016010000}"/>
    <cellStyle name="Normal 2 2" xfId="542" xr:uid="{00000000-0005-0000-0000-000017010000}"/>
    <cellStyle name="Obiskana hiperpovezava" xfId="292" builtinId="9" hidden="1"/>
    <cellStyle name="Obiskana hiperpovezava" xfId="332" builtinId="9" hidden="1"/>
    <cellStyle name="Obiskana hiperpovezava" xfId="102" builtinId="9" hidden="1"/>
    <cellStyle name="Obiskana hiperpovezava" xfId="12" builtinId="9" hidden="1"/>
    <cellStyle name="Obiskana hiperpovezava" xfId="474" builtinId="9" hidden="1"/>
    <cellStyle name="Obiskana hiperpovezava" xfId="186" builtinId="9" hidden="1"/>
    <cellStyle name="Obiskana hiperpovezava" xfId="440" builtinId="9" hidden="1"/>
    <cellStyle name="Obiskana hiperpovezava" xfId="168" builtinId="9" hidden="1"/>
    <cellStyle name="Obiskana hiperpovezava" xfId="256" builtinId="9" hidden="1"/>
    <cellStyle name="Obiskana hiperpovezava" xfId="218" builtinId="9" hidden="1"/>
    <cellStyle name="Obiskana hiperpovezava" xfId="418" builtinId="9" hidden="1"/>
    <cellStyle name="Obiskana hiperpovezava" xfId="490" builtinId="9" hidden="1"/>
    <cellStyle name="Obiskana hiperpovezava" xfId="322" builtinId="9" hidden="1"/>
    <cellStyle name="Obiskana hiperpovezava" xfId="224" builtinId="9" hidden="1"/>
    <cellStyle name="Obiskana hiperpovezava" xfId="172" builtinId="9" hidden="1"/>
    <cellStyle name="Obiskana hiperpovezava" xfId="458" builtinId="9" hidden="1"/>
    <cellStyle name="Obiskana hiperpovezava" xfId="438" builtinId="9" hidden="1"/>
    <cellStyle name="Obiskana hiperpovezava" xfId="90" builtinId="9" hidden="1"/>
    <cellStyle name="Obiskana hiperpovezava" xfId="164" builtinId="9" hidden="1"/>
    <cellStyle name="Obiskana hiperpovezava" xfId="326" builtinId="9" hidden="1"/>
    <cellStyle name="Obiskana hiperpovezava" xfId="20" builtinId="9" hidden="1"/>
    <cellStyle name="Obiskana hiperpovezava" xfId="464" builtinId="9" hidden="1"/>
    <cellStyle name="Obiskana hiperpovezava" xfId="238" builtinId="9" hidden="1"/>
    <cellStyle name="Obiskana hiperpovezava" xfId="220" builtinId="9" hidden="1"/>
    <cellStyle name="Obiskana hiperpovezava" xfId="298" builtinId="9" hidden="1"/>
    <cellStyle name="Obiskana hiperpovezava" xfId="368" builtinId="9" hidden="1"/>
    <cellStyle name="Obiskana hiperpovezava" xfId="54" builtinId="9" hidden="1"/>
    <cellStyle name="Obiskana hiperpovezava" xfId="206" builtinId="9" hidden="1"/>
    <cellStyle name="Obiskana hiperpovezava" xfId="310" builtinId="9" hidden="1"/>
    <cellStyle name="Obiskana hiperpovezava" xfId="214" builtinId="9" hidden="1"/>
    <cellStyle name="Obiskana hiperpovezava" xfId="334" builtinId="9" hidden="1"/>
    <cellStyle name="Obiskana hiperpovezava" xfId="452" builtinId="9" hidden="1"/>
    <cellStyle name="Obiskana hiperpovezava" xfId="420" builtinId="9" hidden="1"/>
    <cellStyle name="Obiskana hiperpovezava" xfId="228" builtinId="9" hidden="1"/>
    <cellStyle name="Obiskana hiperpovezava" xfId="374" builtinId="9" hidden="1"/>
    <cellStyle name="Obiskana hiperpovezava" xfId="116" builtinId="9" hidden="1"/>
    <cellStyle name="Obiskana hiperpovezava" xfId="270" builtinId="9" hidden="1"/>
    <cellStyle name="Obiskana hiperpovezava" xfId="342" builtinId="9" hidden="1"/>
    <cellStyle name="Obiskana hiperpovezava" xfId="260" builtinId="9" hidden="1"/>
    <cellStyle name="Obiskana hiperpovezava" xfId="84" builtinId="9" hidden="1"/>
    <cellStyle name="Obiskana hiperpovezava" xfId="358" builtinId="9" hidden="1"/>
    <cellStyle name="Obiskana hiperpovezava" xfId="68" builtinId="9" hidden="1"/>
    <cellStyle name="Obiskana hiperpovezava" xfId="114" builtinId="9" hidden="1"/>
    <cellStyle name="Obiskana hiperpovezava" xfId="400" builtinId="9" hidden="1"/>
    <cellStyle name="Obiskana hiperpovezava" xfId="460" builtinId="9" hidden="1"/>
    <cellStyle name="Obiskana hiperpovezava" xfId="264" builtinId="9" hidden="1"/>
    <cellStyle name="Obiskana hiperpovezava" xfId="242" builtinId="9" hidden="1"/>
    <cellStyle name="Obiskana hiperpovezava" xfId="138" builtinId="9" hidden="1"/>
    <cellStyle name="Obiskana hiperpovezava" xfId="410" builtinId="9" hidden="1"/>
    <cellStyle name="Obiskana hiperpovezava" xfId="192" builtinId="9" hidden="1"/>
    <cellStyle name="Obiskana hiperpovezava" xfId="204" builtinId="9" hidden="1"/>
    <cellStyle name="Obiskana hiperpovezava" xfId="32" builtinId="9" hidden="1"/>
    <cellStyle name="Obiskana hiperpovezava" xfId="234" builtinId="9" hidden="1"/>
    <cellStyle name="Obiskana hiperpovezava" xfId="412" builtinId="9" hidden="1"/>
    <cellStyle name="Obiskana hiperpovezava" xfId="352" builtinId="9" hidden="1"/>
    <cellStyle name="Obiskana hiperpovezava" xfId="110" builtinId="9" hidden="1"/>
    <cellStyle name="Obiskana hiperpovezava" xfId="82" builtinId="9" hidden="1"/>
    <cellStyle name="Obiskana hiperpovezava" xfId="330" builtinId="9" hidden="1"/>
    <cellStyle name="Obiskana hiperpovezava" xfId="200" builtinId="9" hidden="1"/>
    <cellStyle name="Obiskana hiperpovezava" xfId="150" builtinId="9" hidden="1"/>
    <cellStyle name="Obiskana hiperpovezava" xfId="388" builtinId="9" hidden="1"/>
    <cellStyle name="Obiskana hiperpovezava" xfId="462" builtinId="9" hidden="1"/>
    <cellStyle name="Obiskana hiperpovezava" xfId="376" builtinId="9" hidden="1"/>
    <cellStyle name="Obiskana hiperpovezava" xfId="468" builtinId="9" hidden="1"/>
    <cellStyle name="Obiskana hiperpovezava" xfId="274" builtinId="9" hidden="1"/>
    <cellStyle name="Obiskana hiperpovezava" xfId="140" builtinId="9" hidden="1"/>
    <cellStyle name="Obiskana hiperpovezava" xfId="142" builtinId="9" hidden="1"/>
    <cellStyle name="Obiskana hiperpovezava" xfId="314" builtinId="9" hidden="1"/>
    <cellStyle name="Obiskana hiperpovezava" xfId="48" builtinId="9" hidden="1"/>
    <cellStyle name="Obiskana hiperpovezava" xfId="118" builtinId="9" hidden="1"/>
    <cellStyle name="Obiskana hiperpovezava" xfId="396" builtinId="9" hidden="1"/>
    <cellStyle name="Obiskana hiperpovezava" xfId="202" builtinId="9" hidden="1"/>
    <cellStyle name="Obiskana hiperpovezava" xfId="58" builtinId="9" hidden="1"/>
    <cellStyle name="Obiskana hiperpovezava" xfId="424" builtinId="9" hidden="1"/>
    <cellStyle name="Obiskana hiperpovezava" xfId="42" builtinId="9" hidden="1"/>
    <cellStyle name="Obiskana hiperpovezava" xfId="80" builtinId="9" hidden="1"/>
    <cellStyle name="Obiskana hiperpovezava" xfId="486" builtinId="9" hidden="1"/>
    <cellStyle name="Obiskana hiperpovezava" xfId="112" builtinId="9" hidden="1"/>
    <cellStyle name="Obiskana hiperpovezava" xfId="130" builtinId="9" hidden="1"/>
    <cellStyle name="Obiskana hiperpovezava" xfId="182" builtinId="9" hidden="1"/>
    <cellStyle name="Obiskana hiperpovezava" xfId="188" builtinId="9" hidden="1"/>
    <cellStyle name="Obiskana hiperpovezava" xfId="312" builtinId="9" hidden="1"/>
    <cellStyle name="Obiskana hiperpovezava" xfId="104" builtinId="9" hidden="1"/>
    <cellStyle name="Obiskana hiperpovezava" xfId="78" builtinId="9" hidden="1"/>
    <cellStyle name="Obiskana hiperpovezava" xfId="372" builtinId="9" hidden="1"/>
    <cellStyle name="Obiskana hiperpovezava" xfId="444" builtinId="9" hidden="1"/>
    <cellStyle name="Obiskana hiperpovezava" xfId="162" builtinId="9" hidden="1"/>
    <cellStyle name="Obiskana hiperpovezava" xfId="50" builtinId="9" hidden="1"/>
    <cellStyle name="Obiskana hiperpovezava" xfId="22" builtinId="9" hidden="1"/>
    <cellStyle name="Obiskana hiperpovezava" xfId="448" builtinId="9" hidden="1"/>
    <cellStyle name="Obiskana hiperpovezava" xfId="302" builtinId="9" hidden="1"/>
    <cellStyle name="Obiskana hiperpovezava" xfId="266" builtinId="9" hidden="1"/>
    <cellStyle name="Obiskana hiperpovezava" xfId="16" builtinId="9" hidden="1"/>
    <cellStyle name="Obiskana hiperpovezava" xfId="152" builtinId="9" hidden="1"/>
    <cellStyle name="Obiskana hiperpovezava" xfId="236" builtinId="9" hidden="1"/>
    <cellStyle name="Obiskana hiperpovezava" xfId="44" builtinId="9" hidden="1"/>
    <cellStyle name="Obiskana hiperpovezava" xfId="106" builtinId="9" hidden="1"/>
    <cellStyle name="Obiskana hiperpovezava" xfId="324" builtinId="9" hidden="1"/>
    <cellStyle name="Obiskana hiperpovezava" xfId="350" builtinId="9" hidden="1"/>
    <cellStyle name="Obiskana hiperpovezava" xfId="306" builtinId="9" hidden="1"/>
    <cellStyle name="Obiskana hiperpovezava" xfId="482" builtinId="9" hidden="1"/>
    <cellStyle name="Obiskana hiperpovezava" xfId="96" builtinId="9" hidden="1"/>
    <cellStyle name="Obiskana hiperpovezava" xfId="494" builtinId="9" hidden="1"/>
    <cellStyle name="Obiskana hiperpovezava" xfId="198" builtinId="9" hidden="1"/>
    <cellStyle name="Obiskana hiperpovezava" xfId="280" builtinId="9" hidden="1"/>
    <cellStyle name="Obiskana hiperpovezava" xfId="336" builtinId="9" hidden="1"/>
    <cellStyle name="Obiskana hiperpovezava" xfId="60" builtinId="9" hidden="1"/>
    <cellStyle name="Obiskana hiperpovezava" xfId="384" builtinId="9" hidden="1"/>
    <cellStyle name="Obiskana hiperpovezava" xfId="244" builtinId="9" hidden="1"/>
    <cellStyle name="Obiskana hiperpovezava" xfId="276" builtinId="9" hidden="1"/>
    <cellStyle name="Obiskana hiperpovezava" xfId="28" builtinId="9" hidden="1"/>
    <cellStyle name="Obiskana hiperpovezava" xfId="52" builtinId="9" hidden="1"/>
    <cellStyle name="Obiskana hiperpovezava" xfId="98" builtinId="9" hidden="1"/>
    <cellStyle name="Obiskana hiperpovezava" xfId="124" builtinId="9" hidden="1"/>
    <cellStyle name="Obiskana hiperpovezava" xfId="416" builtinId="9" hidden="1"/>
    <cellStyle name="Obiskana hiperpovezava" xfId="366" builtinId="9" hidden="1"/>
    <cellStyle name="Obiskana hiperpovezava" xfId="426" builtinId="9" hidden="1"/>
    <cellStyle name="Obiskana hiperpovezava" xfId="194" builtinId="9" hidden="1"/>
    <cellStyle name="Obiskana hiperpovezava" xfId="386" builtinId="9" hidden="1"/>
    <cellStyle name="Obiskana hiperpovezava" xfId="40" builtinId="9" hidden="1"/>
    <cellStyle name="Obiskana hiperpovezava" xfId="64" builtinId="9" hidden="1"/>
    <cellStyle name="Obiskana hiperpovezava" xfId="434" builtinId="9" hidden="1"/>
    <cellStyle name="Obiskana hiperpovezava" xfId="406" builtinId="9" hidden="1"/>
    <cellStyle name="Obiskana hiperpovezava" xfId="430" builtinId="9" hidden="1"/>
    <cellStyle name="Obiskana hiperpovezava" xfId="100" builtinId="9" hidden="1"/>
    <cellStyle name="Obiskana hiperpovezava" xfId="436" builtinId="9" hidden="1"/>
    <cellStyle name="Obiskana hiperpovezava" xfId="408" builtinId="9" hidden="1"/>
    <cellStyle name="Obiskana hiperpovezava" xfId="10" builtinId="9" hidden="1"/>
    <cellStyle name="Obiskana hiperpovezava" xfId="364" builtinId="9" hidden="1"/>
    <cellStyle name="Obiskana hiperpovezava" xfId="456" builtinId="9" hidden="1"/>
    <cellStyle name="Obiskana hiperpovezava" xfId="136" builtinId="9" hidden="1"/>
    <cellStyle name="Obiskana hiperpovezava" xfId="230" builtinId="9" hidden="1"/>
    <cellStyle name="Obiskana hiperpovezava" xfId="476" builtinId="9" hidden="1"/>
    <cellStyle name="Obiskana hiperpovezava" xfId="166" builtinId="9" hidden="1"/>
    <cellStyle name="Obiskana hiperpovezava" xfId="240" builtinId="9" hidden="1"/>
    <cellStyle name="Obiskana hiperpovezava" xfId="26" builtinId="9" hidden="1"/>
    <cellStyle name="Obiskana hiperpovezava" xfId="178" builtinId="9" hidden="1"/>
    <cellStyle name="Obiskana hiperpovezava" xfId="56" builtinId="9" hidden="1"/>
    <cellStyle name="Obiskana hiperpovezava" xfId="216" builtinId="9" hidden="1"/>
    <cellStyle name="Obiskana hiperpovezava" xfId="442" builtinId="9" hidden="1"/>
    <cellStyle name="Obiskana hiperpovezava" xfId="496" builtinId="9" hidden="1"/>
    <cellStyle name="Obiskana hiperpovezava" xfId="76" builtinId="9" hidden="1"/>
    <cellStyle name="Obiskana hiperpovezava" xfId="278" builtinId="9" hidden="1"/>
    <cellStyle name="Obiskana hiperpovezava" xfId="246" builtinId="9" hidden="1"/>
    <cellStyle name="Obiskana hiperpovezava" xfId="4" builtinId="9" hidden="1"/>
    <cellStyle name="Obiskana hiperpovezava" xfId="392" builtinId="9" hidden="1"/>
    <cellStyle name="Obiskana hiperpovezava" xfId="450" builtinId="9" hidden="1"/>
    <cellStyle name="Obiskana hiperpovezava" xfId="340" builtinId="9" hidden="1"/>
    <cellStyle name="Obiskana hiperpovezava" xfId="154" builtinId="9" hidden="1"/>
    <cellStyle name="Obiskana hiperpovezava" xfId="38" builtinId="9" hidden="1"/>
    <cellStyle name="Obiskana hiperpovezava" xfId="92" builtinId="9" hidden="1"/>
    <cellStyle name="Obiskana hiperpovezava" xfId="174" builtinId="9" hidden="1"/>
    <cellStyle name="Obiskana hiperpovezava" xfId="348" builtinId="9" hidden="1"/>
    <cellStyle name="Obiskana hiperpovezava" xfId="328" builtinId="9" hidden="1"/>
    <cellStyle name="Obiskana hiperpovezava" xfId="248" builtinId="9" hidden="1"/>
    <cellStyle name="Obiskana hiperpovezava" xfId="286" builtinId="9" hidden="1"/>
    <cellStyle name="Obiskana hiperpovezava" xfId="46" builtinId="9" hidden="1"/>
    <cellStyle name="Obiskana hiperpovezava" xfId="8" builtinId="9" hidden="1"/>
    <cellStyle name="Obiskana hiperpovezava" xfId="252" builtinId="9" hidden="1"/>
    <cellStyle name="Obiskana hiperpovezava" xfId="354" builtinId="9" hidden="1"/>
    <cellStyle name="Obiskana hiperpovezava" xfId="120" builtinId="9" hidden="1"/>
    <cellStyle name="Obiskana hiperpovezava" xfId="320" builtinId="9" hidden="1"/>
    <cellStyle name="Obiskana hiperpovezava" xfId="432" builtinId="9" hidden="1"/>
    <cellStyle name="Obiskana hiperpovezava" xfId="196" builtinId="9" hidden="1"/>
    <cellStyle name="Obiskana hiperpovezava" xfId="18" builtinId="9" hidden="1"/>
    <cellStyle name="Obiskana hiperpovezava" xfId="282" builtinId="9" hidden="1"/>
    <cellStyle name="Obiskana hiperpovezava" xfId="272" builtinId="9" hidden="1"/>
    <cellStyle name="Obiskana hiperpovezava" xfId="62" builtinId="9" hidden="1"/>
    <cellStyle name="Obiskana hiperpovezava" xfId="428" builtinId="9" hidden="1"/>
    <cellStyle name="Obiskana hiperpovezava" xfId="338" builtinId="9" hidden="1"/>
    <cellStyle name="Obiskana hiperpovezava" xfId="128" builtinId="9" hidden="1"/>
    <cellStyle name="Obiskana hiperpovezava" xfId="478" builtinId="9" hidden="1"/>
    <cellStyle name="Obiskana hiperpovezava" xfId="210" builtinId="9" hidden="1"/>
    <cellStyle name="Obiskana hiperpovezava" xfId="226" builtinId="9" hidden="1"/>
    <cellStyle name="Obiskana hiperpovezava" xfId="34" builtinId="9" hidden="1"/>
    <cellStyle name="Obiskana hiperpovezava" xfId="380" builtinId="9" hidden="1"/>
    <cellStyle name="Obiskana hiperpovezava" xfId="284" builtinId="9" hidden="1"/>
    <cellStyle name="Obiskana hiperpovezava" xfId="484" builtinId="9" hidden="1"/>
    <cellStyle name="Obiskana hiperpovezava" xfId="308" builtinId="9" hidden="1"/>
    <cellStyle name="Obiskana hiperpovezava" xfId="290" builtinId="9" hidden="1"/>
    <cellStyle name="Obiskana hiperpovezava" xfId="14" builtinId="9" hidden="1"/>
    <cellStyle name="Obiskana hiperpovezava" xfId="454" builtinId="9" hidden="1"/>
    <cellStyle name="Obiskana hiperpovezava" xfId="300" builtinId="9" hidden="1"/>
    <cellStyle name="Obiskana hiperpovezava" xfId="208" builtinId="9" hidden="1"/>
    <cellStyle name="Obiskana hiperpovezava" xfId="466" builtinId="9" hidden="1"/>
    <cellStyle name="Obiskana hiperpovezava" xfId="148" builtinId="9" hidden="1"/>
    <cellStyle name="Obiskana hiperpovezava" xfId="190" builtinId="9" hidden="1"/>
    <cellStyle name="Obiskana hiperpovezava" xfId="160" builtinId="9" hidden="1"/>
    <cellStyle name="Obiskana hiperpovezava" xfId="254" builtinId="9" hidden="1"/>
    <cellStyle name="Obiskana hiperpovezava" xfId="382" builtinId="9" hidden="1"/>
    <cellStyle name="Obiskana hiperpovezava" xfId="72" builtinId="9" hidden="1"/>
    <cellStyle name="Obiskana hiperpovezava" xfId="6" builtinId="9" hidden="1"/>
    <cellStyle name="Obiskana hiperpovezava" xfId="404" builtinId="9" hidden="1"/>
    <cellStyle name="Obiskana hiperpovezava" xfId="176" builtinId="9" hidden="1"/>
    <cellStyle name="Obiskana hiperpovezava" xfId="180" builtinId="9" hidden="1"/>
    <cellStyle name="Obiskana hiperpovezava" xfId="470" builtinId="9" hidden="1"/>
    <cellStyle name="Obiskana hiperpovezava" xfId="394" builtinId="9" hidden="1"/>
    <cellStyle name="Obiskana hiperpovezava" xfId="36" builtinId="9" hidden="1"/>
    <cellStyle name="Obiskana hiperpovezava" xfId="304" builtinId="9" hidden="1"/>
    <cellStyle name="Obiskana hiperpovezava" xfId="156" builtinId="9" hidden="1"/>
    <cellStyle name="Obiskana hiperpovezava" xfId="126" builtinId="9" hidden="1"/>
    <cellStyle name="Obiskana hiperpovezava" xfId="24" builtinId="9" hidden="1"/>
    <cellStyle name="Obiskana hiperpovezava" xfId="108" builtinId="9" hidden="1"/>
    <cellStyle name="Obiskana hiperpovezava" xfId="492" builtinId="9" hidden="1"/>
    <cellStyle name="Obiskana hiperpovezava" xfId="402" builtinId="9" hidden="1"/>
    <cellStyle name="Obiskana hiperpovezava" xfId="422" builtinId="9" hidden="1"/>
    <cellStyle name="Obiskana hiperpovezava" xfId="250" builtinId="9" hidden="1"/>
    <cellStyle name="Obiskana hiperpovezava" xfId="222" builtinId="9" hidden="1"/>
    <cellStyle name="Obiskana hiperpovezava" xfId="158" builtinId="9" hidden="1"/>
    <cellStyle name="Obiskana hiperpovezava" xfId="316" builtinId="9" hidden="1"/>
    <cellStyle name="Obiskana hiperpovezava" xfId="66" builtinId="9" hidden="1"/>
    <cellStyle name="Obiskana hiperpovezava" xfId="296" builtinId="9" hidden="1"/>
    <cellStyle name="Obiskana hiperpovezava" xfId="74" builtinId="9" hidden="1"/>
    <cellStyle name="Obiskana hiperpovezava" xfId="360" builtinId="9" hidden="1"/>
    <cellStyle name="Obiskana hiperpovezava" xfId="472" builtinId="9" hidden="1"/>
    <cellStyle name="Obiskana hiperpovezava" xfId="288" builtinId="9" hidden="1"/>
    <cellStyle name="Obiskana hiperpovezava" xfId="480" builtinId="9" hidden="1"/>
    <cellStyle name="Obiskana hiperpovezava" xfId="70" builtinId="9" hidden="1"/>
    <cellStyle name="Obiskana hiperpovezava" xfId="262" builtinId="9" hidden="1"/>
    <cellStyle name="Obiskana hiperpovezava" xfId="170" builtinId="9" hidden="1"/>
    <cellStyle name="Obiskana hiperpovezava" xfId="232" builtinId="9" hidden="1"/>
    <cellStyle name="Obiskana hiperpovezava" xfId="134" builtinId="9" hidden="1"/>
    <cellStyle name="Obiskana hiperpovezava" xfId="88" builtinId="9" hidden="1"/>
    <cellStyle name="Obiskana hiperpovezava" xfId="212" builtinId="9" hidden="1"/>
    <cellStyle name="Obiskana hiperpovezava" xfId="258" builtinId="9" hidden="1"/>
    <cellStyle name="Obiskana hiperpovezava" xfId="144" builtinId="9" hidden="1"/>
    <cellStyle name="Obiskana hiperpovezava" xfId="344" builtinId="9" hidden="1"/>
    <cellStyle name="Obiskana hiperpovezava" xfId="446" builtinId="9" hidden="1"/>
    <cellStyle name="Obiskana hiperpovezava" xfId="268" builtinId="9" hidden="1"/>
    <cellStyle name="Obiskana hiperpovezava" xfId="184" builtinId="9" hidden="1"/>
    <cellStyle name="Obiskana hiperpovezava" xfId="132" builtinId="9" hidden="1"/>
    <cellStyle name="Obiskana hiperpovezava" xfId="146" builtinId="9" hidden="1"/>
    <cellStyle name="Obiskana hiperpovezava" xfId="356" builtinId="9" hidden="1"/>
    <cellStyle name="Obiskana hiperpovezava" xfId="362" builtinId="9" hidden="1"/>
    <cellStyle name="Obiskana hiperpovezava" xfId="86" builtinId="9" hidden="1"/>
    <cellStyle name="Obiskana hiperpovezava" xfId="122" builtinId="9" hidden="1"/>
    <cellStyle name="Obiskana hiperpovezava" xfId="378" builtinId="9" hidden="1"/>
    <cellStyle name="Obiskana hiperpovezava" xfId="390" builtinId="9" hidden="1"/>
    <cellStyle name="Obiskana hiperpovezava" xfId="2" builtinId="9" hidden="1"/>
    <cellStyle name="Obiskana hiperpovezava" xfId="294" builtinId="9" hidden="1"/>
    <cellStyle name="Obiskana hiperpovezava" xfId="370" builtinId="9" hidden="1"/>
    <cellStyle name="Obiskana hiperpovezava" xfId="346" builtinId="9" hidden="1"/>
    <cellStyle name="Obiskana hiperpovezava" xfId="30" builtinId="9" hidden="1"/>
    <cellStyle name="Obiskana hiperpovezava" xfId="414" builtinId="9" hidden="1"/>
    <cellStyle name="Obiskana hiperpovezava" xfId="398" builtinId="9" hidden="1"/>
    <cellStyle name="Obiskana hiperpovezava" xfId="94" builtinId="9" hidden="1"/>
    <cellStyle name="Obiskana hiperpovezava" xfId="488" builtinId="9" hidden="1"/>
    <cellStyle name="Odstotek" xfId="544" builtinId="5"/>
    <cellStyle name="Opomba 2" xfId="538" xr:uid="{00000000-0005-0000-0000-000010020000}"/>
    <cellStyle name="Opozorilo" xfId="510" builtinId="11" customBuiltin="1"/>
    <cellStyle name="Pojasnjevalno besedilo" xfId="511" builtinId="53" customBuiltin="1"/>
    <cellStyle name="Poudarek1" xfId="513" builtinId="29" customBuiltin="1"/>
    <cellStyle name="Poudarek2" xfId="517" builtinId="33" customBuiltin="1"/>
    <cellStyle name="Poudarek3" xfId="521" builtinId="37" customBuiltin="1"/>
    <cellStyle name="Poudarek4" xfId="525" builtinId="41" customBuiltin="1"/>
    <cellStyle name="Poudarek5" xfId="529" builtinId="45" customBuiltin="1"/>
    <cellStyle name="Poudarek6" xfId="533" builtinId="49" customBuiltin="1"/>
    <cellStyle name="Povezana celica" xfId="508" builtinId="24" customBuiltin="1"/>
    <cellStyle name="Preveri celico" xfId="509" builtinId="23" customBuiltin="1"/>
    <cellStyle name="Računanje" xfId="507" builtinId="22" customBuiltin="1"/>
    <cellStyle name="Slabo" xfId="503" builtinId="27" customBuiltin="1"/>
    <cellStyle name="Valuta" xfId="539" builtinId="4"/>
    <cellStyle name="Valuta 2" xfId="541" xr:uid="{00000000-0005-0000-0000-00001E020000}"/>
    <cellStyle name="Vnos" xfId="505" builtinId="20" customBuiltin="1"/>
    <cellStyle name="Vsota" xfId="512" builtinId="25" customBuiltin="1"/>
  </cellStyles>
  <dxfs count="95">
    <dxf>
      <font>
        <color theme="0"/>
      </font>
      <fill>
        <patternFill>
          <bgColor rgb="FF825A3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CB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7030A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61B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color auto="1"/>
      </font>
      <fill>
        <patternFill>
          <bgColor rgb="FF57BC2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color theme="0"/>
      </font>
      <fill>
        <patternFill>
          <bgColor rgb="FF1C79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887D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6E72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B453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rgb="FF0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40404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C21AA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00CB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BFBFB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7030A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BFBFB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66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E26B0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99A1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00CC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1C79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C21AA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C21AA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C21AA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C21AA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CB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CB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00CB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00CBD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7030A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7030A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7030A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7030A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A6A6A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A6A6A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BFBFB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BFBFB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61B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66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61B4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66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26E0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26E0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E26B0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E26B0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99A1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99A1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99A1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99A1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color auto="1"/>
      </font>
      <fill>
        <patternFill>
          <bgColor rgb="FF57BC2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color auto="1"/>
      </font>
      <fill>
        <patternFill>
          <bgColor rgb="FF57BC2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00CC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00CC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color theme="0"/>
      </font>
      <fill>
        <patternFill>
          <bgColor rgb="FF1C79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887D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color theme="0"/>
      </font>
      <fill>
        <patternFill>
          <bgColor rgb="FF1C79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887D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1C79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887D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1C79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6E72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6E72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6E72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B453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B453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B453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rgb="FFFF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FFFFF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40404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40404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40404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0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Medium4"/>
  <colors>
    <mruColors>
      <color rgb="FF1C79F0"/>
      <color rgb="FFBFBFBF"/>
      <color rgb="FF00CC00"/>
      <color rgb="FFF99A1C"/>
      <color rgb="FFE26B0A"/>
      <color rgb="FFFF66FF"/>
      <color rgb="FF7030A0"/>
      <color rgb="FF00CBD9"/>
      <color rgb="FFC21AA0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3.png"/><Relationship Id="rId1" Type="http://schemas.openxmlformats.org/officeDocument/2006/relationships/image" Target="../media/image2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81643</xdr:colOff>
      <xdr:row>0</xdr:row>
      <xdr:rowOff>38100</xdr:rowOff>
    </xdr:from>
    <xdr:to>
      <xdr:col>1</xdr:col>
      <xdr:colOff>363070</xdr:colOff>
      <xdr:row>6</xdr:row>
      <xdr:rowOff>157842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9175618-D54D-ADA9-8FB7-FFBE4F7AC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38100"/>
          <a:ext cx="1865298" cy="119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906617</xdr:colOff>
      <xdr:row>61</xdr:row>
      <xdr:rowOff>168729</xdr:rowOff>
    </xdr:from>
    <xdr:to>
      <xdr:col>7</xdr:col>
      <xdr:colOff>742850</xdr:colOff>
      <xdr:row>66</xdr:row>
      <xdr:rowOff>177510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350BB669-1F9E-438F-89BD-9360E95C51FA}"/>
            </a:ext>
            <a:ext uri="{147F2762-F138-4A5C-976F-8EAC2B608ADB}">
              <a16:predDERef xmlns:a16="http://schemas.microsoft.com/office/drawing/2014/main" pred="{7206F3E3-DC21-4A9E-8F83-310580C6F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2131" y="10221686"/>
          <a:ext cx="957462" cy="56395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41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  <rv s="0">
    <v>126</v>
    <v>5</v>
  </rv>
  <rv s="0">
    <v>127</v>
    <v>5</v>
  </rv>
  <rv s="0">
    <v>128</v>
    <v>5</v>
  </rv>
  <rv s="0">
    <v>129</v>
    <v>5</v>
  </rv>
  <rv s="0">
    <v>130</v>
    <v>5</v>
  </rv>
  <rv s="0">
    <v>131</v>
    <v>5</v>
  </rv>
  <rv s="0">
    <v>132</v>
    <v>5</v>
  </rv>
  <rv s="0">
    <v>133</v>
    <v>5</v>
  </rv>
  <rv s="0">
    <v>134</v>
    <v>5</v>
  </rv>
  <rv s="0">
    <v>135</v>
    <v>5</v>
  </rv>
  <rv s="0">
    <v>136</v>
    <v>5</v>
  </rv>
  <rv s="0">
    <v>137</v>
    <v>5</v>
  </rv>
  <rv s="0">
    <v>138</v>
    <v>5</v>
  </rv>
  <rv s="0">
    <v>139</v>
    <v>5</v>
  </rv>
  <rv s="0">
    <v>140</v>
    <v>5</v>
  </rv>
  <rv s="0">
    <v>141</v>
    <v>5</v>
  </rv>
  <rv s="0">
    <v>142</v>
    <v>5</v>
  </rv>
  <rv s="0">
    <v>143</v>
    <v>5</v>
  </rv>
  <rv s="0">
    <v>144</v>
    <v>5</v>
  </rv>
  <rv s="0">
    <v>145</v>
    <v>5</v>
  </rv>
  <rv s="0">
    <v>146</v>
    <v>5</v>
  </rv>
  <rv s="0">
    <v>147</v>
    <v>5</v>
  </rv>
  <rv s="0">
    <v>148</v>
    <v>5</v>
  </rv>
  <rv s="0">
    <v>149</v>
    <v>5</v>
  </rv>
  <rv s="0">
    <v>150</v>
    <v>5</v>
  </rv>
  <rv s="0">
    <v>151</v>
    <v>5</v>
  </rv>
  <rv s="0">
    <v>152</v>
    <v>5</v>
  </rv>
  <rv s="0">
    <v>153</v>
    <v>5</v>
  </rv>
  <rv s="0">
    <v>154</v>
    <v>5</v>
  </rv>
  <rv s="0">
    <v>155</v>
    <v>5</v>
  </rv>
  <rv s="0">
    <v>156</v>
    <v>5</v>
  </rv>
  <rv s="0">
    <v>157</v>
    <v>5</v>
  </rv>
  <rv s="0">
    <v>158</v>
    <v>5</v>
  </rv>
  <rv s="0">
    <v>159</v>
    <v>5</v>
  </rv>
  <rv s="0">
    <v>160</v>
    <v>5</v>
  </rv>
  <rv s="0">
    <v>161</v>
    <v>5</v>
  </rv>
  <rv s="0">
    <v>162</v>
    <v>5</v>
  </rv>
  <rv s="0">
    <v>163</v>
    <v>5</v>
  </rv>
  <rv s="0">
    <v>164</v>
    <v>5</v>
  </rv>
  <rv s="0">
    <v>165</v>
    <v>5</v>
  </rv>
  <rv s="0">
    <v>166</v>
    <v>5</v>
  </rv>
  <rv s="0">
    <v>167</v>
    <v>5</v>
  </rv>
  <rv s="0">
    <v>168</v>
    <v>5</v>
  </rv>
  <rv s="0">
    <v>169</v>
    <v>5</v>
  </rv>
  <rv s="0">
    <v>170</v>
    <v>5</v>
  </rv>
  <rv s="0">
    <v>171</v>
    <v>5</v>
  </rv>
  <rv s="0">
    <v>172</v>
    <v>5</v>
  </rv>
  <rv s="0">
    <v>173</v>
    <v>5</v>
  </rv>
  <rv s="0">
    <v>174</v>
    <v>5</v>
  </rv>
  <rv s="0">
    <v>175</v>
    <v>5</v>
  </rv>
  <rv s="0">
    <v>176</v>
    <v>5</v>
  </rv>
  <rv s="0">
    <v>177</v>
    <v>5</v>
  </rv>
  <rv s="0">
    <v>178</v>
    <v>5</v>
  </rv>
  <rv s="0">
    <v>179</v>
    <v>5</v>
  </rv>
  <rv s="0">
    <v>180</v>
    <v>5</v>
  </rv>
  <rv s="0">
    <v>181</v>
    <v>5</v>
  </rv>
  <rv s="0">
    <v>182</v>
    <v>5</v>
  </rv>
  <rv s="0">
    <v>183</v>
    <v>5</v>
  </rv>
  <rv s="0">
    <v>184</v>
    <v>5</v>
  </rv>
  <rv s="0">
    <v>185</v>
    <v>5</v>
  </rv>
  <rv s="0">
    <v>186</v>
    <v>5</v>
  </rv>
  <rv s="0">
    <v>187</v>
    <v>5</v>
  </rv>
  <rv s="0">
    <v>188</v>
    <v>5</v>
  </rv>
  <rv s="0">
    <v>189</v>
    <v>5</v>
  </rv>
  <rv s="0">
    <v>190</v>
    <v>5</v>
  </rv>
  <rv s="0">
    <v>191</v>
    <v>5</v>
  </rv>
  <rv s="0">
    <v>192</v>
    <v>5</v>
  </rv>
  <rv s="0">
    <v>193</v>
    <v>5</v>
  </rv>
  <rv s="0">
    <v>194</v>
    <v>5</v>
  </rv>
  <rv s="0">
    <v>195</v>
    <v>5</v>
  </rv>
  <rv s="0">
    <v>196</v>
    <v>5</v>
  </rv>
  <rv s="0">
    <v>197</v>
    <v>5</v>
  </rv>
  <rv s="0">
    <v>198</v>
    <v>5</v>
  </rv>
  <rv s="0">
    <v>199</v>
    <v>5</v>
  </rv>
  <rv s="0">
    <v>200</v>
    <v>5</v>
  </rv>
  <rv s="0">
    <v>201</v>
    <v>5</v>
  </rv>
  <rv s="0">
    <v>202</v>
    <v>5</v>
  </rv>
  <rv s="0">
    <v>203</v>
    <v>5</v>
  </rv>
  <rv s="0">
    <v>204</v>
    <v>5</v>
  </rv>
  <rv s="0">
    <v>205</v>
    <v>5</v>
  </rv>
  <rv s="0">
    <v>206</v>
    <v>5</v>
  </rv>
  <rv s="0">
    <v>207</v>
    <v>5</v>
  </rv>
  <rv s="0">
    <v>208</v>
    <v>5</v>
  </rv>
  <rv s="0">
    <v>209</v>
    <v>5</v>
  </rv>
  <rv s="0">
    <v>210</v>
    <v>5</v>
  </rv>
  <rv s="0">
    <v>211</v>
    <v>5</v>
  </rv>
  <rv s="0">
    <v>212</v>
    <v>5</v>
  </rv>
  <rv s="0">
    <v>213</v>
    <v>5</v>
  </rv>
  <rv s="0">
    <v>214</v>
    <v>5</v>
  </rv>
  <rv s="0">
    <v>215</v>
    <v>5</v>
  </rv>
  <rv s="0">
    <v>216</v>
    <v>5</v>
  </rv>
  <rv s="0">
    <v>217</v>
    <v>5</v>
  </rv>
  <rv s="0">
    <v>218</v>
    <v>5</v>
  </rv>
  <rv s="0">
    <v>219</v>
    <v>5</v>
  </rv>
  <rv s="0">
    <v>220</v>
    <v>5</v>
  </rv>
  <rv s="0">
    <v>221</v>
    <v>5</v>
  </rv>
  <rv s="0">
    <v>222</v>
    <v>5</v>
  </rv>
  <rv s="0">
    <v>223</v>
    <v>5</v>
  </rv>
  <rv s="0">
    <v>224</v>
    <v>5</v>
  </rv>
  <rv s="0">
    <v>225</v>
    <v>5</v>
  </rv>
  <rv s="0">
    <v>226</v>
    <v>5</v>
  </rv>
  <rv s="0">
    <v>227</v>
    <v>5</v>
  </rv>
  <rv s="0">
    <v>228</v>
    <v>5</v>
  </rv>
  <rv s="0">
    <v>229</v>
    <v>5</v>
  </rv>
  <rv s="0">
    <v>230</v>
    <v>5</v>
  </rv>
  <rv s="0">
    <v>231</v>
    <v>5</v>
  </rv>
  <rv s="0">
    <v>232</v>
    <v>5</v>
  </rv>
  <rv s="0">
    <v>233</v>
    <v>5</v>
  </rv>
  <rv s="0">
    <v>234</v>
    <v>5</v>
  </rv>
  <rv s="0">
    <v>235</v>
    <v>5</v>
  </rv>
  <rv s="0">
    <v>236</v>
    <v>5</v>
  </rv>
  <rv s="0">
    <v>237</v>
    <v>5</v>
  </rv>
  <rv s="0">
    <v>238</v>
    <v>5</v>
  </rv>
  <rv s="0">
    <v>239</v>
    <v>5</v>
  </rv>
  <rv s="0">
    <v>240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  <rel r:id="rId127"/>
  <rel r:id="rId128"/>
  <rel r:id="rId129"/>
  <rel r:id="rId130"/>
  <rel r:id="rId131"/>
  <rel r:id="rId132"/>
  <rel r:id="rId133"/>
  <rel r:id="rId134"/>
  <rel r:id="rId135"/>
  <rel r:id="rId136"/>
  <rel r:id="rId137"/>
  <rel r:id="rId138"/>
  <rel r:id="rId139"/>
  <rel r:id="rId140"/>
  <rel r:id="rId141"/>
  <rel r:id="rId142"/>
  <rel r:id="rId143"/>
  <rel r:id="rId144"/>
  <rel r:id="rId145"/>
  <rel r:id="rId146"/>
  <rel r:id="rId147"/>
  <rel r:id="rId148"/>
  <rel r:id="rId149"/>
  <rel r:id="rId150"/>
  <rel r:id="rId151"/>
  <rel r:id="rId152"/>
  <rel r:id="rId153"/>
  <rel r:id="rId154"/>
  <rel r:id="rId155"/>
  <rel r:id="rId156"/>
  <rel r:id="rId157"/>
  <rel r:id="rId158"/>
  <rel r:id="rId159"/>
  <rel r:id="rId160"/>
  <rel r:id="rId161"/>
  <rel r:id="rId162"/>
  <rel r:id="rId163"/>
  <rel r:id="rId164"/>
  <rel r:id="rId165"/>
  <rel r:id="rId166"/>
  <rel r:id="rId167"/>
  <rel r:id="rId168"/>
  <rel r:id="rId169"/>
  <rel r:id="rId170"/>
  <rel r:id="rId171"/>
  <rel r:id="rId172"/>
  <rel r:id="rId173"/>
  <rel r:id="rId174"/>
  <rel r:id="rId175"/>
  <rel r:id="rId176"/>
  <rel r:id="rId177"/>
  <rel r:id="rId178"/>
  <rel r:id="rId179"/>
  <rel r:id="rId180"/>
  <rel r:id="rId181"/>
  <rel r:id="rId182"/>
  <rel r:id="rId183"/>
  <rel r:id="rId184"/>
  <rel r:id="rId185"/>
  <rel r:id="rId186"/>
  <rel r:id="rId187"/>
  <rel r:id="rId188"/>
  <rel r:id="rId189"/>
  <rel r:id="rId190"/>
  <rel r:id="rId191"/>
  <rel r:id="rId192"/>
  <rel r:id="rId193"/>
  <rel r:id="rId194"/>
  <rel r:id="rId195"/>
  <rel r:id="rId196"/>
  <rel r:id="rId197"/>
  <rel r:id="rId198"/>
  <rel r:id="rId199"/>
  <rel r:id="rId200"/>
  <rel r:id="rId201"/>
  <rel r:id="rId202"/>
  <rel r:id="rId203"/>
  <rel r:id="rId204"/>
  <rel r:id="rId205"/>
  <rel r:id="rId206"/>
  <rel r:id="rId207"/>
  <rel r:id="rId208"/>
  <rel r:id="rId209"/>
  <rel r:id="rId210"/>
  <rel r:id="rId211"/>
  <rel r:id="rId212"/>
  <rel r:id="rId213"/>
  <rel r:id="rId214"/>
  <rel r:id="rId215"/>
  <rel r:id="rId216"/>
  <rel r:id="rId217"/>
  <rel r:id="rId218"/>
  <rel r:id="rId219"/>
  <rel r:id="rId220"/>
  <rel r:id="rId221"/>
  <rel r:id="rId222"/>
  <rel r:id="rId223"/>
  <rel r:id="rId224"/>
  <rel r:id="rId225"/>
  <rel r:id="rId226"/>
  <rel r:id="rId227"/>
  <rel r:id="rId228"/>
  <rel r:id="rId229"/>
  <rel r:id="rId230"/>
  <rel r:id="rId231"/>
  <rel r:id="rId232"/>
  <rel r:id="rId233"/>
  <rel r:id="rId234"/>
  <rel r:id="rId235"/>
  <rel r:id="rId236"/>
  <rel r:id="rId237"/>
  <rel r:id="rId238"/>
  <rel r:id="rId239"/>
  <rel r:id="rId240"/>
  <rel r:id="rId24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324AB-705C-42B3-A86F-32209368E2FD}">
  <sheetPr>
    <tabColor theme="0" tint="-4.9989318521683403E-2"/>
    <pageSetUpPr fitToPage="1"/>
  </sheetPr>
  <dimension ref="A1:H84"/>
  <sheetViews>
    <sheetView showGridLines="0" tabSelected="1" view="pageLayout" zoomScaleNormal="90" workbookViewId="0">
      <selection activeCell="B58" sqref="B58:D58"/>
    </sheetView>
  </sheetViews>
  <sheetFormatPr defaultRowHeight="15.9" x14ac:dyDescent="0.45"/>
  <cols>
    <col min="1" max="1" width="20.35546875" bestFit="1" customWidth="1"/>
    <col min="2" max="2" width="13.42578125" bestFit="1" customWidth="1"/>
    <col min="3" max="3" width="11" customWidth="1"/>
    <col min="4" max="4" width="12.85546875" customWidth="1"/>
    <col min="5" max="5" width="12.7109375" customWidth="1"/>
    <col min="6" max="6" width="14.42578125" customWidth="1"/>
    <col min="7" max="7" width="11.0703125" hidden="1" customWidth="1"/>
    <col min="8" max="8" width="11" customWidth="1"/>
  </cols>
  <sheetData>
    <row r="1" spans="1:8" ht="14.25" customHeight="1" x14ac:dyDescent="0.45">
      <c r="A1" s="191"/>
      <c r="B1" s="191"/>
      <c r="C1" s="191" t="s">
        <v>668</v>
      </c>
      <c r="D1" s="152"/>
      <c r="E1" s="227" t="s">
        <v>714</v>
      </c>
      <c r="F1" s="196" t="s">
        <v>695</v>
      </c>
      <c r="G1" s="190"/>
      <c r="H1" s="198"/>
    </row>
    <row r="2" spans="1:8" ht="14.25" customHeight="1" x14ac:dyDescent="0.45">
      <c r="A2" s="192"/>
      <c r="B2" s="192"/>
      <c r="C2" s="192" t="s">
        <v>669</v>
      </c>
      <c r="D2" s="152"/>
      <c r="E2" s="230" t="s">
        <v>713</v>
      </c>
      <c r="F2" s="184" t="s">
        <v>711</v>
      </c>
      <c r="G2" s="152"/>
      <c r="H2" s="228"/>
    </row>
    <row r="3" spans="1:8" ht="14.25" customHeight="1" x14ac:dyDescent="0.45">
      <c r="A3" s="192"/>
      <c r="B3" s="192"/>
      <c r="C3" s="192" t="s">
        <v>670</v>
      </c>
      <c r="D3" s="152"/>
      <c r="E3" s="231"/>
      <c r="F3" s="152" t="s">
        <v>712</v>
      </c>
      <c r="G3" s="152"/>
      <c r="H3" s="228"/>
    </row>
    <row r="4" spans="1:8" ht="14.25" customHeight="1" thickBot="1" x14ac:dyDescent="0.5">
      <c r="A4" s="192"/>
      <c r="B4" s="152"/>
      <c r="C4" s="192" t="s">
        <v>671</v>
      </c>
      <c r="D4" s="152"/>
      <c r="E4" s="232" t="s">
        <v>696</v>
      </c>
      <c r="F4" s="229" t="s">
        <v>697</v>
      </c>
      <c r="G4" s="200"/>
      <c r="H4" s="201"/>
    </row>
    <row r="5" spans="1:8" ht="14.25" customHeight="1" x14ac:dyDescent="0.45">
      <c r="A5" s="152"/>
      <c r="B5" s="152"/>
      <c r="C5" s="192" t="s">
        <v>6</v>
      </c>
      <c r="D5" s="193" t="s">
        <v>672</v>
      </c>
      <c r="G5" s="152"/>
      <c r="H5" s="152"/>
    </row>
    <row r="6" spans="1:8" ht="14.25" customHeight="1" x14ac:dyDescent="0.45">
      <c r="C6" s="192" t="s">
        <v>673</v>
      </c>
      <c r="D6" s="193" t="s">
        <v>672</v>
      </c>
      <c r="G6" s="152"/>
      <c r="H6" s="152"/>
    </row>
    <row r="7" spans="1:8" ht="14.25" customHeight="1" x14ac:dyDescent="0.45">
      <c r="C7" s="192" t="s">
        <v>674</v>
      </c>
      <c r="D7" s="189">
        <v>8792135000</v>
      </c>
      <c r="G7" s="152"/>
      <c r="H7" s="152"/>
    </row>
    <row r="8" spans="1:8" ht="14.25" customHeight="1" x14ac:dyDescent="0.45">
      <c r="A8" s="233"/>
      <c r="B8" s="233"/>
      <c r="C8" s="234"/>
      <c r="D8" s="235"/>
      <c r="E8" s="233"/>
      <c r="F8" s="233"/>
      <c r="G8" s="207"/>
      <c r="H8" s="207"/>
    </row>
    <row r="9" spans="1:8" ht="14.25" customHeight="1" thickBot="1" x14ac:dyDescent="0.5">
      <c r="D9" s="152"/>
      <c r="E9" s="188"/>
      <c r="F9" s="152"/>
      <c r="G9" s="152"/>
      <c r="H9" s="152"/>
    </row>
    <row r="10" spans="1:8" ht="14.25" customHeight="1" thickBot="1" x14ac:dyDescent="0.5">
      <c r="A10" s="223" t="s">
        <v>0</v>
      </c>
      <c r="B10" s="574"/>
      <c r="C10" s="574"/>
      <c r="D10" s="575"/>
      <c r="E10" s="152"/>
      <c r="F10" s="152"/>
      <c r="G10" s="152"/>
      <c r="H10" s="152"/>
    </row>
    <row r="11" spans="1:8" ht="14.25" customHeight="1" thickBot="1" x14ac:dyDescent="0.5">
      <c r="A11" s="224" t="s">
        <v>1</v>
      </c>
      <c r="B11" s="560"/>
      <c r="C11" s="560"/>
      <c r="D11" s="561"/>
      <c r="E11" s="152"/>
      <c r="F11" s="152"/>
      <c r="G11" s="152"/>
      <c r="H11" s="152"/>
    </row>
    <row r="12" spans="1:8" ht="14.25" customHeight="1" thickBot="1" x14ac:dyDescent="0.5">
      <c r="A12" s="224" t="s">
        <v>2</v>
      </c>
      <c r="B12" s="560"/>
      <c r="C12" s="560"/>
      <c r="D12" s="561"/>
      <c r="E12" s="152"/>
      <c r="F12" s="152"/>
      <c r="G12" s="152"/>
      <c r="H12" s="152"/>
    </row>
    <row r="13" spans="1:8" ht="14.25" customHeight="1" thickBot="1" x14ac:dyDescent="0.5">
      <c r="A13" s="225" t="s">
        <v>3</v>
      </c>
      <c r="B13" s="560"/>
      <c r="C13" s="560"/>
      <c r="D13" s="561"/>
      <c r="E13" s="152"/>
      <c r="F13" s="152"/>
      <c r="G13" s="152"/>
      <c r="H13" s="152"/>
    </row>
    <row r="14" spans="1:8" ht="14.25" customHeight="1" thickBot="1" x14ac:dyDescent="0.5">
      <c r="A14" s="302" t="s">
        <v>4</v>
      </c>
      <c r="B14" s="560"/>
      <c r="C14" s="560"/>
      <c r="D14" s="561"/>
      <c r="E14" s="152"/>
      <c r="F14" s="152"/>
      <c r="G14" s="152"/>
      <c r="H14" s="152"/>
    </row>
    <row r="15" spans="1:8" ht="14.25" customHeight="1" thickBot="1" x14ac:dyDescent="0.5">
      <c r="A15" s="224" t="s">
        <v>5</v>
      </c>
      <c r="B15" s="560"/>
      <c r="C15" s="560"/>
      <c r="D15" s="561"/>
      <c r="E15" s="152"/>
      <c r="F15" s="152"/>
      <c r="G15" s="152"/>
      <c r="H15" s="152"/>
    </row>
    <row r="16" spans="1:8" ht="14.25" customHeight="1" thickBot="1" x14ac:dyDescent="0.5">
      <c r="A16" s="224" t="s">
        <v>6</v>
      </c>
      <c r="B16" s="550"/>
      <c r="C16" s="550"/>
      <c r="D16" s="551"/>
      <c r="E16" s="152"/>
      <c r="F16" s="152"/>
      <c r="G16" s="152"/>
      <c r="H16" s="152"/>
    </row>
    <row r="17" spans="1:8" ht="14.25" hidden="1" customHeight="1" thickBot="1" x14ac:dyDescent="0.5">
      <c r="A17" s="224" t="s">
        <v>680</v>
      </c>
      <c r="B17" s="550"/>
      <c r="C17" s="550"/>
      <c r="D17" s="551"/>
      <c r="E17" s="152"/>
      <c r="F17" s="152"/>
      <c r="G17" s="152"/>
      <c r="H17" s="152"/>
    </row>
    <row r="18" spans="1:8" ht="14.25" customHeight="1" thickBot="1" x14ac:dyDescent="0.5">
      <c r="A18" s="224" t="s">
        <v>7</v>
      </c>
      <c r="B18" s="550"/>
      <c r="C18" s="550"/>
      <c r="D18" s="551"/>
      <c r="E18" s="152"/>
      <c r="F18" s="152"/>
      <c r="G18" s="152"/>
      <c r="H18" s="152"/>
    </row>
    <row r="19" spans="1:8" ht="14.25" customHeight="1" thickBot="1" x14ac:dyDescent="0.5">
      <c r="A19" s="224" t="s">
        <v>8</v>
      </c>
      <c r="B19" s="552"/>
      <c r="C19" s="552"/>
      <c r="D19" s="553"/>
      <c r="E19" s="152"/>
      <c r="F19" s="152"/>
      <c r="G19" s="152"/>
      <c r="H19" s="152"/>
    </row>
    <row r="20" spans="1:8" ht="14.25" customHeight="1" thickBot="1" x14ac:dyDescent="0.5">
      <c r="A20" s="225" t="s">
        <v>9</v>
      </c>
      <c r="B20" s="572"/>
      <c r="C20" s="572"/>
      <c r="D20" s="573"/>
      <c r="E20" s="152"/>
      <c r="F20" s="152"/>
      <c r="G20" s="152"/>
      <c r="H20" s="152"/>
    </row>
    <row r="21" spans="1:8" ht="14.25" customHeight="1" x14ac:dyDescent="0.45">
      <c r="A21" s="152"/>
      <c r="B21" s="189"/>
      <c r="C21" s="189"/>
      <c r="D21" s="189"/>
      <c r="E21" s="188"/>
      <c r="F21" s="152"/>
      <c r="G21" s="152"/>
      <c r="H21" s="152"/>
    </row>
    <row r="22" spans="1:8" ht="20.6" x14ac:dyDescent="0.55000000000000004">
      <c r="A22" s="576" t="s">
        <v>718</v>
      </c>
      <c r="B22" s="576"/>
      <c r="C22" s="576"/>
      <c r="D22" s="576"/>
      <c r="E22" s="576"/>
      <c r="F22" s="576"/>
      <c r="G22" s="576"/>
      <c r="H22" s="576"/>
    </row>
    <row r="23" spans="1:8" ht="20.6" x14ac:dyDescent="0.55000000000000004">
      <c r="A23" s="577"/>
      <c r="B23" s="577"/>
      <c r="C23" s="577"/>
      <c r="D23" s="577"/>
      <c r="E23" s="577"/>
      <c r="F23" s="577"/>
      <c r="G23" s="577"/>
      <c r="H23" s="577"/>
    </row>
    <row r="24" spans="1:8" ht="14.25" customHeight="1" x14ac:dyDescent="0.45">
      <c r="A24" s="152"/>
      <c r="B24" s="152"/>
      <c r="C24" s="188"/>
      <c r="D24" s="152"/>
      <c r="E24" s="188"/>
      <c r="F24" s="152"/>
      <c r="G24" s="152"/>
      <c r="H24" s="152"/>
    </row>
    <row r="25" spans="1:8" ht="14.25" customHeight="1" x14ac:dyDescent="0.45">
      <c r="A25" s="152" t="s">
        <v>707</v>
      </c>
      <c r="B25" s="152" t="s">
        <v>766</v>
      </c>
      <c r="C25" s="188"/>
      <c r="D25" s="152"/>
      <c r="E25" s="188"/>
      <c r="F25" s="152"/>
      <c r="G25" s="152"/>
      <c r="H25" s="152"/>
    </row>
    <row r="26" spans="1:8" ht="14.25" hidden="1" customHeight="1" x14ac:dyDescent="0.45">
      <c r="A26" s="184" t="s">
        <v>675</v>
      </c>
      <c r="B26" s="185" t="s">
        <v>704</v>
      </c>
      <c r="C26" s="152"/>
      <c r="D26" s="152"/>
      <c r="E26" s="188"/>
      <c r="F26" s="152"/>
      <c r="G26" s="152"/>
      <c r="H26" s="152"/>
    </row>
    <row r="27" spans="1:8" ht="14.25" customHeight="1" x14ac:dyDescent="0.45">
      <c r="A27" s="184" t="s">
        <v>676</v>
      </c>
      <c r="B27" s="185" t="s">
        <v>677</v>
      </c>
      <c r="C27" s="152"/>
      <c r="D27" s="152"/>
      <c r="E27" s="188"/>
      <c r="F27" s="152"/>
      <c r="G27" s="152"/>
      <c r="H27" s="152"/>
    </row>
    <row r="28" spans="1:8" ht="14.25" customHeight="1" x14ac:dyDescent="0.45">
      <c r="A28" s="184" t="s">
        <v>678</v>
      </c>
      <c r="B28" s="186">
        <v>46211</v>
      </c>
      <c r="C28" s="152"/>
      <c r="D28" s="204"/>
      <c r="E28" s="188"/>
      <c r="F28" s="152"/>
      <c r="G28" s="152"/>
      <c r="H28" s="152"/>
    </row>
    <row r="29" spans="1:8" ht="14.25" hidden="1" customHeight="1" x14ac:dyDescent="0.45">
      <c r="A29" s="184" t="s">
        <v>705</v>
      </c>
      <c r="B29" s="205" t="s">
        <v>706</v>
      </c>
      <c r="C29" s="152"/>
      <c r="D29" s="152"/>
      <c r="E29" s="188"/>
      <c r="F29" s="152"/>
      <c r="G29" s="152"/>
      <c r="H29" s="152"/>
    </row>
    <row r="30" spans="1:8" ht="14.25" hidden="1" customHeight="1" x14ac:dyDescent="0.45">
      <c r="A30" s="184" t="s">
        <v>715</v>
      </c>
      <c r="C30" s="152"/>
      <c r="D30" s="152"/>
      <c r="E30" s="188"/>
      <c r="F30" s="152"/>
      <c r="G30" s="152"/>
      <c r="H30" s="152"/>
    </row>
    <row r="31" spans="1:8" ht="14.25" hidden="1" customHeight="1" x14ac:dyDescent="0.45">
      <c r="A31" s="184" t="s">
        <v>679</v>
      </c>
      <c r="B31" s="186">
        <f>B28+14</f>
        <v>46225</v>
      </c>
      <c r="C31" s="152"/>
      <c r="D31" s="152"/>
      <c r="E31" s="188"/>
      <c r="F31" s="152"/>
      <c r="G31" s="152"/>
      <c r="H31" s="152"/>
    </row>
    <row r="32" spans="1:8" ht="14.25" customHeight="1" x14ac:dyDescent="0.45">
      <c r="A32" s="152"/>
      <c r="B32" s="152"/>
      <c r="C32" s="152"/>
      <c r="D32" s="152"/>
      <c r="E32" s="152"/>
      <c r="F32" s="152"/>
      <c r="G32" s="152"/>
      <c r="H32" s="152"/>
    </row>
    <row r="33" spans="1:8" ht="27" customHeight="1" x14ac:dyDescent="0.45">
      <c r="A33" s="154"/>
      <c r="B33" s="154" t="s">
        <v>11</v>
      </c>
      <c r="C33" s="154" t="s">
        <v>12</v>
      </c>
      <c r="D33" s="256" t="s">
        <v>716</v>
      </c>
      <c r="E33" s="154" t="s">
        <v>681</v>
      </c>
      <c r="F33" s="256" t="s">
        <v>717</v>
      </c>
      <c r="G33" s="154"/>
      <c r="H33" s="154" t="s">
        <v>683</v>
      </c>
    </row>
    <row r="34" spans="1:8" ht="14.25" customHeight="1" x14ac:dyDescent="0.45">
      <c r="A34" s="217" t="s">
        <v>13</v>
      </c>
      <c r="B34" s="153">
        <f>SUM('DELTA GRP'!AB8:AN8)</f>
        <v>0</v>
      </c>
      <c r="C34" s="299">
        <f>'DELTA GRP'!AB6</f>
        <v>0</v>
      </c>
      <c r="D34" s="155">
        <f>'DELTA GRP'!AB3</f>
        <v>0</v>
      </c>
      <c r="E34" s="296">
        <v>0</v>
      </c>
      <c r="F34" s="254">
        <f>D34-D34*E34</f>
        <v>0</v>
      </c>
      <c r="G34" s="202"/>
      <c r="H34" s="202">
        <v>0</v>
      </c>
    </row>
    <row r="35" spans="1:8" ht="14.25" customHeight="1" x14ac:dyDescent="0.45">
      <c r="A35" s="217" t="s">
        <v>14</v>
      </c>
      <c r="B35" s="153">
        <f>SUM('DELTA WOOD'!AC8:AO8)</f>
        <v>0</v>
      </c>
      <c r="C35" s="299">
        <f>'DELTA WOOD'!AC6</f>
        <v>0</v>
      </c>
      <c r="D35" s="155">
        <f>'DELTA WOOD'!AC3</f>
        <v>0</v>
      </c>
      <c r="E35" s="297">
        <v>0</v>
      </c>
      <c r="F35" s="254">
        <f t="shared" ref="F35:F36" si="0">D35-D35*E35</f>
        <v>0</v>
      </c>
      <c r="G35" s="202"/>
      <c r="H35" s="202">
        <v>0</v>
      </c>
    </row>
    <row r="36" spans="1:8" ht="14.25" customHeight="1" x14ac:dyDescent="0.45">
      <c r="A36" s="218" t="s">
        <v>15</v>
      </c>
      <c r="B36" s="154">
        <f>SUM('DELTA PU'!X8:AG8)</f>
        <v>0</v>
      </c>
      <c r="C36" s="300">
        <f>'DELTA PU'!X6</f>
        <v>0</v>
      </c>
      <c r="D36" s="151">
        <f>'DELTA PU'!X3</f>
        <v>0</v>
      </c>
      <c r="E36" s="298">
        <v>0</v>
      </c>
      <c r="F36" s="255">
        <f t="shared" si="0"/>
        <v>0</v>
      </c>
      <c r="G36" s="208"/>
      <c r="H36" s="208">
        <v>0</v>
      </c>
    </row>
    <row r="37" spans="1:8" ht="14.25" customHeight="1" x14ac:dyDescent="0.45">
      <c r="A37" s="209" t="s">
        <v>689</v>
      </c>
      <c r="B37" s="210">
        <f>SUM(B34:B36)</f>
        <v>0</v>
      </c>
      <c r="C37" s="301">
        <f>SUM(C34:C36)</f>
        <v>0</v>
      </c>
      <c r="D37" s="253">
        <f t="shared" ref="D37:H37" si="1">SUM(D34:D36)</f>
        <v>0</v>
      </c>
      <c r="E37" s="211"/>
      <c r="F37" s="253">
        <f t="shared" si="1"/>
        <v>0</v>
      </c>
      <c r="G37" s="211">
        <f t="shared" si="1"/>
        <v>0</v>
      </c>
      <c r="H37" s="211">
        <f t="shared" si="1"/>
        <v>0</v>
      </c>
    </row>
    <row r="38" spans="1:8" ht="14.25" customHeight="1" thickBot="1" x14ac:dyDescent="0.5">
      <c r="A38" s="152"/>
      <c r="B38" s="152"/>
      <c r="C38" s="152"/>
      <c r="D38" s="152"/>
      <c r="E38" s="152"/>
      <c r="F38" s="152"/>
      <c r="G38" s="152"/>
      <c r="H38" s="152"/>
    </row>
    <row r="39" spans="1:8" ht="14.25" customHeight="1" x14ac:dyDescent="0.45">
      <c r="A39" s="195" t="s">
        <v>699</v>
      </c>
      <c r="B39" s="196"/>
      <c r="C39" s="197"/>
      <c r="D39" s="152"/>
      <c r="E39" s="236" t="s">
        <v>682</v>
      </c>
      <c r="F39" s="237"/>
      <c r="G39" s="237"/>
      <c r="H39" s="238">
        <f>SUM(F34:H36)</f>
        <v>0</v>
      </c>
    </row>
    <row r="40" spans="1:8" ht="14.25" customHeight="1" x14ac:dyDescent="0.45">
      <c r="A40" s="546"/>
      <c r="B40" s="547"/>
      <c r="C40" s="548"/>
      <c r="D40" s="152"/>
      <c r="E40" s="239" t="s">
        <v>685</v>
      </c>
      <c r="F40" s="240"/>
      <c r="G40" s="240"/>
      <c r="H40" s="241">
        <v>0</v>
      </c>
    </row>
    <row r="41" spans="1:8" ht="14.25" customHeight="1" x14ac:dyDescent="0.45">
      <c r="A41" s="203" t="s">
        <v>702</v>
      </c>
      <c r="B41" s="219">
        <f>C37</f>
        <v>0</v>
      </c>
      <c r="C41" s="220" t="s">
        <v>20</v>
      </c>
      <c r="D41" s="152"/>
      <c r="E41" s="239" t="s">
        <v>684</v>
      </c>
      <c r="F41" s="240"/>
      <c r="G41" s="240"/>
      <c r="H41" s="241">
        <v>0</v>
      </c>
    </row>
    <row r="42" spans="1:8" ht="14.25" customHeight="1" thickBot="1" x14ac:dyDescent="0.5">
      <c r="A42" s="199" t="s">
        <v>703</v>
      </c>
      <c r="B42" s="221"/>
      <c r="C42" s="222" t="s">
        <v>20</v>
      </c>
      <c r="D42" s="152"/>
      <c r="E42" s="242" t="s">
        <v>686</v>
      </c>
      <c r="F42" s="243"/>
      <c r="G42" s="243"/>
      <c r="H42" s="244">
        <f>H39+H40+H41</f>
        <v>0</v>
      </c>
    </row>
    <row r="43" spans="1:8" ht="14.25" customHeight="1" thickBot="1" x14ac:dyDescent="0.5">
      <c r="A43" s="152"/>
      <c r="B43" s="152"/>
      <c r="C43" s="152"/>
      <c r="D43" s="152"/>
      <c r="E43" s="245" t="s">
        <v>687</v>
      </c>
      <c r="F43" s="246">
        <v>0</v>
      </c>
      <c r="G43" s="247"/>
      <c r="H43" s="248">
        <f>H42*F43</f>
        <v>0</v>
      </c>
    </row>
    <row r="44" spans="1:8" ht="14.25" customHeight="1" thickBot="1" x14ac:dyDescent="0.5">
      <c r="D44" s="152"/>
      <c r="E44" s="578" t="s">
        <v>690</v>
      </c>
      <c r="F44" s="579"/>
      <c r="G44" s="579"/>
      <c r="H44" s="580"/>
    </row>
    <row r="45" spans="1:8" ht="14.25" customHeight="1" thickBot="1" x14ac:dyDescent="0.5">
      <c r="A45" s="195" t="s">
        <v>700</v>
      </c>
      <c r="B45" s="190"/>
      <c r="C45" s="198"/>
      <c r="D45" s="152"/>
      <c r="E45" s="2"/>
      <c r="F45" s="2"/>
      <c r="G45" s="2"/>
      <c r="H45" s="2"/>
    </row>
    <row r="46" spans="1:8" ht="14.25" customHeight="1" thickBot="1" x14ac:dyDescent="0.5">
      <c r="A46" s="199" t="s">
        <v>701</v>
      </c>
      <c r="B46" s="200"/>
      <c r="C46" s="201"/>
      <c r="D46" s="152"/>
      <c r="E46" s="226" t="s">
        <v>688</v>
      </c>
      <c r="F46" s="249"/>
      <c r="G46" s="249"/>
      <c r="H46" s="250">
        <f>H42+H43</f>
        <v>0</v>
      </c>
    </row>
    <row r="47" spans="1:8" ht="14.25" customHeight="1" x14ac:dyDescent="0.45">
      <c r="A47" s="152"/>
      <c r="B47" s="152"/>
      <c r="C47" s="152"/>
      <c r="D47" s="152"/>
      <c r="E47" s="206"/>
      <c r="F47" s="240"/>
      <c r="G47" s="240"/>
      <c r="H47" s="251"/>
    </row>
    <row r="48" spans="1:8" ht="14.25" hidden="1" customHeight="1" thickBot="1" x14ac:dyDescent="0.5">
      <c r="A48" s="152"/>
      <c r="B48" s="152"/>
      <c r="C48" s="152"/>
      <c r="D48" s="152"/>
      <c r="E48" s="226" t="s">
        <v>710</v>
      </c>
      <c r="F48" s="249"/>
      <c r="G48" s="249"/>
      <c r="H48" s="252">
        <f>H39/2</f>
        <v>0</v>
      </c>
    </row>
    <row r="49" spans="1:8" ht="14.15" hidden="1" customHeight="1" thickBot="1" x14ac:dyDescent="0.5">
      <c r="A49" s="152"/>
      <c r="B49" s="152"/>
      <c r="C49" s="152"/>
      <c r="D49" s="152"/>
      <c r="E49" s="212" t="s">
        <v>708</v>
      </c>
      <c r="F49" s="194" t="str">
        <f>B25</f>
        <v>26-000</v>
      </c>
      <c r="G49" s="194"/>
      <c r="H49" s="213">
        <f>H48</f>
        <v>0</v>
      </c>
    </row>
    <row r="50" spans="1:8" ht="14.25" hidden="1" customHeight="1" thickBot="1" x14ac:dyDescent="0.5">
      <c r="A50" s="152"/>
      <c r="B50" s="152"/>
      <c r="C50" s="152"/>
      <c r="D50" s="152"/>
      <c r="E50" s="214" t="s">
        <v>709</v>
      </c>
      <c r="F50" s="215"/>
      <c r="G50" s="215"/>
      <c r="H50" s="216">
        <f>H46-H48</f>
        <v>0</v>
      </c>
    </row>
    <row r="51" spans="1:8" ht="14.25" customHeight="1" x14ac:dyDescent="0.45">
      <c r="A51" s="152"/>
      <c r="B51" s="152"/>
      <c r="C51" s="152"/>
      <c r="D51" s="152"/>
    </row>
    <row r="52" spans="1:8" ht="30" customHeight="1" x14ac:dyDescent="0.45">
      <c r="A52" s="549" t="s">
        <v>693</v>
      </c>
      <c r="B52" s="549"/>
      <c r="C52" s="549"/>
      <c r="D52" s="549"/>
      <c r="E52" s="549"/>
      <c r="F52" s="549"/>
      <c r="G52" s="549"/>
      <c r="H52" s="549"/>
    </row>
    <row r="53" spans="1:8" s="152" customFormat="1" ht="26.7" hidden="1" customHeight="1" x14ac:dyDescent="0.35">
      <c r="A53" s="554" t="s">
        <v>691</v>
      </c>
      <c r="B53" s="554"/>
      <c r="C53" s="554"/>
      <c r="D53" s="554"/>
      <c r="E53" s="554"/>
      <c r="F53" s="554"/>
      <c r="G53" s="554"/>
      <c r="H53" s="554"/>
    </row>
    <row r="54" spans="1:8" s="152" customFormat="1" ht="14.25" hidden="1" customHeight="1" x14ac:dyDescent="0.35">
      <c r="A54" s="554" t="s">
        <v>692</v>
      </c>
      <c r="B54" s="554"/>
      <c r="C54" s="554"/>
      <c r="D54" s="554"/>
      <c r="E54" s="554"/>
      <c r="F54" s="554"/>
      <c r="G54" s="554"/>
      <c r="H54" s="554"/>
    </row>
    <row r="55" spans="1:8" s="152" customFormat="1" ht="14.7" customHeight="1" thickBot="1" x14ac:dyDescent="0.4">
      <c r="C55" s="188"/>
      <c r="E55" s="188"/>
    </row>
    <row r="56" spans="1:8" s="152" customFormat="1" ht="14.25" customHeight="1" thickBot="1" x14ac:dyDescent="0.4">
      <c r="A56" s="555" t="s">
        <v>10</v>
      </c>
      <c r="B56" s="556"/>
      <c r="C56" s="556"/>
      <c r="D56" s="557"/>
      <c r="E56" s="562"/>
      <c r="F56" s="563"/>
      <c r="G56" s="563"/>
      <c r="H56" s="564"/>
    </row>
    <row r="57" spans="1:8" s="152" customFormat="1" ht="14.25" customHeight="1" thickBot="1" x14ac:dyDescent="0.4">
      <c r="A57" s="396" t="s">
        <v>694</v>
      </c>
      <c r="B57" s="558"/>
      <c r="C57" s="558"/>
      <c r="D57" s="559"/>
      <c r="E57" s="565"/>
      <c r="F57" s="566"/>
      <c r="G57" s="566"/>
      <c r="H57" s="567"/>
    </row>
    <row r="58" spans="1:8" s="152" customFormat="1" ht="14.25" customHeight="1" thickBot="1" x14ac:dyDescent="0.4">
      <c r="A58" s="393" t="s">
        <v>1</v>
      </c>
      <c r="B58" s="560"/>
      <c r="C58" s="560"/>
      <c r="D58" s="561"/>
      <c r="E58" s="565"/>
      <c r="F58" s="566"/>
      <c r="G58" s="566"/>
      <c r="H58" s="567"/>
    </row>
    <row r="59" spans="1:8" s="152" customFormat="1" ht="14.25" customHeight="1" thickBot="1" x14ac:dyDescent="0.4">
      <c r="A59" s="393" t="s">
        <v>2</v>
      </c>
      <c r="B59" s="560"/>
      <c r="C59" s="560"/>
      <c r="D59" s="561"/>
      <c r="E59" s="568"/>
      <c r="F59" s="569"/>
      <c r="G59" s="569"/>
      <c r="H59" s="570"/>
    </row>
    <row r="60" spans="1:8" s="152" customFormat="1" ht="14.25" customHeight="1" thickBot="1" x14ac:dyDescent="0.4">
      <c r="A60" s="394" t="s">
        <v>3</v>
      </c>
      <c r="B60" s="560"/>
      <c r="C60" s="560"/>
      <c r="D60" s="561"/>
      <c r="E60" s="188"/>
    </row>
    <row r="61" spans="1:8" s="152" customFormat="1" ht="14.25" customHeight="1" thickBot="1" x14ac:dyDescent="0.4">
      <c r="A61" s="395" t="s">
        <v>4</v>
      </c>
      <c r="B61" s="560"/>
      <c r="C61" s="560"/>
      <c r="D61" s="561"/>
      <c r="E61" s="188"/>
    </row>
    <row r="62" spans="1:8" s="152" customFormat="1" ht="14.25" customHeight="1" thickBot="1" x14ac:dyDescent="0.4">
      <c r="A62" s="393" t="s">
        <v>5</v>
      </c>
      <c r="B62" s="560"/>
      <c r="C62" s="560"/>
      <c r="D62" s="561"/>
      <c r="E62" s="188"/>
    </row>
    <row r="63" spans="1:8" s="152" customFormat="1" ht="14.25" hidden="1" customHeight="1" thickBot="1" x14ac:dyDescent="0.4">
      <c r="A63" s="393" t="s">
        <v>6</v>
      </c>
      <c r="B63" s="550"/>
      <c r="C63" s="550"/>
      <c r="D63" s="551"/>
      <c r="E63" s="188"/>
    </row>
    <row r="64" spans="1:8" s="152" customFormat="1" ht="14.25" hidden="1" customHeight="1" thickBot="1" x14ac:dyDescent="0.4">
      <c r="A64" s="393" t="s">
        <v>680</v>
      </c>
      <c r="B64" s="550"/>
      <c r="C64" s="550"/>
      <c r="D64" s="551"/>
      <c r="E64" s="188"/>
      <c r="H64" s="189" t="s">
        <v>698</v>
      </c>
    </row>
    <row r="65" spans="1:7" s="152" customFormat="1" ht="14.25" customHeight="1" thickBot="1" x14ac:dyDescent="0.4">
      <c r="A65" s="393" t="s">
        <v>7</v>
      </c>
      <c r="B65" s="550"/>
      <c r="C65" s="550"/>
      <c r="D65" s="551"/>
      <c r="E65" s="188"/>
    </row>
    <row r="66" spans="1:7" s="152" customFormat="1" ht="15.45" customHeight="1" thickBot="1" x14ac:dyDescent="0.4">
      <c r="A66" s="393" t="s">
        <v>8</v>
      </c>
      <c r="B66" s="552"/>
      <c r="C66" s="552"/>
      <c r="D66" s="553"/>
      <c r="E66" s="188"/>
    </row>
    <row r="67" spans="1:7" s="152" customFormat="1" ht="14.25" customHeight="1" thickBot="1" x14ac:dyDescent="0.4">
      <c r="A67" s="394" t="s">
        <v>9</v>
      </c>
      <c r="B67" s="571"/>
      <c r="C67" s="572"/>
      <c r="D67" s="573"/>
      <c r="E67" s="188"/>
    </row>
    <row r="68" spans="1:7" s="152" customFormat="1" ht="14.25" customHeight="1" x14ac:dyDescent="0.35">
      <c r="A68" s="184"/>
      <c r="C68" s="188"/>
      <c r="E68" s="188"/>
      <c r="F68" s="188"/>
      <c r="G68" s="188"/>
    </row>
    <row r="69" spans="1:7" s="152" customFormat="1" ht="14.25" customHeight="1" x14ac:dyDescent="0.35">
      <c r="A69" s="184"/>
      <c r="C69" s="188"/>
      <c r="E69" s="188"/>
      <c r="F69" s="188"/>
      <c r="G69" s="188"/>
    </row>
    <row r="70" spans="1:7" s="152" customFormat="1" ht="14.25" customHeight="1" x14ac:dyDescent="0.35">
      <c r="A70" s="184"/>
      <c r="C70" s="188"/>
      <c r="E70" s="188"/>
      <c r="F70" s="188"/>
      <c r="G70" s="188"/>
    </row>
    <row r="71" spans="1:7" s="152" customFormat="1" ht="14.25" customHeight="1" x14ac:dyDescent="0.35">
      <c r="A71" s="184"/>
      <c r="C71" s="188"/>
      <c r="E71" s="188"/>
      <c r="F71" s="188"/>
      <c r="G71" s="188"/>
    </row>
    <row r="72" spans="1:7" s="152" customFormat="1" ht="14.25" customHeight="1" x14ac:dyDescent="0.35">
      <c r="A72" s="184"/>
      <c r="C72" s="188"/>
      <c r="E72" s="188"/>
      <c r="F72" s="188"/>
      <c r="G72" s="188"/>
    </row>
    <row r="73" spans="1:7" s="152" customFormat="1" ht="14.25" customHeight="1" x14ac:dyDescent="0.35">
      <c r="C73" s="188"/>
      <c r="E73" s="188"/>
      <c r="F73" s="188"/>
      <c r="G73" s="188"/>
    </row>
    <row r="74" spans="1:7" s="152" customFormat="1" ht="14.25" customHeight="1" x14ac:dyDescent="0.35">
      <c r="A74" s="184"/>
      <c r="B74" s="184"/>
      <c r="C74" s="187"/>
      <c r="E74" s="188"/>
      <c r="F74" s="188"/>
      <c r="G74" s="188"/>
    </row>
    <row r="75" spans="1:7" s="152" customFormat="1" ht="14.25" customHeight="1" x14ac:dyDescent="0.35">
      <c r="A75" s="184"/>
      <c r="B75" s="184"/>
      <c r="C75" s="187"/>
      <c r="E75" s="188"/>
      <c r="F75" s="188"/>
      <c r="G75" s="188"/>
    </row>
    <row r="76" spans="1:7" s="152" customFormat="1" ht="14.25" customHeight="1" x14ac:dyDescent="0.35">
      <c r="A76" s="184"/>
      <c r="B76" s="184"/>
      <c r="C76" s="187"/>
      <c r="E76" s="188"/>
      <c r="F76" s="188"/>
      <c r="G76" s="188"/>
    </row>
    <row r="77" spans="1:7" s="152" customFormat="1" ht="14.25" customHeight="1" x14ac:dyDescent="0.35">
      <c r="C77" s="188"/>
      <c r="E77" s="188"/>
      <c r="F77" s="188"/>
      <c r="G77" s="188"/>
    </row>
    <row r="78" spans="1:7" s="152" customFormat="1" ht="14.25" customHeight="1" x14ac:dyDescent="0.35">
      <c r="C78" s="188"/>
      <c r="E78" s="188"/>
      <c r="F78" s="188"/>
      <c r="G78" s="188"/>
    </row>
    <row r="79" spans="1:7" s="152" customFormat="1" ht="14.25" customHeight="1" x14ac:dyDescent="0.35">
      <c r="C79" s="188"/>
      <c r="E79" s="188"/>
      <c r="F79" s="188"/>
      <c r="G79" s="188"/>
    </row>
    <row r="80" spans="1:7" s="152" customFormat="1" ht="14.25" customHeight="1" x14ac:dyDescent="0.35">
      <c r="C80" s="188"/>
      <c r="E80" s="188"/>
      <c r="F80" s="188"/>
      <c r="G80" s="188"/>
    </row>
    <row r="81" spans="3:7" s="152" customFormat="1" ht="14.25" customHeight="1" x14ac:dyDescent="0.35">
      <c r="C81" s="188"/>
      <c r="E81" s="188"/>
      <c r="F81" s="188"/>
      <c r="G81" s="188"/>
    </row>
    <row r="82" spans="3:7" s="152" customFormat="1" ht="14.25" customHeight="1" x14ac:dyDescent="0.35">
      <c r="C82" s="188"/>
      <c r="E82" s="188"/>
      <c r="F82" s="188"/>
      <c r="G82" s="188"/>
    </row>
    <row r="83" spans="3:7" s="152" customFormat="1" ht="14.25" customHeight="1" x14ac:dyDescent="0.35">
      <c r="C83" s="188"/>
      <c r="E83" s="188"/>
    </row>
    <row r="84" spans="3:7" s="152" customFormat="1" ht="14.25" customHeight="1" x14ac:dyDescent="0.35">
      <c r="C84" s="188"/>
      <c r="E84" s="188"/>
    </row>
  </sheetData>
  <sheetProtection algorithmName="SHA-512" hashValue="P/5IOV8KwxGCvU7QMHV0DnLV8HNUA8RdYjNbdhobBGOrzTlv2qlZ0ET6XfHQGKJ3/Ea3ATOdbiW/JmnOEGtkPQ==" saltValue="n2BEDSgP6NWTUMvqqukgmg==" spinCount="100000" sheet="1" objects="1" scenarios="1" selectLockedCells="1"/>
  <mergeCells count="31">
    <mergeCell ref="B67:D67"/>
    <mergeCell ref="B10:D10"/>
    <mergeCell ref="B16:D16"/>
    <mergeCell ref="B17:D17"/>
    <mergeCell ref="B18:D18"/>
    <mergeCell ref="B19:D19"/>
    <mergeCell ref="B20:D20"/>
    <mergeCell ref="B11:D11"/>
    <mergeCell ref="B12:D12"/>
    <mergeCell ref="B13:D13"/>
    <mergeCell ref="B14:D14"/>
    <mergeCell ref="B15:D15"/>
    <mergeCell ref="A22:H22"/>
    <mergeCell ref="A23:H23"/>
    <mergeCell ref="B58:D58"/>
    <mergeCell ref="E44:H44"/>
    <mergeCell ref="A40:C40"/>
    <mergeCell ref="A52:H52"/>
    <mergeCell ref="B63:D63"/>
    <mergeCell ref="B66:D66"/>
    <mergeCell ref="B64:D64"/>
    <mergeCell ref="B65:D65"/>
    <mergeCell ref="A53:H53"/>
    <mergeCell ref="A54:H54"/>
    <mergeCell ref="A56:D56"/>
    <mergeCell ref="B57:D57"/>
    <mergeCell ref="B61:D61"/>
    <mergeCell ref="B62:D62"/>
    <mergeCell ref="B60:D60"/>
    <mergeCell ref="E56:H59"/>
    <mergeCell ref="B59:D59"/>
  </mergeCells>
  <pageMargins left="0.7" right="0.7" top="0.75" bottom="0.75" header="0.3" footer="0.3"/>
  <pageSetup paperSize="9" scale="84" fitToHeight="0" orientation="portrait" r:id="rId1"/>
  <headerFooter>
    <oddFooter>&amp;L&amp;10
&amp;C&amp;10info@deltaclimb.com
00 386 31 247 133
www.deltaclimb.com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tabColor theme="0" tint="-4.9989318521683403E-2"/>
    <pageSetUpPr fitToPage="1"/>
  </sheetPr>
  <dimension ref="A1:AO87"/>
  <sheetViews>
    <sheetView showGridLines="0" zoomScale="70" zoomScaleNormal="70" zoomScalePageLayoutView="75" workbookViewId="0">
      <pane ySplit="9" topLeftCell="A10" activePane="bottomLeft" state="frozen"/>
      <selection activeCell="A3" sqref="A3:M3"/>
      <selection pane="bottomLeft" activeCell="AF73" sqref="AF73"/>
    </sheetView>
  </sheetViews>
  <sheetFormatPr defaultColWidth="11" defaultRowHeight="20.6" x14ac:dyDescent="0.55000000000000004"/>
  <cols>
    <col min="1" max="1" width="3.0703125" customWidth="1"/>
    <col min="2" max="2" width="25.640625" style="32" customWidth="1"/>
    <col min="3" max="3" width="22.5703125" style="33" customWidth="1"/>
    <col min="4" max="4" width="23.2109375" style="29" hidden="1" customWidth="1"/>
    <col min="5" max="5" width="5.640625" style="3" customWidth="1"/>
    <col min="6" max="6" width="10.35546875" style="33" hidden="1" customWidth="1"/>
    <col min="7" max="7" width="6.5" style="33" hidden="1" customWidth="1"/>
    <col min="8" max="8" width="5.140625" style="4" hidden="1" customWidth="1"/>
    <col min="9" max="9" width="6.140625" style="4" hidden="1" customWidth="1"/>
    <col min="10" max="10" width="4.7109375" style="4" hidden="1" customWidth="1"/>
    <col min="11" max="13" width="5.140625" style="4" hidden="1" customWidth="1"/>
    <col min="14" max="14" width="6.140625" style="4" hidden="1" customWidth="1"/>
    <col min="15" max="15" width="4.7109375" style="4" hidden="1" customWidth="1"/>
    <col min="16" max="17" width="5.140625" style="4" hidden="1" customWidth="1"/>
    <col min="18" max="18" width="4.7109375" style="4" hidden="1" customWidth="1"/>
    <col min="19" max="20" width="5.140625" style="4" hidden="1" customWidth="1"/>
    <col min="21" max="21" width="7.5" style="4" hidden="1" customWidth="1"/>
    <col min="22" max="22" width="10.5703125" style="5" customWidth="1"/>
    <col min="23" max="23" width="25.640625" style="6" customWidth="1"/>
    <col min="24" max="24" width="10.5703125" style="6" customWidth="1"/>
    <col min="25" max="25" width="10.5703125" style="33" customWidth="1"/>
    <col min="26" max="26" width="15.640625" style="33" customWidth="1"/>
    <col min="27" max="27" width="15.640625" style="50" customWidth="1"/>
    <col min="28" max="40" width="11.640625" style="18" customWidth="1"/>
    <col min="41" max="41" width="18.35546875" style="4" customWidth="1"/>
    <col min="42" max="16384" width="11" style="33"/>
  </cols>
  <sheetData>
    <row r="1" spans="1:41" ht="25" customHeight="1" thickBot="1" x14ac:dyDescent="0.6">
      <c r="B1"/>
      <c r="F1" s="140"/>
      <c r="G1" s="140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141"/>
    </row>
    <row r="2" spans="1:41" ht="25" customHeight="1" x14ac:dyDescent="0.55000000000000004">
      <c r="B2" s="542" t="e" vm="1">
        <v>#VALUE!</v>
      </c>
      <c r="C2" s="542"/>
      <c r="D2" s="542"/>
      <c r="F2" s="140"/>
      <c r="G2" s="140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141"/>
      <c r="Y2" s="5"/>
      <c r="Z2" s="543" t="s">
        <v>13</v>
      </c>
      <c r="AA2" s="544"/>
      <c r="AB2" s="544"/>
      <c r="AC2" s="544"/>
      <c r="AD2" s="545"/>
      <c r="AE2" s="11"/>
      <c r="AF2" s="11"/>
      <c r="AG2" s="11"/>
      <c r="AH2" s="11"/>
      <c r="AI2" s="11"/>
      <c r="AJ2" s="11"/>
      <c r="AK2" s="11"/>
      <c r="AL2" s="11"/>
      <c r="AM2" s="11"/>
      <c r="AN2" s="11"/>
    </row>
    <row r="3" spans="1:41" ht="25" customHeight="1" x14ac:dyDescent="0.55000000000000004">
      <c r="B3" s="542"/>
      <c r="C3" s="542"/>
      <c r="D3" s="542"/>
      <c r="F3" s="140"/>
      <c r="G3" s="140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41"/>
      <c r="W3" s="5"/>
      <c r="Y3" s="5"/>
      <c r="Z3" s="267"/>
      <c r="AA3" s="31" t="s">
        <v>16</v>
      </c>
      <c r="AB3" s="401">
        <f>SUM(AO$11:AO$1048576)</f>
        <v>0</v>
      </c>
      <c r="AC3" s="34" t="s">
        <v>17</v>
      </c>
      <c r="AD3" s="402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1" ht="25" customHeight="1" x14ac:dyDescent="0.55000000000000004">
      <c r="B4" s="542"/>
      <c r="C4" s="542"/>
      <c r="D4" s="542"/>
      <c r="F4" s="142"/>
      <c r="G4" s="142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43"/>
      <c r="W4" s="5"/>
      <c r="Y4" s="5"/>
      <c r="Z4" s="267"/>
      <c r="AA4" s="258" t="s">
        <v>18</v>
      </c>
      <c r="AB4" s="259">
        <f>SUM(AB11:AN24)+SUM(AB25:AN25)*COUNTIF(D11:D24, "*")+SUM(AB27:AN42)+SUM(AB43:AN43)*COUNTIF(D27:D42, "*")+SUM(AB45:AN50)+SUM(AB51:AN51)*COUNTIF(D45:D50, "*")+SUM(AB52:AN56)+SUM(AB57:AN57)*COUNTIF(D52:D56, "*")+SUM(AB58:AN63)+SUM(AB64:AN64)*COUNTIF(D58:D63, "*")+SUM(AB65:AN70)+SUM(AB71:AN71)*COUNTIF(D65:D70, "*")+SUM(AB73:AN86)+SUM(AB87:AN87)*COUNTIF(D73:D86, "*")</f>
        <v>0</v>
      </c>
      <c r="AC4" s="403"/>
      <c r="AD4" s="268"/>
      <c r="AE4" s="11"/>
      <c r="AF4" s="11"/>
      <c r="AG4" s="11"/>
      <c r="AH4" s="11"/>
      <c r="AI4" s="11"/>
      <c r="AJ4" s="11"/>
      <c r="AK4" s="11"/>
      <c r="AL4" s="11"/>
      <c r="AM4" s="11"/>
      <c r="AN4" s="11"/>
    </row>
    <row r="5" spans="1:41" ht="25" customHeight="1" x14ac:dyDescent="0.55000000000000004">
      <c r="B5" s="542"/>
      <c r="C5" s="542"/>
      <c r="D5" s="542"/>
      <c r="F5" s="142"/>
      <c r="G5" s="142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43"/>
      <c r="W5" s="5"/>
      <c r="Y5" s="5"/>
      <c r="Z5" s="267"/>
      <c r="AA5" s="261" t="s">
        <v>640</v>
      </c>
      <c r="AB5" s="258">
        <f>AO8</f>
        <v>0</v>
      </c>
      <c r="AC5" s="23"/>
      <c r="AD5" s="404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1" ht="25" customHeight="1" thickBot="1" x14ac:dyDescent="0.6">
      <c r="B6" s="542"/>
      <c r="C6" s="542"/>
      <c r="D6" s="542"/>
      <c r="F6" s="140"/>
      <c r="G6" s="140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141"/>
      <c r="Z6" s="269"/>
      <c r="AA6" s="264" t="s">
        <v>19</v>
      </c>
      <c r="AB6" s="265">
        <f>SUM(G$11:G$1048576)</f>
        <v>0</v>
      </c>
      <c r="AC6" s="405" t="s">
        <v>20</v>
      </c>
      <c r="AD6" s="406"/>
      <c r="AE6" s="33"/>
      <c r="AG6" s="33"/>
      <c r="AH6" s="33"/>
      <c r="AJ6" s="33"/>
      <c r="AK6" s="33"/>
      <c r="AM6" s="33"/>
      <c r="AN6" s="33"/>
      <c r="AO6" s="14" t="s">
        <v>21</v>
      </c>
    </row>
    <row r="7" spans="1:41" ht="25" customHeight="1" thickBot="1" x14ac:dyDescent="0.6">
      <c r="B7" s="542"/>
      <c r="C7" s="542"/>
      <c r="D7" s="542"/>
      <c r="F7" s="140"/>
      <c r="G7" s="140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141"/>
    </row>
    <row r="8" spans="1:41" ht="25" customHeight="1" thickBot="1" x14ac:dyDescent="0.6">
      <c r="D8" s="21"/>
      <c r="E8" s="34"/>
      <c r="F8" s="144"/>
      <c r="G8" s="144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145"/>
      <c r="AA8" s="146" t="s">
        <v>22</v>
      </c>
      <c r="AB8" s="270">
        <f t="shared" ref="AB8:AN8" si="0">SUM(H:H)</f>
        <v>0</v>
      </c>
      <c r="AC8" s="271">
        <f t="shared" si="0"/>
        <v>0</v>
      </c>
      <c r="AD8" s="271">
        <f t="shared" si="0"/>
        <v>0</v>
      </c>
      <c r="AE8" s="271">
        <f t="shared" si="0"/>
        <v>0</v>
      </c>
      <c r="AF8" s="271">
        <f t="shared" si="0"/>
        <v>0</v>
      </c>
      <c r="AG8" s="271">
        <f t="shared" si="0"/>
        <v>0</v>
      </c>
      <c r="AH8" s="271">
        <f t="shared" si="0"/>
        <v>0</v>
      </c>
      <c r="AI8" s="271">
        <f t="shared" si="0"/>
        <v>0</v>
      </c>
      <c r="AJ8" s="271">
        <f t="shared" si="0"/>
        <v>0</v>
      </c>
      <c r="AK8" s="271">
        <f t="shared" si="0"/>
        <v>0</v>
      </c>
      <c r="AL8" s="271">
        <f t="shared" si="0"/>
        <v>0</v>
      </c>
      <c r="AM8" s="271">
        <f t="shared" si="0"/>
        <v>0</v>
      </c>
      <c r="AN8" s="271">
        <f t="shared" si="0"/>
        <v>0</v>
      </c>
      <c r="AO8" s="516">
        <f>SUM(AB8:AN8)</f>
        <v>0</v>
      </c>
    </row>
    <row r="9" spans="1:41" s="18" customFormat="1" ht="65.150000000000006" customHeight="1" thickBot="1" x14ac:dyDescent="0.5">
      <c r="A9" s="1"/>
      <c r="B9" s="270" t="s">
        <v>23</v>
      </c>
      <c r="C9" s="271"/>
      <c r="D9" s="271" t="s">
        <v>24</v>
      </c>
      <c r="E9" s="490" t="s">
        <v>25</v>
      </c>
      <c r="F9" s="491" t="s">
        <v>20</v>
      </c>
      <c r="G9" s="491" t="s">
        <v>26</v>
      </c>
      <c r="H9" s="492" t="s">
        <v>27</v>
      </c>
      <c r="I9" s="493" t="s">
        <v>28</v>
      </c>
      <c r="J9" s="494" t="s">
        <v>29</v>
      </c>
      <c r="K9" s="495" t="s">
        <v>30</v>
      </c>
      <c r="L9" s="496" t="s">
        <v>31</v>
      </c>
      <c r="M9" s="497" t="s">
        <v>32</v>
      </c>
      <c r="N9" s="498" t="s">
        <v>33</v>
      </c>
      <c r="O9" s="499" t="s">
        <v>34</v>
      </c>
      <c r="P9" s="500" t="s">
        <v>35</v>
      </c>
      <c r="Q9" s="501" t="s">
        <v>36</v>
      </c>
      <c r="R9" s="502" t="s">
        <v>37</v>
      </c>
      <c r="S9" s="503" t="s">
        <v>38</v>
      </c>
      <c r="T9" s="504" t="s">
        <v>39</v>
      </c>
      <c r="U9" s="505" t="s">
        <v>40</v>
      </c>
      <c r="V9" s="271" t="s">
        <v>41</v>
      </c>
      <c r="W9" s="271" t="s">
        <v>42</v>
      </c>
      <c r="X9" s="288" t="s">
        <v>43</v>
      </c>
      <c r="Y9" s="506" t="s">
        <v>44</v>
      </c>
      <c r="Z9" s="507" t="s">
        <v>45</v>
      </c>
      <c r="AA9" s="508" t="s">
        <v>46</v>
      </c>
      <c r="AB9" s="447" t="s">
        <v>249</v>
      </c>
      <c r="AC9" s="276" t="s">
        <v>28</v>
      </c>
      <c r="AD9" s="277" t="s">
        <v>250</v>
      </c>
      <c r="AE9" s="278" t="s">
        <v>251</v>
      </c>
      <c r="AF9" s="448" t="s">
        <v>252</v>
      </c>
      <c r="AG9" s="280" t="s">
        <v>253</v>
      </c>
      <c r="AH9" s="449" t="s">
        <v>254</v>
      </c>
      <c r="AI9" s="450" t="s">
        <v>255</v>
      </c>
      <c r="AJ9" s="283" t="s">
        <v>47</v>
      </c>
      <c r="AK9" s="451" t="s">
        <v>256</v>
      </c>
      <c r="AL9" s="285" t="s">
        <v>48</v>
      </c>
      <c r="AM9" s="452" t="s">
        <v>257</v>
      </c>
      <c r="AN9" s="453" t="s">
        <v>258</v>
      </c>
      <c r="AO9" s="515" t="s">
        <v>50</v>
      </c>
    </row>
    <row r="10" spans="1:41" s="18" customFormat="1" ht="55" customHeight="1" thickBot="1" x14ac:dyDescent="0.5">
      <c r="A10" s="1"/>
      <c r="B10" s="15"/>
      <c r="C10" s="16"/>
      <c r="D10" s="21"/>
      <c r="E10" s="17"/>
      <c r="F10" s="132"/>
      <c r="G10" s="132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33"/>
      <c r="V10" s="20"/>
      <c r="W10" s="21"/>
      <c r="X10" s="21"/>
      <c r="Y10" s="16"/>
      <c r="Z10" s="16"/>
      <c r="AA10" s="150" t="s">
        <v>51</v>
      </c>
      <c r="AB10" s="3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34"/>
    </row>
    <row r="11" spans="1:41" s="18" customFormat="1" ht="95.15" customHeight="1" x14ac:dyDescent="0.45">
      <c r="A11" s="1"/>
      <c r="B11" s="303" t="s">
        <v>52</v>
      </c>
      <c r="C11" s="488" t="e" vm="2">
        <v>#VALUE!</v>
      </c>
      <c r="D11" s="305" t="s">
        <v>53</v>
      </c>
      <c r="E11" s="306" t="s">
        <v>54</v>
      </c>
      <c r="F11" s="307">
        <f>0.5+0.6</f>
        <v>1.1000000000000001</v>
      </c>
      <c r="G11" s="307">
        <f t="shared" ref="G11:G25" si="1">SUM(AB11:AN11)*F11</f>
        <v>0</v>
      </c>
      <c r="H11" s="308">
        <f t="shared" ref="H11:T11" si="2">AB11*$X$11</f>
        <v>0</v>
      </c>
      <c r="I11" s="308">
        <f t="shared" si="2"/>
        <v>0</v>
      </c>
      <c r="J11" s="308">
        <f t="shared" si="2"/>
        <v>0</v>
      </c>
      <c r="K11" s="308">
        <f t="shared" si="2"/>
        <v>0</v>
      </c>
      <c r="L11" s="308">
        <f t="shared" si="2"/>
        <v>0</v>
      </c>
      <c r="M11" s="308">
        <f t="shared" si="2"/>
        <v>0</v>
      </c>
      <c r="N11" s="308">
        <f t="shared" si="2"/>
        <v>0</v>
      </c>
      <c r="O11" s="308">
        <f t="shared" si="2"/>
        <v>0</v>
      </c>
      <c r="P11" s="308">
        <f t="shared" si="2"/>
        <v>0</v>
      </c>
      <c r="Q11" s="308">
        <f t="shared" si="2"/>
        <v>0</v>
      </c>
      <c r="R11" s="308">
        <f t="shared" si="2"/>
        <v>0</v>
      </c>
      <c r="S11" s="308">
        <f t="shared" si="2"/>
        <v>0</v>
      </c>
      <c r="T11" s="308">
        <f t="shared" si="2"/>
        <v>0</v>
      </c>
      <c r="U11" s="309">
        <v>1</v>
      </c>
      <c r="V11" s="310" t="s">
        <v>55</v>
      </c>
      <c r="W11" s="310" t="s">
        <v>56</v>
      </c>
      <c r="X11" s="311">
        <v>2</v>
      </c>
      <c r="Y11" s="311">
        <v>0</v>
      </c>
      <c r="Z11" s="311" t="s">
        <v>57</v>
      </c>
      <c r="AA11" s="312">
        <v>370</v>
      </c>
      <c r="AB11" s="313"/>
      <c r="AC11" s="313"/>
      <c r="AD11" s="414"/>
      <c r="AE11" s="316"/>
      <c r="AF11" s="315"/>
      <c r="AG11" s="316"/>
      <c r="AH11" s="316"/>
      <c r="AI11" s="316"/>
      <c r="AJ11" s="316"/>
      <c r="AK11" s="316"/>
      <c r="AL11" s="316"/>
      <c r="AM11" s="316"/>
      <c r="AN11" s="316"/>
      <c r="AO11" s="317">
        <f>AA11*SUM(AB11:AN11)</f>
        <v>0</v>
      </c>
    </row>
    <row r="12" spans="1:41" s="18" customFormat="1" ht="95.15" customHeight="1" x14ac:dyDescent="0.45">
      <c r="A12" s="1"/>
      <c r="B12" s="318" t="s">
        <v>58</v>
      </c>
      <c r="C12" s="489" t="e" vm="3">
        <v>#VALUE!</v>
      </c>
      <c r="D12" s="20" t="s">
        <v>59</v>
      </c>
      <c r="E12" s="147" t="s">
        <v>54</v>
      </c>
      <c r="F12" s="136">
        <f>0.7+0.5</f>
        <v>1.2</v>
      </c>
      <c r="G12" s="136">
        <f t="shared" si="1"/>
        <v>0</v>
      </c>
      <c r="H12" s="27">
        <f>AB12*$X$12</f>
        <v>0</v>
      </c>
      <c r="I12" s="27">
        <f t="shared" ref="I12:T12" si="3">AC12*$X$12</f>
        <v>0</v>
      </c>
      <c r="J12" s="27">
        <f t="shared" si="3"/>
        <v>0</v>
      </c>
      <c r="K12" s="27">
        <f t="shared" si="3"/>
        <v>0</v>
      </c>
      <c r="L12" s="27">
        <f t="shared" si="3"/>
        <v>0</v>
      </c>
      <c r="M12" s="27">
        <f t="shared" si="3"/>
        <v>0</v>
      </c>
      <c r="N12" s="27">
        <f t="shared" si="3"/>
        <v>0</v>
      </c>
      <c r="O12" s="27">
        <f t="shared" si="3"/>
        <v>0</v>
      </c>
      <c r="P12" s="27">
        <f t="shared" si="3"/>
        <v>0</v>
      </c>
      <c r="Q12" s="27">
        <f t="shared" si="3"/>
        <v>0</v>
      </c>
      <c r="R12" s="27">
        <f t="shared" si="3"/>
        <v>0</v>
      </c>
      <c r="S12" s="27">
        <f t="shared" si="3"/>
        <v>0</v>
      </c>
      <c r="T12" s="27">
        <f t="shared" si="3"/>
        <v>0</v>
      </c>
      <c r="U12" s="137">
        <v>1</v>
      </c>
      <c r="V12" s="22" t="s">
        <v>55</v>
      </c>
      <c r="W12" s="22" t="s">
        <v>60</v>
      </c>
      <c r="X12" s="23">
        <v>2</v>
      </c>
      <c r="Y12" s="23">
        <v>0</v>
      </c>
      <c r="Z12" s="23" t="s">
        <v>57</v>
      </c>
      <c r="AA12" s="161">
        <v>370</v>
      </c>
      <c r="AB12" s="58"/>
      <c r="AC12" s="92"/>
      <c r="AD12" s="131"/>
      <c r="AE12" s="91"/>
      <c r="AF12" s="91"/>
      <c r="AG12" s="91"/>
      <c r="AH12" s="58"/>
      <c r="AI12" s="58"/>
      <c r="AJ12" s="58"/>
      <c r="AK12" s="58"/>
      <c r="AL12" s="58"/>
      <c r="AM12" s="58"/>
      <c r="AN12" s="58"/>
      <c r="AO12" s="319">
        <f t="shared" ref="AO12:AO23" si="4">AA12*SUM(AB12:AN12)</f>
        <v>0</v>
      </c>
    </row>
    <row r="13" spans="1:41" s="18" customFormat="1" ht="95.15" customHeight="1" x14ac:dyDescent="0.45">
      <c r="A13" s="1"/>
      <c r="B13" s="320" t="s">
        <v>61</v>
      </c>
      <c r="C13" s="489" t="e" vm="4">
        <v>#VALUE!</v>
      </c>
      <c r="D13" s="30" t="s">
        <v>62</v>
      </c>
      <c r="E13" s="148" t="s">
        <v>54</v>
      </c>
      <c r="F13" s="136">
        <v>0.7</v>
      </c>
      <c r="G13" s="136">
        <f t="shared" si="1"/>
        <v>0</v>
      </c>
      <c r="H13" s="28">
        <f>AB13*$X$13</f>
        <v>0</v>
      </c>
      <c r="I13" s="28">
        <f t="shared" ref="I13:T13" si="5">AC13*$X$13</f>
        <v>0</v>
      </c>
      <c r="J13" s="28">
        <f t="shared" si="5"/>
        <v>0</v>
      </c>
      <c r="K13" s="28">
        <f t="shared" si="5"/>
        <v>0</v>
      </c>
      <c r="L13" s="28">
        <f t="shared" si="5"/>
        <v>0</v>
      </c>
      <c r="M13" s="28">
        <f t="shared" si="5"/>
        <v>0</v>
      </c>
      <c r="N13" s="28">
        <f t="shared" si="5"/>
        <v>0</v>
      </c>
      <c r="O13" s="28">
        <f t="shared" si="5"/>
        <v>0</v>
      </c>
      <c r="P13" s="28">
        <f t="shared" si="5"/>
        <v>0</v>
      </c>
      <c r="Q13" s="28">
        <f t="shared" si="5"/>
        <v>0</v>
      </c>
      <c r="R13" s="28">
        <f t="shared" si="5"/>
        <v>0</v>
      </c>
      <c r="S13" s="28">
        <f t="shared" si="5"/>
        <v>0</v>
      </c>
      <c r="T13" s="28">
        <f t="shared" si="5"/>
        <v>0</v>
      </c>
      <c r="U13" s="138">
        <v>1</v>
      </c>
      <c r="V13" s="24" t="s">
        <v>55</v>
      </c>
      <c r="W13" s="24" t="s">
        <v>63</v>
      </c>
      <c r="X13" s="25">
        <v>1</v>
      </c>
      <c r="Y13" s="25">
        <v>0</v>
      </c>
      <c r="Z13" s="25" t="s">
        <v>57</v>
      </c>
      <c r="AA13" s="161">
        <v>220</v>
      </c>
      <c r="AB13" s="43"/>
      <c r="AC13" s="44"/>
      <c r="AD13" s="95"/>
      <c r="AE13" s="43"/>
      <c r="AF13" s="44"/>
      <c r="AG13" s="43"/>
      <c r="AH13" s="43"/>
      <c r="AI13" s="44"/>
      <c r="AJ13" s="43"/>
      <c r="AK13" s="44"/>
      <c r="AL13" s="43"/>
      <c r="AM13" s="44"/>
      <c r="AN13" s="43"/>
      <c r="AO13" s="321">
        <f t="shared" si="4"/>
        <v>0</v>
      </c>
    </row>
    <row r="14" spans="1:41" s="18" customFormat="1" ht="95.15" customHeight="1" x14ac:dyDescent="0.45">
      <c r="A14" s="1"/>
      <c r="B14" s="318" t="s">
        <v>64</v>
      </c>
      <c r="C14" s="489" t="e" vm="5">
        <v>#VALUE!</v>
      </c>
      <c r="D14" s="20" t="s">
        <v>65</v>
      </c>
      <c r="E14" s="147" t="s">
        <v>54</v>
      </c>
      <c r="F14" s="136">
        <v>1.3</v>
      </c>
      <c r="G14" s="136">
        <f t="shared" si="1"/>
        <v>0</v>
      </c>
      <c r="H14" s="27">
        <f>AB14*$X$14</f>
        <v>0</v>
      </c>
      <c r="I14" s="27">
        <f t="shared" ref="I14:T14" si="6">AC14*$X$14</f>
        <v>0</v>
      </c>
      <c r="J14" s="27">
        <f t="shared" si="6"/>
        <v>0</v>
      </c>
      <c r="K14" s="27">
        <f t="shared" si="6"/>
        <v>0</v>
      </c>
      <c r="L14" s="27">
        <f t="shared" si="6"/>
        <v>0</v>
      </c>
      <c r="M14" s="27">
        <f t="shared" si="6"/>
        <v>0</v>
      </c>
      <c r="N14" s="27">
        <f t="shared" si="6"/>
        <v>0</v>
      </c>
      <c r="O14" s="27">
        <f t="shared" si="6"/>
        <v>0</v>
      </c>
      <c r="P14" s="27">
        <f t="shared" si="6"/>
        <v>0</v>
      </c>
      <c r="Q14" s="27">
        <f t="shared" si="6"/>
        <v>0</v>
      </c>
      <c r="R14" s="27">
        <f t="shared" si="6"/>
        <v>0</v>
      </c>
      <c r="S14" s="27">
        <f t="shared" si="6"/>
        <v>0</v>
      </c>
      <c r="T14" s="27">
        <f t="shared" si="6"/>
        <v>0</v>
      </c>
      <c r="U14" s="137">
        <v>1</v>
      </c>
      <c r="V14" s="22" t="s">
        <v>66</v>
      </c>
      <c r="W14" s="22" t="s">
        <v>67</v>
      </c>
      <c r="X14" s="23">
        <v>1</v>
      </c>
      <c r="Y14" s="23">
        <v>0</v>
      </c>
      <c r="Z14" s="23" t="s">
        <v>57</v>
      </c>
      <c r="AA14" s="161">
        <v>220</v>
      </c>
      <c r="AB14" s="58"/>
      <c r="AC14" s="92"/>
      <c r="AD14" s="131"/>
      <c r="AE14" s="91"/>
      <c r="AF14" s="91"/>
      <c r="AG14" s="91"/>
      <c r="AH14" s="58"/>
      <c r="AI14" s="58"/>
      <c r="AJ14" s="58"/>
      <c r="AK14" s="58"/>
      <c r="AL14" s="58"/>
      <c r="AM14" s="58"/>
      <c r="AN14" s="58"/>
      <c r="AO14" s="319">
        <f>AA14*SUM(AB14:AN14)</f>
        <v>0</v>
      </c>
    </row>
    <row r="15" spans="1:41" s="18" customFormat="1" ht="95.15" customHeight="1" x14ac:dyDescent="0.45">
      <c r="A15" s="1"/>
      <c r="B15" s="320" t="s">
        <v>68</v>
      </c>
      <c r="C15" s="489" t="e" vm="6">
        <v>#VALUE!</v>
      </c>
      <c r="D15" s="30" t="s">
        <v>69</v>
      </c>
      <c r="E15" s="148" t="s">
        <v>54</v>
      </c>
      <c r="F15" s="136">
        <v>1.2</v>
      </c>
      <c r="G15" s="136">
        <f t="shared" si="1"/>
        <v>0</v>
      </c>
      <c r="H15" s="28">
        <f>AB15*$X$15</f>
        <v>0</v>
      </c>
      <c r="I15" s="28">
        <f t="shared" ref="I15:T15" si="7">AC15*$X$15</f>
        <v>0</v>
      </c>
      <c r="J15" s="28">
        <f t="shared" si="7"/>
        <v>0</v>
      </c>
      <c r="K15" s="28">
        <f t="shared" si="7"/>
        <v>0</v>
      </c>
      <c r="L15" s="28">
        <f t="shared" si="7"/>
        <v>0</v>
      </c>
      <c r="M15" s="28">
        <f t="shared" si="7"/>
        <v>0</v>
      </c>
      <c r="N15" s="28">
        <f t="shared" si="7"/>
        <v>0</v>
      </c>
      <c r="O15" s="28">
        <f t="shared" si="7"/>
        <v>0</v>
      </c>
      <c r="P15" s="28">
        <f t="shared" si="7"/>
        <v>0</v>
      </c>
      <c r="Q15" s="28">
        <f t="shared" si="7"/>
        <v>0</v>
      </c>
      <c r="R15" s="28">
        <f t="shared" si="7"/>
        <v>0</v>
      </c>
      <c r="S15" s="28">
        <f t="shared" si="7"/>
        <v>0</v>
      </c>
      <c r="T15" s="28">
        <f t="shared" si="7"/>
        <v>0</v>
      </c>
      <c r="U15" s="138">
        <v>1</v>
      </c>
      <c r="V15" s="24" t="s">
        <v>66</v>
      </c>
      <c r="W15" s="24" t="s">
        <v>70</v>
      </c>
      <c r="X15" s="25">
        <v>1</v>
      </c>
      <c r="Y15" s="25">
        <v>0</v>
      </c>
      <c r="Z15" s="25" t="s">
        <v>57</v>
      </c>
      <c r="AA15" s="161">
        <v>245</v>
      </c>
      <c r="AB15" s="43"/>
      <c r="AC15" s="44"/>
      <c r="AD15" s="95"/>
      <c r="AE15" s="43"/>
      <c r="AF15" s="44"/>
      <c r="AG15" s="43"/>
      <c r="AH15" s="43"/>
      <c r="AI15" s="44"/>
      <c r="AJ15" s="43"/>
      <c r="AK15" s="44"/>
      <c r="AL15" s="43"/>
      <c r="AM15" s="44"/>
      <c r="AN15" s="43"/>
      <c r="AO15" s="321">
        <f t="shared" si="4"/>
        <v>0</v>
      </c>
    </row>
    <row r="16" spans="1:41" s="18" customFormat="1" ht="95.15" customHeight="1" x14ac:dyDescent="0.45">
      <c r="A16" s="1"/>
      <c r="B16" s="318" t="s">
        <v>71</v>
      </c>
      <c r="C16" s="489" t="e" vm="7">
        <v>#VALUE!</v>
      </c>
      <c r="D16" s="20" t="s">
        <v>72</v>
      </c>
      <c r="E16" s="147" t="s">
        <v>54</v>
      </c>
      <c r="F16" s="136">
        <v>1.75</v>
      </c>
      <c r="G16" s="136">
        <f t="shared" si="1"/>
        <v>0</v>
      </c>
      <c r="H16" s="27">
        <f>AB16*$X$16</f>
        <v>0</v>
      </c>
      <c r="I16" s="27">
        <f t="shared" ref="I16:T16" si="8">AC16*$X$16</f>
        <v>0</v>
      </c>
      <c r="J16" s="27">
        <f t="shared" si="8"/>
        <v>0</v>
      </c>
      <c r="K16" s="27">
        <f t="shared" si="8"/>
        <v>0</v>
      </c>
      <c r="L16" s="27">
        <f t="shared" si="8"/>
        <v>0</v>
      </c>
      <c r="M16" s="27">
        <f t="shared" si="8"/>
        <v>0</v>
      </c>
      <c r="N16" s="27">
        <f t="shared" si="8"/>
        <v>0</v>
      </c>
      <c r="O16" s="27">
        <f t="shared" si="8"/>
        <v>0</v>
      </c>
      <c r="P16" s="27">
        <f t="shared" si="8"/>
        <v>0</v>
      </c>
      <c r="Q16" s="27">
        <f t="shared" si="8"/>
        <v>0</v>
      </c>
      <c r="R16" s="27">
        <f t="shared" si="8"/>
        <v>0</v>
      </c>
      <c r="S16" s="27">
        <f t="shared" si="8"/>
        <v>0</v>
      </c>
      <c r="T16" s="27">
        <f t="shared" si="8"/>
        <v>0</v>
      </c>
      <c r="U16" s="138">
        <v>1</v>
      </c>
      <c r="V16" s="22" t="s">
        <v>66</v>
      </c>
      <c r="W16" s="22" t="s">
        <v>73</v>
      </c>
      <c r="X16" s="23">
        <v>1</v>
      </c>
      <c r="Y16" s="23">
        <v>0</v>
      </c>
      <c r="Z16" s="23" t="s">
        <v>57</v>
      </c>
      <c r="AA16" s="161">
        <v>245</v>
      </c>
      <c r="AB16" s="58"/>
      <c r="AC16" s="92"/>
      <c r="AD16" s="131"/>
      <c r="AE16" s="91"/>
      <c r="AF16" s="91"/>
      <c r="AG16" s="91"/>
      <c r="AH16" s="58"/>
      <c r="AI16" s="58"/>
      <c r="AJ16" s="58"/>
      <c r="AK16" s="58"/>
      <c r="AL16" s="58"/>
      <c r="AM16" s="58"/>
      <c r="AN16" s="58"/>
      <c r="AO16" s="319">
        <f t="shared" si="4"/>
        <v>0</v>
      </c>
    </row>
    <row r="17" spans="1:41" s="18" customFormat="1" ht="95.15" customHeight="1" x14ac:dyDescent="0.45">
      <c r="A17" s="1"/>
      <c r="B17" s="320" t="s">
        <v>74</v>
      </c>
      <c r="C17" s="489" t="e" vm="8">
        <v>#VALUE!</v>
      </c>
      <c r="D17" s="30" t="s">
        <v>75</v>
      </c>
      <c r="E17" s="148" t="s">
        <v>54</v>
      </c>
      <c r="F17" s="136">
        <v>1.45</v>
      </c>
      <c r="G17" s="136">
        <f t="shared" si="1"/>
        <v>0</v>
      </c>
      <c r="H17" s="28">
        <f>AB17*$X$17</f>
        <v>0</v>
      </c>
      <c r="I17" s="28">
        <f t="shared" ref="I17:T17" si="9">AC17*$X$17</f>
        <v>0</v>
      </c>
      <c r="J17" s="28">
        <f t="shared" si="9"/>
        <v>0</v>
      </c>
      <c r="K17" s="28">
        <f t="shared" si="9"/>
        <v>0</v>
      </c>
      <c r="L17" s="28">
        <f t="shared" si="9"/>
        <v>0</v>
      </c>
      <c r="M17" s="28">
        <f t="shared" si="9"/>
        <v>0</v>
      </c>
      <c r="N17" s="28">
        <f t="shared" si="9"/>
        <v>0</v>
      </c>
      <c r="O17" s="28">
        <f t="shared" si="9"/>
        <v>0</v>
      </c>
      <c r="P17" s="28">
        <f t="shared" si="9"/>
        <v>0</v>
      </c>
      <c r="Q17" s="28">
        <f t="shared" si="9"/>
        <v>0</v>
      </c>
      <c r="R17" s="28">
        <f t="shared" si="9"/>
        <v>0</v>
      </c>
      <c r="S17" s="28">
        <f t="shared" si="9"/>
        <v>0</v>
      </c>
      <c r="T17" s="28">
        <f t="shared" si="9"/>
        <v>0</v>
      </c>
      <c r="U17" s="138">
        <v>1</v>
      </c>
      <c r="V17" s="24" t="s">
        <v>66</v>
      </c>
      <c r="W17" s="24" t="s">
        <v>76</v>
      </c>
      <c r="X17" s="25">
        <v>1</v>
      </c>
      <c r="Y17" s="25">
        <v>0</v>
      </c>
      <c r="Z17" s="25" t="s">
        <v>57</v>
      </c>
      <c r="AA17" s="161">
        <v>245</v>
      </c>
      <c r="AB17" s="43"/>
      <c r="AC17" s="44"/>
      <c r="AD17" s="95"/>
      <c r="AE17" s="43"/>
      <c r="AF17" s="44"/>
      <c r="AG17" s="43"/>
      <c r="AH17" s="43"/>
      <c r="AI17" s="44"/>
      <c r="AJ17" s="43"/>
      <c r="AK17" s="44"/>
      <c r="AL17" s="43"/>
      <c r="AM17" s="44"/>
      <c r="AN17" s="43"/>
      <c r="AO17" s="321">
        <f t="shared" si="4"/>
        <v>0</v>
      </c>
    </row>
    <row r="18" spans="1:41" s="18" customFormat="1" ht="95.15" customHeight="1" x14ac:dyDescent="0.45">
      <c r="A18" s="1"/>
      <c r="B18" s="318" t="s">
        <v>77</v>
      </c>
      <c r="C18" s="489" t="e" vm="9">
        <v>#VALUE!</v>
      </c>
      <c r="D18" s="20" t="s">
        <v>78</v>
      </c>
      <c r="E18" s="147" t="s">
        <v>54</v>
      </c>
      <c r="F18" s="136">
        <v>1.5</v>
      </c>
      <c r="G18" s="136">
        <f t="shared" si="1"/>
        <v>0</v>
      </c>
      <c r="H18" s="27">
        <f>AB18*$X$18</f>
        <v>0</v>
      </c>
      <c r="I18" s="27">
        <f t="shared" ref="I18:T18" si="10">AC18*$X$18</f>
        <v>0</v>
      </c>
      <c r="J18" s="27">
        <f t="shared" si="10"/>
        <v>0</v>
      </c>
      <c r="K18" s="27">
        <f t="shared" si="10"/>
        <v>0</v>
      </c>
      <c r="L18" s="27">
        <f t="shared" si="10"/>
        <v>0</v>
      </c>
      <c r="M18" s="27">
        <f t="shared" si="10"/>
        <v>0</v>
      </c>
      <c r="N18" s="27">
        <f t="shared" si="10"/>
        <v>0</v>
      </c>
      <c r="O18" s="27">
        <f t="shared" si="10"/>
        <v>0</v>
      </c>
      <c r="P18" s="27">
        <f t="shared" si="10"/>
        <v>0</v>
      </c>
      <c r="Q18" s="27">
        <f t="shared" si="10"/>
        <v>0</v>
      </c>
      <c r="R18" s="27">
        <f t="shared" si="10"/>
        <v>0</v>
      </c>
      <c r="S18" s="27">
        <f t="shared" si="10"/>
        <v>0</v>
      </c>
      <c r="T18" s="27">
        <f t="shared" si="10"/>
        <v>0</v>
      </c>
      <c r="U18" s="138">
        <v>1</v>
      </c>
      <c r="V18" s="22" t="s">
        <v>66</v>
      </c>
      <c r="W18" s="22" t="s">
        <v>79</v>
      </c>
      <c r="X18" s="23">
        <v>1</v>
      </c>
      <c r="Y18" s="23">
        <v>0</v>
      </c>
      <c r="Z18" s="23" t="s">
        <v>57</v>
      </c>
      <c r="AA18" s="161">
        <v>245</v>
      </c>
      <c r="AB18" s="58"/>
      <c r="AC18" s="92"/>
      <c r="AD18" s="131"/>
      <c r="AE18" s="91"/>
      <c r="AF18" s="91"/>
      <c r="AG18" s="91"/>
      <c r="AH18" s="58"/>
      <c r="AI18" s="58"/>
      <c r="AJ18" s="58"/>
      <c r="AK18" s="58"/>
      <c r="AL18" s="58"/>
      <c r="AM18" s="58"/>
      <c r="AN18" s="58"/>
      <c r="AO18" s="319">
        <f t="shared" si="4"/>
        <v>0</v>
      </c>
    </row>
    <row r="19" spans="1:41" s="18" customFormat="1" ht="95.15" customHeight="1" x14ac:dyDescent="0.45">
      <c r="A19" s="1"/>
      <c r="B19" s="320" t="s">
        <v>80</v>
      </c>
      <c r="C19" s="489" t="e" vm="10">
        <v>#VALUE!</v>
      </c>
      <c r="D19" s="30" t="s">
        <v>81</v>
      </c>
      <c r="E19" s="148" t="s">
        <v>54</v>
      </c>
      <c r="F19" s="136">
        <v>2.0499999999999998</v>
      </c>
      <c r="G19" s="136">
        <f t="shared" si="1"/>
        <v>0</v>
      </c>
      <c r="H19" s="28">
        <f>AB19*$X$19</f>
        <v>0</v>
      </c>
      <c r="I19" s="28">
        <f t="shared" ref="I19:T19" si="11">AC19*$X$19</f>
        <v>0</v>
      </c>
      <c r="J19" s="28">
        <f t="shared" si="11"/>
        <v>0</v>
      </c>
      <c r="K19" s="28">
        <f t="shared" si="11"/>
        <v>0</v>
      </c>
      <c r="L19" s="28">
        <f t="shared" si="11"/>
        <v>0</v>
      </c>
      <c r="M19" s="28">
        <f t="shared" si="11"/>
        <v>0</v>
      </c>
      <c r="N19" s="28">
        <f t="shared" si="11"/>
        <v>0</v>
      </c>
      <c r="O19" s="28">
        <f t="shared" si="11"/>
        <v>0</v>
      </c>
      <c r="P19" s="28">
        <f t="shared" si="11"/>
        <v>0</v>
      </c>
      <c r="Q19" s="28">
        <f t="shared" si="11"/>
        <v>0</v>
      </c>
      <c r="R19" s="28">
        <f t="shared" si="11"/>
        <v>0</v>
      </c>
      <c r="S19" s="28">
        <f t="shared" si="11"/>
        <v>0</v>
      </c>
      <c r="T19" s="28">
        <f t="shared" si="11"/>
        <v>0</v>
      </c>
      <c r="U19" s="138">
        <v>1</v>
      </c>
      <c r="V19" s="24" t="s">
        <v>66</v>
      </c>
      <c r="W19" s="24" t="s">
        <v>82</v>
      </c>
      <c r="X19" s="25">
        <v>1</v>
      </c>
      <c r="Y19" s="25">
        <v>0</v>
      </c>
      <c r="Z19" s="25" t="s">
        <v>57</v>
      </c>
      <c r="AA19" s="161">
        <v>275</v>
      </c>
      <c r="AB19" s="43"/>
      <c r="AC19" s="44"/>
      <c r="AD19" s="95"/>
      <c r="AE19" s="43"/>
      <c r="AF19" s="44"/>
      <c r="AG19" s="43"/>
      <c r="AH19" s="43"/>
      <c r="AI19" s="44"/>
      <c r="AJ19" s="43"/>
      <c r="AK19" s="44"/>
      <c r="AL19" s="43"/>
      <c r="AM19" s="44"/>
      <c r="AN19" s="43"/>
      <c r="AO19" s="321">
        <f t="shared" si="4"/>
        <v>0</v>
      </c>
    </row>
    <row r="20" spans="1:41" s="18" customFormat="1" ht="95.15" customHeight="1" x14ac:dyDescent="0.45">
      <c r="A20" s="1"/>
      <c r="B20" s="318" t="s">
        <v>83</v>
      </c>
      <c r="C20" s="489" t="e" vm="11">
        <v>#VALUE!</v>
      </c>
      <c r="D20" s="20" t="s">
        <v>84</v>
      </c>
      <c r="E20" s="147" t="s">
        <v>54</v>
      </c>
      <c r="F20" s="136">
        <v>2.0499999999999998</v>
      </c>
      <c r="G20" s="136">
        <f t="shared" si="1"/>
        <v>0</v>
      </c>
      <c r="H20" s="27">
        <f>AB20*$X$20</f>
        <v>0</v>
      </c>
      <c r="I20" s="27">
        <f t="shared" ref="I20:T20" si="12">AC20*$X$20</f>
        <v>0</v>
      </c>
      <c r="J20" s="27">
        <f t="shared" si="12"/>
        <v>0</v>
      </c>
      <c r="K20" s="27">
        <f t="shared" si="12"/>
        <v>0</v>
      </c>
      <c r="L20" s="27">
        <f t="shared" si="12"/>
        <v>0</v>
      </c>
      <c r="M20" s="27">
        <f t="shared" si="12"/>
        <v>0</v>
      </c>
      <c r="N20" s="27">
        <f t="shared" si="12"/>
        <v>0</v>
      </c>
      <c r="O20" s="27">
        <f t="shared" si="12"/>
        <v>0</v>
      </c>
      <c r="P20" s="27">
        <f t="shared" si="12"/>
        <v>0</v>
      </c>
      <c r="Q20" s="27">
        <f t="shared" si="12"/>
        <v>0</v>
      </c>
      <c r="R20" s="27">
        <f t="shared" si="12"/>
        <v>0</v>
      </c>
      <c r="S20" s="27">
        <f t="shared" si="12"/>
        <v>0</v>
      </c>
      <c r="T20" s="27">
        <f t="shared" si="12"/>
        <v>0</v>
      </c>
      <c r="U20" s="138">
        <v>1</v>
      </c>
      <c r="V20" s="22" t="s">
        <v>66</v>
      </c>
      <c r="W20" s="22" t="s">
        <v>85</v>
      </c>
      <c r="X20" s="23">
        <v>1</v>
      </c>
      <c r="Y20" s="23">
        <v>0</v>
      </c>
      <c r="Z20" s="23" t="s">
        <v>57</v>
      </c>
      <c r="AA20" s="161">
        <v>275</v>
      </c>
      <c r="AB20" s="58"/>
      <c r="AC20" s="92"/>
      <c r="AD20" s="131"/>
      <c r="AE20" s="91"/>
      <c r="AF20" s="91"/>
      <c r="AG20" s="91"/>
      <c r="AH20" s="58"/>
      <c r="AI20" s="58"/>
      <c r="AJ20" s="58"/>
      <c r="AK20" s="58"/>
      <c r="AL20" s="58"/>
      <c r="AM20" s="58"/>
      <c r="AN20" s="58"/>
      <c r="AO20" s="319">
        <f t="shared" si="4"/>
        <v>0</v>
      </c>
    </row>
    <row r="21" spans="1:41" s="18" customFormat="1" ht="95.15" customHeight="1" x14ac:dyDescent="0.45">
      <c r="A21" s="1"/>
      <c r="B21" s="320" t="s">
        <v>86</v>
      </c>
      <c r="C21" s="489" t="e" vm="12">
        <v>#VALUE!</v>
      </c>
      <c r="D21" s="30" t="s">
        <v>87</v>
      </c>
      <c r="E21" s="148" t="s">
        <v>54</v>
      </c>
      <c r="F21" s="136">
        <v>2.6</v>
      </c>
      <c r="G21" s="136">
        <f t="shared" si="1"/>
        <v>0</v>
      </c>
      <c r="H21" s="28">
        <f>AB21*$X$21</f>
        <v>0</v>
      </c>
      <c r="I21" s="28">
        <f t="shared" ref="I21:T21" si="13">AC21*$X$21</f>
        <v>0</v>
      </c>
      <c r="J21" s="28">
        <f t="shared" si="13"/>
        <v>0</v>
      </c>
      <c r="K21" s="28">
        <f t="shared" si="13"/>
        <v>0</v>
      </c>
      <c r="L21" s="28">
        <f t="shared" si="13"/>
        <v>0</v>
      </c>
      <c r="M21" s="28">
        <f t="shared" si="13"/>
        <v>0</v>
      </c>
      <c r="N21" s="28">
        <f t="shared" si="13"/>
        <v>0</v>
      </c>
      <c r="O21" s="28">
        <f t="shared" si="13"/>
        <v>0</v>
      </c>
      <c r="P21" s="28">
        <f t="shared" si="13"/>
        <v>0</v>
      </c>
      <c r="Q21" s="28">
        <f t="shared" si="13"/>
        <v>0</v>
      </c>
      <c r="R21" s="28">
        <f t="shared" si="13"/>
        <v>0</v>
      </c>
      <c r="S21" s="28">
        <f t="shared" si="13"/>
        <v>0</v>
      </c>
      <c r="T21" s="28">
        <f t="shared" si="13"/>
        <v>0</v>
      </c>
      <c r="U21" s="138">
        <v>1</v>
      </c>
      <c r="V21" s="24" t="s">
        <v>66</v>
      </c>
      <c r="W21" s="24" t="s">
        <v>88</v>
      </c>
      <c r="X21" s="25">
        <v>1</v>
      </c>
      <c r="Y21" s="25">
        <v>0</v>
      </c>
      <c r="Z21" s="25" t="s">
        <v>57</v>
      </c>
      <c r="AA21" s="161">
        <v>275</v>
      </c>
      <c r="AB21" s="43"/>
      <c r="AC21" s="44"/>
      <c r="AD21" s="95"/>
      <c r="AE21" s="43"/>
      <c r="AF21" s="44"/>
      <c r="AG21" s="43"/>
      <c r="AH21" s="43"/>
      <c r="AI21" s="44"/>
      <c r="AJ21" s="43"/>
      <c r="AK21" s="44"/>
      <c r="AL21" s="43"/>
      <c r="AM21" s="44"/>
      <c r="AN21" s="43"/>
      <c r="AO21" s="321">
        <f t="shared" si="4"/>
        <v>0</v>
      </c>
    </row>
    <row r="22" spans="1:41" s="18" customFormat="1" ht="95.15" customHeight="1" x14ac:dyDescent="0.45">
      <c r="A22" s="1"/>
      <c r="B22" s="318" t="s">
        <v>89</v>
      </c>
      <c r="C22" s="489" t="e" vm="13">
        <v>#VALUE!</v>
      </c>
      <c r="D22" s="20" t="s">
        <v>90</v>
      </c>
      <c r="E22" s="147" t="s">
        <v>54</v>
      </c>
      <c r="F22" s="136">
        <v>2.35</v>
      </c>
      <c r="G22" s="136">
        <f t="shared" si="1"/>
        <v>0</v>
      </c>
      <c r="H22" s="27">
        <f>AB22*$X$22</f>
        <v>0</v>
      </c>
      <c r="I22" s="27">
        <f t="shared" ref="I22:T22" si="14">AC22*$X$22</f>
        <v>0</v>
      </c>
      <c r="J22" s="27">
        <f t="shared" si="14"/>
        <v>0</v>
      </c>
      <c r="K22" s="27">
        <f t="shared" si="14"/>
        <v>0</v>
      </c>
      <c r="L22" s="27">
        <f t="shared" si="14"/>
        <v>0</v>
      </c>
      <c r="M22" s="27">
        <f t="shared" si="14"/>
        <v>0</v>
      </c>
      <c r="N22" s="27">
        <f t="shared" si="14"/>
        <v>0</v>
      </c>
      <c r="O22" s="27">
        <f t="shared" si="14"/>
        <v>0</v>
      </c>
      <c r="P22" s="27">
        <f t="shared" si="14"/>
        <v>0</v>
      </c>
      <c r="Q22" s="27">
        <f t="shared" si="14"/>
        <v>0</v>
      </c>
      <c r="R22" s="27">
        <f t="shared" si="14"/>
        <v>0</v>
      </c>
      <c r="S22" s="27">
        <f t="shared" si="14"/>
        <v>0</v>
      </c>
      <c r="T22" s="27">
        <f t="shared" si="14"/>
        <v>0</v>
      </c>
      <c r="U22" s="138">
        <v>1</v>
      </c>
      <c r="V22" s="22" t="s">
        <v>66</v>
      </c>
      <c r="W22" s="22" t="s">
        <v>91</v>
      </c>
      <c r="X22" s="23">
        <v>1</v>
      </c>
      <c r="Y22" s="23">
        <v>0</v>
      </c>
      <c r="Z22" s="23" t="s">
        <v>57</v>
      </c>
      <c r="AA22" s="161">
        <v>275</v>
      </c>
      <c r="AB22" s="58"/>
      <c r="AC22" s="92"/>
      <c r="AD22" s="131"/>
      <c r="AE22" s="91"/>
      <c r="AF22" s="91"/>
      <c r="AG22" s="91"/>
      <c r="AH22" s="58"/>
      <c r="AI22" s="58"/>
      <c r="AJ22" s="58"/>
      <c r="AK22" s="58"/>
      <c r="AL22" s="58"/>
      <c r="AM22" s="58"/>
      <c r="AN22" s="58"/>
      <c r="AO22" s="319">
        <f t="shared" si="4"/>
        <v>0</v>
      </c>
    </row>
    <row r="23" spans="1:41" s="18" customFormat="1" ht="95.15" customHeight="1" x14ac:dyDescent="0.45">
      <c r="A23" s="1"/>
      <c r="B23" s="320" t="s">
        <v>92</v>
      </c>
      <c r="C23" s="489" t="e" vm="14">
        <v>#VALUE!</v>
      </c>
      <c r="D23" s="30" t="s">
        <v>93</v>
      </c>
      <c r="E23" s="148" t="s">
        <v>54</v>
      </c>
      <c r="F23" s="136">
        <v>3</v>
      </c>
      <c r="G23" s="136">
        <f t="shared" si="1"/>
        <v>0</v>
      </c>
      <c r="H23" s="28">
        <f>AB23*$X$23</f>
        <v>0</v>
      </c>
      <c r="I23" s="28">
        <f t="shared" ref="I23:T23" si="15">AC23*$X$23</f>
        <v>0</v>
      </c>
      <c r="J23" s="28">
        <f t="shared" si="15"/>
        <v>0</v>
      </c>
      <c r="K23" s="28">
        <f t="shared" si="15"/>
        <v>0</v>
      </c>
      <c r="L23" s="28">
        <f t="shared" si="15"/>
        <v>0</v>
      </c>
      <c r="M23" s="28">
        <f t="shared" si="15"/>
        <v>0</v>
      </c>
      <c r="N23" s="28">
        <f t="shared" si="15"/>
        <v>0</v>
      </c>
      <c r="O23" s="28">
        <f t="shared" si="15"/>
        <v>0</v>
      </c>
      <c r="P23" s="28">
        <f t="shared" si="15"/>
        <v>0</v>
      </c>
      <c r="Q23" s="28">
        <f t="shared" si="15"/>
        <v>0</v>
      </c>
      <c r="R23" s="28">
        <f t="shared" si="15"/>
        <v>0</v>
      </c>
      <c r="S23" s="28">
        <f t="shared" si="15"/>
        <v>0</v>
      </c>
      <c r="T23" s="28">
        <f t="shared" si="15"/>
        <v>0</v>
      </c>
      <c r="U23" s="138">
        <v>2</v>
      </c>
      <c r="V23" s="24" t="s">
        <v>94</v>
      </c>
      <c r="W23" s="24" t="s">
        <v>95</v>
      </c>
      <c r="X23" s="25">
        <v>1</v>
      </c>
      <c r="Y23" s="25">
        <v>0</v>
      </c>
      <c r="Z23" s="25" t="s">
        <v>57</v>
      </c>
      <c r="AA23" s="161">
        <v>380</v>
      </c>
      <c r="AB23" s="43"/>
      <c r="AC23" s="44"/>
      <c r="AD23" s="95"/>
      <c r="AE23" s="43"/>
      <c r="AF23" s="44"/>
      <c r="AG23" s="43"/>
      <c r="AH23" s="43"/>
      <c r="AI23" s="44"/>
      <c r="AJ23" s="43"/>
      <c r="AK23" s="44"/>
      <c r="AL23" s="43"/>
      <c r="AM23" s="44"/>
      <c r="AN23" s="43"/>
      <c r="AO23" s="321">
        <f t="shared" si="4"/>
        <v>0</v>
      </c>
    </row>
    <row r="24" spans="1:41" s="18" customFormat="1" ht="95.15" customHeight="1" thickBot="1" x14ac:dyDescent="0.5">
      <c r="A24" s="1"/>
      <c r="B24" s="318" t="s">
        <v>96</v>
      </c>
      <c r="C24" s="489" t="e" vm="15">
        <v>#VALUE!</v>
      </c>
      <c r="D24" s="20" t="s">
        <v>97</v>
      </c>
      <c r="E24" s="147" t="s">
        <v>54</v>
      </c>
      <c r="F24" s="136">
        <v>4.4000000000000004</v>
      </c>
      <c r="G24" s="136">
        <f>SUM(AB24:AN24)*F24</f>
        <v>0</v>
      </c>
      <c r="H24" s="27">
        <f>AB24*$X$24</f>
        <v>0</v>
      </c>
      <c r="I24" s="27">
        <f t="shared" ref="I24:T24" si="16">AC24*$X$24</f>
        <v>0</v>
      </c>
      <c r="J24" s="27">
        <f t="shared" si="16"/>
        <v>0</v>
      </c>
      <c r="K24" s="27">
        <f t="shared" si="16"/>
        <v>0</v>
      </c>
      <c r="L24" s="27">
        <f t="shared" si="16"/>
        <v>0</v>
      </c>
      <c r="M24" s="27">
        <f t="shared" si="16"/>
        <v>0</v>
      </c>
      <c r="N24" s="27">
        <f t="shared" si="16"/>
        <v>0</v>
      </c>
      <c r="O24" s="27">
        <f t="shared" si="16"/>
        <v>0</v>
      </c>
      <c r="P24" s="27">
        <f t="shared" si="16"/>
        <v>0</v>
      </c>
      <c r="Q24" s="27">
        <f t="shared" si="16"/>
        <v>0</v>
      </c>
      <c r="R24" s="27">
        <f t="shared" si="16"/>
        <v>0</v>
      </c>
      <c r="S24" s="27">
        <f t="shared" si="16"/>
        <v>0</v>
      </c>
      <c r="T24" s="27">
        <f t="shared" si="16"/>
        <v>0</v>
      </c>
      <c r="U24" s="138">
        <v>2</v>
      </c>
      <c r="V24" s="22" t="s">
        <v>94</v>
      </c>
      <c r="W24" s="22" t="s">
        <v>98</v>
      </c>
      <c r="X24" s="23">
        <v>1</v>
      </c>
      <c r="Y24" s="23">
        <v>0</v>
      </c>
      <c r="Z24" s="23" t="s">
        <v>57</v>
      </c>
      <c r="AA24" s="161">
        <v>420</v>
      </c>
      <c r="AB24" s="58"/>
      <c r="AC24" s="92"/>
      <c r="AD24" s="131"/>
      <c r="AE24" s="91"/>
      <c r="AF24" s="91"/>
      <c r="AG24" s="91"/>
      <c r="AH24" s="58"/>
      <c r="AI24" s="58"/>
      <c r="AJ24" s="58"/>
      <c r="AK24" s="58"/>
      <c r="AL24" s="58"/>
      <c r="AM24" s="58"/>
      <c r="AN24" s="58"/>
      <c r="AO24" s="319">
        <f>AA24*SUM(AB24:AN24)</f>
        <v>0</v>
      </c>
    </row>
    <row r="25" spans="1:41" s="18" customFormat="1" ht="95.15" customHeight="1" thickBot="1" x14ac:dyDescent="0.5">
      <c r="A25" s="1"/>
      <c r="B25" s="458" t="s">
        <v>51</v>
      </c>
      <c r="C25" s="459" t="s">
        <v>99</v>
      </c>
      <c r="D25" s="460" t="s">
        <v>100</v>
      </c>
      <c r="E25" s="461" t="s">
        <v>54</v>
      </c>
      <c r="F25" s="273">
        <f>SUM(F11:F24)</f>
        <v>26.650000000000006</v>
      </c>
      <c r="G25" s="273">
        <f t="shared" si="1"/>
        <v>0</v>
      </c>
      <c r="H25" s="462">
        <f>AB25*$X$25</f>
        <v>0</v>
      </c>
      <c r="I25" s="462">
        <f t="shared" ref="I25:T25" si="17">AC25*$X$25</f>
        <v>0</v>
      </c>
      <c r="J25" s="462">
        <f t="shared" si="17"/>
        <v>0</v>
      </c>
      <c r="K25" s="462">
        <f t="shared" si="17"/>
        <v>0</v>
      </c>
      <c r="L25" s="462">
        <f t="shared" si="17"/>
        <v>0</v>
      </c>
      <c r="M25" s="462">
        <f t="shared" si="17"/>
        <v>0</v>
      </c>
      <c r="N25" s="462">
        <f t="shared" si="17"/>
        <v>0</v>
      </c>
      <c r="O25" s="462">
        <f t="shared" si="17"/>
        <v>0</v>
      </c>
      <c r="P25" s="462">
        <f t="shared" si="17"/>
        <v>0</v>
      </c>
      <c r="Q25" s="462">
        <f t="shared" si="17"/>
        <v>0</v>
      </c>
      <c r="R25" s="462">
        <f t="shared" si="17"/>
        <v>0</v>
      </c>
      <c r="S25" s="462">
        <f t="shared" si="17"/>
        <v>0</v>
      </c>
      <c r="T25" s="462">
        <f t="shared" si="17"/>
        <v>0</v>
      </c>
      <c r="U25" s="463">
        <f>SUM(U11:U24)</f>
        <v>16</v>
      </c>
      <c r="V25" s="464" t="s">
        <v>101</v>
      </c>
      <c r="W25" s="464"/>
      <c r="X25" s="441">
        <f>SUM(X11:X24)</f>
        <v>16</v>
      </c>
      <c r="Y25" s="441">
        <v>0</v>
      </c>
      <c r="Z25" s="441" t="s">
        <v>57</v>
      </c>
      <c r="AA25" s="465">
        <v>4060</v>
      </c>
      <c r="AB25" s="387"/>
      <c r="AC25" s="387"/>
      <c r="AD25" s="385"/>
      <c r="AE25" s="384"/>
      <c r="AF25" s="386"/>
      <c r="AG25" s="384"/>
      <c r="AH25" s="384"/>
      <c r="AI25" s="384"/>
      <c r="AJ25" s="384"/>
      <c r="AK25" s="386"/>
      <c r="AL25" s="384"/>
      <c r="AM25" s="384"/>
      <c r="AN25" s="384"/>
      <c r="AO25" s="469">
        <f>AA25*SUM(AB25:AN25)</f>
        <v>0</v>
      </c>
    </row>
    <row r="26" spans="1:41" ht="95.15" customHeight="1" thickBot="1" x14ac:dyDescent="0.5">
      <c r="A26" s="1"/>
      <c r="B26" s="15"/>
      <c r="C26" s="16"/>
      <c r="D26" s="21"/>
      <c r="E26" s="149"/>
      <c r="F26" s="132"/>
      <c r="G26" s="132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33"/>
      <c r="V26" s="20"/>
      <c r="W26" s="21"/>
      <c r="X26" s="21"/>
      <c r="Y26" s="16"/>
      <c r="Z26" s="16"/>
      <c r="AA26" s="150" t="s">
        <v>102</v>
      </c>
      <c r="AB26" s="3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34"/>
    </row>
    <row r="27" spans="1:41" ht="95.15" customHeight="1" x14ac:dyDescent="0.45">
      <c r="A27" s="1"/>
      <c r="B27" s="303" t="s">
        <v>103</v>
      </c>
      <c r="C27" s="488" t="e" vm="16">
        <v>#VALUE!</v>
      </c>
      <c r="D27" s="305" t="s">
        <v>104</v>
      </c>
      <c r="E27" s="306" t="s">
        <v>54</v>
      </c>
      <c r="F27" s="307">
        <v>0.8</v>
      </c>
      <c r="G27" s="307">
        <f t="shared" ref="G27:G43" si="18">SUM(AB27:AN27)*F27</f>
        <v>0</v>
      </c>
      <c r="H27" s="308">
        <f>AB27*$X$27</f>
        <v>0</v>
      </c>
      <c r="I27" s="308">
        <f t="shared" ref="I27:T27" si="19">AC27*$X$27</f>
        <v>0</v>
      </c>
      <c r="J27" s="308">
        <f t="shared" si="19"/>
        <v>0</v>
      </c>
      <c r="K27" s="308">
        <f t="shared" si="19"/>
        <v>0</v>
      </c>
      <c r="L27" s="308">
        <f t="shared" si="19"/>
        <v>0</v>
      </c>
      <c r="M27" s="308">
        <f t="shared" si="19"/>
        <v>0</v>
      </c>
      <c r="N27" s="308">
        <f t="shared" si="19"/>
        <v>0</v>
      </c>
      <c r="O27" s="308">
        <f t="shared" si="19"/>
        <v>0</v>
      </c>
      <c r="P27" s="308">
        <f t="shared" si="19"/>
        <v>0</v>
      </c>
      <c r="Q27" s="308">
        <f t="shared" si="19"/>
        <v>0</v>
      </c>
      <c r="R27" s="308">
        <f t="shared" si="19"/>
        <v>0</v>
      </c>
      <c r="S27" s="308">
        <f t="shared" si="19"/>
        <v>0</v>
      </c>
      <c r="T27" s="308">
        <f t="shared" si="19"/>
        <v>0</v>
      </c>
      <c r="U27" s="309">
        <v>1</v>
      </c>
      <c r="V27" s="310" t="s">
        <v>105</v>
      </c>
      <c r="W27" s="310" t="s">
        <v>106</v>
      </c>
      <c r="X27" s="311">
        <v>2</v>
      </c>
      <c r="Y27" s="311">
        <v>0</v>
      </c>
      <c r="Z27" s="311" t="s">
        <v>57</v>
      </c>
      <c r="AA27" s="312">
        <v>355</v>
      </c>
      <c r="AB27" s="313"/>
      <c r="AC27" s="313"/>
      <c r="AD27" s="414"/>
      <c r="AE27" s="316"/>
      <c r="AF27" s="315"/>
      <c r="AG27" s="316"/>
      <c r="AH27" s="316"/>
      <c r="AI27" s="316"/>
      <c r="AJ27" s="316"/>
      <c r="AK27" s="316"/>
      <c r="AL27" s="316"/>
      <c r="AM27" s="316"/>
      <c r="AN27" s="316"/>
      <c r="AO27" s="317">
        <f>AA27*SUM(AB27:AN27)</f>
        <v>0</v>
      </c>
    </row>
    <row r="28" spans="1:41" ht="95.15" customHeight="1" x14ac:dyDescent="0.45">
      <c r="A28" s="1"/>
      <c r="B28" s="318" t="s">
        <v>107</v>
      </c>
      <c r="C28" s="489" t="e" vm="17">
        <v>#VALUE!</v>
      </c>
      <c r="D28" s="20" t="s">
        <v>108</v>
      </c>
      <c r="E28" s="147" t="s">
        <v>54</v>
      </c>
      <c r="F28" s="136">
        <v>1.94</v>
      </c>
      <c r="G28" s="136">
        <f t="shared" si="18"/>
        <v>0</v>
      </c>
      <c r="H28" s="27">
        <f>AB28*$X$28</f>
        <v>0</v>
      </c>
      <c r="I28" s="27">
        <f t="shared" ref="I28:T28" si="20">AC28*$X$28</f>
        <v>0</v>
      </c>
      <c r="J28" s="27">
        <f t="shared" si="20"/>
        <v>0</v>
      </c>
      <c r="K28" s="27">
        <f t="shared" si="20"/>
        <v>0</v>
      </c>
      <c r="L28" s="27">
        <f t="shared" si="20"/>
        <v>0</v>
      </c>
      <c r="M28" s="27">
        <f t="shared" si="20"/>
        <v>0</v>
      </c>
      <c r="N28" s="27">
        <f t="shared" si="20"/>
        <v>0</v>
      </c>
      <c r="O28" s="27">
        <f t="shared" si="20"/>
        <v>0</v>
      </c>
      <c r="P28" s="27">
        <f t="shared" si="20"/>
        <v>0</v>
      </c>
      <c r="Q28" s="27">
        <f t="shared" si="20"/>
        <v>0</v>
      </c>
      <c r="R28" s="27">
        <f t="shared" si="20"/>
        <v>0</v>
      </c>
      <c r="S28" s="27">
        <f t="shared" si="20"/>
        <v>0</v>
      </c>
      <c r="T28" s="27">
        <f t="shared" si="20"/>
        <v>0</v>
      </c>
      <c r="U28" s="137">
        <v>2</v>
      </c>
      <c r="V28" s="22" t="s">
        <v>55</v>
      </c>
      <c r="W28" s="22" t="s">
        <v>109</v>
      </c>
      <c r="X28" s="23">
        <v>2</v>
      </c>
      <c r="Y28" s="23">
        <v>0</v>
      </c>
      <c r="Z28" s="23" t="s">
        <v>57</v>
      </c>
      <c r="AA28" s="161">
        <v>400</v>
      </c>
      <c r="AB28" s="58"/>
      <c r="AC28" s="92"/>
      <c r="AD28" s="131"/>
      <c r="AE28" s="91"/>
      <c r="AF28" s="91"/>
      <c r="AG28" s="91"/>
      <c r="AH28" s="58"/>
      <c r="AI28" s="58"/>
      <c r="AJ28" s="58"/>
      <c r="AK28" s="58"/>
      <c r="AL28" s="58"/>
      <c r="AM28" s="58"/>
      <c r="AN28" s="58"/>
      <c r="AO28" s="319">
        <f t="shared" ref="AO28:AO29" si="21">AA28*SUM(AB28:AN28)</f>
        <v>0</v>
      </c>
    </row>
    <row r="29" spans="1:41" ht="95.15" customHeight="1" x14ac:dyDescent="0.45">
      <c r="A29" s="1"/>
      <c r="B29" s="320" t="s">
        <v>110</v>
      </c>
      <c r="C29" s="489" t="e" vm="18">
        <v>#VALUE!</v>
      </c>
      <c r="D29" s="30" t="s">
        <v>111</v>
      </c>
      <c r="E29" s="148" t="s">
        <v>54</v>
      </c>
      <c r="F29" s="136">
        <v>3.35</v>
      </c>
      <c r="G29" s="136">
        <f t="shared" si="18"/>
        <v>0</v>
      </c>
      <c r="H29" s="28">
        <f>AB29*$X$29</f>
        <v>0</v>
      </c>
      <c r="I29" s="28">
        <f t="shared" ref="I29:T29" si="22">AC29*$X$29</f>
        <v>0</v>
      </c>
      <c r="J29" s="28">
        <f t="shared" si="22"/>
        <v>0</v>
      </c>
      <c r="K29" s="28">
        <f t="shared" si="22"/>
        <v>0</v>
      </c>
      <c r="L29" s="28">
        <f t="shared" si="22"/>
        <v>0</v>
      </c>
      <c r="M29" s="28">
        <f t="shared" si="22"/>
        <v>0</v>
      </c>
      <c r="N29" s="28">
        <f t="shared" si="22"/>
        <v>0</v>
      </c>
      <c r="O29" s="28">
        <f t="shared" si="22"/>
        <v>0</v>
      </c>
      <c r="P29" s="28">
        <f t="shared" si="22"/>
        <v>0</v>
      </c>
      <c r="Q29" s="28">
        <f t="shared" si="22"/>
        <v>0</v>
      </c>
      <c r="R29" s="28">
        <f t="shared" si="22"/>
        <v>0</v>
      </c>
      <c r="S29" s="28">
        <f t="shared" si="22"/>
        <v>0</v>
      </c>
      <c r="T29" s="28">
        <f t="shared" si="22"/>
        <v>0</v>
      </c>
      <c r="U29" s="138">
        <v>2</v>
      </c>
      <c r="V29" s="24" t="s">
        <v>66</v>
      </c>
      <c r="W29" s="24" t="s">
        <v>112</v>
      </c>
      <c r="X29" s="25">
        <v>2</v>
      </c>
      <c r="Y29" s="25">
        <v>0</v>
      </c>
      <c r="Z29" s="25" t="s">
        <v>57</v>
      </c>
      <c r="AA29" s="161">
        <v>455</v>
      </c>
      <c r="AB29" s="43"/>
      <c r="AC29" s="44"/>
      <c r="AD29" s="95"/>
      <c r="AE29" s="43"/>
      <c r="AF29" s="44"/>
      <c r="AG29" s="43"/>
      <c r="AH29" s="43"/>
      <c r="AI29" s="44"/>
      <c r="AJ29" s="43"/>
      <c r="AK29" s="44"/>
      <c r="AL29" s="43"/>
      <c r="AM29" s="44"/>
      <c r="AN29" s="43"/>
      <c r="AO29" s="321">
        <f t="shared" si="21"/>
        <v>0</v>
      </c>
    </row>
    <row r="30" spans="1:41" ht="95.15" customHeight="1" x14ac:dyDescent="0.45">
      <c r="A30" s="1"/>
      <c r="B30" s="318" t="s">
        <v>113</v>
      </c>
      <c r="C30" s="489" t="e" vm="19">
        <v>#VALUE!</v>
      </c>
      <c r="D30" s="20" t="s">
        <v>114</v>
      </c>
      <c r="E30" s="147" t="s">
        <v>54</v>
      </c>
      <c r="F30" s="136">
        <v>1.35</v>
      </c>
      <c r="G30" s="136">
        <f t="shared" si="18"/>
        <v>0</v>
      </c>
      <c r="H30" s="27">
        <f>AB30*$X$30</f>
        <v>0</v>
      </c>
      <c r="I30" s="27">
        <f t="shared" ref="I30:T30" si="23">AC30*$X$30</f>
        <v>0</v>
      </c>
      <c r="J30" s="27">
        <f t="shared" si="23"/>
        <v>0</v>
      </c>
      <c r="K30" s="27">
        <f t="shared" si="23"/>
        <v>0</v>
      </c>
      <c r="L30" s="27">
        <f t="shared" si="23"/>
        <v>0</v>
      </c>
      <c r="M30" s="27">
        <f t="shared" si="23"/>
        <v>0</v>
      </c>
      <c r="N30" s="27">
        <f t="shared" si="23"/>
        <v>0</v>
      </c>
      <c r="O30" s="27">
        <f t="shared" si="23"/>
        <v>0</v>
      </c>
      <c r="P30" s="27">
        <f t="shared" si="23"/>
        <v>0</v>
      </c>
      <c r="Q30" s="27">
        <f t="shared" si="23"/>
        <v>0</v>
      </c>
      <c r="R30" s="27">
        <f t="shared" si="23"/>
        <v>0</v>
      </c>
      <c r="S30" s="27">
        <f t="shared" si="23"/>
        <v>0</v>
      </c>
      <c r="T30" s="27">
        <f t="shared" si="23"/>
        <v>0</v>
      </c>
      <c r="U30" s="137">
        <v>1</v>
      </c>
      <c r="V30" s="22" t="s">
        <v>66</v>
      </c>
      <c r="W30" s="22" t="s">
        <v>115</v>
      </c>
      <c r="X30" s="23">
        <v>1</v>
      </c>
      <c r="Y30" s="23">
        <v>0</v>
      </c>
      <c r="Z30" s="23" t="s">
        <v>57</v>
      </c>
      <c r="AA30" s="161">
        <v>235</v>
      </c>
      <c r="AB30" s="58"/>
      <c r="AC30" s="92"/>
      <c r="AD30" s="131"/>
      <c r="AE30" s="91"/>
      <c r="AF30" s="91"/>
      <c r="AG30" s="91"/>
      <c r="AH30" s="58"/>
      <c r="AI30" s="58"/>
      <c r="AJ30" s="58"/>
      <c r="AK30" s="58"/>
      <c r="AL30" s="58"/>
      <c r="AM30" s="58"/>
      <c r="AN30" s="58"/>
      <c r="AO30" s="319">
        <f>AA30*SUM(AB30:AN30)</f>
        <v>0</v>
      </c>
    </row>
    <row r="31" spans="1:41" ht="95.15" customHeight="1" x14ac:dyDescent="0.45">
      <c r="A31" s="1"/>
      <c r="B31" s="320" t="s">
        <v>116</v>
      </c>
      <c r="C31" s="489" t="e" vm="20">
        <v>#VALUE!</v>
      </c>
      <c r="D31" s="30" t="s">
        <v>117</v>
      </c>
      <c r="E31" s="148" t="s">
        <v>54</v>
      </c>
      <c r="F31" s="136">
        <v>2.1</v>
      </c>
      <c r="G31" s="136">
        <f t="shared" si="18"/>
        <v>0</v>
      </c>
      <c r="H31" s="28">
        <f>AB31*$X$31</f>
        <v>0</v>
      </c>
      <c r="I31" s="28">
        <f t="shared" ref="I31:T31" si="24">AC31*$X$31</f>
        <v>0</v>
      </c>
      <c r="J31" s="28">
        <f t="shared" si="24"/>
        <v>0</v>
      </c>
      <c r="K31" s="28">
        <f t="shared" si="24"/>
        <v>0</v>
      </c>
      <c r="L31" s="28">
        <f t="shared" si="24"/>
        <v>0</v>
      </c>
      <c r="M31" s="28">
        <f t="shared" si="24"/>
        <v>0</v>
      </c>
      <c r="N31" s="28">
        <f t="shared" si="24"/>
        <v>0</v>
      </c>
      <c r="O31" s="28">
        <f t="shared" si="24"/>
        <v>0</v>
      </c>
      <c r="P31" s="28">
        <f t="shared" si="24"/>
        <v>0</v>
      </c>
      <c r="Q31" s="28">
        <f t="shared" si="24"/>
        <v>0</v>
      </c>
      <c r="R31" s="28">
        <f t="shared" si="24"/>
        <v>0</v>
      </c>
      <c r="S31" s="28">
        <f t="shared" si="24"/>
        <v>0</v>
      </c>
      <c r="T31" s="28">
        <f t="shared" si="24"/>
        <v>0</v>
      </c>
      <c r="U31" s="138">
        <v>1</v>
      </c>
      <c r="V31" s="24" t="s">
        <v>66</v>
      </c>
      <c r="W31" s="24" t="s">
        <v>118</v>
      </c>
      <c r="X31" s="25">
        <v>1</v>
      </c>
      <c r="Y31" s="25">
        <v>0</v>
      </c>
      <c r="Z31" s="25" t="s">
        <v>57</v>
      </c>
      <c r="AA31" s="161">
        <v>265</v>
      </c>
      <c r="AB31" s="43"/>
      <c r="AC31" s="44"/>
      <c r="AD31" s="95"/>
      <c r="AE31" s="43"/>
      <c r="AF31" s="44"/>
      <c r="AG31" s="43"/>
      <c r="AH31" s="43"/>
      <c r="AI31" s="44"/>
      <c r="AJ31" s="43"/>
      <c r="AK31" s="44"/>
      <c r="AL31" s="43"/>
      <c r="AM31" s="44"/>
      <c r="AN31" s="43"/>
      <c r="AO31" s="321">
        <f t="shared" ref="AO31:AO40" si="25">AA31*SUM(AB31:AN31)</f>
        <v>0</v>
      </c>
    </row>
    <row r="32" spans="1:41" ht="95.15" customHeight="1" x14ac:dyDescent="0.45">
      <c r="A32" s="1"/>
      <c r="B32" s="318" t="s">
        <v>119</v>
      </c>
      <c r="C32" s="489" t="e" vm="21">
        <v>#VALUE!</v>
      </c>
      <c r="D32" s="20" t="s">
        <v>120</v>
      </c>
      <c r="E32" s="147" t="s">
        <v>54</v>
      </c>
      <c r="F32" s="136">
        <v>2.8</v>
      </c>
      <c r="G32" s="136">
        <f t="shared" si="18"/>
        <v>0</v>
      </c>
      <c r="H32" s="27">
        <f>AB32*$X$32</f>
        <v>0</v>
      </c>
      <c r="I32" s="27">
        <f t="shared" ref="I32:T32" si="26">AC32*$X$32</f>
        <v>0</v>
      </c>
      <c r="J32" s="27">
        <f t="shared" si="26"/>
        <v>0</v>
      </c>
      <c r="K32" s="27">
        <f t="shared" si="26"/>
        <v>0</v>
      </c>
      <c r="L32" s="27">
        <f t="shared" si="26"/>
        <v>0</v>
      </c>
      <c r="M32" s="27">
        <f t="shared" si="26"/>
        <v>0</v>
      </c>
      <c r="N32" s="27">
        <f t="shared" si="26"/>
        <v>0</v>
      </c>
      <c r="O32" s="27">
        <f t="shared" si="26"/>
        <v>0</v>
      </c>
      <c r="P32" s="27">
        <f t="shared" si="26"/>
        <v>0</v>
      </c>
      <c r="Q32" s="27">
        <f t="shared" si="26"/>
        <v>0</v>
      </c>
      <c r="R32" s="27">
        <f t="shared" si="26"/>
        <v>0</v>
      </c>
      <c r="S32" s="27">
        <f t="shared" si="26"/>
        <v>0</v>
      </c>
      <c r="T32" s="27">
        <f t="shared" si="26"/>
        <v>0</v>
      </c>
      <c r="U32" s="138">
        <v>1</v>
      </c>
      <c r="V32" s="22" t="s">
        <v>66</v>
      </c>
      <c r="W32" s="22" t="s">
        <v>121</v>
      </c>
      <c r="X32" s="23">
        <v>1</v>
      </c>
      <c r="Y32" s="23">
        <v>0</v>
      </c>
      <c r="Z32" s="23" t="s">
        <v>57</v>
      </c>
      <c r="AA32" s="161">
        <v>285</v>
      </c>
      <c r="AB32" s="58"/>
      <c r="AC32" s="92"/>
      <c r="AD32" s="131"/>
      <c r="AE32" s="91"/>
      <c r="AF32" s="91"/>
      <c r="AG32" s="91"/>
      <c r="AH32" s="58"/>
      <c r="AI32" s="58"/>
      <c r="AJ32" s="58"/>
      <c r="AK32" s="58"/>
      <c r="AL32" s="58"/>
      <c r="AM32" s="58"/>
      <c r="AN32" s="58"/>
      <c r="AO32" s="319">
        <f t="shared" si="25"/>
        <v>0</v>
      </c>
    </row>
    <row r="33" spans="1:41" ht="95.15" customHeight="1" x14ac:dyDescent="0.45">
      <c r="A33" s="1"/>
      <c r="B33" s="320" t="s">
        <v>122</v>
      </c>
      <c r="C33" s="489" t="e" vm="22">
        <v>#VALUE!</v>
      </c>
      <c r="D33" s="30" t="s">
        <v>123</v>
      </c>
      <c r="E33" s="148" t="s">
        <v>54</v>
      </c>
      <c r="F33" s="136">
        <v>3.3</v>
      </c>
      <c r="G33" s="136">
        <f t="shared" si="18"/>
        <v>0</v>
      </c>
      <c r="H33" s="28">
        <f>AB33*$X$33</f>
        <v>0</v>
      </c>
      <c r="I33" s="28">
        <f t="shared" ref="I33:T33" si="27">AC33*$X$33</f>
        <v>0</v>
      </c>
      <c r="J33" s="28">
        <f t="shared" si="27"/>
        <v>0</v>
      </c>
      <c r="K33" s="28">
        <f t="shared" si="27"/>
        <v>0</v>
      </c>
      <c r="L33" s="28">
        <f t="shared" si="27"/>
        <v>0</v>
      </c>
      <c r="M33" s="28">
        <f t="shared" si="27"/>
        <v>0</v>
      </c>
      <c r="N33" s="28">
        <f t="shared" si="27"/>
        <v>0</v>
      </c>
      <c r="O33" s="28">
        <f t="shared" si="27"/>
        <v>0</v>
      </c>
      <c r="P33" s="28">
        <f t="shared" si="27"/>
        <v>0</v>
      </c>
      <c r="Q33" s="28">
        <f t="shared" si="27"/>
        <v>0</v>
      </c>
      <c r="R33" s="28">
        <f t="shared" si="27"/>
        <v>0</v>
      </c>
      <c r="S33" s="28">
        <f t="shared" si="27"/>
        <v>0</v>
      </c>
      <c r="T33" s="28">
        <f t="shared" si="27"/>
        <v>0</v>
      </c>
      <c r="U33" s="138">
        <v>1</v>
      </c>
      <c r="V33" s="24" t="s">
        <v>94</v>
      </c>
      <c r="W33" s="24" t="s">
        <v>124</v>
      </c>
      <c r="X33" s="25">
        <v>1</v>
      </c>
      <c r="Y33" s="25">
        <v>0</v>
      </c>
      <c r="Z33" s="25" t="s">
        <v>57</v>
      </c>
      <c r="AA33" s="161">
        <v>315</v>
      </c>
      <c r="AB33" s="43"/>
      <c r="AC33" s="44"/>
      <c r="AD33" s="95"/>
      <c r="AE33" s="43"/>
      <c r="AF33" s="44"/>
      <c r="AG33" s="43"/>
      <c r="AH33" s="43"/>
      <c r="AI33" s="44"/>
      <c r="AJ33" s="43"/>
      <c r="AK33" s="44"/>
      <c r="AL33" s="43"/>
      <c r="AM33" s="44"/>
      <c r="AN33" s="43"/>
      <c r="AO33" s="321">
        <f t="shared" si="25"/>
        <v>0</v>
      </c>
    </row>
    <row r="34" spans="1:41" ht="95.15" customHeight="1" x14ac:dyDescent="0.45">
      <c r="A34" s="1"/>
      <c r="B34" s="318" t="s">
        <v>125</v>
      </c>
      <c r="C34" s="489" t="e" vm="23">
        <v>#VALUE!</v>
      </c>
      <c r="D34" s="20" t="s">
        <v>126</v>
      </c>
      <c r="E34" s="147" t="s">
        <v>54</v>
      </c>
      <c r="F34" s="136">
        <v>5.3</v>
      </c>
      <c r="G34" s="136">
        <f t="shared" si="18"/>
        <v>0</v>
      </c>
      <c r="H34" s="27">
        <f>AB34*$X$34</f>
        <v>0</v>
      </c>
      <c r="I34" s="27">
        <f t="shared" ref="I34:T34" si="28">AC34*$X$34</f>
        <v>0</v>
      </c>
      <c r="J34" s="27">
        <f t="shared" si="28"/>
        <v>0</v>
      </c>
      <c r="K34" s="27">
        <f t="shared" si="28"/>
        <v>0</v>
      </c>
      <c r="L34" s="27">
        <f t="shared" si="28"/>
        <v>0</v>
      </c>
      <c r="M34" s="27">
        <f t="shared" si="28"/>
        <v>0</v>
      </c>
      <c r="N34" s="27">
        <f t="shared" si="28"/>
        <v>0</v>
      </c>
      <c r="O34" s="27">
        <f t="shared" si="28"/>
        <v>0</v>
      </c>
      <c r="P34" s="27">
        <f t="shared" si="28"/>
        <v>0</v>
      </c>
      <c r="Q34" s="27">
        <f t="shared" si="28"/>
        <v>0</v>
      </c>
      <c r="R34" s="27">
        <f t="shared" si="28"/>
        <v>0</v>
      </c>
      <c r="S34" s="27">
        <f t="shared" si="28"/>
        <v>0</v>
      </c>
      <c r="T34" s="27">
        <f t="shared" si="28"/>
        <v>0</v>
      </c>
      <c r="U34" s="138">
        <v>1</v>
      </c>
      <c r="V34" s="22" t="s">
        <v>94</v>
      </c>
      <c r="W34" s="22" t="s">
        <v>127</v>
      </c>
      <c r="X34" s="23">
        <v>1</v>
      </c>
      <c r="Y34" s="23">
        <v>0</v>
      </c>
      <c r="Z34" s="23" t="s">
        <v>57</v>
      </c>
      <c r="AA34" s="161">
        <v>385</v>
      </c>
      <c r="AB34" s="58"/>
      <c r="AC34" s="92"/>
      <c r="AD34" s="131"/>
      <c r="AE34" s="91"/>
      <c r="AF34" s="91"/>
      <c r="AG34" s="91"/>
      <c r="AH34" s="58"/>
      <c r="AI34" s="58"/>
      <c r="AJ34" s="58"/>
      <c r="AK34" s="58"/>
      <c r="AL34" s="58"/>
      <c r="AM34" s="58"/>
      <c r="AN34" s="58"/>
      <c r="AO34" s="319">
        <f t="shared" si="25"/>
        <v>0</v>
      </c>
    </row>
    <row r="35" spans="1:41" ht="95.15" customHeight="1" x14ac:dyDescent="0.45">
      <c r="A35" s="1"/>
      <c r="B35" s="320" t="s">
        <v>128</v>
      </c>
      <c r="C35" s="489" t="e" vm="24">
        <v>#VALUE!</v>
      </c>
      <c r="D35" s="30" t="s">
        <v>129</v>
      </c>
      <c r="E35" s="148" t="s">
        <v>54</v>
      </c>
      <c r="F35" s="136">
        <v>4.5999999999999996</v>
      </c>
      <c r="G35" s="136">
        <f t="shared" si="18"/>
        <v>0</v>
      </c>
      <c r="H35" s="28">
        <f>AB35*$X$35</f>
        <v>0</v>
      </c>
      <c r="I35" s="28">
        <f t="shared" ref="I35:T35" si="29">AC35*$X$35</f>
        <v>0</v>
      </c>
      <c r="J35" s="28">
        <f t="shared" si="29"/>
        <v>0</v>
      </c>
      <c r="K35" s="28">
        <f t="shared" si="29"/>
        <v>0</v>
      </c>
      <c r="L35" s="28">
        <f t="shared" si="29"/>
        <v>0</v>
      </c>
      <c r="M35" s="28">
        <f t="shared" si="29"/>
        <v>0</v>
      </c>
      <c r="N35" s="28">
        <f t="shared" si="29"/>
        <v>0</v>
      </c>
      <c r="O35" s="28">
        <f t="shared" si="29"/>
        <v>0</v>
      </c>
      <c r="P35" s="28">
        <f t="shared" si="29"/>
        <v>0</v>
      </c>
      <c r="Q35" s="28">
        <f t="shared" si="29"/>
        <v>0</v>
      </c>
      <c r="R35" s="28">
        <f t="shared" si="29"/>
        <v>0</v>
      </c>
      <c r="S35" s="28">
        <f t="shared" si="29"/>
        <v>0</v>
      </c>
      <c r="T35" s="28">
        <f t="shared" si="29"/>
        <v>0</v>
      </c>
      <c r="U35" s="138">
        <v>1.5</v>
      </c>
      <c r="V35" s="24" t="s">
        <v>94</v>
      </c>
      <c r="W35" s="24" t="s">
        <v>130</v>
      </c>
      <c r="X35" s="25">
        <v>1</v>
      </c>
      <c r="Y35" s="25">
        <v>0</v>
      </c>
      <c r="Z35" s="25" t="s">
        <v>57</v>
      </c>
      <c r="AA35" s="161">
        <v>370</v>
      </c>
      <c r="AB35" s="43"/>
      <c r="AC35" s="44"/>
      <c r="AD35" s="95"/>
      <c r="AE35" s="43"/>
      <c r="AF35" s="44"/>
      <c r="AG35" s="43"/>
      <c r="AH35" s="43"/>
      <c r="AI35" s="44"/>
      <c r="AJ35" s="43"/>
      <c r="AK35" s="44"/>
      <c r="AL35" s="43"/>
      <c r="AM35" s="44"/>
      <c r="AN35" s="43"/>
      <c r="AO35" s="321">
        <f t="shared" si="25"/>
        <v>0</v>
      </c>
    </row>
    <row r="36" spans="1:41" ht="95.15" customHeight="1" x14ac:dyDescent="0.45">
      <c r="A36" s="1"/>
      <c r="B36" s="318" t="s">
        <v>131</v>
      </c>
      <c r="C36" s="489" t="e" vm="25">
        <v>#VALUE!</v>
      </c>
      <c r="D36" s="20" t="s">
        <v>132</v>
      </c>
      <c r="E36" s="147" t="s">
        <v>54</v>
      </c>
      <c r="F36" s="136">
        <v>2.4</v>
      </c>
      <c r="G36" s="136">
        <f t="shared" si="18"/>
        <v>0</v>
      </c>
      <c r="H36" s="27">
        <f>AB36*$X$36</f>
        <v>0</v>
      </c>
      <c r="I36" s="27">
        <f t="shared" ref="I36:T36" si="30">AC36*$X$36</f>
        <v>0</v>
      </c>
      <c r="J36" s="27">
        <f t="shared" si="30"/>
        <v>0</v>
      </c>
      <c r="K36" s="27">
        <f t="shared" si="30"/>
        <v>0</v>
      </c>
      <c r="L36" s="27">
        <f t="shared" si="30"/>
        <v>0</v>
      </c>
      <c r="M36" s="27">
        <f t="shared" si="30"/>
        <v>0</v>
      </c>
      <c r="N36" s="27">
        <f t="shared" si="30"/>
        <v>0</v>
      </c>
      <c r="O36" s="27">
        <f t="shared" si="30"/>
        <v>0</v>
      </c>
      <c r="P36" s="27">
        <f t="shared" si="30"/>
        <v>0</v>
      </c>
      <c r="Q36" s="27">
        <f t="shared" si="30"/>
        <v>0</v>
      </c>
      <c r="R36" s="27">
        <f t="shared" si="30"/>
        <v>0</v>
      </c>
      <c r="S36" s="27">
        <f t="shared" si="30"/>
        <v>0</v>
      </c>
      <c r="T36" s="27">
        <f t="shared" si="30"/>
        <v>0</v>
      </c>
      <c r="U36" s="138">
        <v>3</v>
      </c>
      <c r="V36" s="22" t="s">
        <v>55</v>
      </c>
      <c r="W36" s="22" t="s">
        <v>133</v>
      </c>
      <c r="X36" s="23">
        <v>3</v>
      </c>
      <c r="Y36" s="23">
        <v>0</v>
      </c>
      <c r="Z36" s="23" t="s">
        <v>57</v>
      </c>
      <c r="AA36" s="161">
        <v>555</v>
      </c>
      <c r="AB36" s="58"/>
      <c r="AC36" s="92"/>
      <c r="AD36" s="131"/>
      <c r="AE36" s="91"/>
      <c r="AF36" s="91"/>
      <c r="AG36" s="91"/>
      <c r="AH36" s="58"/>
      <c r="AI36" s="58"/>
      <c r="AJ36" s="58"/>
      <c r="AK36" s="58"/>
      <c r="AL36" s="58"/>
      <c r="AM36" s="58"/>
      <c r="AN36" s="58"/>
      <c r="AO36" s="319">
        <f t="shared" si="25"/>
        <v>0</v>
      </c>
    </row>
    <row r="37" spans="1:41" ht="95.15" customHeight="1" x14ac:dyDescent="0.45">
      <c r="A37" s="1"/>
      <c r="B37" s="320" t="s">
        <v>134</v>
      </c>
      <c r="C37" s="489" t="e" vm="26">
        <v>#VALUE!</v>
      </c>
      <c r="D37" s="30" t="s">
        <v>135</v>
      </c>
      <c r="E37" s="148" t="s">
        <v>54</v>
      </c>
      <c r="F37" s="136">
        <v>3.4</v>
      </c>
      <c r="G37" s="136">
        <f t="shared" si="18"/>
        <v>0</v>
      </c>
      <c r="H37" s="28">
        <f>AB37*$X$37</f>
        <v>0</v>
      </c>
      <c r="I37" s="28">
        <f t="shared" ref="I37:T37" si="31">AC37*$X$37</f>
        <v>0</v>
      </c>
      <c r="J37" s="28">
        <f t="shared" si="31"/>
        <v>0</v>
      </c>
      <c r="K37" s="28">
        <f t="shared" si="31"/>
        <v>0</v>
      </c>
      <c r="L37" s="28">
        <f t="shared" si="31"/>
        <v>0</v>
      </c>
      <c r="M37" s="28">
        <f t="shared" si="31"/>
        <v>0</v>
      </c>
      <c r="N37" s="28">
        <f t="shared" si="31"/>
        <v>0</v>
      </c>
      <c r="O37" s="28">
        <f t="shared" si="31"/>
        <v>0</v>
      </c>
      <c r="P37" s="28">
        <f t="shared" si="31"/>
        <v>0</v>
      </c>
      <c r="Q37" s="28">
        <f t="shared" si="31"/>
        <v>0</v>
      </c>
      <c r="R37" s="28">
        <f t="shared" si="31"/>
        <v>0</v>
      </c>
      <c r="S37" s="28">
        <f t="shared" si="31"/>
        <v>0</v>
      </c>
      <c r="T37" s="28">
        <f t="shared" si="31"/>
        <v>0</v>
      </c>
      <c r="U37" s="138">
        <v>2</v>
      </c>
      <c r="V37" s="24" t="s">
        <v>66</v>
      </c>
      <c r="W37" s="24" t="s">
        <v>136</v>
      </c>
      <c r="X37" s="25">
        <v>2</v>
      </c>
      <c r="Y37" s="25">
        <v>0</v>
      </c>
      <c r="Z37" s="25" t="s">
        <v>57</v>
      </c>
      <c r="AA37" s="161">
        <v>455</v>
      </c>
      <c r="AB37" s="43"/>
      <c r="AC37" s="44"/>
      <c r="AD37" s="95"/>
      <c r="AE37" s="43"/>
      <c r="AF37" s="44"/>
      <c r="AG37" s="43"/>
      <c r="AH37" s="43"/>
      <c r="AI37" s="44"/>
      <c r="AJ37" s="43"/>
      <c r="AK37" s="44"/>
      <c r="AL37" s="43"/>
      <c r="AM37" s="44"/>
      <c r="AN37" s="43"/>
      <c r="AO37" s="321">
        <f t="shared" si="25"/>
        <v>0</v>
      </c>
    </row>
    <row r="38" spans="1:41" ht="95.15" customHeight="1" x14ac:dyDescent="0.45">
      <c r="A38" s="1"/>
      <c r="B38" s="318" t="s">
        <v>137</v>
      </c>
      <c r="C38" s="489" t="e" vm="27">
        <v>#VALUE!</v>
      </c>
      <c r="D38" s="20" t="s">
        <v>138</v>
      </c>
      <c r="E38" s="147" t="s">
        <v>54</v>
      </c>
      <c r="F38" s="136">
        <v>4.25</v>
      </c>
      <c r="G38" s="136">
        <f t="shared" si="18"/>
        <v>0</v>
      </c>
      <c r="H38" s="27">
        <f>AB38*$X$38</f>
        <v>0</v>
      </c>
      <c r="I38" s="27">
        <f t="shared" ref="I38:T38" si="32">AC38*$X$38</f>
        <v>0</v>
      </c>
      <c r="J38" s="27">
        <f t="shared" si="32"/>
        <v>0</v>
      </c>
      <c r="K38" s="27">
        <f t="shared" si="32"/>
        <v>0</v>
      </c>
      <c r="L38" s="27">
        <f t="shared" si="32"/>
        <v>0</v>
      </c>
      <c r="M38" s="27">
        <f t="shared" si="32"/>
        <v>0</v>
      </c>
      <c r="N38" s="27">
        <f t="shared" si="32"/>
        <v>0</v>
      </c>
      <c r="O38" s="27">
        <f t="shared" si="32"/>
        <v>0</v>
      </c>
      <c r="P38" s="27">
        <f t="shared" si="32"/>
        <v>0</v>
      </c>
      <c r="Q38" s="27">
        <f t="shared" si="32"/>
        <v>0</v>
      </c>
      <c r="R38" s="27">
        <f t="shared" si="32"/>
        <v>0</v>
      </c>
      <c r="S38" s="27">
        <f t="shared" si="32"/>
        <v>0</v>
      </c>
      <c r="T38" s="27">
        <f t="shared" si="32"/>
        <v>0</v>
      </c>
      <c r="U38" s="138">
        <v>2</v>
      </c>
      <c r="V38" s="22" t="s">
        <v>66</v>
      </c>
      <c r="W38" s="22" t="s">
        <v>139</v>
      </c>
      <c r="X38" s="23">
        <v>2</v>
      </c>
      <c r="Y38" s="23">
        <v>0</v>
      </c>
      <c r="Z38" s="23" t="s">
        <v>57</v>
      </c>
      <c r="AA38" s="161">
        <v>510</v>
      </c>
      <c r="AB38" s="58"/>
      <c r="AC38" s="92"/>
      <c r="AD38" s="131"/>
      <c r="AE38" s="91"/>
      <c r="AF38" s="91"/>
      <c r="AG38" s="91"/>
      <c r="AH38" s="58"/>
      <c r="AI38" s="58"/>
      <c r="AJ38" s="58"/>
      <c r="AK38" s="58"/>
      <c r="AL38" s="58"/>
      <c r="AM38" s="58"/>
      <c r="AN38" s="58"/>
      <c r="AO38" s="319">
        <f t="shared" si="25"/>
        <v>0</v>
      </c>
    </row>
    <row r="39" spans="1:41" ht="95.15" customHeight="1" x14ac:dyDescent="0.45">
      <c r="A39" s="1"/>
      <c r="B39" s="320" t="s">
        <v>140</v>
      </c>
      <c r="C39" s="489" t="e" vm="28">
        <v>#VALUE!</v>
      </c>
      <c r="D39" s="30" t="s">
        <v>141</v>
      </c>
      <c r="E39" s="148" t="s">
        <v>54</v>
      </c>
      <c r="F39" s="136">
        <v>2.5499999999999998</v>
      </c>
      <c r="G39" s="136">
        <f t="shared" si="18"/>
        <v>0</v>
      </c>
      <c r="H39" s="28">
        <f>AB39*$X$39</f>
        <v>0</v>
      </c>
      <c r="I39" s="28">
        <f t="shared" ref="I39:T39" si="33">AC39*$X$39</f>
        <v>0</v>
      </c>
      <c r="J39" s="28">
        <f t="shared" si="33"/>
        <v>0</v>
      </c>
      <c r="K39" s="28">
        <f t="shared" si="33"/>
        <v>0</v>
      </c>
      <c r="L39" s="28">
        <f t="shared" si="33"/>
        <v>0</v>
      </c>
      <c r="M39" s="28">
        <f t="shared" si="33"/>
        <v>0</v>
      </c>
      <c r="N39" s="28">
        <f t="shared" si="33"/>
        <v>0</v>
      </c>
      <c r="O39" s="28">
        <f t="shared" si="33"/>
        <v>0</v>
      </c>
      <c r="P39" s="28">
        <f t="shared" si="33"/>
        <v>0</v>
      </c>
      <c r="Q39" s="28">
        <f t="shared" si="33"/>
        <v>0</v>
      </c>
      <c r="R39" s="28">
        <f t="shared" si="33"/>
        <v>0</v>
      </c>
      <c r="S39" s="28">
        <f t="shared" si="33"/>
        <v>0</v>
      </c>
      <c r="T39" s="28">
        <f t="shared" si="33"/>
        <v>0</v>
      </c>
      <c r="U39" s="138">
        <v>1</v>
      </c>
      <c r="V39" s="24" t="s">
        <v>66</v>
      </c>
      <c r="W39" s="24" t="s">
        <v>142</v>
      </c>
      <c r="X39" s="25">
        <v>1</v>
      </c>
      <c r="Y39" s="25">
        <v>0</v>
      </c>
      <c r="Z39" s="25" t="s">
        <v>57</v>
      </c>
      <c r="AA39" s="161">
        <v>270</v>
      </c>
      <c r="AB39" s="43"/>
      <c r="AC39" s="44"/>
      <c r="AD39" s="95"/>
      <c r="AE39" s="43"/>
      <c r="AF39" s="44"/>
      <c r="AG39" s="43"/>
      <c r="AH39" s="43"/>
      <c r="AI39" s="44"/>
      <c r="AJ39" s="43"/>
      <c r="AK39" s="44"/>
      <c r="AL39" s="43"/>
      <c r="AM39" s="44"/>
      <c r="AN39" s="43"/>
      <c r="AO39" s="321">
        <f t="shared" si="25"/>
        <v>0</v>
      </c>
    </row>
    <row r="40" spans="1:41" ht="95.15" customHeight="1" x14ac:dyDescent="0.45">
      <c r="A40" s="1"/>
      <c r="B40" s="318" t="s">
        <v>143</v>
      </c>
      <c r="C40" s="489" t="e" vm="29">
        <v>#VALUE!</v>
      </c>
      <c r="D40" s="20" t="s">
        <v>144</v>
      </c>
      <c r="E40" s="147" t="s">
        <v>54</v>
      </c>
      <c r="F40" s="136">
        <v>2.8</v>
      </c>
      <c r="G40" s="136">
        <f t="shared" ref="G40:G41" si="34">SUM(AB40:AN40)*F40</f>
        <v>0</v>
      </c>
      <c r="H40" s="27">
        <f>AB40*$X$40</f>
        <v>0</v>
      </c>
      <c r="I40" s="27">
        <f t="shared" ref="I40:T40" si="35">AC40*$X$40</f>
        <v>0</v>
      </c>
      <c r="J40" s="27">
        <f t="shared" si="35"/>
        <v>0</v>
      </c>
      <c r="K40" s="27">
        <f t="shared" si="35"/>
        <v>0</v>
      </c>
      <c r="L40" s="27">
        <f t="shared" si="35"/>
        <v>0</v>
      </c>
      <c r="M40" s="27">
        <f t="shared" si="35"/>
        <v>0</v>
      </c>
      <c r="N40" s="27">
        <f t="shared" si="35"/>
        <v>0</v>
      </c>
      <c r="O40" s="27">
        <f t="shared" si="35"/>
        <v>0</v>
      </c>
      <c r="P40" s="27">
        <f t="shared" si="35"/>
        <v>0</v>
      </c>
      <c r="Q40" s="27">
        <f t="shared" si="35"/>
        <v>0</v>
      </c>
      <c r="R40" s="27">
        <f t="shared" si="35"/>
        <v>0</v>
      </c>
      <c r="S40" s="27">
        <f t="shared" si="35"/>
        <v>0</v>
      </c>
      <c r="T40" s="27">
        <f t="shared" si="35"/>
        <v>0</v>
      </c>
      <c r="U40" s="138">
        <v>1</v>
      </c>
      <c r="V40" s="22" t="s">
        <v>66</v>
      </c>
      <c r="W40" s="22" t="s">
        <v>145</v>
      </c>
      <c r="X40" s="23">
        <v>1</v>
      </c>
      <c r="Y40" s="23">
        <v>0</v>
      </c>
      <c r="Z40" s="23" t="s">
        <v>57</v>
      </c>
      <c r="AA40" s="161">
        <v>285</v>
      </c>
      <c r="AB40" s="58"/>
      <c r="AC40" s="92"/>
      <c r="AD40" s="131"/>
      <c r="AE40" s="91"/>
      <c r="AF40" s="91"/>
      <c r="AG40" s="91"/>
      <c r="AH40" s="58"/>
      <c r="AI40" s="58"/>
      <c r="AJ40" s="58"/>
      <c r="AK40" s="58"/>
      <c r="AL40" s="58"/>
      <c r="AM40" s="58"/>
      <c r="AN40" s="58"/>
      <c r="AO40" s="319">
        <f t="shared" si="25"/>
        <v>0</v>
      </c>
    </row>
    <row r="41" spans="1:41" ht="95.15" customHeight="1" x14ac:dyDescent="0.45">
      <c r="A41" s="1"/>
      <c r="B41" s="320" t="s">
        <v>146</v>
      </c>
      <c r="C41" s="489" t="e" vm="30">
        <v>#VALUE!</v>
      </c>
      <c r="D41" s="30" t="s">
        <v>147</v>
      </c>
      <c r="E41" s="148" t="s">
        <v>54</v>
      </c>
      <c r="F41" s="136">
        <v>4.0999999999999996</v>
      </c>
      <c r="G41" s="136">
        <f t="shared" si="34"/>
        <v>0</v>
      </c>
      <c r="H41" s="28">
        <f>AB41*$X$41</f>
        <v>0</v>
      </c>
      <c r="I41" s="28">
        <f t="shared" ref="I41:T41" si="36">AC41*$X$41</f>
        <v>0</v>
      </c>
      <c r="J41" s="28">
        <f t="shared" si="36"/>
        <v>0</v>
      </c>
      <c r="K41" s="28">
        <f t="shared" si="36"/>
        <v>0</v>
      </c>
      <c r="L41" s="28">
        <f t="shared" si="36"/>
        <v>0</v>
      </c>
      <c r="M41" s="28">
        <f t="shared" si="36"/>
        <v>0</v>
      </c>
      <c r="N41" s="28">
        <f t="shared" si="36"/>
        <v>0</v>
      </c>
      <c r="O41" s="28">
        <f t="shared" si="36"/>
        <v>0</v>
      </c>
      <c r="P41" s="28">
        <f t="shared" si="36"/>
        <v>0</v>
      </c>
      <c r="Q41" s="28">
        <f t="shared" si="36"/>
        <v>0</v>
      </c>
      <c r="R41" s="28">
        <f t="shared" si="36"/>
        <v>0</v>
      </c>
      <c r="S41" s="28">
        <f t="shared" si="36"/>
        <v>0</v>
      </c>
      <c r="T41" s="28">
        <f t="shared" si="36"/>
        <v>0</v>
      </c>
      <c r="U41" s="138">
        <v>1</v>
      </c>
      <c r="V41" s="24" t="s">
        <v>66</v>
      </c>
      <c r="W41" s="24" t="s">
        <v>148</v>
      </c>
      <c r="X41" s="25">
        <v>1</v>
      </c>
      <c r="Y41" s="25">
        <v>0</v>
      </c>
      <c r="Z41" s="25" t="s">
        <v>57</v>
      </c>
      <c r="AA41" s="161">
        <v>365</v>
      </c>
      <c r="AB41" s="43"/>
      <c r="AC41" s="44"/>
      <c r="AD41" s="95"/>
      <c r="AE41" s="43"/>
      <c r="AF41" s="44"/>
      <c r="AG41" s="43"/>
      <c r="AH41" s="43"/>
      <c r="AI41" s="44"/>
      <c r="AJ41" s="43"/>
      <c r="AK41" s="44"/>
      <c r="AL41" s="43"/>
      <c r="AM41" s="44"/>
      <c r="AN41" s="43"/>
      <c r="AO41" s="321">
        <f t="shared" ref="AO41" si="37">AA41*SUM(AB41:AN41)</f>
        <v>0</v>
      </c>
    </row>
    <row r="42" spans="1:41" ht="95.15" customHeight="1" thickBot="1" x14ac:dyDescent="0.5">
      <c r="A42" s="1"/>
      <c r="B42" s="318" t="s">
        <v>149</v>
      </c>
      <c r="C42" s="489" t="e" vm="31">
        <v>#VALUE!</v>
      </c>
      <c r="D42" s="20" t="s">
        <v>150</v>
      </c>
      <c r="E42" s="147" t="s">
        <v>54</v>
      </c>
      <c r="F42" s="136">
        <v>5.2</v>
      </c>
      <c r="G42" s="136">
        <f t="shared" si="18"/>
        <v>0</v>
      </c>
      <c r="H42" s="27">
        <f>AB42*$X$42</f>
        <v>0</v>
      </c>
      <c r="I42" s="27">
        <f t="shared" ref="I42:T42" si="38">AC42*$X$24</f>
        <v>0</v>
      </c>
      <c r="J42" s="27">
        <f t="shared" si="38"/>
        <v>0</v>
      </c>
      <c r="K42" s="27">
        <f t="shared" si="38"/>
        <v>0</v>
      </c>
      <c r="L42" s="27">
        <f t="shared" si="38"/>
        <v>0</v>
      </c>
      <c r="M42" s="27">
        <f t="shared" si="38"/>
        <v>0</v>
      </c>
      <c r="N42" s="27">
        <f t="shared" si="38"/>
        <v>0</v>
      </c>
      <c r="O42" s="27">
        <f t="shared" si="38"/>
        <v>0</v>
      </c>
      <c r="P42" s="27">
        <f t="shared" si="38"/>
        <v>0</v>
      </c>
      <c r="Q42" s="27">
        <f t="shared" si="38"/>
        <v>0</v>
      </c>
      <c r="R42" s="27">
        <f t="shared" si="38"/>
        <v>0</v>
      </c>
      <c r="S42" s="27">
        <f t="shared" si="38"/>
        <v>0</v>
      </c>
      <c r="T42" s="27">
        <f t="shared" si="38"/>
        <v>0</v>
      </c>
      <c r="U42" s="138">
        <v>1</v>
      </c>
      <c r="V42" s="22" t="s">
        <v>94</v>
      </c>
      <c r="W42" s="22" t="s">
        <v>151</v>
      </c>
      <c r="X42" s="23">
        <v>1</v>
      </c>
      <c r="Y42" s="23">
        <v>0</v>
      </c>
      <c r="Z42" s="23" t="s">
        <v>57</v>
      </c>
      <c r="AA42" s="161">
        <v>370</v>
      </c>
      <c r="AB42" s="58"/>
      <c r="AC42" s="92"/>
      <c r="AD42" s="131"/>
      <c r="AE42" s="91"/>
      <c r="AF42" s="91"/>
      <c r="AG42" s="91"/>
      <c r="AH42" s="58"/>
      <c r="AI42" s="58"/>
      <c r="AJ42" s="58"/>
      <c r="AK42" s="58"/>
      <c r="AL42" s="58"/>
      <c r="AM42" s="58"/>
      <c r="AN42" s="58"/>
      <c r="AO42" s="319">
        <f>AA42*SUM(AB42:AN42)</f>
        <v>0</v>
      </c>
    </row>
    <row r="43" spans="1:41" ht="95.15" customHeight="1" thickBot="1" x14ac:dyDescent="0.5">
      <c r="A43" s="1"/>
      <c r="B43" s="458" t="s">
        <v>102</v>
      </c>
      <c r="C43" s="459" t="s">
        <v>152</v>
      </c>
      <c r="D43" s="460" t="s">
        <v>153</v>
      </c>
      <c r="E43" s="461" t="s">
        <v>54</v>
      </c>
      <c r="F43" s="273">
        <v>50.24</v>
      </c>
      <c r="G43" s="273">
        <f t="shared" si="18"/>
        <v>0</v>
      </c>
      <c r="H43" s="462">
        <f>AB43*$X$43</f>
        <v>0</v>
      </c>
      <c r="I43" s="462">
        <f t="shared" ref="I43:T43" si="39">AC43*$X$43</f>
        <v>0</v>
      </c>
      <c r="J43" s="462">
        <f>AD43*$X$43</f>
        <v>0</v>
      </c>
      <c r="K43" s="462">
        <f t="shared" si="39"/>
        <v>0</v>
      </c>
      <c r="L43" s="462">
        <f t="shared" si="39"/>
        <v>0</v>
      </c>
      <c r="M43" s="462">
        <f t="shared" si="39"/>
        <v>0</v>
      </c>
      <c r="N43" s="462">
        <f t="shared" si="39"/>
        <v>0</v>
      </c>
      <c r="O43" s="462">
        <f t="shared" si="39"/>
        <v>0</v>
      </c>
      <c r="P43" s="462">
        <f t="shared" si="39"/>
        <v>0</v>
      </c>
      <c r="Q43" s="462">
        <f t="shared" si="39"/>
        <v>0</v>
      </c>
      <c r="R43" s="462">
        <f t="shared" si="39"/>
        <v>0</v>
      </c>
      <c r="S43" s="462">
        <f t="shared" si="39"/>
        <v>0</v>
      </c>
      <c r="T43" s="462">
        <f t="shared" si="39"/>
        <v>0</v>
      </c>
      <c r="U43" s="463">
        <v>22.5</v>
      </c>
      <c r="V43" s="464" t="s">
        <v>154</v>
      </c>
      <c r="W43" s="464"/>
      <c r="X43" s="441">
        <v>23</v>
      </c>
      <c r="Y43" s="441">
        <v>0</v>
      </c>
      <c r="Z43" s="441" t="s">
        <v>57</v>
      </c>
      <c r="AA43" s="465">
        <v>5875</v>
      </c>
      <c r="AB43" s="387"/>
      <c r="AC43" s="387"/>
      <c r="AD43" s="385"/>
      <c r="AE43" s="384"/>
      <c r="AF43" s="386"/>
      <c r="AG43" s="384"/>
      <c r="AH43" s="384"/>
      <c r="AI43" s="384"/>
      <c r="AJ43" s="384"/>
      <c r="AK43" s="386"/>
      <c r="AL43" s="384"/>
      <c r="AM43" s="384"/>
      <c r="AN43" s="384"/>
      <c r="AO43" s="469">
        <f>AA43*SUM(AB43:AN43)</f>
        <v>0</v>
      </c>
    </row>
    <row r="44" spans="1:41" ht="95.15" customHeight="1" thickBot="1" x14ac:dyDescent="0.5">
      <c r="B44" s="15"/>
      <c r="C44" s="16"/>
      <c r="D44" s="21"/>
      <c r="E44" s="160"/>
      <c r="F44" s="132"/>
      <c r="G44" s="132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33"/>
      <c r="V44" s="20"/>
      <c r="W44" s="21"/>
      <c r="X44" s="21"/>
      <c r="Y44" s="16"/>
      <c r="Z44" s="16"/>
      <c r="AA44" s="150" t="s">
        <v>155</v>
      </c>
      <c r="AB44" s="3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34"/>
    </row>
    <row r="45" spans="1:41" ht="95.15" customHeight="1" x14ac:dyDescent="0.45">
      <c r="B45" s="303" t="s">
        <v>156</v>
      </c>
      <c r="C45" s="304" t="e" vm="32">
        <v>#VALUE!</v>
      </c>
      <c r="D45" s="305" t="s">
        <v>157</v>
      </c>
      <c r="E45" s="306" t="s">
        <v>54</v>
      </c>
      <c r="F45" s="307">
        <v>1.28</v>
      </c>
      <c r="G45" s="307">
        <f>SUM(AB45:AN45)*F45</f>
        <v>0</v>
      </c>
      <c r="H45" s="308">
        <f>AB45*X45</f>
        <v>0</v>
      </c>
      <c r="I45" s="308">
        <f>AC45*X45</f>
        <v>0</v>
      </c>
      <c r="J45" s="308">
        <f>AD45*X45</f>
        <v>0</v>
      </c>
      <c r="K45" s="308">
        <f>AE45*X45</f>
        <v>0</v>
      </c>
      <c r="L45" s="308">
        <f>AF45*X45</f>
        <v>0</v>
      </c>
      <c r="M45" s="308">
        <f>AG45*X45</f>
        <v>0</v>
      </c>
      <c r="N45" s="308">
        <f>AH45*X45</f>
        <v>0</v>
      </c>
      <c r="O45" s="308">
        <f>AI45*X45</f>
        <v>0</v>
      </c>
      <c r="P45" s="308">
        <f>AJ45*X45</f>
        <v>0</v>
      </c>
      <c r="Q45" s="308">
        <f>AK45*X45</f>
        <v>0</v>
      </c>
      <c r="R45" s="308">
        <f>AL45*X45</f>
        <v>0</v>
      </c>
      <c r="S45" s="308">
        <f>AM45*X45</f>
        <v>0</v>
      </c>
      <c r="T45" s="308">
        <f>AN45*X45</f>
        <v>0</v>
      </c>
      <c r="U45" s="309"/>
      <c r="V45" s="310" t="s">
        <v>55</v>
      </c>
      <c r="W45" s="310" t="s">
        <v>158</v>
      </c>
      <c r="X45" s="311">
        <v>1</v>
      </c>
      <c r="Y45" s="311">
        <v>0</v>
      </c>
      <c r="Z45" s="311" t="s">
        <v>57</v>
      </c>
      <c r="AA45" s="312">
        <v>225</v>
      </c>
      <c r="AB45" s="313"/>
      <c r="AC45" s="314"/>
      <c r="AD45" s="315"/>
      <c r="AE45" s="316"/>
      <c r="AF45" s="315"/>
      <c r="AG45" s="316"/>
      <c r="AH45" s="316"/>
      <c r="AI45" s="315"/>
      <c r="AJ45" s="316"/>
      <c r="AK45" s="316"/>
      <c r="AL45" s="315"/>
      <c r="AM45" s="316"/>
      <c r="AN45" s="316"/>
      <c r="AO45" s="317">
        <f>AA45*SUM(AB45:AN45)</f>
        <v>0</v>
      </c>
    </row>
    <row r="46" spans="1:41" ht="95.15" customHeight="1" x14ac:dyDescent="0.45">
      <c r="B46" s="318" t="s">
        <v>159</v>
      </c>
      <c r="C46" t="e" vm="33">
        <v>#VALUE!</v>
      </c>
      <c r="D46" s="20" t="s">
        <v>160</v>
      </c>
      <c r="E46" s="147" t="s">
        <v>54</v>
      </c>
      <c r="F46" s="136">
        <v>2.42</v>
      </c>
      <c r="G46" s="136">
        <f t="shared" ref="G46:G71" si="40">SUM(AB46:AN46)*F46</f>
        <v>0</v>
      </c>
      <c r="H46" s="26">
        <f t="shared" ref="H46:H71" si="41">AB46*X46</f>
        <v>0</v>
      </c>
      <c r="I46" s="26">
        <f t="shared" ref="I46:I71" si="42">AC46*X46</f>
        <v>0</v>
      </c>
      <c r="J46" s="26">
        <f t="shared" ref="J46:J71" si="43">AD46*X46</f>
        <v>0</v>
      </c>
      <c r="K46" s="26">
        <f t="shared" ref="K46:K71" si="44">AE46*X46</f>
        <v>0</v>
      </c>
      <c r="L46" s="26">
        <f t="shared" ref="L46:L71" si="45">AF46*X46</f>
        <v>0</v>
      </c>
      <c r="M46" s="26">
        <f t="shared" ref="M46:M71" si="46">AG46*X46</f>
        <v>0</v>
      </c>
      <c r="N46" s="26">
        <f t="shared" ref="N46:N71" si="47">AH46*X46</f>
        <v>0</v>
      </c>
      <c r="O46" s="26">
        <f t="shared" ref="O46:O71" si="48">AI46*X46</f>
        <v>0</v>
      </c>
      <c r="P46" s="26">
        <f t="shared" ref="P46:P71" si="49">AJ46*X46</f>
        <v>0</v>
      </c>
      <c r="Q46" s="26">
        <f t="shared" ref="Q46:Q71" si="50">AK46*X46</f>
        <v>0</v>
      </c>
      <c r="R46" s="26">
        <f t="shared" ref="R46:R71" si="51">AL46*X46</f>
        <v>0</v>
      </c>
      <c r="S46" s="26">
        <f t="shared" ref="S46:S71" si="52">AM46*X46</f>
        <v>0</v>
      </c>
      <c r="T46" s="26">
        <f t="shared" ref="T46:T71" si="53">AN46*X46</f>
        <v>0</v>
      </c>
      <c r="U46" s="137"/>
      <c r="V46" s="22" t="s">
        <v>66</v>
      </c>
      <c r="W46" s="22" t="s">
        <v>161</v>
      </c>
      <c r="X46" s="23">
        <v>1</v>
      </c>
      <c r="Y46" s="23">
        <v>0</v>
      </c>
      <c r="Z46" s="23" t="s">
        <v>57</v>
      </c>
      <c r="AA46" s="161">
        <v>265</v>
      </c>
      <c r="AB46" s="91"/>
      <c r="AC46" s="139"/>
      <c r="AD46" s="92"/>
      <c r="AE46" s="58"/>
      <c r="AF46" s="92"/>
      <c r="AG46" s="58"/>
      <c r="AH46" s="58"/>
      <c r="AI46" s="92"/>
      <c r="AJ46" s="58"/>
      <c r="AK46" s="58"/>
      <c r="AL46" s="92"/>
      <c r="AM46" s="58"/>
      <c r="AN46" s="58"/>
      <c r="AO46" s="319">
        <f t="shared" ref="AO46:AO47" si="54">AA46*SUM(AB46:AN46)</f>
        <v>0</v>
      </c>
    </row>
    <row r="47" spans="1:41" ht="95.15" customHeight="1" x14ac:dyDescent="0.45">
      <c r="B47" s="320" t="s">
        <v>162</v>
      </c>
      <c r="C47" t="e" vm="34">
        <v>#VALUE!</v>
      </c>
      <c r="D47" s="30" t="s">
        <v>163</v>
      </c>
      <c r="E47" s="148" t="s">
        <v>54</v>
      </c>
      <c r="F47" s="136">
        <v>3.78</v>
      </c>
      <c r="G47" s="136">
        <f t="shared" si="40"/>
        <v>0</v>
      </c>
      <c r="H47" s="26">
        <f t="shared" si="41"/>
        <v>0</v>
      </c>
      <c r="I47" s="26">
        <f t="shared" si="42"/>
        <v>0</v>
      </c>
      <c r="J47" s="26">
        <f t="shared" si="43"/>
        <v>0</v>
      </c>
      <c r="K47" s="26">
        <f t="shared" si="44"/>
        <v>0</v>
      </c>
      <c r="L47" s="26">
        <f t="shared" si="45"/>
        <v>0</v>
      </c>
      <c r="M47" s="26">
        <f t="shared" si="46"/>
        <v>0</v>
      </c>
      <c r="N47" s="26">
        <f t="shared" si="47"/>
        <v>0</v>
      </c>
      <c r="O47" s="26">
        <f t="shared" si="48"/>
        <v>0</v>
      </c>
      <c r="P47" s="26">
        <f t="shared" si="49"/>
        <v>0</v>
      </c>
      <c r="Q47" s="26">
        <f t="shared" si="50"/>
        <v>0</v>
      </c>
      <c r="R47" s="26">
        <f t="shared" si="51"/>
        <v>0</v>
      </c>
      <c r="S47" s="26">
        <f t="shared" si="52"/>
        <v>0</v>
      </c>
      <c r="T47" s="26">
        <f t="shared" si="53"/>
        <v>0</v>
      </c>
      <c r="U47" s="138"/>
      <c r="V47" s="24" t="s">
        <v>66</v>
      </c>
      <c r="W47" s="24" t="s">
        <v>164</v>
      </c>
      <c r="X47" s="25">
        <v>1</v>
      </c>
      <c r="Y47" s="25">
        <v>0</v>
      </c>
      <c r="Z47" s="25" t="s">
        <v>57</v>
      </c>
      <c r="AA47" s="161">
        <v>320</v>
      </c>
      <c r="AB47" s="42"/>
      <c r="AC47" s="52"/>
      <c r="AD47" s="44"/>
      <c r="AE47" s="43"/>
      <c r="AF47" s="44"/>
      <c r="AG47" s="43"/>
      <c r="AH47" s="43"/>
      <c r="AI47" s="44"/>
      <c r="AJ47" s="43"/>
      <c r="AK47" s="43"/>
      <c r="AL47" s="44"/>
      <c r="AM47" s="43"/>
      <c r="AN47" s="43"/>
      <c r="AO47" s="321">
        <f t="shared" si="54"/>
        <v>0</v>
      </c>
    </row>
    <row r="48" spans="1:41" ht="95.15" customHeight="1" x14ac:dyDescent="0.45">
      <c r="B48" s="318" t="s">
        <v>165</v>
      </c>
      <c r="C48" t="e" vm="35">
        <v>#VALUE!</v>
      </c>
      <c r="D48" s="20" t="s">
        <v>166</v>
      </c>
      <c r="E48" s="147" t="s">
        <v>54</v>
      </c>
      <c r="F48" s="136">
        <v>5.96</v>
      </c>
      <c r="G48" s="136">
        <f t="shared" si="40"/>
        <v>0</v>
      </c>
      <c r="H48" s="26">
        <f t="shared" si="41"/>
        <v>0</v>
      </c>
      <c r="I48" s="26">
        <f t="shared" si="42"/>
        <v>0</v>
      </c>
      <c r="J48" s="26">
        <f t="shared" si="43"/>
        <v>0</v>
      </c>
      <c r="K48" s="26">
        <f t="shared" si="44"/>
        <v>0</v>
      </c>
      <c r="L48" s="26">
        <f t="shared" si="45"/>
        <v>0</v>
      </c>
      <c r="M48" s="26">
        <f t="shared" si="46"/>
        <v>0</v>
      </c>
      <c r="N48" s="26">
        <f t="shared" si="47"/>
        <v>0</v>
      </c>
      <c r="O48" s="26">
        <f t="shared" si="48"/>
        <v>0</v>
      </c>
      <c r="P48" s="26">
        <f t="shared" si="49"/>
        <v>0</v>
      </c>
      <c r="Q48" s="26">
        <f t="shared" si="50"/>
        <v>0</v>
      </c>
      <c r="R48" s="26">
        <f t="shared" si="51"/>
        <v>0</v>
      </c>
      <c r="S48" s="26">
        <f t="shared" si="52"/>
        <v>0</v>
      </c>
      <c r="T48" s="26">
        <f t="shared" si="53"/>
        <v>0</v>
      </c>
      <c r="U48" s="137"/>
      <c r="V48" s="22" t="s">
        <v>94</v>
      </c>
      <c r="W48" s="22" t="s">
        <v>167</v>
      </c>
      <c r="X48" s="23">
        <v>1</v>
      </c>
      <c r="Y48" s="23">
        <v>0</v>
      </c>
      <c r="Z48" s="23" t="s">
        <v>57</v>
      </c>
      <c r="AA48" s="161">
        <v>410</v>
      </c>
      <c r="AB48" s="91"/>
      <c r="AC48" s="139"/>
      <c r="AD48" s="92"/>
      <c r="AE48" s="58"/>
      <c r="AF48" s="92"/>
      <c r="AG48" s="58"/>
      <c r="AH48" s="58"/>
      <c r="AI48" s="92"/>
      <c r="AJ48" s="58"/>
      <c r="AK48" s="58"/>
      <c r="AL48" s="92"/>
      <c r="AM48" s="58"/>
      <c r="AN48" s="58"/>
      <c r="AO48" s="319">
        <f>AA48*SUM(AB48:AN48)</f>
        <v>0</v>
      </c>
    </row>
    <row r="49" spans="2:41" ht="95.15" customHeight="1" x14ac:dyDescent="0.45">
      <c r="B49" s="320" t="s">
        <v>168</v>
      </c>
      <c r="C49" t="e" vm="36">
        <v>#VALUE!</v>
      </c>
      <c r="D49" s="30" t="s">
        <v>169</v>
      </c>
      <c r="E49" s="148" t="s">
        <v>54</v>
      </c>
      <c r="F49" s="136">
        <v>7.85</v>
      </c>
      <c r="G49" s="136">
        <f t="shared" si="40"/>
        <v>0</v>
      </c>
      <c r="H49" s="26">
        <f t="shared" si="41"/>
        <v>0</v>
      </c>
      <c r="I49" s="26">
        <f t="shared" si="42"/>
        <v>0</v>
      </c>
      <c r="J49" s="26">
        <f t="shared" si="43"/>
        <v>0</v>
      </c>
      <c r="K49" s="26">
        <f t="shared" si="44"/>
        <v>0</v>
      </c>
      <c r="L49" s="26">
        <f t="shared" si="45"/>
        <v>0</v>
      </c>
      <c r="M49" s="26">
        <f t="shared" si="46"/>
        <v>0</v>
      </c>
      <c r="N49" s="26">
        <f t="shared" si="47"/>
        <v>0</v>
      </c>
      <c r="O49" s="26">
        <f t="shared" si="48"/>
        <v>0</v>
      </c>
      <c r="P49" s="26">
        <f t="shared" si="49"/>
        <v>0</v>
      </c>
      <c r="Q49" s="26">
        <f t="shared" si="50"/>
        <v>0</v>
      </c>
      <c r="R49" s="26">
        <f t="shared" si="51"/>
        <v>0</v>
      </c>
      <c r="S49" s="26">
        <f t="shared" si="52"/>
        <v>0</v>
      </c>
      <c r="T49" s="26">
        <f t="shared" si="53"/>
        <v>0</v>
      </c>
      <c r="U49" s="138"/>
      <c r="V49" s="24" t="s">
        <v>94</v>
      </c>
      <c r="W49" s="24" t="s">
        <v>170</v>
      </c>
      <c r="X49" s="25">
        <v>1</v>
      </c>
      <c r="Y49" s="25">
        <v>0</v>
      </c>
      <c r="Z49" s="25" t="s">
        <v>57</v>
      </c>
      <c r="AA49" s="161">
        <v>450</v>
      </c>
      <c r="AB49" s="42"/>
      <c r="AC49" s="52"/>
      <c r="AD49" s="44"/>
      <c r="AE49" s="43"/>
      <c r="AF49" s="44"/>
      <c r="AG49" s="43"/>
      <c r="AH49" s="43"/>
      <c r="AI49" s="44"/>
      <c r="AJ49" s="43"/>
      <c r="AK49" s="43"/>
      <c r="AL49" s="44"/>
      <c r="AM49" s="43"/>
      <c r="AN49" s="43"/>
      <c r="AO49" s="321">
        <f t="shared" ref="AO49:AO61" si="55">AA49*SUM(AB49:AN49)</f>
        <v>0</v>
      </c>
    </row>
    <row r="50" spans="2:41" ht="95.15" customHeight="1" thickBot="1" x14ac:dyDescent="0.5">
      <c r="B50" s="322" t="s">
        <v>171</v>
      </c>
      <c r="C50" s="323" t="e" vm="37">
        <v>#VALUE!</v>
      </c>
      <c r="D50" s="324" t="s">
        <v>172</v>
      </c>
      <c r="E50" s="325" t="s">
        <v>54</v>
      </c>
      <c r="F50" s="326">
        <v>12.1</v>
      </c>
      <c r="G50" s="326">
        <f t="shared" si="40"/>
        <v>0</v>
      </c>
      <c r="H50" s="475">
        <f t="shared" si="41"/>
        <v>0</v>
      </c>
      <c r="I50" s="475">
        <f t="shared" si="42"/>
        <v>0</v>
      </c>
      <c r="J50" s="475">
        <f t="shared" si="43"/>
        <v>0</v>
      </c>
      <c r="K50" s="475">
        <f t="shared" si="44"/>
        <v>0</v>
      </c>
      <c r="L50" s="475">
        <f t="shared" si="45"/>
        <v>0</v>
      </c>
      <c r="M50" s="475">
        <f t="shared" si="46"/>
        <v>0</v>
      </c>
      <c r="N50" s="475">
        <f t="shared" si="47"/>
        <v>0</v>
      </c>
      <c r="O50" s="475">
        <f t="shared" si="48"/>
        <v>0</v>
      </c>
      <c r="P50" s="475">
        <f t="shared" si="49"/>
        <v>0</v>
      </c>
      <c r="Q50" s="475">
        <f t="shared" si="50"/>
        <v>0</v>
      </c>
      <c r="R50" s="475">
        <f t="shared" si="51"/>
        <v>0</v>
      </c>
      <c r="S50" s="475">
        <f t="shared" si="52"/>
        <v>0</v>
      </c>
      <c r="T50" s="475">
        <f t="shared" si="53"/>
        <v>0</v>
      </c>
      <c r="U50" s="328"/>
      <c r="V50" s="329" t="s">
        <v>94</v>
      </c>
      <c r="W50" s="329" t="s">
        <v>173</v>
      </c>
      <c r="X50" s="330">
        <v>1</v>
      </c>
      <c r="Y50" s="330">
        <v>0</v>
      </c>
      <c r="Z50" s="330" t="s">
        <v>57</v>
      </c>
      <c r="AA50" s="331">
        <v>580</v>
      </c>
      <c r="AB50" s="332"/>
      <c r="AC50" s="333"/>
      <c r="AD50" s="334"/>
      <c r="AE50" s="335"/>
      <c r="AF50" s="334"/>
      <c r="AG50" s="335"/>
      <c r="AH50" s="335"/>
      <c r="AI50" s="334"/>
      <c r="AJ50" s="335"/>
      <c r="AK50" s="335"/>
      <c r="AL50" s="334"/>
      <c r="AM50" s="335"/>
      <c r="AN50" s="335"/>
      <c r="AO50" s="336">
        <f t="shared" si="55"/>
        <v>0</v>
      </c>
    </row>
    <row r="51" spans="2:41" ht="95.15" customHeight="1" thickBot="1" x14ac:dyDescent="0.5">
      <c r="B51" s="458" t="s">
        <v>174</v>
      </c>
      <c r="C51" s="459" t="s">
        <v>175</v>
      </c>
      <c r="D51" s="460" t="s">
        <v>176</v>
      </c>
      <c r="E51" s="461" t="s">
        <v>54</v>
      </c>
      <c r="F51" s="273">
        <f>SUM(F45:F50)</f>
        <v>33.39</v>
      </c>
      <c r="G51" s="273">
        <f t="shared" si="40"/>
        <v>0</v>
      </c>
      <c r="H51" s="476">
        <f t="shared" si="41"/>
        <v>0</v>
      </c>
      <c r="I51" s="476">
        <f t="shared" si="42"/>
        <v>0</v>
      </c>
      <c r="J51" s="476">
        <f t="shared" si="43"/>
        <v>0</v>
      </c>
      <c r="K51" s="476">
        <f t="shared" si="44"/>
        <v>0</v>
      </c>
      <c r="L51" s="476">
        <f t="shared" si="45"/>
        <v>0</v>
      </c>
      <c r="M51" s="476">
        <f t="shared" si="46"/>
        <v>0</v>
      </c>
      <c r="N51" s="476">
        <f t="shared" si="47"/>
        <v>0</v>
      </c>
      <c r="O51" s="476">
        <f t="shared" si="48"/>
        <v>0</v>
      </c>
      <c r="P51" s="476">
        <f t="shared" si="49"/>
        <v>0</v>
      </c>
      <c r="Q51" s="476">
        <f t="shared" si="50"/>
        <v>0</v>
      </c>
      <c r="R51" s="476">
        <f t="shared" si="51"/>
        <v>0</v>
      </c>
      <c r="S51" s="476">
        <f t="shared" si="52"/>
        <v>0</v>
      </c>
      <c r="T51" s="476">
        <f t="shared" si="53"/>
        <v>0</v>
      </c>
      <c r="U51" s="463"/>
      <c r="V51" s="464"/>
      <c r="W51" s="464"/>
      <c r="X51" s="441">
        <v>6</v>
      </c>
      <c r="Y51" s="441">
        <v>0</v>
      </c>
      <c r="Z51" s="441" t="s">
        <v>57</v>
      </c>
      <c r="AA51" s="465">
        <v>2250</v>
      </c>
      <c r="AB51" s="466"/>
      <c r="AC51" s="467"/>
      <c r="AD51" s="468"/>
      <c r="AE51" s="385"/>
      <c r="AF51" s="468"/>
      <c r="AG51" s="385"/>
      <c r="AH51" s="385"/>
      <c r="AI51" s="468"/>
      <c r="AJ51" s="385"/>
      <c r="AK51" s="385"/>
      <c r="AL51" s="468"/>
      <c r="AM51" s="385"/>
      <c r="AN51" s="385"/>
      <c r="AO51" s="469">
        <f t="shared" ref="AO51" si="56">AA51*SUM(AB51:AN51)</f>
        <v>0</v>
      </c>
    </row>
    <row r="52" spans="2:41" ht="95.15" customHeight="1" x14ac:dyDescent="0.45">
      <c r="B52" s="320" t="s">
        <v>177</v>
      </c>
      <c r="C52" t="e" vm="38">
        <v>#VALUE!</v>
      </c>
      <c r="D52" s="30" t="s">
        <v>178</v>
      </c>
      <c r="E52" s="148" t="s">
        <v>54</v>
      </c>
      <c r="F52" s="136">
        <v>1.36</v>
      </c>
      <c r="G52" s="136">
        <f t="shared" si="40"/>
        <v>0</v>
      </c>
      <c r="H52" s="28">
        <f t="shared" si="41"/>
        <v>0</v>
      </c>
      <c r="I52" s="28">
        <f t="shared" si="42"/>
        <v>0</v>
      </c>
      <c r="J52" s="28">
        <f t="shared" si="43"/>
        <v>0</v>
      </c>
      <c r="K52" s="28">
        <f t="shared" si="44"/>
        <v>0</v>
      </c>
      <c r="L52" s="28">
        <f t="shared" si="45"/>
        <v>0</v>
      </c>
      <c r="M52" s="28">
        <f t="shared" si="46"/>
        <v>0</v>
      </c>
      <c r="N52" s="28">
        <f t="shared" si="47"/>
        <v>0</v>
      </c>
      <c r="O52" s="28">
        <f t="shared" si="48"/>
        <v>0</v>
      </c>
      <c r="P52" s="28">
        <f t="shared" si="49"/>
        <v>0</v>
      </c>
      <c r="Q52" s="28">
        <f t="shared" si="50"/>
        <v>0</v>
      </c>
      <c r="R52" s="28">
        <f t="shared" si="51"/>
        <v>0</v>
      </c>
      <c r="S52" s="28">
        <f t="shared" si="52"/>
        <v>0</v>
      </c>
      <c r="T52" s="28">
        <f t="shared" si="53"/>
        <v>0</v>
      </c>
      <c r="U52" s="138"/>
      <c r="V52" s="24" t="s">
        <v>55</v>
      </c>
      <c r="W52" s="24" t="s">
        <v>179</v>
      </c>
      <c r="X52" s="25">
        <v>1</v>
      </c>
      <c r="Y52" s="25">
        <v>0</v>
      </c>
      <c r="Z52" s="25" t="s">
        <v>57</v>
      </c>
      <c r="AA52" s="161">
        <v>220</v>
      </c>
      <c r="AB52" s="42"/>
      <c r="AC52" s="52"/>
      <c r="AD52" s="44"/>
      <c r="AE52" s="43"/>
      <c r="AF52" s="44"/>
      <c r="AG52" s="43"/>
      <c r="AH52" s="43"/>
      <c r="AI52" s="44"/>
      <c r="AJ52" s="43"/>
      <c r="AK52" s="43"/>
      <c r="AL52" s="44"/>
      <c r="AM52" s="43"/>
      <c r="AN52" s="43"/>
      <c r="AO52" s="321">
        <f t="shared" si="55"/>
        <v>0</v>
      </c>
    </row>
    <row r="53" spans="2:41" ht="95.15" customHeight="1" x14ac:dyDescent="0.45">
      <c r="B53" s="318" t="s">
        <v>180</v>
      </c>
      <c r="C53" t="e" vm="39">
        <v>#VALUE!</v>
      </c>
      <c r="D53" s="20" t="s">
        <v>181</v>
      </c>
      <c r="E53" s="147" t="s">
        <v>54</v>
      </c>
      <c r="F53" s="136">
        <v>1.83</v>
      </c>
      <c r="G53" s="136">
        <f t="shared" si="40"/>
        <v>0</v>
      </c>
      <c r="H53" s="26">
        <f t="shared" si="41"/>
        <v>0</v>
      </c>
      <c r="I53" s="26">
        <f t="shared" si="42"/>
        <v>0</v>
      </c>
      <c r="J53" s="26">
        <f t="shared" si="43"/>
        <v>0</v>
      </c>
      <c r="K53" s="26">
        <f t="shared" si="44"/>
        <v>0</v>
      </c>
      <c r="L53" s="26">
        <f t="shared" si="45"/>
        <v>0</v>
      </c>
      <c r="M53" s="26">
        <f t="shared" si="46"/>
        <v>0</v>
      </c>
      <c r="N53" s="26">
        <f t="shared" si="47"/>
        <v>0</v>
      </c>
      <c r="O53" s="26">
        <f t="shared" si="48"/>
        <v>0</v>
      </c>
      <c r="P53" s="26">
        <f t="shared" si="49"/>
        <v>0</v>
      </c>
      <c r="Q53" s="26">
        <f t="shared" si="50"/>
        <v>0</v>
      </c>
      <c r="R53" s="26">
        <f t="shared" si="51"/>
        <v>0</v>
      </c>
      <c r="S53" s="26">
        <f t="shared" si="52"/>
        <v>0</v>
      </c>
      <c r="T53" s="26">
        <f t="shared" si="53"/>
        <v>0</v>
      </c>
      <c r="U53" s="138"/>
      <c r="V53" s="22" t="s">
        <v>55</v>
      </c>
      <c r="W53" s="22" t="s">
        <v>182</v>
      </c>
      <c r="X53" s="23">
        <v>1</v>
      </c>
      <c r="Y53" s="23">
        <v>0</v>
      </c>
      <c r="Z53" s="23" t="s">
        <v>57</v>
      </c>
      <c r="AA53" s="161">
        <v>230</v>
      </c>
      <c r="AB53" s="91"/>
      <c r="AC53" s="139"/>
      <c r="AD53" s="92"/>
      <c r="AE53" s="58"/>
      <c r="AF53" s="92"/>
      <c r="AG53" s="58"/>
      <c r="AH53" s="58"/>
      <c r="AI53" s="92"/>
      <c r="AJ53" s="58"/>
      <c r="AK53" s="58"/>
      <c r="AL53" s="92"/>
      <c r="AM53" s="58"/>
      <c r="AN53" s="58"/>
      <c r="AO53" s="319">
        <f t="shared" si="55"/>
        <v>0</v>
      </c>
    </row>
    <row r="54" spans="2:41" ht="95.15" customHeight="1" x14ac:dyDescent="0.45">
      <c r="B54" s="320" t="s">
        <v>183</v>
      </c>
      <c r="C54" s="2" t="e" vm="40">
        <v>#VALUE!</v>
      </c>
      <c r="D54" s="30" t="s">
        <v>184</v>
      </c>
      <c r="E54" s="148" t="s">
        <v>54</v>
      </c>
      <c r="F54" s="136">
        <v>3.17</v>
      </c>
      <c r="G54" s="136">
        <f t="shared" si="40"/>
        <v>0</v>
      </c>
      <c r="H54" s="26">
        <f t="shared" si="41"/>
        <v>0</v>
      </c>
      <c r="I54" s="26">
        <f t="shared" si="42"/>
        <v>0</v>
      </c>
      <c r="J54" s="26">
        <f t="shared" si="43"/>
        <v>0</v>
      </c>
      <c r="K54" s="26">
        <f t="shared" si="44"/>
        <v>0</v>
      </c>
      <c r="L54" s="26">
        <f t="shared" si="45"/>
        <v>0</v>
      </c>
      <c r="M54" s="26">
        <f t="shared" si="46"/>
        <v>0</v>
      </c>
      <c r="N54" s="26">
        <f t="shared" si="47"/>
        <v>0</v>
      </c>
      <c r="O54" s="26">
        <f t="shared" si="48"/>
        <v>0</v>
      </c>
      <c r="P54" s="26">
        <f t="shared" si="49"/>
        <v>0</v>
      </c>
      <c r="Q54" s="26">
        <f t="shared" si="50"/>
        <v>0</v>
      </c>
      <c r="R54" s="26">
        <f t="shared" si="51"/>
        <v>0</v>
      </c>
      <c r="S54" s="26">
        <f t="shared" si="52"/>
        <v>0</v>
      </c>
      <c r="T54" s="26">
        <f t="shared" si="53"/>
        <v>0</v>
      </c>
      <c r="U54" s="138"/>
      <c r="V54" s="24" t="s">
        <v>66</v>
      </c>
      <c r="W54" s="24" t="s">
        <v>185</v>
      </c>
      <c r="X54" s="25">
        <v>1</v>
      </c>
      <c r="Y54" s="25">
        <v>0</v>
      </c>
      <c r="Z54" s="25" t="s">
        <v>57</v>
      </c>
      <c r="AA54" s="161">
        <v>295</v>
      </c>
      <c r="AB54" s="42"/>
      <c r="AC54" s="52"/>
      <c r="AD54" s="44"/>
      <c r="AE54" s="43"/>
      <c r="AF54" s="44"/>
      <c r="AG54" s="43"/>
      <c r="AH54" s="43"/>
      <c r="AI54" s="44"/>
      <c r="AJ54" s="43"/>
      <c r="AK54" s="43"/>
      <c r="AL54" s="44"/>
      <c r="AM54" s="43"/>
      <c r="AN54" s="43"/>
      <c r="AO54" s="321">
        <f t="shared" si="55"/>
        <v>0</v>
      </c>
    </row>
    <row r="55" spans="2:41" ht="95.15" customHeight="1" x14ac:dyDescent="0.45">
      <c r="B55" s="318" t="s">
        <v>186</v>
      </c>
      <c r="C55" s="2" t="e" vm="41">
        <v>#VALUE!</v>
      </c>
      <c r="D55" s="20" t="s">
        <v>187</v>
      </c>
      <c r="E55" s="147" t="s">
        <v>54</v>
      </c>
      <c r="F55" s="136">
        <v>4.58</v>
      </c>
      <c r="G55" s="136">
        <f t="shared" si="40"/>
        <v>0</v>
      </c>
      <c r="H55" s="26">
        <f t="shared" si="41"/>
        <v>0</v>
      </c>
      <c r="I55" s="26">
        <f t="shared" si="42"/>
        <v>0</v>
      </c>
      <c r="J55" s="26">
        <f t="shared" si="43"/>
        <v>0</v>
      </c>
      <c r="K55" s="26">
        <f t="shared" si="44"/>
        <v>0</v>
      </c>
      <c r="L55" s="26">
        <f t="shared" si="45"/>
        <v>0</v>
      </c>
      <c r="M55" s="26">
        <f t="shared" si="46"/>
        <v>0</v>
      </c>
      <c r="N55" s="26">
        <f t="shared" si="47"/>
        <v>0</v>
      </c>
      <c r="O55" s="26">
        <f t="shared" si="48"/>
        <v>0</v>
      </c>
      <c r="P55" s="26">
        <f t="shared" si="49"/>
        <v>0</v>
      </c>
      <c r="Q55" s="26">
        <f t="shared" si="50"/>
        <v>0</v>
      </c>
      <c r="R55" s="26">
        <f t="shared" si="51"/>
        <v>0</v>
      </c>
      <c r="S55" s="26">
        <f t="shared" si="52"/>
        <v>0</v>
      </c>
      <c r="T55" s="26">
        <f t="shared" si="53"/>
        <v>0</v>
      </c>
      <c r="U55" s="138"/>
      <c r="V55" s="22" t="s">
        <v>66</v>
      </c>
      <c r="W55" s="22" t="s">
        <v>188</v>
      </c>
      <c r="X55" s="23">
        <v>1</v>
      </c>
      <c r="Y55" s="23">
        <v>0</v>
      </c>
      <c r="Z55" s="23" t="s">
        <v>57</v>
      </c>
      <c r="AA55" s="161">
        <v>380</v>
      </c>
      <c r="AB55" s="91"/>
      <c r="AC55" s="139"/>
      <c r="AD55" s="92"/>
      <c r="AE55" s="58"/>
      <c r="AF55" s="92"/>
      <c r="AG55" s="58"/>
      <c r="AH55" s="58"/>
      <c r="AI55" s="92"/>
      <c r="AJ55" s="58"/>
      <c r="AK55" s="58"/>
      <c r="AL55" s="92"/>
      <c r="AM55" s="58"/>
      <c r="AN55" s="58"/>
      <c r="AO55" s="319">
        <f t="shared" si="55"/>
        <v>0</v>
      </c>
    </row>
    <row r="56" spans="2:41" ht="95.15" customHeight="1" thickBot="1" x14ac:dyDescent="0.5">
      <c r="B56" s="477" t="s">
        <v>189</v>
      </c>
      <c r="C56" s="478" t="e" vm="42">
        <v>#VALUE!</v>
      </c>
      <c r="D56" s="479" t="s">
        <v>190</v>
      </c>
      <c r="E56" s="480" t="s">
        <v>54</v>
      </c>
      <c r="F56" s="326">
        <v>5.17</v>
      </c>
      <c r="G56" s="326">
        <f>SUM(AB56:AN56)*F56</f>
        <v>0</v>
      </c>
      <c r="H56" s="475">
        <f t="shared" si="41"/>
        <v>0</v>
      </c>
      <c r="I56" s="475">
        <f t="shared" si="42"/>
        <v>0</v>
      </c>
      <c r="J56" s="475">
        <f t="shared" si="43"/>
        <v>0</v>
      </c>
      <c r="K56" s="475">
        <f t="shared" si="44"/>
        <v>0</v>
      </c>
      <c r="L56" s="475">
        <f t="shared" si="45"/>
        <v>0</v>
      </c>
      <c r="M56" s="475">
        <f t="shared" si="46"/>
        <v>0</v>
      </c>
      <c r="N56" s="475">
        <f t="shared" si="47"/>
        <v>0</v>
      </c>
      <c r="O56" s="475">
        <f t="shared" si="48"/>
        <v>0</v>
      </c>
      <c r="P56" s="475">
        <f t="shared" si="49"/>
        <v>0</v>
      </c>
      <c r="Q56" s="475">
        <f t="shared" si="50"/>
        <v>0</v>
      </c>
      <c r="R56" s="475">
        <f t="shared" si="51"/>
        <v>0</v>
      </c>
      <c r="S56" s="475">
        <f t="shared" si="52"/>
        <v>0</v>
      </c>
      <c r="T56" s="475">
        <f t="shared" si="53"/>
        <v>0</v>
      </c>
      <c r="U56" s="328"/>
      <c r="V56" s="481" t="s">
        <v>94</v>
      </c>
      <c r="W56" s="481" t="s">
        <v>191</v>
      </c>
      <c r="X56" s="482">
        <v>1</v>
      </c>
      <c r="Y56" s="482">
        <v>0</v>
      </c>
      <c r="Z56" s="482" t="s">
        <v>57</v>
      </c>
      <c r="AA56" s="331">
        <v>420</v>
      </c>
      <c r="AB56" s="483"/>
      <c r="AC56" s="484"/>
      <c r="AD56" s="485"/>
      <c r="AE56" s="486"/>
      <c r="AF56" s="485"/>
      <c r="AG56" s="486"/>
      <c r="AH56" s="486"/>
      <c r="AI56" s="485"/>
      <c r="AJ56" s="486"/>
      <c r="AK56" s="486"/>
      <c r="AL56" s="485"/>
      <c r="AM56" s="486"/>
      <c r="AN56" s="486"/>
      <c r="AO56" s="487">
        <f t="shared" si="55"/>
        <v>0</v>
      </c>
    </row>
    <row r="57" spans="2:41" ht="95.15" customHeight="1" thickBot="1" x14ac:dyDescent="0.5">
      <c r="B57" s="458" t="s">
        <v>192</v>
      </c>
      <c r="C57" s="459" t="s">
        <v>193</v>
      </c>
      <c r="D57" s="460" t="s">
        <v>194</v>
      </c>
      <c r="E57" s="461" t="s">
        <v>54</v>
      </c>
      <c r="F57" s="273">
        <f>SUM(F52:F56)</f>
        <v>16.11</v>
      </c>
      <c r="G57" s="273">
        <f t="shared" si="40"/>
        <v>0</v>
      </c>
      <c r="H57" s="476">
        <f t="shared" si="41"/>
        <v>0</v>
      </c>
      <c r="I57" s="476">
        <f t="shared" si="42"/>
        <v>0</v>
      </c>
      <c r="J57" s="476">
        <f t="shared" si="43"/>
        <v>0</v>
      </c>
      <c r="K57" s="476">
        <f t="shared" si="44"/>
        <v>0</v>
      </c>
      <c r="L57" s="476">
        <f t="shared" si="45"/>
        <v>0</v>
      </c>
      <c r="M57" s="476">
        <f t="shared" si="46"/>
        <v>0</v>
      </c>
      <c r="N57" s="476">
        <f t="shared" si="47"/>
        <v>0</v>
      </c>
      <c r="O57" s="476">
        <f t="shared" si="48"/>
        <v>0</v>
      </c>
      <c r="P57" s="476">
        <f t="shared" si="49"/>
        <v>0</v>
      </c>
      <c r="Q57" s="476">
        <f t="shared" si="50"/>
        <v>0</v>
      </c>
      <c r="R57" s="476">
        <f t="shared" si="51"/>
        <v>0</v>
      </c>
      <c r="S57" s="476">
        <f t="shared" si="52"/>
        <v>0</v>
      </c>
      <c r="T57" s="476">
        <f t="shared" si="53"/>
        <v>0</v>
      </c>
      <c r="U57" s="463"/>
      <c r="V57" s="464"/>
      <c r="W57" s="464"/>
      <c r="X57" s="441">
        <v>5</v>
      </c>
      <c r="Y57" s="441">
        <v>0</v>
      </c>
      <c r="Z57" s="441" t="s">
        <v>57</v>
      </c>
      <c r="AA57" s="465">
        <v>1545</v>
      </c>
      <c r="AB57" s="466"/>
      <c r="AC57" s="467"/>
      <c r="AD57" s="468"/>
      <c r="AE57" s="385"/>
      <c r="AF57" s="468"/>
      <c r="AG57" s="385"/>
      <c r="AH57" s="385"/>
      <c r="AI57" s="468"/>
      <c r="AJ57" s="385"/>
      <c r="AK57" s="385"/>
      <c r="AL57" s="468"/>
      <c r="AM57" s="385"/>
      <c r="AN57" s="385"/>
      <c r="AO57" s="469">
        <f t="shared" ref="AO57" si="57">AA57*SUM(AB57:AN57)</f>
        <v>0</v>
      </c>
    </row>
    <row r="58" spans="2:41" ht="95.15" customHeight="1" x14ac:dyDescent="0.45">
      <c r="B58" s="390" t="s">
        <v>195</v>
      </c>
      <c r="C58" s="400" t="e" vm="43">
        <v>#VALUE!</v>
      </c>
      <c r="D58" s="470" t="s">
        <v>196</v>
      </c>
      <c r="E58" s="471" t="s">
        <v>54</v>
      </c>
      <c r="F58" s="307">
        <v>1.61</v>
      </c>
      <c r="G58" s="307">
        <f t="shared" si="40"/>
        <v>0</v>
      </c>
      <c r="H58" s="308">
        <f t="shared" si="41"/>
        <v>0</v>
      </c>
      <c r="I58" s="308">
        <f t="shared" si="42"/>
        <v>0</v>
      </c>
      <c r="J58" s="308">
        <f t="shared" si="43"/>
        <v>0</v>
      </c>
      <c r="K58" s="308">
        <f t="shared" si="44"/>
        <v>0</v>
      </c>
      <c r="L58" s="308">
        <f t="shared" si="45"/>
        <v>0</v>
      </c>
      <c r="M58" s="308">
        <f t="shared" si="46"/>
        <v>0</v>
      </c>
      <c r="N58" s="308">
        <f t="shared" si="47"/>
        <v>0</v>
      </c>
      <c r="O58" s="308">
        <f t="shared" si="48"/>
        <v>0</v>
      </c>
      <c r="P58" s="308">
        <f t="shared" si="49"/>
        <v>0</v>
      </c>
      <c r="Q58" s="308">
        <f t="shared" si="50"/>
        <v>0</v>
      </c>
      <c r="R58" s="308">
        <f t="shared" si="51"/>
        <v>0</v>
      </c>
      <c r="S58" s="308">
        <f t="shared" si="52"/>
        <v>0</v>
      </c>
      <c r="T58" s="308">
        <f t="shared" si="53"/>
        <v>0</v>
      </c>
      <c r="U58" s="309"/>
      <c r="V58" s="472" t="s">
        <v>55</v>
      </c>
      <c r="W58" s="472" t="s">
        <v>197</v>
      </c>
      <c r="X58" s="418">
        <v>1</v>
      </c>
      <c r="Y58" s="418">
        <v>0</v>
      </c>
      <c r="Z58" s="418" t="s">
        <v>57</v>
      </c>
      <c r="AA58" s="312">
        <v>225</v>
      </c>
      <c r="AB58" s="347"/>
      <c r="AC58" s="473"/>
      <c r="AD58" s="348"/>
      <c r="AE58" s="346"/>
      <c r="AF58" s="348"/>
      <c r="AG58" s="346"/>
      <c r="AH58" s="346"/>
      <c r="AI58" s="348"/>
      <c r="AJ58" s="346"/>
      <c r="AK58" s="346"/>
      <c r="AL58" s="348"/>
      <c r="AM58" s="346"/>
      <c r="AN58" s="346"/>
      <c r="AO58" s="474">
        <f t="shared" si="55"/>
        <v>0</v>
      </c>
    </row>
    <row r="59" spans="2:41" ht="95.15" customHeight="1" x14ac:dyDescent="0.45">
      <c r="B59" s="320" t="s">
        <v>198</v>
      </c>
      <c r="C59" s="1" t="e" vm="44">
        <v>#VALUE!</v>
      </c>
      <c r="D59" s="30" t="s">
        <v>199</v>
      </c>
      <c r="E59" s="148" t="s">
        <v>54</v>
      </c>
      <c r="F59" s="136">
        <v>2.31</v>
      </c>
      <c r="G59" s="136">
        <f t="shared" si="40"/>
        <v>0</v>
      </c>
      <c r="H59" s="26">
        <f t="shared" si="41"/>
        <v>0</v>
      </c>
      <c r="I59" s="26">
        <f t="shared" si="42"/>
        <v>0</v>
      </c>
      <c r="J59" s="26">
        <f t="shared" si="43"/>
        <v>0</v>
      </c>
      <c r="K59" s="26">
        <f t="shared" si="44"/>
        <v>0</v>
      </c>
      <c r="L59" s="26">
        <f t="shared" si="45"/>
        <v>0</v>
      </c>
      <c r="M59" s="26">
        <f t="shared" si="46"/>
        <v>0</v>
      </c>
      <c r="N59" s="26">
        <f t="shared" si="47"/>
        <v>0</v>
      </c>
      <c r="O59" s="26">
        <f t="shared" si="48"/>
        <v>0</v>
      </c>
      <c r="P59" s="26">
        <f t="shared" si="49"/>
        <v>0</v>
      </c>
      <c r="Q59" s="26">
        <f t="shared" si="50"/>
        <v>0</v>
      </c>
      <c r="R59" s="26">
        <f t="shared" si="51"/>
        <v>0</v>
      </c>
      <c r="S59" s="26">
        <f t="shared" si="52"/>
        <v>0</v>
      </c>
      <c r="T59" s="26">
        <f t="shared" si="53"/>
        <v>0</v>
      </c>
      <c r="U59" s="138"/>
      <c r="V59" s="24" t="s">
        <v>55</v>
      </c>
      <c r="W59" s="24" t="s">
        <v>200</v>
      </c>
      <c r="X59" s="25">
        <v>1</v>
      </c>
      <c r="Y59" s="25">
        <v>0</v>
      </c>
      <c r="Z59" s="25" t="s">
        <v>57</v>
      </c>
      <c r="AA59" s="161">
        <v>240</v>
      </c>
      <c r="AB59" s="42"/>
      <c r="AC59" s="52"/>
      <c r="AD59" s="44"/>
      <c r="AE59" s="43"/>
      <c r="AF59" s="44"/>
      <c r="AG59" s="43"/>
      <c r="AH59" s="43"/>
      <c r="AI59" s="44"/>
      <c r="AJ59" s="43"/>
      <c r="AK59" s="43"/>
      <c r="AL59" s="44"/>
      <c r="AM59" s="43"/>
      <c r="AN59" s="43"/>
      <c r="AO59" s="321">
        <f t="shared" si="55"/>
        <v>0</v>
      </c>
    </row>
    <row r="60" spans="2:41" ht="95.15" customHeight="1" x14ac:dyDescent="0.45">
      <c r="B60" s="318" t="s">
        <v>201</v>
      </c>
      <c r="C60" s="1" t="e" vm="45">
        <v>#VALUE!</v>
      </c>
      <c r="D60" s="20" t="s">
        <v>202</v>
      </c>
      <c r="E60" s="147" t="s">
        <v>54</v>
      </c>
      <c r="F60" s="136">
        <v>3.12</v>
      </c>
      <c r="G60" s="136">
        <f t="shared" si="40"/>
        <v>0</v>
      </c>
      <c r="H60" s="26">
        <f t="shared" si="41"/>
        <v>0</v>
      </c>
      <c r="I60" s="26">
        <f t="shared" si="42"/>
        <v>0</v>
      </c>
      <c r="J60" s="26">
        <f t="shared" si="43"/>
        <v>0</v>
      </c>
      <c r="K60" s="26">
        <f t="shared" si="44"/>
        <v>0</v>
      </c>
      <c r="L60" s="26">
        <f t="shared" si="45"/>
        <v>0</v>
      </c>
      <c r="M60" s="26">
        <f t="shared" si="46"/>
        <v>0</v>
      </c>
      <c r="N60" s="26">
        <f t="shared" si="47"/>
        <v>0</v>
      </c>
      <c r="O60" s="26">
        <f t="shared" si="48"/>
        <v>0</v>
      </c>
      <c r="P60" s="26">
        <f t="shared" si="49"/>
        <v>0</v>
      </c>
      <c r="Q60" s="26">
        <f t="shared" si="50"/>
        <v>0</v>
      </c>
      <c r="R60" s="26">
        <f t="shared" si="51"/>
        <v>0</v>
      </c>
      <c r="S60" s="26">
        <f t="shared" si="52"/>
        <v>0</v>
      </c>
      <c r="T60" s="26">
        <f t="shared" si="53"/>
        <v>0</v>
      </c>
      <c r="U60" s="138"/>
      <c r="V60" s="22" t="s">
        <v>66</v>
      </c>
      <c r="W60" s="22" t="s">
        <v>203</v>
      </c>
      <c r="X60" s="23">
        <v>1</v>
      </c>
      <c r="Y60" s="23">
        <v>0</v>
      </c>
      <c r="Z60" s="23" t="s">
        <v>57</v>
      </c>
      <c r="AA60" s="161">
        <v>320</v>
      </c>
      <c r="AB60" s="91"/>
      <c r="AC60" s="139"/>
      <c r="AD60" s="92"/>
      <c r="AE60" s="58"/>
      <c r="AF60" s="92"/>
      <c r="AG60" s="58"/>
      <c r="AH60" s="58"/>
      <c r="AI60" s="92"/>
      <c r="AJ60" s="58"/>
      <c r="AK60" s="58"/>
      <c r="AL60" s="92"/>
      <c r="AM60" s="58"/>
      <c r="AN60" s="58"/>
      <c r="AO60" s="319">
        <f t="shared" si="55"/>
        <v>0</v>
      </c>
    </row>
    <row r="61" spans="2:41" ht="95.15" customHeight="1" x14ac:dyDescent="0.45">
      <c r="B61" s="320" t="s">
        <v>204</v>
      </c>
      <c r="C61" s="1" t="e" vm="46">
        <v>#VALUE!</v>
      </c>
      <c r="D61" s="30" t="s">
        <v>205</v>
      </c>
      <c r="E61" s="148" t="s">
        <v>54</v>
      </c>
      <c r="F61" s="136">
        <v>5.41</v>
      </c>
      <c r="G61" s="136">
        <f>SUM(AB61:AN61)*F61</f>
        <v>0</v>
      </c>
      <c r="H61" s="26">
        <f t="shared" si="41"/>
        <v>0</v>
      </c>
      <c r="I61" s="26">
        <f t="shared" si="42"/>
        <v>0</v>
      </c>
      <c r="J61" s="26">
        <f t="shared" si="43"/>
        <v>0</v>
      </c>
      <c r="K61" s="26">
        <f t="shared" si="44"/>
        <v>0</v>
      </c>
      <c r="L61" s="26">
        <f t="shared" si="45"/>
        <v>0</v>
      </c>
      <c r="M61" s="26">
        <f t="shared" si="46"/>
        <v>0</v>
      </c>
      <c r="N61" s="26">
        <f t="shared" si="47"/>
        <v>0</v>
      </c>
      <c r="O61" s="26">
        <f t="shared" si="48"/>
        <v>0</v>
      </c>
      <c r="P61" s="26">
        <f t="shared" si="49"/>
        <v>0</v>
      </c>
      <c r="Q61" s="26">
        <f t="shared" si="50"/>
        <v>0</v>
      </c>
      <c r="R61" s="26">
        <f t="shared" si="51"/>
        <v>0</v>
      </c>
      <c r="S61" s="26">
        <f t="shared" si="52"/>
        <v>0</v>
      </c>
      <c r="T61" s="26">
        <f t="shared" si="53"/>
        <v>0</v>
      </c>
      <c r="U61" s="138"/>
      <c r="V61" s="24" t="s">
        <v>66</v>
      </c>
      <c r="W61" s="24" t="s">
        <v>206</v>
      </c>
      <c r="X61" s="25">
        <v>1</v>
      </c>
      <c r="Y61" s="25">
        <v>0</v>
      </c>
      <c r="Z61" s="25" t="s">
        <v>57</v>
      </c>
      <c r="AA61" s="161">
        <v>430</v>
      </c>
      <c r="AB61" s="42"/>
      <c r="AC61" s="52"/>
      <c r="AD61" s="44"/>
      <c r="AE61" s="43"/>
      <c r="AF61" s="44"/>
      <c r="AG61" s="43"/>
      <c r="AH61" s="43"/>
      <c r="AI61" s="44"/>
      <c r="AJ61" s="43"/>
      <c r="AK61" s="43"/>
      <c r="AL61" s="44"/>
      <c r="AM61" s="43"/>
      <c r="AN61" s="43"/>
      <c r="AO61" s="321">
        <f t="shared" si="55"/>
        <v>0</v>
      </c>
    </row>
    <row r="62" spans="2:41" ht="95.15" customHeight="1" x14ac:dyDescent="0.45">
      <c r="B62" s="318" t="s">
        <v>207</v>
      </c>
      <c r="C62" s="1" t="e" vm="47">
        <v>#VALUE!</v>
      </c>
      <c r="D62" s="20" t="s">
        <v>208</v>
      </c>
      <c r="E62" s="147" t="s">
        <v>54</v>
      </c>
      <c r="F62" s="136">
        <v>8.23</v>
      </c>
      <c r="G62" s="136">
        <f>SUM(AB62:AN62)*F62</f>
        <v>0</v>
      </c>
      <c r="H62" s="26">
        <f t="shared" si="41"/>
        <v>0</v>
      </c>
      <c r="I62" s="26">
        <f t="shared" si="42"/>
        <v>0</v>
      </c>
      <c r="J62" s="26">
        <f t="shared" si="43"/>
        <v>0</v>
      </c>
      <c r="K62" s="26">
        <f t="shared" si="44"/>
        <v>0</v>
      </c>
      <c r="L62" s="26">
        <f t="shared" si="45"/>
        <v>0</v>
      </c>
      <c r="M62" s="26">
        <f t="shared" si="46"/>
        <v>0</v>
      </c>
      <c r="N62" s="26">
        <f t="shared" si="47"/>
        <v>0</v>
      </c>
      <c r="O62" s="26">
        <f t="shared" si="48"/>
        <v>0</v>
      </c>
      <c r="P62" s="26">
        <f t="shared" si="49"/>
        <v>0</v>
      </c>
      <c r="Q62" s="26">
        <f t="shared" si="50"/>
        <v>0</v>
      </c>
      <c r="R62" s="26">
        <f t="shared" si="51"/>
        <v>0</v>
      </c>
      <c r="S62" s="26">
        <f t="shared" si="52"/>
        <v>0</v>
      </c>
      <c r="T62" s="26">
        <f t="shared" si="53"/>
        <v>0</v>
      </c>
      <c r="U62" s="138"/>
      <c r="V62" s="22" t="s">
        <v>94</v>
      </c>
      <c r="W62" s="22" t="s">
        <v>209</v>
      </c>
      <c r="X62" s="23">
        <v>1</v>
      </c>
      <c r="Y62" s="23">
        <v>0</v>
      </c>
      <c r="Z62" s="23" t="s">
        <v>57</v>
      </c>
      <c r="AA62" s="161">
        <v>470</v>
      </c>
      <c r="AB62" s="91"/>
      <c r="AC62" s="139"/>
      <c r="AD62" s="92"/>
      <c r="AE62" s="58"/>
      <c r="AF62" s="92"/>
      <c r="AG62" s="58"/>
      <c r="AH62" s="58"/>
      <c r="AI62" s="92"/>
      <c r="AJ62" s="58"/>
      <c r="AK62" s="58"/>
      <c r="AL62" s="92"/>
      <c r="AM62" s="58"/>
      <c r="AN62" s="58"/>
      <c r="AO62" s="319">
        <f t="shared" ref="AO62:AO71" si="58">AA62*SUM(AB62:AN62)</f>
        <v>0</v>
      </c>
    </row>
    <row r="63" spans="2:41" ht="95.15" customHeight="1" thickBot="1" x14ac:dyDescent="0.5">
      <c r="B63" s="320" t="s">
        <v>210</v>
      </c>
      <c r="C63" s="1" t="e" vm="48">
        <v>#VALUE!</v>
      </c>
      <c r="D63" s="30" t="s">
        <v>211</v>
      </c>
      <c r="E63" s="148" t="s">
        <v>54</v>
      </c>
      <c r="F63" s="28">
        <v>10.119999999999999</v>
      </c>
      <c r="G63" s="136">
        <f t="shared" ref="G63" si="59">SUM(AB63:AN63)*F63</f>
        <v>0</v>
      </c>
      <c r="H63" s="26">
        <f t="shared" si="41"/>
        <v>0</v>
      </c>
      <c r="I63" s="26">
        <f t="shared" si="42"/>
        <v>0</v>
      </c>
      <c r="J63" s="26">
        <f t="shared" si="43"/>
        <v>0</v>
      </c>
      <c r="K63" s="26">
        <f t="shared" si="44"/>
        <v>0</v>
      </c>
      <c r="L63" s="26">
        <f t="shared" si="45"/>
        <v>0</v>
      </c>
      <c r="M63" s="26">
        <f t="shared" si="46"/>
        <v>0</v>
      </c>
      <c r="N63" s="26">
        <f t="shared" si="47"/>
        <v>0</v>
      </c>
      <c r="O63" s="26">
        <f t="shared" si="48"/>
        <v>0</v>
      </c>
      <c r="P63" s="26">
        <f t="shared" si="49"/>
        <v>0</v>
      </c>
      <c r="Q63" s="26">
        <f t="shared" si="50"/>
        <v>0</v>
      </c>
      <c r="R63" s="26">
        <f t="shared" si="51"/>
        <v>0</v>
      </c>
      <c r="S63" s="26">
        <f t="shared" si="52"/>
        <v>0</v>
      </c>
      <c r="T63" s="26">
        <f t="shared" si="53"/>
        <v>0</v>
      </c>
      <c r="U63" s="24"/>
      <c r="V63" s="24" t="s">
        <v>94</v>
      </c>
      <c r="W63" s="24" t="s">
        <v>212</v>
      </c>
      <c r="X63" s="25">
        <v>1</v>
      </c>
      <c r="Y63" s="25">
        <v>0</v>
      </c>
      <c r="Z63" s="25" t="s">
        <v>57</v>
      </c>
      <c r="AA63" s="161">
        <v>570</v>
      </c>
      <c r="AB63" s="42"/>
      <c r="AC63" s="52"/>
      <c r="AD63" s="44"/>
      <c r="AE63" s="43"/>
      <c r="AF63" s="44"/>
      <c r="AG63" s="43"/>
      <c r="AH63" s="43"/>
      <c r="AI63" s="44"/>
      <c r="AJ63" s="43"/>
      <c r="AK63" s="43"/>
      <c r="AL63" s="44"/>
      <c r="AM63" s="43"/>
      <c r="AN63" s="43"/>
      <c r="AO63" s="321">
        <f t="shared" si="58"/>
        <v>0</v>
      </c>
    </row>
    <row r="64" spans="2:41" ht="95.15" customHeight="1" thickBot="1" x14ac:dyDescent="0.5">
      <c r="B64" s="458" t="s">
        <v>213</v>
      </c>
      <c r="C64" s="459" t="s">
        <v>214</v>
      </c>
      <c r="D64" s="460" t="s">
        <v>215</v>
      </c>
      <c r="E64" s="461" t="s">
        <v>54</v>
      </c>
      <c r="F64" s="273">
        <f>SUM(F58:F63)</f>
        <v>30.799999999999997</v>
      </c>
      <c r="G64" s="273">
        <f t="shared" ref="G64" si="60">SUM(AB64:AN64)*F64</f>
        <v>0</v>
      </c>
      <c r="H64" s="476">
        <f t="shared" si="41"/>
        <v>0</v>
      </c>
      <c r="I64" s="476">
        <f t="shared" si="42"/>
        <v>0</v>
      </c>
      <c r="J64" s="476">
        <f t="shared" si="43"/>
        <v>0</v>
      </c>
      <c r="K64" s="476">
        <f t="shared" si="44"/>
        <v>0</v>
      </c>
      <c r="L64" s="476">
        <f t="shared" si="45"/>
        <v>0</v>
      </c>
      <c r="M64" s="476">
        <f t="shared" si="46"/>
        <v>0</v>
      </c>
      <c r="N64" s="476">
        <f t="shared" si="47"/>
        <v>0</v>
      </c>
      <c r="O64" s="476">
        <f t="shared" si="48"/>
        <v>0</v>
      </c>
      <c r="P64" s="476">
        <f t="shared" si="49"/>
        <v>0</v>
      </c>
      <c r="Q64" s="476">
        <f t="shared" si="50"/>
        <v>0</v>
      </c>
      <c r="R64" s="476">
        <f t="shared" si="51"/>
        <v>0</v>
      </c>
      <c r="S64" s="476">
        <f t="shared" si="52"/>
        <v>0</v>
      </c>
      <c r="T64" s="476">
        <f t="shared" si="53"/>
        <v>0</v>
      </c>
      <c r="U64" s="463"/>
      <c r="V64" s="464"/>
      <c r="W64" s="464"/>
      <c r="X64" s="441">
        <v>6</v>
      </c>
      <c r="Y64" s="441">
        <v>0</v>
      </c>
      <c r="Z64" s="441" t="s">
        <v>57</v>
      </c>
      <c r="AA64" s="465">
        <v>2255</v>
      </c>
      <c r="AB64" s="466"/>
      <c r="AC64" s="467"/>
      <c r="AD64" s="468"/>
      <c r="AE64" s="385"/>
      <c r="AF64" s="468"/>
      <c r="AG64" s="385"/>
      <c r="AH64" s="385"/>
      <c r="AI64" s="468"/>
      <c r="AJ64" s="385"/>
      <c r="AK64" s="385"/>
      <c r="AL64" s="468"/>
      <c r="AM64" s="385"/>
      <c r="AN64" s="385"/>
      <c r="AO64" s="469">
        <f t="shared" si="58"/>
        <v>0</v>
      </c>
    </row>
    <row r="65" spans="2:41" ht="95.15" customHeight="1" x14ac:dyDescent="0.45">
      <c r="B65" s="390" t="s">
        <v>216</v>
      </c>
      <c r="C65" s="400" t="e" vm="49">
        <v>#VALUE!</v>
      </c>
      <c r="D65" s="470" t="s">
        <v>217</v>
      </c>
      <c r="E65" s="471" t="s">
        <v>54</v>
      </c>
      <c r="F65" s="307">
        <v>1.1000000000000001</v>
      </c>
      <c r="G65" s="307">
        <f>SUM(AB65:AN65)*F65</f>
        <v>0</v>
      </c>
      <c r="H65" s="308">
        <f t="shared" si="41"/>
        <v>0</v>
      </c>
      <c r="I65" s="308">
        <f t="shared" si="42"/>
        <v>0</v>
      </c>
      <c r="J65" s="308">
        <f t="shared" si="43"/>
        <v>0</v>
      </c>
      <c r="K65" s="308">
        <f t="shared" si="44"/>
        <v>0</v>
      </c>
      <c r="L65" s="308">
        <f t="shared" si="45"/>
        <v>0</v>
      </c>
      <c r="M65" s="308">
        <f t="shared" si="46"/>
        <v>0</v>
      </c>
      <c r="N65" s="308">
        <f t="shared" si="47"/>
        <v>0</v>
      </c>
      <c r="O65" s="308">
        <f t="shared" si="48"/>
        <v>0</v>
      </c>
      <c r="P65" s="308">
        <f t="shared" si="49"/>
        <v>0</v>
      </c>
      <c r="Q65" s="308">
        <f t="shared" si="50"/>
        <v>0</v>
      </c>
      <c r="R65" s="308">
        <f t="shared" si="51"/>
        <v>0</v>
      </c>
      <c r="S65" s="308">
        <f t="shared" si="52"/>
        <v>0</v>
      </c>
      <c r="T65" s="308">
        <f t="shared" si="53"/>
        <v>0</v>
      </c>
      <c r="U65" s="309"/>
      <c r="V65" s="472" t="s">
        <v>55</v>
      </c>
      <c r="W65" s="472" t="s">
        <v>218</v>
      </c>
      <c r="X65" s="418">
        <v>1</v>
      </c>
      <c r="Y65" s="418">
        <v>0</v>
      </c>
      <c r="Z65" s="418" t="s">
        <v>57</v>
      </c>
      <c r="AA65" s="312">
        <v>225</v>
      </c>
      <c r="AB65" s="347"/>
      <c r="AC65" s="473"/>
      <c r="AD65" s="348"/>
      <c r="AE65" s="346"/>
      <c r="AF65" s="348"/>
      <c r="AG65" s="346"/>
      <c r="AH65" s="346"/>
      <c r="AI65" s="348"/>
      <c r="AJ65" s="346"/>
      <c r="AK65" s="346"/>
      <c r="AL65" s="348"/>
      <c r="AM65" s="346"/>
      <c r="AN65" s="346"/>
      <c r="AO65" s="474">
        <f t="shared" si="58"/>
        <v>0</v>
      </c>
    </row>
    <row r="66" spans="2:41" ht="95.15" customHeight="1" x14ac:dyDescent="0.45">
      <c r="B66" s="320" t="s">
        <v>219</v>
      </c>
      <c r="C66" s="1" t="e" vm="50">
        <v>#VALUE!</v>
      </c>
      <c r="D66" s="30" t="s">
        <v>220</v>
      </c>
      <c r="E66" s="148" t="s">
        <v>54</v>
      </c>
      <c r="F66" s="136">
        <v>1.72</v>
      </c>
      <c r="G66" s="28">
        <f t="shared" ref="G66" si="61">SUM(AB66:AN66)*F66</f>
        <v>0</v>
      </c>
      <c r="H66" s="26">
        <f t="shared" si="41"/>
        <v>0</v>
      </c>
      <c r="I66" s="26">
        <f t="shared" si="42"/>
        <v>0</v>
      </c>
      <c r="J66" s="26">
        <f t="shared" si="43"/>
        <v>0</v>
      </c>
      <c r="K66" s="26">
        <f t="shared" si="44"/>
        <v>0</v>
      </c>
      <c r="L66" s="26">
        <f t="shared" si="45"/>
        <v>0</v>
      </c>
      <c r="M66" s="26">
        <f t="shared" si="46"/>
        <v>0</v>
      </c>
      <c r="N66" s="26">
        <f t="shared" si="47"/>
        <v>0</v>
      </c>
      <c r="O66" s="26">
        <f t="shared" si="48"/>
        <v>0</v>
      </c>
      <c r="P66" s="26">
        <f t="shared" si="49"/>
        <v>0</v>
      </c>
      <c r="Q66" s="26">
        <f t="shared" si="50"/>
        <v>0</v>
      </c>
      <c r="R66" s="26">
        <f t="shared" si="51"/>
        <v>0</v>
      </c>
      <c r="S66" s="26">
        <f t="shared" si="52"/>
        <v>0</v>
      </c>
      <c r="T66" s="26">
        <f t="shared" si="53"/>
        <v>0</v>
      </c>
      <c r="U66" s="24"/>
      <c r="V66" s="24" t="s">
        <v>55</v>
      </c>
      <c r="W66" s="24" t="s">
        <v>200</v>
      </c>
      <c r="X66" s="25">
        <v>1</v>
      </c>
      <c r="Y66" s="25">
        <v>0</v>
      </c>
      <c r="Z66" s="25" t="s">
        <v>57</v>
      </c>
      <c r="AA66" s="161">
        <v>240</v>
      </c>
      <c r="AB66" s="42"/>
      <c r="AC66" s="52"/>
      <c r="AD66" s="44"/>
      <c r="AE66" s="43"/>
      <c r="AF66" s="44"/>
      <c r="AG66" s="43"/>
      <c r="AH66" s="43"/>
      <c r="AI66" s="44"/>
      <c r="AJ66" s="43"/>
      <c r="AK66" s="43"/>
      <c r="AL66" s="44"/>
      <c r="AM66" s="43"/>
      <c r="AN66" s="43"/>
      <c r="AO66" s="321">
        <f t="shared" si="58"/>
        <v>0</v>
      </c>
    </row>
    <row r="67" spans="2:41" ht="95.15" customHeight="1" x14ac:dyDescent="0.45">
      <c r="B67" s="318" t="s">
        <v>221</v>
      </c>
      <c r="C67" s="1" t="e" vm="51">
        <v>#VALUE!</v>
      </c>
      <c r="D67" s="20" t="s">
        <v>222</v>
      </c>
      <c r="E67" s="147" t="s">
        <v>54</v>
      </c>
      <c r="F67" s="136">
        <v>2.6</v>
      </c>
      <c r="G67" s="136">
        <f t="shared" ref="G67" si="62">SUM(AB67:AN67)*F67</f>
        <v>0</v>
      </c>
      <c r="H67" s="26">
        <f t="shared" si="41"/>
        <v>0</v>
      </c>
      <c r="I67" s="26">
        <f t="shared" si="42"/>
        <v>0</v>
      </c>
      <c r="J67" s="26">
        <f t="shared" si="43"/>
        <v>0</v>
      </c>
      <c r="K67" s="26">
        <f t="shared" si="44"/>
        <v>0</v>
      </c>
      <c r="L67" s="26">
        <f t="shared" si="45"/>
        <v>0</v>
      </c>
      <c r="M67" s="26">
        <f t="shared" si="46"/>
        <v>0</v>
      </c>
      <c r="N67" s="26">
        <f t="shared" si="47"/>
        <v>0</v>
      </c>
      <c r="O67" s="26">
        <f t="shared" si="48"/>
        <v>0</v>
      </c>
      <c r="P67" s="26">
        <f t="shared" si="49"/>
        <v>0</v>
      </c>
      <c r="Q67" s="26">
        <f t="shared" si="50"/>
        <v>0</v>
      </c>
      <c r="R67" s="26">
        <f t="shared" si="51"/>
        <v>0</v>
      </c>
      <c r="S67" s="26">
        <f t="shared" si="52"/>
        <v>0</v>
      </c>
      <c r="T67" s="26">
        <f t="shared" si="53"/>
        <v>0</v>
      </c>
      <c r="U67" s="138"/>
      <c r="V67" s="22" t="s">
        <v>66</v>
      </c>
      <c r="W67" s="22" t="s">
        <v>203</v>
      </c>
      <c r="X67" s="23">
        <v>1</v>
      </c>
      <c r="Y67" s="23">
        <v>0</v>
      </c>
      <c r="Z67" s="23" t="s">
        <v>57</v>
      </c>
      <c r="AA67" s="161">
        <v>320</v>
      </c>
      <c r="AB67" s="91"/>
      <c r="AC67" s="139"/>
      <c r="AD67" s="92"/>
      <c r="AE67" s="58"/>
      <c r="AF67" s="92"/>
      <c r="AG67" s="58"/>
      <c r="AH67" s="58"/>
      <c r="AI67" s="92"/>
      <c r="AJ67" s="58"/>
      <c r="AK67" s="58"/>
      <c r="AL67" s="92"/>
      <c r="AM67" s="58"/>
      <c r="AN67" s="58"/>
      <c r="AO67" s="319">
        <f t="shared" si="58"/>
        <v>0</v>
      </c>
    </row>
    <row r="68" spans="2:41" ht="95.15" customHeight="1" x14ac:dyDescent="0.45">
      <c r="B68" s="320" t="s">
        <v>223</v>
      </c>
      <c r="C68" s="1" t="e" vm="52">
        <v>#VALUE!</v>
      </c>
      <c r="D68" s="30" t="s">
        <v>224</v>
      </c>
      <c r="E68" s="148" t="s">
        <v>54</v>
      </c>
      <c r="F68" s="136">
        <v>4.16</v>
      </c>
      <c r="G68" s="28">
        <f t="shared" ref="G68" si="63">SUM(AB68:AN68)*F68</f>
        <v>0</v>
      </c>
      <c r="H68" s="26">
        <f t="shared" si="41"/>
        <v>0</v>
      </c>
      <c r="I68" s="26">
        <f t="shared" si="42"/>
        <v>0</v>
      </c>
      <c r="J68" s="26">
        <f t="shared" si="43"/>
        <v>0</v>
      </c>
      <c r="K68" s="26">
        <f t="shared" si="44"/>
        <v>0</v>
      </c>
      <c r="L68" s="26">
        <f t="shared" si="45"/>
        <v>0</v>
      </c>
      <c r="M68" s="26">
        <f t="shared" si="46"/>
        <v>0</v>
      </c>
      <c r="N68" s="26">
        <f t="shared" si="47"/>
        <v>0</v>
      </c>
      <c r="O68" s="26">
        <f t="shared" si="48"/>
        <v>0</v>
      </c>
      <c r="P68" s="26">
        <f t="shared" si="49"/>
        <v>0</v>
      </c>
      <c r="Q68" s="26">
        <f t="shared" si="50"/>
        <v>0</v>
      </c>
      <c r="R68" s="26">
        <f t="shared" si="51"/>
        <v>0</v>
      </c>
      <c r="S68" s="26">
        <f t="shared" si="52"/>
        <v>0</v>
      </c>
      <c r="T68" s="26">
        <f t="shared" si="53"/>
        <v>0</v>
      </c>
      <c r="U68" s="24"/>
      <c r="V68" s="24" t="s">
        <v>66</v>
      </c>
      <c r="W68" s="24" t="s">
        <v>206</v>
      </c>
      <c r="X68" s="25">
        <v>1</v>
      </c>
      <c r="Y68" s="25">
        <v>0</v>
      </c>
      <c r="Z68" s="25" t="s">
        <v>57</v>
      </c>
      <c r="AA68" s="161">
        <v>425</v>
      </c>
      <c r="AB68" s="42"/>
      <c r="AC68" s="52"/>
      <c r="AD68" s="44"/>
      <c r="AE68" s="43"/>
      <c r="AF68" s="44"/>
      <c r="AG68" s="43"/>
      <c r="AH68" s="43"/>
      <c r="AI68" s="44"/>
      <c r="AJ68" s="43"/>
      <c r="AK68" s="43"/>
      <c r="AL68" s="44"/>
      <c r="AM68" s="43"/>
      <c r="AN68" s="43"/>
      <c r="AO68" s="321">
        <f t="shared" si="58"/>
        <v>0</v>
      </c>
    </row>
    <row r="69" spans="2:41" ht="95.25" customHeight="1" x14ac:dyDescent="0.45">
      <c r="B69" s="318" t="s">
        <v>225</v>
      </c>
      <c r="C69" s="1" t="e" vm="53">
        <v>#VALUE!</v>
      </c>
      <c r="D69" s="20" t="s">
        <v>226</v>
      </c>
      <c r="E69" s="147" t="s">
        <v>54</v>
      </c>
      <c r="F69" s="136">
        <v>6.12</v>
      </c>
      <c r="G69" s="27">
        <f>SUM(AB69:AN69)*F69</f>
        <v>0</v>
      </c>
      <c r="H69" s="26">
        <f t="shared" si="41"/>
        <v>0</v>
      </c>
      <c r="I69" s="26">
        <f t="shared" si="42"/>
        <v>0</v>
      </c>
      <c r="J69" s="26">
        <f t="shared" si="43"/>
        <v>0</v>
      </c>
      <c r="K69" s="26">
        <f t="shared" si="44"/>
        <v>0</v>
      </c>
      <c r="L69" s="26">
        <f t="shared" si="45"/>
        <v>0</v>
      </c>
      <c r="M69" s="26">
        <f t="shared" si="46"/>
        <v>0</v>
      </c>
      <c r="N69" s="26">
        <f t="shared" si="47"/>
        <v>0</v>
      </c>
      <c r="O69" s="26">
        <f t="shared" si="48"/>
        <v>0</v>
      </c>
      <c r="P69" s="26">
        <f t="shared" si="49"/>
        <v>0</v>
      </c>
      <c r="Q69" s="26">
        <f t="shared" si="50"/>
        <v>0</v>
      </c>
      <c r="R69" s="26">
        <f t="shared" si="51"/>
        <v>0</v>
      </c>
      <c r="S69" s="26">
        <f t="shared" si="52"/>
        <v>0</v>
      </c>
      <c r="T69" s="26">
        <f t="shared" si="53"/>
        <v>0</v>
      </c>
      <c r="U69" s="22"/>
      <c r="V69" s="22" t="s">
        <v>94</v>
      </c>
      <c r="W69" s="22" t="s">
        <v>227</v>
      </c>
      <c r="X69" s="23">
        <v>1</v>
      </c>
      <c r="Y69" s="23">
        <v>0</v>
      </c>
      <c r="Z69" s="23" t="s">
        <v>57</v>
      </c>
      <c r="AA69" s="161">
        <v>450</v>
      </c>
      <c r="AB69" s="91"/>
      <c r="AC69" s="139"/>
      <c r="AD69" s="92"/>
      <c r="AE69" s="58"/>
      <c r="AF69" s="92"/>
      <c r="AG69" s="58"/>
      <c r="AH69" s="58"/>
      <c r="AI69" s="92"/>
      <c r="AJ69" s="58"/>
      <c r="AK69" s="58"/>
      <c r="AL69" s="92"/>
      <c r="AM69" s="58"/>
      <c r="AN69" s="58"/>
      <c r="AO69" s="319">
        <f t="shared" si="58"/>
        <v>0</v>
      </c>
    </row>
    <row r="70" spans="2:41" ht="95.15" customHeight="1" thickBot="1" x14ac:dyDescent="0.5">
      <c r="B70" s="320" t="s">
        <v>228</v>
      </c>
      <c r="C70" s="1" t="e" vm="54">
        <v>#VALUE!</v>
      </c>
      <c r="D70" s="30" t="s">
        <v>229</v>
      </c>
      <c r="E70" s="148" t="s">
        <v>54</v>
      </c>
      <c r="F70" s="136">
        <v>9.81</v>
      </c>
      <c r="G70" s="28">
        <f t="shared" ref="G70" si="64">SUM(AB70:AN70)*F70</f>
        <v>0</v>
      </c>
      <c r="H70" s="26">
        <f t="shared" si="41"/>
        <v>0</v>
      </c>
      <c r="I70" s="26">
        <f t="shared" si="42"/>
        <v>0</v>
      </c>
      <c r="J70" s="26">
        <f t="shared" si="43"/>
        <v>0</v>
      </c>
      <c r="K70" s="26">
        <f t="shared" si="44"/>
        <v>0</v>
      </c>
      <c r="L70" s="26">
        <f t="shared" si="45"/>
        <v>0</v>
      </c>
      <c r="M70" s="26">
        <f t="shared" si="46"/>
        <v>0</v>
      </c>
      <c r="N70" s="26">
        <f t="shared" si="47"/>
        <v>0</v>
      </c>
      <c r="O70" s="26">
        <f t="shared" si="48"/>
        <v>0</v>
      </c>
      <c r="P70" s="26">
        <f t="shared" si="49"/>
        <v>0</v>
      </c>
      <c r="Q70" s="26">
        <f t="shared" si="50"/>
        <v>0</v>
      </c>
      <c r="R70" s="26">
        <f t="shared" si="51"/>
        <v>0</v>
      </c>
      <c r="S70" s="26">
        <f t="shared" si="52"/>
        <v>0</v>
      </c>
      <c r="T70" s="26">
        <f t="shared" si="53"/>
        <v>0</v>
      </c>
      <c r="U70" s="24"/>
      <c r="V70" s="24" t="s">
        <v>94</v>
      </c>
      <c r="W70" s="24" t="s">
        <v>212</v>
      </c>
      <c r="X70" s="25">
        <v>1</v>
      </c>
      <c r="Y70" s="25">
        <v>0</v>
      </c>
      <c r="Z70" s="25" t="s">
        <v>57</v>
      </c>
      <c r="AA70" s="161">
        <v>590</v>
      </c>
      <c r="AB70" s="42"/>
      <c r="AC70" s="52"/>
      <c r="AD70" s="44"/>
      <c r="AE70" s="43"/>
      <c r="AF70" s="44"/>
      <c r="AG70" s="43"/>
      <c r="AH70" s="43"/>
      <c r="AI70" s="44"/>
      <c r="AJ70" s="43"/>
      <c r="AK70" s="43"/>
      <c r="AL70" s="44"/>
      <c r="AM70" s="43"/>
      <c r="AN70" s="43"/>
      <c r="AO70" s="321">
        <f t="shared" si="58"/>
        <v>0</v>
      </c>
    </row>
    <row r="71" spans="2:41" ht="95.15" customHeight="1" thickBot="1" x14ac:dyDescent="0.5">
      <c r="B71" s="458" t="s">
        <v>230</v>
      </c>
      <c r="C71" s="459" t="s">
        <v>231</v>
      </c>
      <c r="D71" s="460" t="s">
        <v>232</v>
      </c>
      <c r="E71" s="461" t="s">
        <v>54</v>
      </c>
      <c r="F71" s="273">
        <f>SUM(F65:F70)</f>
        <v>25.509999999999998</v>
      </c>
      <c r="G71" s="273">
        <f t="shared" si="40"/>
        <v>0</v>
      </c>
      <c r="H71" s="476">
        <f t="shared" si="41"/>
        <v>0</v>
      </c>
      <c r="I71" s="476">
        <f t="shared" si="42"/>
        <v>0</v>
      </c>
      <c r="J71" s="476">
        <f t="shared" si="43"/>
        <v>0</v>
      </c>
      <c r="K71" s="476">
        <f t="shared" si="44"/>
        <v>0</v>
      </c>
      <c r="L71" s="476">
        <f t="shared" si="45"/>
        <v>0</v>
      </c>
      <c r="M71" s="476">
        <f t="shared" si="46"/>
        <v>0</v>
      </c>
      <c r="N71" s="476">
        <f t="shared" si="47"/>
        <v>0</v>
      </c>
      <c r="O71" s="476">
        <f t="shared" si="48"/>
        <v>0</v>
      </c>
      <c r="P71" s="476">
        <f t="shared" si="49"/>
        <v>0</v>
      </c>
      <c r="Q71" s="476">
        <f t="shared" si="50"/>
        <v>0</v>
      </c>
      <c r="R71" s="476">
        <f t="shared" si="51"/>
        <v>0</v>
      </c>
      <c r="S71" s="476">
        <f t="shared" si="52"/>
        <v>0</v>
      </c>
      <c r="T71" s="476">
        <f t="shared" si="53"/>
        <v>0</v>
      </c>
      <c r="U71" s="463"/>
      <c r="V71" s="464"/>
      <c r="W71" s="464"/>
      <c r="X71" s="441">
        <v>6</v>
      </c>
      <c r="Y71" s="441">
        <v>0</v>
      </c>
      <c r="Z71" s="441" t="s">
        <v>57</v>
      </c>
      <c r="AA71" s="465">
        <v>2250</v>
      </c>
      <c r="AB71" s="466"/>
      <c r="AC71" s="467"/>
      <c r="AD71" s="468"/>
      <c r="AE71" s="385"/>
      <c r="AF71" s="468"/>
      <c r="AG71" s="385"/>
      <c r="AH71" s="385"/>
      <c r="AI71" s="468"/>
      <c r="AJ71" s="385"/>
      <c r="AK71" s="385"/>
      <c r="AL71" s="468"/>
      <c r="AM71" s="385"/>
      <c r="AN71" s="385"/>
      <c r="AO71" s="469">
        <f t="shared" si="58"/>
        <v>0</v>
      </c>
    </row>
    <row r="72" spans="2:41" ht="95.05" customHeight="1" thickBot="1" x14ac:dyDescent="0.5">
      <c r="B72" s="15"/>
      <c r="C72" s="16"/>
      <c r="D72" s="21"/>
      <c r="E72" s="17"/>
      <c r="F72" s="132"/>
      <c r="G72" s="132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33"/>
      <c r="V72" s="20"/>
      <c r="W72" s="21"/>
      <c r="X72" s="21"/>
      <c r="Y72" s="16"/>
      <c r="Z72" s="16"/>
      <c r="AA72" s="150" t="s">
        <v>733</v>
      </c>
      <c r="AB72" s="3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34"/>
    </row>
    <row r="73" spans="2:41" ht="95.05" customHeight="1" x14ac:dyDescent="0.45">
      <c r="B73" s="303" t="s">
        <v>719</v>
      </c>
      <c r="C73" s="304" t="e" vm="55">
        <v>#VALUE!</v>
      </c>
      <c r="D73" s="305" t="s">
        <v>53</v>
      </c>
      <c r="E73" s="306" t="s">
        <v>54</v>
      </c>
      <c r="F73" s="307">
        <f>0.5+0.6</f>
        <v>1.1000000000000001</v>
      </c>
      <c r="G73" s="307">
        <f t="shared" ref="G73:G85" si="65">SUM(AB73:AN73)*F73</f>
        <v>0</v>
      </c>
      <c r="H73" s="308">
        <f>AB73*$X73</f>
        <v>0</v>
      </c>
      <c r="I73" s="308">
        <f t="shared" ref="I73:T73" si="66">AC73*$X73</f>
        <v>0</v>
      </c>
      <c r="J73" s="308">
        <f t="shared" si="66"/>
        <v>0</v>
      </c>
      <c r="K73" s="308">
        <f t="shared" si="66"/>
        <v>0</v>
      </c>
      <c r="L73" s="308">
        <f t="shared" si="66"/>
        <v>0</v>
      </c>
      <c r="M73" s="308">
        <f t="shared" si="66"/>
        <v>0</v>
      </c>
      <c r="N73" s="308">
        <f t="shared" si="66"/>
        <v>0</v>
      </c>
      <c r="O73" s="308">
        <f t="shared" si="66"/>
        <v>0</v>
      </c>
      <c r="P73" s="308">
        <f t="shared" si="66"/>
        <v>0</v>
      </c>
      <c r="Q73" s="308">
        <f t="shared" si="66"/>
        <v>0</v>
      </c>
      <c r="R73" s="308">
        <f t="shared" si="66"/>
        <v>0</v>
      </c>
      <c r="S73" s="308">
        <f t="shared" si="66"/>
        <v>0</v>
      </c>
      <c r="T73" s="308">
        <f t="shared" si="66"/>
        <v>0</v>
      </c>
      <c r="U73" s="309">
        <v>1</v>
      </c>
      <c r="V73" s="310" t="s">
        <v>66</v>
      </c>
      <c r="W73" s="310" t="s">
        <v>795</v>
      </c>
      <c r="X73" s="311">
        <v>1</v>
      </c>
      <c r="Y73" s="311">
        <v>0</v>
      </c>
      <c r="Z73" s="311" t="s">
        <v>57</v>
      </c>
      <c r="AA73" s="312">
        <v>265</v>
      </c>
      <c r="AB73" s="313"/>
      <c r="AC73" s="314"/>
      <c r="AD73" s="315"/>
      <c r="AE73" s="316"/>
      <c r="AF73" s="315"/>
      <c r="AG73" s="316"/>
      <c r="AH73" s="316"/>
      <c r="AI73" s="315"/>
      <c r="AJ73" s="316"/>
      <c r="AK73" s="316"/>
      <c r="AL73" s="315"/>
      <c r="AM73" s="316"/>
      <c r="AN73" s="316"/>
      <c r="AO73" s="317">
        <f>AA73*SUM(AB73:AN73)</f>
        <v>0</v>
      </c>
    </row>
    <row r="74" spans="2:41" ht="95.05" customHeight="1" x14ac:dyDescent="0.45">
      <c r="B74" s="318" t="s">
        <v>720</v>
      </c>
      <c r="C74" t="e" vm="56">
        <v>#VALUE!</v>
      </c>
      <c r="D74" s="20" t="s">
        <v>59</v>
      </c>
      <c r="E74" s="147" t="s">
        <v>54</v>
      </c>
      <c r="F74" s="136">
        <f>0.7+0.5</f>
        <v>1.2</v>
      </c>
      <c r="G74" s="136">
        <f t="shared" si="65"/>
        <v>0</v>
      </c>
      <c r="H74" s="27">
        <f t="shared" ref="H74:H86" si="67">AB74*$X74</f>
        <v>0</v>
      </c>
      <c r="I74" s="27">
        <f t="shared" ref="I74:I86" si="68">AC74*$X74</f>
        <v>0</v>
      </c>
      <c r="J74" s="27">
        <f t="shared" ref="J74:J86" si="69">AD74*$X74</f>
        <v>0</v>
      </c>
      <c r="K74" s="27">
        <f t="shared" ref="K74:K86" si="70">AE74*$X74</f>
        <v>0</v>
      </c>
      <c r="L74" s="27">
        <f t="shared" ref="L74:L86" si="71">AF74*$X74</f>
        <v>0</v>
      </c>
      <c r="M74" s="27">
        <f t="shared" ref="M74:M86" si="72">AG74*$X74</f>
        <v>0</v>
      </c>
      <c r="N74" s="27">
        <f t="shared" ref="N74:N86" si="73">AH74*$X74</f>
        <v>0</v>
      </c>
      <c r="O74" s="27">
        <f t="shared" ref="O74:O86" si="74">AI74*$X74</f>
        <v>0</v>
      </c>
      <c r="P74" s="27">
        <f t="shared" ref="P74:P86" si="75">AJ74*$X74</f>
        <v>0</v>
      </c>
      <c r="Q74" s="27">
        <f t="shared" ref="Q74:Q86" si="76">AK74*$X74</f>
        <v>0</v>
      </c>
      <c r="R74" s="27">
        <f t="shared" ref="R74:R86" si="77">AL74*$X74</f>
        <v>0</v>
      </c>
      <c r="S74" s="27">
        <f t="shared" ref="S74:S86" si="78">AM74*$X74</f>
        <v>0</v>
      </c>
      <c r="T74" s="27">
        <f t="shared" ref="T74:T86" si="79">AN74*$X74</f>
        <v>0</v>
      </c>
      <c r="U74" s="137">
        <v>1</v>
      </c>
      <c r="V74" s="22" t="s">
        <v>66</v>
      </c>
      <c r="W74" s="22" t="s">
        <v>796</v>
      </c>
      <c r="X74" s="23">
        <v>1</v>
      </c>
      <c r="Y74" s="23">
        <v>0</v>
      </c>
      <c r="Z74" s="23" t="s">
        <v>57</v>
      </c>
      <c r="AA74" s="161">
        <v>265</v>
      </c>
      <c r="AB74" s="91"/>
      <c r="AC74" s="139"/>
      <c r="AD74" s="92"/>
      <c r="AE74" s="58"/>
      <c r="AF74" s="92"/>
      <c r="AG74" s="58"/>
      <c r="AH74" s="58"/>
      <c r="AI74" s="92"/>
      <c r="AJ74" s="58"/>
      <c r="AK74" s="58"/>
      <c r="AL74" s="92"/>
      <c r="AM74" s="58"/>
      <c r="AN74" s="58"/>
      <c r="AO74" s="319">
        <f t="shared" ref="AO74:AO75" si="80">AA74*SUM(AB74:AN74)</f>
        <v>0</v>
      </c>
    </row>
    <row r="75" spans="2:41" ht="95.05" customHeight="1" x14ac:dyDescent="0.45">
      <c r="B75" s="320" t="s">
        <v>721</v>
      </c>
      <c r="C75" t="e" vm="57">
        <v>#VALUE!</v>
      </c>
      <c r="D75" s="30" t="s">
        <v>62</v>
      </c>
      <c r="E75" s="148" t="s">
        <v>54</v>
      </c>
      <c r="F75" s="136">
        <v>0.7</v>
      </c>
      <c r="G75" s="136">
        <f t="shared" si="65"/>
        <v>0</v>
      </c>
      <c r="H75" s="28">
        <f t="shared" si="67"/>
        <v>0</v>
      </c>
      <c r="I75" s="28">
        <f t="shared" si="68"/>
        <v>0</v>
      </c>
      <c r="J75" s="28">
        <f t="shared" si="69"/>
        <v>0</v>
      </c>
      <c r="K75" s="28">
        <f t="shared" si="70"/>
        <v>0</v>
      </c>
      <c r="L75" s="28">
        <f t="shared" si="71"/>
        <v>0</v>
      </c>
      <c r="M75" s="28">
        <f t="shared" si="72"/>
        <v>0</v>
      </c>
      <c r="N75" s="28">
        <f t="shared" si="73"/>
        <v>0</v>
      </c>
      <c r="O75" s="28">
        <f t="shared" si="74"/>
        <v>0</v>
      </c>
      <c r="P75" s="28">
        <f t="shared" si="75"/>
        <v>0</v>
      </c>
      <c r="Q75" s="28">
        <f t="shared" si="76"/>
        <v>0</v>
      </c>
      <c r="R75" s="28">
        <f t="shared" si="77"/>
        <v>0</v>
      </c>
      <c r="S75" s="28">
        <f t="shared" si="78"/>
        <v>0</v>
      </c>
      <c r="T75" s="28">
        <f t="shared" si="79"/>
        <v>0</v>
      </c>
      <c r="U75" s="138">
        <v>1</v>
      </c>
      <c r="V75" s="24" t="s">
        <v>66</v>
      </c>
      <c r="W75" s="24" t="s">
        <v>797</v>
      </c>
      <c r="X75" s="25">
        <v>1</v>
      </c>
      <c r="Y75" s="25">
        <v>0</v>
      </c>
      <c r="Z75" s="25" t="s">
        <v>57</v>
      </c>
      <c r="AA75" s="161">
        <v>255</v>
      </c>
      <c r="AB75" s="42"/>
      <c r="AC75" s="52"/>
      <c r="AD75" s="44"/>
      <c r="AE75" s="43"/>
      <c r="AF75" s="44"/>
      <c r="AG75" s="43"/>
      <c r="AH75" s="43"/>
      <c r="AI75" s="44"/>
      <c r="AJ75" s="43"/>
      <c r="AK75" s="43"/>
      <c r="AL75" s="44"/>
      <c r="AM75" s="43"/>
      <c r="AN75" s="43"/>
      <c r="AO75" s="321">
        <f t="shared" si="80"/>
        <v>0</v>
      </c>
    </row>
    <row r="76" spans="2:41" ht="95.05" customHeight="1" x14ac:dyDescent="0.45">
      <c r="B76" s="318" t="s">
        <v>722</v>
      </c>
      <c r="C76" t="e" vm="58">
        <v>#VALUE!</v>
      </c>
      <c r="D76" s="20" t="s">
        <v>65</v>
      </c>
      <c r="E76" s="147" t="s">
        <v>54</v>
      </c>
      <c r="F76" s="136">
        <v>1.3</v>
      </c>
      <c r="G76" s="136">
        <f t="shared" si="65"/>
        <v>0</v>
      </c>
      <c r="H76" s="27">
        <f t="shared" si="67"/>
        <v>0</v>
      </c>
      <c r="I76" s="27">
        <f t="shared" si="68"/>
        <v>0</v>
      </c>
      <c r="J76" s="27">
        <f t="shared" si="69"/>
        <v>0</v>
      </c>
      <c r="K76" s="27">
        <f t="shared" si="70"/>
        <v>0</v>
      </c>
      <c r="L76" s="27">
        <f t="shared" si="71"/>
        <v>0</v>
      </c>
      <c r="M76" s="27">
        <f t="shared" si="72"/>
        <v>0</v>
      </c>
      <c r="N76" s="27">
        <f t="shared" si="73"/>
        <v>0</v>
      </c>
      <c r="O76" s="27">
        <f t="shared" si="74"/>
        <v>0</v>
      </c>
      <c r="P76" s="27">
        <f t="shared" si="75"/>
        <v>0</v>
      </c>
      <c r="Q76" s="27">
        <f t="shared" si="76"/>
        <v>0</v>
      </c>
      <c r="R76" s="27">
        <f t="shared" si="77"/>
        <v>0</v>
      </c>
      <c r="S76" s="27">
        <f t="shared" si="78"/>
        <v>0</v>
      </c>
      <c r="T76" s="27">
        <f t="shared" si="79"/>
        <v>0</v>
      </c>
      <c r="U76" s="137">
        <v>1</v>
      </c>
      <c r="V76" s="22" t="s">
        <v>66</v>
      </c>
      <c r="W76" s="22" t="s">
        <v>797</v>
      </c>
      <c r="X76" s="23">
        <v>1</v>
      </c>
      <c r="Y76" s="23">
        <v>0</v>
      </c>
      <c r="Z76" s="23" t="s">
        <v>57</v>
      </c>
      <c r="AA76" s="161">
        <v>255</v>
      </c>
      <c r="AB76" s="91"/>
      <c r="AC76" s="139"/>
      <c r="AD76" s="92"/>
      <c r="AE76" s="58"/>
      <c r="AF76" s="92"/>
      <c r="AG76" s="58"/>
      <c r="AH76" s="58"/>
      <c r="AI76" s="92"/>
      <c r="AJ76" s="58"/>
      <c r="AK76" s="58"/>
      <c r="AL76" s="92"/>
      <c r="AM76" s="58"/>
      <c r="AN76" s="58"/>
      <c r="AO76" s="319">
        <f>AA76*SUM(AB76:AN76)</f>
        <v>0</v>
      </c>
    </row>
    <row r="77" spans="2:41" ht="95.05" customHeight="1" x14ac:dyDescent="0.45">
      <c r="B77" s="320" t="s">
        <v>723</v>
      </c>
      <c r="C77" t="e" vm="59">
        <v>#VALUE!</v>
      </c>
      <c r="D77" s="30" t="s">
        <v>69</v>
      </c>
      <c r="E77" s="148" t="s">
        <v>54</v>
      </c>
      <c r="F77" s="136">
        <v>1.2</v>
      </c>
      <c r="G77" s="136">
        <f t="shared" si="65"/>
        <v>0</v>
      </c>
      <c r="H77" s="28">
        <f t="shared" si="67"/>
        <v>0</v>
      </c>
      <c r="I77" s="28">
        <f t="shared" si="68"/>
        <v>0</v>
      </c>
      <c r="J77" s="28">
        <f t="shared" si="69"/>
        <v>0</v>
      </c>
      <c r="K77" s="28">
        <f t="shared" si="70"/>
        <v>0</v>
      </c>
      <c r="L77" s="28">
        <f t="shared" si="71"/>
        <v>0</v>
      </c>
      <c r="M77" s="28">
        <f t="shared" si="72"/>
        <v>0</v>
      </c>
      <c r="N77" s="28">
        <f t="shared" si="73"/>
        <v>0</v>
      </c>
      <c r="O77" s="28">
        <f t="shared" si="74"/>
        <v>0</v>
      </c>
      <c r="P77" s="28">
        <f t="shared" si="75"/>
        <v>0</v>
      </c>
      <c r="Q77" s="28">
        <f t="shared" si="76"/>
        <v>0</v>
      </c>
      <c r="R77" s="28">
        <f t="shared" si="77"/>
        <v>0</v>
      </c>
      <c r="S77" s="28">
        <f t="shared" si="78"/>
        <v>0</v>
      </c>
      <c r="T77" s="28">
        <f t="shared" si="79"/>
        <v>0</v>
      </c>
      <c r="U77" s="138">
        <v>1</v>
      </c>
      <c r="V77" s="24" t="s">
        <v>66</v>
      </c>
      <c r="W77" s="24" t="s">
        <v>798</v>
      </c>
      <c r="X77" s="25">
        <v>1</v>
      </c>
      <c r="Y77" s="25">
        <v>0</v>
      </c>
      <c r="Z77" s="25" t="s">
        <v>57</v>
      </c>
      <c r="AA77" s="161">
        <v>255</v>
      </c>
      <c r="AB77" s="42"/>
      <c r="AC77" s="52"/>
      <c r="AD77" s="44"/>
      <c r="AE77" s="43"/>
      <c r="AF77" s="44"/>
      <c r="AG77" s="43"/>
      <c r="AH77" s="43"/>
      <c r="AI77" s="44"/>
      <c r="AJ77" s="43"/>
      <c r="AK77" s="43"/>
      <c r="AL77" s="44"/>
      <c r="AM77" s="43"/>
      <c r="AN77" s="43"/>
      <c r="AO77" s="321">
        <f t="shared" ref="AO77:AO85" si="81">AA77*SUM(AB77:AN77)</f>
        <v>0</v>
      </c>
    </row>
    <row r="78" spans="2:41" ht="95.05" customHeight="1" x14ac:dyDescent="0.45">
      <c r="B78" s="318" t="s">
        <v>724</v>
      </c>
      <c r="C78" t="e" vm="60">
        <v>#VALUE!</v>
      </c>
      <c r="D78" s="20" t="s">
        <v>72</v>
      </c>
      <c r="E78" s="147" t="s">
        <v>54</v>
      </c>
      <c r="F78" s="136">
        <v>1.75</v>
      </c>
      <c r="G78" s="136">
        <f t="shared" si="65"/>
        <v>0</v>
      </c>
      <c r="H78" s="27">
        <f t="shared" si="67"/>
        <v>0</v>
      </c>
      <c r="I78" s="27">
        <f t="shared" si="68"/>
        <v>0</v>
      </c>
      <c r="J78" s="27">
        <f t="shared" si="69"/>
        <v>0</v>
      </c>
      <c r="K78" s="27">
        <f t="shared" si="70"/>
        <v>0</v>
      </c>
      <c r="L78" s="27">
        <f t="shared" si="71"/>
        <v>0</v>
      </c>
      <c r="M78" s="27">
        <f t="shared" si="72"/>
        <v>0</v>
      </c>
      <c r="N78" s="27">
        <f t="shared" si="73"/>
        <v>0</v>
      </c>
      <c r="O78" s="27">
        <f t="shared" si="74"/>
        <v>0</v>
      </c>
      <c r="P78" s="27">
        <f t="shared" si="75"/>
        <v>0</v>
      </c>
      <c r="Q78" s="27">
        <f t="shared" si="76"/>
        <v>0</v>
      </c>
      <c r="R78" s="27">
        <f t="shared" si="77"/>
        <v>0</v>
      </c>
      <c r="S78" s="27">
        <f t="shared" si="78"/>
        <v>0</v>
      </c>
      <c r="T78" s="27">
        <f t="shared" si="79"/>
        <v>0</v>
      </c>
      <c r="U78" s="138">
        <v>1</v>
      </c>
      <c r="V78" s="22" t="s">
        <v>66</v>
      </c>
      <c r="W78" s="22" t="s">
        <v>799</v>
      </c>
      <c r="X78" s="23">
        <v>1</v>
      </c>
      <c r="Y78" s="23">
        <v>0</v>
      </c>
      <c r="Z78" s="23" t="s">
        <v>57</v>
      </c>
      <c r="AA78" s="161">
        <v>255</v>
      </c>
      <c r="AB78" s="91"/>
      <c r="AC78" s="139"/>
      <c r="AD78" s="92"/>
      <c r="AE78" s="58"/>
      <c r="AF78" s="92"/>
      <c r="AG78" s="58"/>
      <c r="AH78" s="58"/>
      <c r="AI78" s="92"/>
      <c r="AJ78" s="58"/>
      <c r="AK78" s="58"/>
      <c r="AL78" s="92"/>
      <c r="AM78" s="58"/>
      <c r="AN78" s="58"/>
      <c r="AO78" s="319">
        <f t="shared" si="81"/>
        <v>0</v>
      </c>
    </row>
    <row r="79" spans="2:41" ht="95.05" customHeight="1" x14ac:dyDescent="0.45">
      <c r="B79" s="320" t="s">
        <v>725</v>
      </c>
      <c r="C79" t="e" vm="61">
        <v>#VALUE!</v>
      </c>
      <c r="D79" s="30" t="s">
        <v>75</v>
      </c>
      <c r="E79" s="148" t="s">
        <v>54</v>
      </c>
      <c r="F79" s="136">
        <v>1.45</v>
      </c>
      <c r="G79" s="136">
        <f t="shared" si="65"/>
        <v>0</v>
      </c>
      <c r="H79" s="28">
        <f t="shared" si="67"/>
        <v>0</v>
      </c>
      <c r="I79" s="28">
        <f t="shared" si="68"/>
        <v>0</v>
      </c>
      <c r="J79" s="28">
        <f t="shared" si="69"/>
        <v>0</v>
      </c>
      <c r="K79" s="28">
        <f t="shared" si="70"/>
        <v>0</v>
      </c>
      <c r="L79" s="28">
        <f t="shared" si="71"/>
        <v>0</v>
      </c>
      <c r="M79" s="28">
        <f t="shared" si="72"/>
        <v>0</v>
      </c>
      <c r="N79" s="28">
        <f t="shared" si="73"/>
        <v>0</v>
      </c>
      <c r="O79" s="28">
        <f t="shared" si="74"/>
        <v>0</v>
      </c>
      <c r="P79" s="28">
        <f t="shared" si="75"/>
        <v>0</v>
      </c>
      <c r="Q79" s="28">
        <f t="shared" si="76"/>
        <v>0</v>
      </c>
      <c r="R79" s="28">
        <f t="shared" si="77"/>
        <v>0</v>
      </c>
      <c r="S79" s="28">
        <f t="shared" si="78"/>
        <v>0</v>
      </c>
      <c r="T79" s="28">
        <f t="shared" si="79"/>
        <v>0</v>
      </c>
      <c r="U79" s="138">
        <v>1</v>
      </c>
      <c r="V79" s="24" t="s">
        <v>66</v>
      </c>
      <c r="W79" s="24" t="s">
        <v>800</v>
      </c>
      <c r="X79" s="25">
        <v>1</v>
      </c>
      <c r="Y79" s="25">
        <v>0</v>
      </c>
      <c r="Z79" s="25" t="s">
        <v>57</v>
      </c>
      <c r="AA79" s="161">
        <v>255</v>
      </c>
      <c r="AB79" s="42"/>
      <c r="AC79" s="52"/>
      <c r="AD79" s="44"/>
      <c r="AE79" s="43"/>
      <c r="AF79" s="44"/>
      <c r="AG79" s="43"/>
      <c r="AH79" s="43"/>
      <c r="AI79" s="44"/>
      <c r="AJ79" s="43"/>
      <c r="AK79" s="43"/>
      <c r="AL79" s="44"/>
      <c r="AM79" s="43"/>
      <c r="AN79" s="43"/>
      <c r="AO79" s="321">
        <f t="shared" si="81"/>
        <v>0</v>
      </c>
    </row>
    <row r="80" spans="2:41" ht="95.05" customHeight="1" x14ac:dyDescent="0.45">
      <c r="B80" s="318" t="s">
        <v>726</v>
      </c>
      <c r="C80" t="e" vm="62">
        <v>#VALUE!</v>
      </c>
      <c r="D80" s="20" t="s">
        <v>78</v>
      </c>
      <c r="E80" s="147" t="s">
        <v>54</v>
      </c>
      <c r="F80" s="136">
        <v>1.5</v>
      </c>
      <c r="G80" s="136">
        <f t="shared" si="65"/>
        <v>0</v>
      </c>
      <c r="H80" s="27">
        <f t="shared" si="67"/>
        <v>0</v>
      </c>
      <c r="I80" s="27">
        <f t="shared" si="68"/>
        <v>0</v>
      </c>
      <c r="J80" s="27">
        <f t="shared" si="69"/>
        <v>0</v>
      </c>
      <c r="K80" s="27">
        <f t="shared" si="70"/>
        <v>0</v>
      </c>
      <c r="L80" s="27">
        <f t="shared" si="71"/>
        <v>0</v>
      </c>
      <c r="M80" s="27">
        <f t="shared" si="72"/>
        <v>0</v>
      </c>
      <c r="N80" s="27">
        <f t="shared" si="73"/>
        <v>0</v>
      </c>
      <c r="O80" s="27">
        <f t="shared" si="74"/>
        <v>0</v>
      </c>
      <c r="P80" s="27">
        <f t="shared" si="75"/>
        <v>0</v>
      </c>
      <c r="Q80" s="27">
        <f t="shared" si="76"/>
        <v>0</v>
      </c>
      <c r="R80" s="27">
        <f t="shared" si="77"/>
        <v>0</v>
      </c>
      <c r="S80" s="27">
        <f t="shared" si="78"/>
        <v>0</v>
      </c>
      <c r="T80" s="27">
        <f t="shared" si="79"/>
        <v>0</v>
      </c>
      <c r="U80" s="138">
        <v>1</v>
      </c>
      <c r="V80" s="22" t="s">
        <v>66</v>
      </c>
      <c r="W80" s="22" t="s">
        <v>801</v>
      </c>
      <c r="X80" s="23">
        <v>1</v>
      </c>
      <c r="Y80" s="23">
        <v>0</v>
      </c>
      <c r="Z80" s="23" t="s">
        <v>57</v>
      </c>
      <c r="AA80" s="161">
        <v>265</v>
      </c>
      <c r="AB80" s="91"/>
      <c r="AC80" s="139"/>
      <c r="AD80" s="92"/>
      <c r="AE80" s="58"/>
      <c r="AF80" s="92"/>
      <c r="AG80" s="58"/>
      <c r="AH80" s="58"/>
      <c r="AI80" s="92"/>
      <c r="AJ80" s="58"/>
      <c r="AK80" s="58"/>
      <c r="AL80" s="92"/>
      <c r="AM80" s="58"/>
      <c r="AN80" s="58"/>
      <c r="AO80" s="319">
        <f t="shared" si="81"/>
        <v>0</v>
      </c>
    </row>
    <row r="81" spans="2:41" ht="95.05" customHeight="1" x14ac:dyDescent="0.45">
      <c r="B81" s="320" t="s">
        <v>727</v>
      </c>
      <c r="C81" t="e" vm="63">
        <v>#VALUE!</v>
      </c>
      <c r="D81" s="30" t="s">
        <v>81</v>
      </c>
      <c r="E81" s="148" t="s">
        <v>54</v>
      </c>
      <c r="F81" s="136">
        <v>2.0499999999999998</v>
      </c>
      <c r="G81" s="136">
        <f t="shared" si="65"/>
        <v>0</v>
      </c>
      <c r="H81" s="28">
        <f t="shared" si="67"/>
        <v>0</v>
      </c>
      <c r="I81" s="28">
        <f t="shared" si="68"/>
        <v>0</v>
      </c>
      <c r="J81" s="28">
        <f t="shared" si="69"/>
        <v>0</v>
      </c>
      <c r="K81" s="28">
        <f t="shared" si="70"/>
        <v>0</v>
      </c>
      <c r="L81" s="28">
        <f t="shared" si="71"/>
        <v>0</v>
      </c>
      <c r="M81" s="28">
        <f t="shared" si="72"/>
        <v>0</v>
      </c>
      <c r="N81" s="28">
        <f t="shared" si="73"/>
        <v>0</v>
      </c>
      <c r="O81" s="28">
        <f t="shared" si="74"/>
        <v>0</v>
      </c>
      <c r="P81" s="28">
        <f t="shared" si="75"/>
        <v>0</v>
      </c>
      <c r="Q81" s="28">
        <f t="shared" si="76"/>
        <v>0</v>
      </c>
      <c r="R81" s="28">
        <f t="shared" si="77"/>
        <v>0</v>
      </c>
      <c r="S81" s="28">
        <f t="shared" si="78"/>
        <v>0</v>
      </c>
      <c r="T81" s="28">
        <f t="shared" si="79"/>
        <v>0</v>
      </c>
      <c r="U81" s="138">
        <v>1</v>
      </c>
      <c r="V81" s="24" t="s">
        <v>66</v>
      </c>
      <c r="W81" s="24" t="s">
        <v>801</v>
      </c>
      <c r="X81" s="25">
        <v>1</v>
      </c>
      <c r="Y81" s="25">
        <v>0</v>
      </c>
      <c r="Z81" s="25" t="s">
        <v>57</v>
      </c>
      <c r="AA81" s="161">
        <v>265</v>
      </c>
      <c r="AB81" s="42"/>
      <c r="AC81" s="52"/>
      <c r="AD81" s="44"/>
      <c r="AE81" s="43"/>
      <c r="AF81" s="44"/>
      <c r="AG81" s="43"/>
      <c r="AH81" s="43"/>
      <c r="AI81" s="44"/>
      <c r="AJ81" s="43"/>
      <c r="AK81" s="43"/>
      <c r="AL81" s="44"/>
      <c r="AM81" s="43"/>
      <c r="AN81" s="43"/>
      <c r="AO81" s="321">
        <f t="shared" si="81"/>
        <v>0</v>
      </c>
    </row>
    <row r="82" spans="2:41" ht="95.05" customHeight="1" x14ac:dyDescent="0.45">
      <c r="B82" s="318" t="s">
        <v>728</v>
      </c>
      <c r="C82" t="e" vm="64">
        <v>#VALUE!</v>
      </c>
      <c r="D82" s="20" t="s">
        <v>84</v>
      </c>
      <c r="E82" s="147" t="s">
        <v>54</v>
      </c>
      <c r="F82" s="136">
        <v>2.0499999999999998</v>
      </c>
      <c r="G82" s="136">
        <f t="shared" si="65"/>
        <v>0</v>
      </c>
      <c r="H82" s="27">
        <f t="shared" si="67"/>
        <v>0</v>
      </c>
      <c r="I82" s="27">
        <f t="shared" si="68"/>
        <v>0</v>
      </c>
      <c r="J82" s="27">
        <f t="shared" si="69"/>
        <v>0</v>
      </c>
      <c r="K82" s="27">
        <f t="shared" si="70"/>
        <v>0</v>
      </c>
      <c r="L82" s="27">
        <f t="shared" si="71"/>
        <v>0</v>
      </c>
      <c r="M82" s="27">
        <f t="shared" si="72"/>
        <v>0</v>
      </c>
      <c r="N82" s="27">
        <f t="shared" si="73"/>
        <v>0</v>
      </c>
      <c r="O82" s="27">
        <f t="shared" si="74"/>
        <v>0</v>
      </c>
      <c r="P82" s="27">
        <f t="shared" si="75"/>
        <v>0</v>
      </c>
      <c r="Q82" s="27">
        <f t="shared" si="76"/>
        <v>0</v>
      </c>
      <c r="R82" s="27">
        <f t="shared" si="77"/>
        <v>0</v>
      </c>
      <c r="S82" s="27">
        <f t="shared" si="78"/>
        <v>0</v>
      </c>
      <c r="T82" s="27">
        <f t="shared" si="79"/>
        <v>0</v>
      </c>
      <c r="U82" s="138">
        <v>1</v>
      </c>
      <c r="V82" s="22" t="s">
        <v>55</v>
      </c>
      <c r="W82" s="22" t="s">
        <v>792</v>
      </c>
      <c r="X82" s="23">
        <v>2</v>
      </c>
      <c r="Y82" s="23">
        <v>0</v>
      </c>
      <c r="Z82" s="23" t="s">
        <v>57</v>
      </c>
      <c r="AA82" s="161">
        <v>475</v>
      </c>
      <c r="AB82" s="91"/>
      <c r="AC82" s="139"/>
      <c r="AD82" s="92"/>
      <c r="AE82" s="58"/>
      <c r="AF82" s="92"/>
      <c r="AG82" s="58"/>
      <c r="AH82" s="58"/>
      <c r="AI82" s="92"/>
      <c r="AJ82" s="58"/>
      <c r="AK82" s="58"/>
      <c r="AL82" s="92"/>
      <c r="AM82" s="58"/>
      <c r="AN82" s="58"/>
      <c r="AO82" s="319">
        <f t="shared" si="81"/>
        <v>0</v>
      </c>
    </row>
    <row r="83" spans="2:41" ht="95.05" customHeight="1" x14ac:dyDescent="0.45">
      <c r="B83" s="320" t="s">
        <v>729</v>
      </c>
      <c r="C83" t="e" vm="65">
        <v>#VALUE!</v>
      </c>
      <c r="D83" s="30" t="s">
        <v>87</v>
      </c>
      <c r="E83" s="148" t="s">
        <v>54</v>
      </c>
      <c r="F83" s="136">
        <v>2.6</v>
      </c>
      <c r="G83" s="136">
        <f t="shared" si="65"/>
        <v>0</v>
      </c>
      <c r="H83" s="28">
        <f t="shared" si="67"/>
        <v>0</v>
      </c>
      <c r="I83" s="28">
        <f t="shared" si="68"/>
        <v>0</v>
      </c>
      <c r="J83" s="28">
        <f t="shared" si="69"/>
        <v>0</v>
      </c>
      <c r="K83" s="28">
        <f t="shared" si="70"/>
        <v>0</v>
      </c>
      <c r="L83" s="28">
        <f t="shared" si="71"/>
        <v>0</v>
      </c>
      <c r="M83" s="28">
        <f t="shared" si="72"/>
        <v>0</v>
      </c>
      <c r="N83" s="28">
        <f t="shared" si="73"/>
        <v>0</v>
      </c>
      <c r="O83" s="28">
        <f t="shared" si="74"/>
        <v>0</v>
      </c>
      <c r="P83" s="28">
        <f t="shared" si="75"/>
        <v>0</v>
      </c>
      <c r="Q83" s="28">
        <f t="shared" si="76"/>
        <v>0</v>
      </c>
      <c r="R83" s="28">
        <f t="shared" si="77"/>
        <v>0</v>
      </c>
      <c r="S83" s="28">
        <f t="shared" si="78"/>
        <v>0</v>
      </c>
      <c r="T83" s="28">
        <f t="shared" si="79"/>
        <v>0</v>
      </c>
      <c r="U83" s="138">
        <v>1</v>
      </c>
      <c r="V83" s="24" t="s">
        <v>55</v>
      </c>
      <c r="W83" s="24" t="s">
        <v>792</v>
      </c>
      <c r="X83" s="25">
        <v>2</v>
      </c>
      <c r="Y83" s="25">
        <v>0</v>
      </c>
      <c r="Z83" s="25" t="s">
        <v>57</v>
      </c>
      <c r="AA83" s="161">
        <v>465</v>
      </c>
      <c r="AB83" s="42"/>
      <c r="AC83" s="52"/>
      <c r="AD83" s="44"/>
      <c r="AE83" s="43"/>
      <c r="AF83" s="44"/>
      <c r="AG83" s="43"/>
      <c r="AH83" s="43"/>
      <c r="AI83" s="44"/>
      <c r="AJ83" s="43"/>
      <c r="AK83" s="43"/>
      <c r="AL83" s="44"/>
      <c r="AM83" s="43"/>
      <c r="AN83" s="43"/>
      <c r="AO83" s="321">
        <f t="shared" si="81"/>
        <v>0</v>
      </c>
    </row>
    <row r="84" spans="2:41" ht="95.05" customHeight="1" x14ac:dyDescent="0.45">
      <c r="B84" s="318" t="s">
        <v>730</v>
      </c>
      <c r="C84" t="e" vm="66">
        <v>#VALUE!</v>
      </c>
      <c r="D84" s="20" t="s">
        <v>90</v>
      </c>
      <c r="E84" s="147" t="s">
        <v>54</v>
      </c>
      <c r="F84" s="136">
        <v>2.35</v>
      </c>
      <c r="G84" s="136">
        <f t="shared" si="65"/>
        <v>0</v>
      </c>
      <c r="H84" s="27">
        <f t="shared" si="67"/>
        <v>0</v>
      </c>
      <c r="I84" s="27">
        <f t="shared" si="68"/>
        <v>0</v>
      </c>
      <c r="J84" s="27">
        <f t="shared" si="69"/>
        <v>0</v>
      </c>
      <c r="K84" s="27">
        <f t="shared" si="70"/>
        <v>0</v>
      </c>
      <c r="L84" s="27">
        <f t="shared" si="71"/>
        <v>0</v>
      </c>
      <c r="M84" s="27">
        <f t="shared" si="72"/>
        <v>0</v>
      </c>
      <c r="N84" s="27">
        <f t="shared" si="73"/>
        <v>0</v>
      </c>
      <c r="O84" s="27">
        <f t="shared" si="74"/>
        <v>0</v>
      </c>
      <c r="P84" s="27">
        <f t="shared" si="75"/>
        <v>0</v>
      </c>
      <c r="Q84" s="27">
        <f t="shared" si="76"/>
        <v>0</v>
      </c>
      <c r="R84" s="27">
        <f t="shared" si="77"/>
        <v>0</v>
      </c>
      <c r="S84" s="27">
        <f t="shared" si="78"/>
        <v>0</v>
      </c>
      <c r="T84" s="27">
        <f t="shared" si="79"/>
        <v>0</v>
      </c>
      <c r="U84" s="138">
        <v>1</v>
      </c>
      <c r="V84" s="22" t="s">
        <v>55</v>
      </c>
      <c r="W84" s="22" t="s">
        <v>793</v>
      </c>
      <c r="X84" s="23">
        <v>2</v>
      </c>
      <c r="Y84" s="23">
        <v>0</v>
      </c>
      <c r="Z84" s="23" t="s">
        <v>57</v>
      </c>
      <c r="AA84" s="161">
        <v>440</v>
      </c>
      <c r="AB84" s="91"/>
      <c r="AC84" s="139"/>
      <c r="AD84" s="92"/>
      <c r="AE84" s="58"/>
      <c r="AF84" s="92"/>
      <c r="AG84" s="58"/>
      <c r="AH84" s="58"/>
      <c r="AI84" s="92"/>
      <c r="AJ84" s="58"/>
      <c r="AK84" s="58"/>
      <c r="AL84" s="92"/>
      <c r="AM84" s="58"/>
      <c r="AN84" s="58"/>
      <c r="AO84" s="319">
        <f t="shared" si="81"/>
        <v>0</v>
      </c>
    </row>
    <row r="85" spans="2:41" ht="95.05" customHeight="1" x14ac:dyDescent="0.45">
      <c r="B85" s="320" t="s">
        <v>731</v>
      </c>
      <c r="C85" t="e" vm="67">
        <v>#VALUE!</v>
      </c>
      <c r="D85" s="30" t="s">
        <v>93</v>
      </c>
      <c r="E85" s="148" t="s">
        <v>54</v>
      </c>
      <c r="F85" s="136">
        <v>3</v>
      </c>
      <c r="G85" s="136">
        <f t="shared" si="65"/>
        <v>0</v>
      </c>
      <c r="H85" s="28">
        <f t="shared" si="67"/>
        <v>0</v>
      </c>
      <c r="I85" s="28">
        <f t="shared" si="68"/>
        <v>0</v>
      </c>
      <c r="J85" s="28">
        <f t="shared" si="69"/>
        <v>0</v>
      </c>
      <c r="K85" s="28">
        <f t="shared" si="70"/>
        <v>0</v>
      </c>
      <c r="L85" s="28">
        <f t="shared" si="71"/>
        <v>0</v>
      </c>
      <c r="M85" s="28">
        <f t="shared" si="72"/>
        <v>0</v>
      </c>
      <c r="N85" s="28">
        <f t="shared" si="73"/>
        <v>0</v>
      </c>
      <c r="O85" s="28">
        <f t="shared" si="74"/>
        <v>0</v>
      </c>
      <c r="P85" s="28">
        <f t="shared" si="75"/>
        <v>0</v>
      </c>
      <c r="Q85" s="28">
        <f t="shared" si="76"/>
        <v>0</v>
      </c>
      <c r="R85" s="28">
        <f t="shared" si="77"/>
        <v>0</v>
      </c>
      <c r="S85" s="28">
        <f t="shared" si="78"/>
        <v>0</v>
      </c>
      <c r="T85" s="28">
        <f t="shared" si="79"/>
        <v>0</v>
      </c>
      <c r="U85" s="138">
        <v>2</v>
      </c>
      <c r="V85" s="24" t="s">
        <v>55</v>
      </c>
      <c r="W85" s="24" t="s">
        <v>794</v>
      </c>
      <c r="X85" s="25">
        <v>2</v>
      </c>
      <c r="Y85" s="25">
        <v>0</v>
      </c>
      <c r="Z85" s="25" t="s">
        <v>57</v>
      </c>
      <c r="AA85" s="161">
        <v>395</v>
      </c>
      <c r="AB85" s="42"/>
      <c r="AC85" s="52"/>
      <c r="AD85" s="44"/>
      <c r="AE85" s="43"/>
      <c r="AF85" s="44"/>
      <c r="AG85" s="43"/>
      <c r="AH85" s="43"/>
      <c r="AI85" s="44"/>
      <c r="AJ85" s="43"/>
      <c r="AK85" s="43"/>
      <c r="AL85" s="44"/>
      <c r="AM85" s="43"/>
      <c r="AN85" s="43"/>
      <c r="AO85" s="321">
        <f t="shared" si="81"/>
        <v>0</v>
      </c>
    </row>
    <row r="86" spans="2:41" ht="95.05" customHeight="1" thickBot="1" x14ac:dyDescent="0.5">
      <c r="B86" s="322" t="s">
        <v>732</v>
      </c>
      <c r="C86" s="323" t="e" vm="68">
        <v>#VALUE!</v>
      </c>
      <c r="D86" s="324" t="s">
        <v>97</v>
      </c>
      <c r="E86" s="325" t="s">
        <v>54</v>
      </c>
      <c r="F86" s="326">
        <v>4.4000000000000004</v>
      </c>
      <c r="G86" s="326">
        <f>SUM(AB86:AN86)*F86</f>
        <v>0</v>
      </c>
      <c r="H86" s="327">
        <f t="shared" si="67"/>
        <v>0</v>
      </c>
      <c r="I86" s="327">
        <f t="shared" si="68"/>
        <v>0</v>
      </c>
      <c r="J86" s="327">
        <f t="shared" si="69"/>
        <v>0</v>
      </c>
      <c r="K86" s="327">
        <f t="shared" si="70"/>
        <v>0</v>
      </c>
      <c r="L86" s="327">
        <f t="shared" si="71"/>
        <v>0</v>
      </c>
      <c r="M86" s="327">
        <f t="shared" si="72"/>
        <v>0</v>
      </c>
      <c r="N86" s="327">
        <f t="shared" si="73"/>
        <v>0</v>
      </c>
      <c r="O86" s="327">
        <f t="shared" si="74"/>
        <v>0</v>
      </c>
      <c r="P86" s="327">
        <f t="shared" si="75"/>
        <v>0</v>
      </c>
      <c r="Q86" s="327">
        <f t="shared" si="76"/>
        <v>0</v>
      </c>
      <c r="R86" s="327">
        <f t="shared" si="77"/>
        <v>0</v>
      </c>
      <c r="S86" s="327">
        <f t="shared" si="78"/>
        <v>0</v>
      </c>
      <c r="T86" s="327">
        <f t="shared" si="79"/>
        <v>0</v>
      </c>
      <c r="U86" s="328">
        <v>2</v>
      </c>
      <c r="V86" s="329" t="s">
        <v>55</v>
      </c>
      <c r="W86" s="329" t="s">
        <v>792</v>
      </c>
      <c r="X86" s="330">
        <v>2</v>
      </c>
      <c r="Y86" s="330">
        <v>0</v>
      </c>
      <c r="Z86" s="330" t="s">
        <v>57</v>
      </c>
      <c r="AA86" s="331">
        <v>475</v>
      </c>
      <c r="AB86" s="332"/>
      <c r="AC86" s="333"/>
      <c r="AD86" s="334"/>
      <c r="AE86" s="335"/>
      <c r="AF86" s="334"/>
      <c r="AG86" s="335"/>
      <c r="AH86" s="335"/>
      <c r="AI86" s="334"/>
      <c r="AJ86" s="335"/>
      <c r="AK86" s="335"/>
      <c r="AL86" s="334"/>
      <c r="AM86" s="335"/>
      <c r="AN86" s="335"/>
      <c r="AO86" s="336">
        <f>AA86*SUM(AB86:AN86)</f>
        <v>0</v>
      </c>
    </row>
    <row r="87" spans="2:41" ht="94.75" customHeight="1" thickBot="1" x14ac:dyDescent="0.5">
      <c r="B87" s="458" t="s">
        <v>733</v>
      </c>
      <c r="C87" s="459" t="s">
        <v>734</v>
      </c>
      <c r="D87" s="460" t="s">
        <v>100</v>
      </c>
      <c r="E87" s="461" t="s">
        <v>54</v>
      </c>
      <c r="F87" s="273">
        <f>SUM(F73:F86)</f>
        <v>26.650000000000006</v>
      </c>
      <c r="G87" s="273">
        <f t="shared" ref="G87" si="82">SUM(AB87:AN87)*F87</f>
        <v>0</v>
      </c>
      <c r="H87" s="462">
        <f>AB87*$X$25</f>
        <v>0</v>
      </c>
      <c r="I87" s="462">
        <f t="shared" ref="I87" si="83">AC87*$X$25</f>
        <v>0</v>
      </c>
      <c r="J87" s="462">
        <f t="shared" ref="J87" si="84">AD87*$X$25</f>
        <v>0</v>
      </c>
      <c r="K87" s="462">
        <f t="shared" ref="K87" si="85">AE87*$X$25</f>
        <v>0</v>
      </c>
      <c r="L87" s="462">
        <f t="shared" ref="L87" si="86">AF87*$X$25</f>
        <v>0</v>
      </c>
      <c r="M87" s="462">
        <f t="shared" ref="M87" si="87">AG87*$X$25</f>
        <v>0</v>
      </c>
      <c r="N87" s="462">
        <f t="shared" ref="N87" si="88">AH87*$X$25</f>
        <v>0</v>
      </c>
      <c r="O87" s="462">
        <f t="shared" ref="O87" si="89">AI87*$X$25</f>
        <v>0</v>
      </c>
      <c r="P87" s="462">
        <f t="shared" ref="P87" si="90">AJ87*$X$25</f>
        <v>0</v>
      </c>
      <c r="Q87" s="462">
        <f t="shared" ref="Q87" si="91">AK87*$X$25</f>
        <v>0</v>
      </c>
      <c r="R87" s="462">
        <f t="shared" ref="R87" si="92">AL87*$X$25</f>
        <v>0</v>
      </c>
      <c r="S87" s="462">
        <f t="shared" ref="S87" si="93">AM87*$X$25</f>
        <v>0</v>
      </c>
      <c r="T87" s="462">
        <f t="shared" ref="T87" si="94">AN87*$X$25</f>
        <v>0</v>
      </c>
      <c r="U87" s="463">
        <f>SUM(U73:U86)</f>
        <v>16</v>
      </c>
      <c r="V87" s="464" t="s">
        <v>588</v>
      </c>
      <c r="W87" s="464"/>
      <c r="X87" s="441">
        <f>SUM(X73:X86)</f>
        <v>19</v>
      </c>
      <c r="Y87" s="441">
        <v>0</v>
      </c>
      <c r="Z87" s="441" t="s">
        <v>57</v>
      </c>
      <c r="AA87" s="465">
        <v>4585</v>
      </c>
      <c r="AB87" s="466"/>
      <c r="AC87" s="467"/>
      <c r="AD87" s="468"/>
      <c r="AE87" s="385"/>
      <c r="AF87" s="468"/>
      <c r="AG87" s="385"/>
      <c r="AH87" s="385"/>
      <c r="AI87" s="468"/>
      <c r="AJ87" s="385"/>
      <c r="AK87" s="385"/>
      <c r="AL87" s="468"/>
      <c r="AM87" s="385"/>
      <c r="AN87" s="385"/>
      <c r="AO87" s="469">
        <f>AA87*SUM(AB87:AN87)</f>
        <v>0</v>
      </c>
    </row>
  </sheetData>
  <sheetProtection algorithmName="SHA-512" hashValue="PbM7II1H6+Ozk10TY6fwhoT6kVQQrCuYPql93FLoXpwOMyGB2tCQjh14jlIogQOjqRvG9QM1uSJ4Jpshpd2dYg==" saltValue="AgnSRygabCFnT5DGOkArSw==" spinCount="100000" sheet="1" objects="1" scenarios="1" selectLockedCells="1"/>
  <mergeCells count="2">
    <mergeCell ref="B2:D7"/>
    <mergeCell ref="Z2:AD2"/>
  </mergeCells>
  <phoneticPr fontId="7" type="noConversion"/>
  <conditionalFormatting sqref="AB11:AB25">
    <cfRule type="notContainsBlanks" dxfId="94" priority="233">
      <formula>LEN(TRIM(AB11))&gt;0</formula>
    </cfRule>
  </conditionalFormatting>
  <conditionalFormatting sqref="AB26">
    <cfRule type="notContainsBlanks" dxfId="93" priority="587">
      <formula>LEN(TRIM(AB26))&gt;0</formula>
    </cfRule>
  </conditionalFormatting>
  <conditionalFormatting sqref="AB27:AB43">
    <cfRule type="notContainsBlanks" dxfId="92" priority="12">
      <formula>LEN(TRIM(AB27))&gt;0</formula>
    </cfRule>
  </conditionalFormatting>
  <conditionalFormatting sqref="AB44:AB71">
    <cfRule type="notContainsBlanks" dxfId="91" priority="481">
      <formula>LEN(TRIM(AB44))&gt;0</formula>
    </cfRule>
  </conditionalFormatting>
  <conditionalFormatting sqref="AB45:AB71">
    <cfRule type="notContainsBlanks" dxfId="90" priority="480">
      <formula>LEN(TRIM(AB45))&gt;0</formula>
    </cfRule>
  </conditionalFormatting>
  <conditionalFormatting sqref="AB73:AB87">
    <cfRule type="notContainsBlanks" dxfId="89" priority="430">
      <formula>LEN(TRIM(AB73))&gt;0</formula>
    </cfRule>
    <cfRule type="notContainsBlanks" dxfId="88" priority="429">
      <formula>LEN(TRIM(AB73))&gt;0</formula>
    </cfRule>
  </conditionalFormatting>
  <conditionalFormatting sqref="AC11:AC25">
    <cfRule type="notContainsBlanks" dxfId="87" priority="228">
      <formula>LEN(TRIM(AC11))&gt;0</formula>
    </cfRule>
  </conditionalFormatting>
  <conditionalFormatting sqref="AC27:AC43">
    <cfRule type="notContainsBlanks" dxfId="86" priority="7">
      <formula>LEN(TRIM(AC27))&gt;0</formula>
    </cfRule>
  </conditionalFormatting>
  <conditionalFormatting sqref="AC45:AC71">
    <cfRule type="notContainsBlanks" dxfId="85" priority="479">
      <formula>LEN(TRIM(AC45))&gt;0</formula>
    </cfRule>
  </conditionalFormatting>
  <conditionalFormatting sqref="AC73:AC87">
    <cfRule type="notContainsBlanks" dxfId="84" priority="428">
      <formula>LEN(TRIM(AC73))&gt;0</formula>
    </cfRule>
  </conditionalFormatting>
  <conditionalFormatting sqref="AD11:AD25">
    <cfRule type="notContainsBlanks" dxfId="83" priority="229">
      <formula>LEN(TRIM(AD11))&gt;0</formula>
    </cfRule>
  </conditionalFormatting>
  <conditionalFormatting sqref="AD26">
    <cfRule type="notContainsBlanks" dxfId="82" priority="582">
      <formula>LEN(TRIM(AD26))&gt;0</formula>
    </cfRule>
  </conditionalFormatting>
  <conditionalFormatting sqref="AD27:AD43">
    <cfRule type="notContainsBlanks" dxfId="81" priority="8">
      <formula>LEN(TRIM(AD27))&gt;0</formula>
    </cfRule>
  </conditionalFormatting>
  <conditionalFormatting sqref="AD44:AD71">
    <cfRule type="notContainsBlanks" dxfId="80" priority="478">
      <formula>LEN(TRIM(AD44))&gt;0</formula>
    </cfRule>
  </conditionalFormatting>
  <conditionalFormatting sqref="AD45:AD71">
    <cfRule type="notContainsBlanks" dxfId="79" priority="477">
      <formula>LEN(TRIM(AD45))&gt;0</formula>
    </cfRule>
  </conditionalFormatting>
  <conditionalFormatting sqref="AD73:AD87">
    <cfRule type="notContainsBlanks" dxfId="78" priority="427">
      <formula>LEN(TRIM(AD73))&gt;0</formula>
    </cfRule>
    <cfRule type="notContainsBlanks" dxfId="77" priority="426">
      <formula>LEN(TRIM(AD73))&gt;0</formula>
    </cfRule>
  </conditionalFormatting>
  <conditionalFormatting sqref="AE11:AE25">
    <cfRule type="notContainsBlanks" dxfId="76" priority="227">
      <formula>LEN(TRIM(AE11))&gt;0</formula>
    </cfRule>
  </conditionalFormatting>
  <conditionalFormatting sqref="AE26">
    <cfRule type="notContainsBlanks" dxfId="75" priority="579">
      <formula>LEN(TRIM(AE26))&gt;0</formula>
    </cfRule>
  </conditionalFormatting>
  <conditionalFormatting sqref="AE27:AE43">
    <cfRule type="notContainsBlanks" dxfId="74" priority="6">
      <formula>LEN(TRIM(AE27))&gt;0</formula>
    </cfRule>
  </conditionalFormatting>
  <conditionalFormatting sqref="AE44:AE71">
    <cfRule type="notContainsBlanks" dxfId="73" priority="476">
      <formula>LEN(TRIM(AE44))&gt;0</formula>
    </cfRule>
  </conditionalFormatting>
  <conditionalFormatting sqref="AE45:AE71">
    <cfRule type="notContainsBlanks" dxfId="72" priority="475">
      <formula>LEN(TRIM(AE45))&gt;0</formula>
    </cfRule>
  </conditionalFormatting>
  <conditionalFormatting sqref="AE73:AE87">
    <cfRule type="notContainsBlanks" dxfId="71" priority="424">
      <formula>LEN(TRIM(AE73))&gt;0</formula>
    </cfRule>
    <cfRule type="notContainsBlanks" dxfId="70" priority="425">
      <formula>LEN(TRIM(AE73))&gt;0</formula>
    </cfRule>
  </conditionalFormatting>
  <conditionalFormatting sqref="AF11:AF25">
    <cfRule type="notContainsBlanks" dxfId="69" priority="231">
      <formula>LEN(TRIM(AF11))&gt;0</formula>
    </cfRule>
  </conditionalFormatting>
  <conditionalFormatting sqref="AF26">
    <cfRule type="notContainsBlanks" dxfId="68" priority="576">
      <formula>LEN(TRIM(AF26))&gt;0</formula>
    </cfRule>
  </conditionalFormatting>
  <conditionalFormatting sqref="AF27:AF43">
    <cfRule type="notContainsBlanks" dxfId="67" priority="10">
      <formula>LEN(TRIM(AF27))&gt;0</formula>
    </cfRule>
  </conditionalFormatting>
  <conditionalFormatting sqref="AF44:AF71">
    <cfRule type="notContainsBlanks" dxfId="66" priority="474">
      <formula>LEN(TRIM(AF44))&gt;0</formula>
    </cfRule>
  </conditionalFormatting>
  <conditionalFormatting sqref="AF45:AF71">
    <cfRule type="notContainsBlanks" dxfId="65" priority="473">
      <formula>LEN(TRIM(AF45))&gt;0</formula>
    </cfRule>
  </conditionalFormatting>
  <conditionalFormatting sqref="AF73:AF87">
    <cfRule type="notContainsBlanks" dxfId="64" priority="423">
      <formula>LEN(TRIM(AF73))&gt;0</formula>
    </cfRule>
    <cfRule type="notContainsBlanks" dxfId="63" priority="422">
      <formula>LEN(TRIM(AF73))&gt;0</formula>
    </cfRule>
  </conditionalFormatting>
  <conditionalFormatting sqref="AG11:AG25">
    <cfRule type="notContainsBlanks" dxfId="62" priority="223">
      <formula>LEN(TRIM(AG11))&gt;0</formula>
    </cfRule>
  </conditionalFormatting>
  <conditionalFormatting sqref="AG27:AG43">
    <cfRule type="notContainsBlanks" dxfId="61" priority="2">
      <formula>LEN(TRIM(AG27))&gt;0</formula>
    </cfRule>
  </conditionalFormatting>
  <conditionalFormatting sqref="AG45:AG71">
    <cfRule type="notContainsBlanks" dxfId="60" priority="482">
      <formula>LEN(TRIM(AG45))&gt;0</formula>
    </cfRule>
  </conditionalFormatting>
  <conditionalFormatting sqref="AG73:AG87">
    <cfRule type="notContainsBlanks" dxfId="59" priority="431">
      <formula>LEN(TRIM(AG73))&gt;0</formula>
    </cfRule>
  </conditionalFormatting>
  <conditionalFormatting sqref="AH11:AH25">
    <cfRule type="notContainsBlanks" dxfId="58" priority="226">
      <formula>LEN(TRIM(AH11))&gt;0</formula>
    </cfRule>
  </conditionalFormatting>
  <conditionalFormatting sqref="AH27:AH43">
    <cfRule type="notContainsBlanks" dxfId="57" priority="5">
      <formula>LEN(TRIM(AH27))&gt;0</formula>
    </cfRule>
  </conditionalFormatting>
  <conditionalFormatting sqref="AH45:AH71">
    <cfRule type="notContainsBlanks" dxfId="56" priority="472">
      <formula>LEN(TRIM(AH45))&gt;0</formula>
    </cfRule>
  </conditionalFormatting>
  <conditionalFormatting sqref="AH73:AH87">
    <cfRule type="notContainsBlanks" dxfId="55" priority="421">
      <formula>LEN(TRIM(AH73))&gt;0</formula>
    </cfRule>
  </conditionalFormatting>
  <conditionalFormatting sqref="AI11:AI25">
    <cfRule type="notContainsBlanks" dxfId="54" priority="225">
      <formula>LEN(TRIM(AI11))&gt;0</formula>
    </cfRule>
  </conditionalFormatting>
  <conditionalFormatting sqref="AI27:AI43">
    <cfRule type="notContainsBlanks" dxfId="53" priority="4">
      <formula>LEN(TRIM(AI27))&gt;0</formula>
    </cfRule>
  </conditionalFormatting>
  <conditionalFormatting sqref="AI45:AI71">
    <cfRule type="notContainsBlanks" dxfId="52" priority="471">
      <formula>LEN(TRIM(AI45))&gt;0</formula>
    </cfRule>
  </conditionalFormatting>
  <conditionalFormatting sqref="AI73:AI87">
    <cfRule type="notContainsBlanks" dxfId="51" priority="420">
      <formula>LEN(TRIM(AI73))&gt;0</formula>
    </cfRule>
  </conditionalFormatting>
  <conditionalFormatting sqref="AJ11:AJ25">
    <cfRule type="notContainsBlanks" dxfId="50" priority="222">
      <formula>LEN(TRIM(AJ11))&gt;0</formula>
    </cfRule>
  </conditionalFormatting>
  <conditionalFormatting sqref="AJ26 AJ44:AJ71">
    <cfRule type="notContainsBlanks" dxfId="49" priority="560">
      <formula>LEN(TRIM(AJ26))&gt;0</formula>
    </cfRule>
  </conditionalFormatting>
  <conditionalFormatting sqref="AJ27:AJ43">
    <cfRule type="notContainsBlanks" dxfId="48" priority="1">
      <formula>LEN(TRIM(AJ27))&gt;0</formula>
    </cfRule>
  </conditionalFormatting>
  <conditionalFormatting sqref="AJ73:AJ87">
    <cfRule type="notContainsBlanks" dxfId="47" priority="433">
      <formula>LEN(TRIM(AJ73))&gt;0</formula>
    </cfRule>
  </conditionalFormatting>
  <conditionalFormatting sqref="AK11:AK25">
    <cfRule type="notContainsBlanks" dxfId="46" priority="234">
      <formula>LEN(TRIM(AK11))&gt;0</formula>
    </cfRule>
  </conditionalFormatting>
  <conditionalFormatting sqref="AK27:AK43">
    <cfRule type="notContainsBlanks" dxfId="45" priority="13">
      <formula>LEN(TRIM(AK27))&gt;0</formula>
    </cfRule>
  </conditionalFormatting>
  <conditionalFormatting sqref="AK45:AK71">
    <cfRule type="notContainsBlanks" dxfId="44" priority="483">
      <formula>LEN(TRIM(AK45))&gt;0</formula>
    </cfRule>
  </conditionalFormatting>
  <conditionalFormatting sqref="AK73:AK87">
    <cfRule type="notContainsBlanks" dxfId="43" priority="432">
      <formula>LEN(TRIM(AK73))&gt;0</formula>
    </cfRule>
  </conditionalFormatting>
  <conditionalFormatting sqref="AL11:AL25">
    <cfRule type="notContainsBlanks" dxfId="42" priority="230">
      <formula>LEN(TRIM(AL11))&gt;0</formula>
    </cfRule>
  </conditionalFormatting>
  <conditionalFormatting sqref="AL27:AL43">
    <cfRule type="notContainsBlanks" dxfId="41" priority="9">
      <formula>LEN(TRIM(AL27))&gt;0</formula>
    </cfRule>
  </conditionalFormatting>
  <conditionalFormatting sqref="AL45:AL71">
    <cfRule type="notContainsBlanks" dxfId="40" priority="470">
      <formula>LEN(TRIM(AL45))&gt;0</formula>
    </cfRule>
  </conditionalFormatting>
  <conditionalFormatting sqref="AL73:AL87">
    <cfRule type="notContainsBlanks" dxfId="39" priority="419">
      <formula>LEN(TRIM(AL73))&gt;0</formula>
    </cfRule>
  </conditionalFormatting>
  <conditionalFormatting sqref="AM11:AM25">
    <cfRule type="notContainsBlanks" dxfId="38" priority="224">
      <formula>LEN(TRIM(AM11))&gt;0</formula>
    </cfRule>
  </conditionalFormatting>
  <conditionalFormatting sqref="AM27:AM43">
    <cfRule type="notContainsBlanks" dxfId="37" priority="3">
      <formula>LEN(TRIM(AM27))&gt;0</formula>
    </cfRule>
  </conditionalFormatting>
  <conditionalFormatting sqref="AM45:AM71">
    <cfRule type="notContainsBlanks" dxfId="36" priority="469">
      <formula>LEN(TRIM(AM45))&gt;0</formula>
    </cfRule>
  </conditionalFormatting>
  <conditionalFormatting sqref="AM73:AM87">
    <cfRule type="notContainsBlanks" dxfId="35" priority="418">
      <formula>LEN(TRIM(AM73))&gt;0</formula>
    </cfRule>
  </conditionalFormatting>
  <conditionalFormatting sqref="AN11:AN25">
    <cfRule type="notContainsBlanks" dxfId="34" priority="232">
      <formula>LEN(TRIM(AN11))&gt;0</formula>
    </cfRule>
  </conditionalFormatting>
  <conditionalFormatting sqref="AN27:AN43">
    <cfRule type="notContainsBlanks" dxfId="33" priority="11">
      <formula>LEN(TRIM(AN27))&gt;0</formula>
    </cfRule>
  </conditionalFormatting>
  <conditionalFormatting sqref="AN45:AN71">
    <cfRule type="notContainsBlanks" dxfId="32" priority="468">
      <formula>LEN(TRIM(AN45))&gt;0</formula>
    </cfRule>
  </conditionalFormatting>
  <conditionalFormatting sqref="AN73:AN87">
    <cfRule type="notContainsBlanks" dxfId="31" priority="417">
      <formula>LEN(TRIM(AN73))&gt;0</formula>
    </cfRule>
  </conditionalFormatting>
  <pageMargins left="0.25" right="0.25" top="0.75" bottom="0.75" header="0.3" footer="0.3"/>
  <pageSetup paperSize="9" scale="2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AP196"/>
  <sheetViews>
    <sheetView showGridLines="0" zoomScale="70" zoomScaleNormal="70" zoomScalePageLayoutView="75" workbookViewId="0">
      <pane ySplit="9" topLeftCell="A10" activePane="bottomLeft" state="frozen"/>
      <selection pane="bottomLeft" activeCell="AC11" sqref="AC11"/>
    </sheetView>
  </sheetViews>
  <sheetFormatPr defaultColWidth="11" defaultRowHeight="20.6" x14ac:dyDescent="0.55000000000000004"/>
  <cols>
    <col min="1" max="1" width="3.0703125" customWidth="1"/>
    <col min="2" max="2" width="25.640625" style="32" customWidth="1"/>
    <col min="3" max="3" width="23.7109375" style="33" customWidth="1"/>
    <col min="4" max="4" width="19.7109375" style="21" hidden="1" customWidth="1"/>
    <col min="5" max="5" width="5.640625" style="3" customWidth="1"/>
    <col min="6" max="6" width="6.5" style="82" hidden="1" customWidth="1"/>
    <col min="7" max="7" width="6.5" style="77" hidden="1" customWidth="1"/>
    <col min="8" max="8" width="5.140625" style="72" hidden="1" customWidth="1"/>
    <col min="9" max="9" width="5.140625" style="99" hidden="1" customWidth="1"/>
    <col min="10" max="10" width="4.7109375" style="68" hidden="1" customWidth="1"/>
    <col min="11" max="11" width="5.140625" style="8" hidden="1" customWidth="1"/>
    <col min="12" max="12" width="5.140625" style="127" hidden="1" customWidth="1"/>
    <col min="13" max="13" width="5.140625" style="63" hidden="1" customWidth="1"/>
    <col min="14" max="14" width="5.140625" style="103" hidden="1" customWidth="1"/>
    <col min="15" max="15" width="5.140625" style="107" hidden="1" customWidth="1"/>
    <col min="16" max="16" width="5.640625" style="123" hidden="1" customWidth="1"/>
    <col min="17" max="17" width="5.640625" style="119" hidden="1" customWidth="1"/>
    <col min="18" max="18" width="5.640625" style="59" hidden="1" customWidth="1"/>
    <col min="19" max="19" width="5.640625" style="111" hidden="1" customWidth="1"/>
    <col min="20" max="20" width="5.640625" style="115" hidden="1" customWidth="1"/>
    <col min="21" max="21" width="5.640625" style="82" hidden="1" customWidth="1"/>
    <col min="22" max="22" width="10.5703125" style="6" customWidth="1"/>
    <col min="23" max="23" width="25.640625" style="6" customWidth="1"/>
    <col min="24" max="25" width="10.5703125" style="6" customWidth="1"/>
    <col min="26" max="26" width="15.640625" style="6" customWidth="1"/>
    <col min="27" max="27" width="16.85546875" style="6" hidden="1" customWidth="1"/>
    <col min="28" max="28" width="15.640625" style="33" customWidth="1"/>
    <col min="29" max="41" width="11.640625" style="18" customWidth="1"/>
    <col min="42" max="42" width="15.640625" style="4" customWidth="1"/>
    <col min="43" max="16384" width="11" style="33"/>
  </cols>
  <sheetData>
    <row r="1" spans="1:42" ht="25" customHeight="1" thickBot="1" x14ac:dyDescent="0.6"/>
    <row r="2" spans="1:42" ht="25" customHeight="1" x14ac:dyDescent="0.55000000000000004">
      <c r="B2" s="542" t="e" vm="1">
        <v>#VALUE!</v>
      </c>
      <c r="C2" s="542"/>
      <c r="D2" s="542"/>
      <c r="Z2" s="592" t="s">
        <v>14</v>
      </c>
      <c r="AA2" s="593"/>
      <c r="AB2" s="593"/>
      <c r="AC2" s="593"/>
      <c r="AD2" s="594"/>
      <c r="AF2" s="11"/>
      <c r="AG2" s="11"/>
      <c r="AH2" s="11"/>
      <c r="AI2" s="13"/>
      <c r="AJ2" s="13"/>
      <c r="AK2" s="13"/>
      <c r="AL2" s="13"/>
      <c r="AM2" s="13"/>
      <c r="AN2" s="13"/>
      <c r="AO2" s="13"/>
    </row>
    <row r="3" spans="1:42" ht="25" customHeight="1" x14ac:dyDescent="0.55000000000000004">
      <c r="B3" s="542"/>
      <c r="C3" s="542"/>
      <c r="D3" s="542"/>
      <c r="Z3" s="267"/>
      <c r="AA3" s="5"/>
      <c r="AB3" s="31" t="s">
        <v>16</v>
      </c>
      <c r="AC3" s="291">
        <f>SUM(AP$11:AP$1048576)</f>
        <v>0</v>
      </c>
      <c r="AD3" s="292" t="s">
        <v>17</v>
      </c>
      <c r="AE3" s="11"/>
      <c r="AF3" s="11"/>
      <c r="AG3" s="11"/>
      <c r="AH3" s="11"/>
      <c r="AI3"/>
      <c r="AJ3"/>
      <c r="AK3"/>
      <c r="AL3"/>
      <c r="AM3"/>
      <c r="AN3"/>
      <c r="AO3"/>
    </row>
    <row r="4" spans="1:42" ht="25" customHeight="1" x14ac:dyDescent="0.55000000000000004">
      <c r="B4" s="542"/>
      <c r="C4" s="542"/>
      <c r="D4" s="542"/>
      <c r="F4" s="83"/>
      <c r="G4" s="78"/>
      <c r="H4" s="73"/>
      <c r="I4" s="100"/>
      <c r="J4" s="69"/>
      <c r="K4" s="10"/>
      <c r="L4" s="128"/>
      <c r="M4" s="64"/>
      <c r="N4" s="104"/>
      <c r="O4" s="108"/>
      <c r="P4" s="124"/>
      <c r="Q4" s="120"/>
      <c r="R4" s="60"/>
      <c r="S4" s="112"/>
      <c r="T4" s="116"/>
      <c r="U4" s="83"/>
      <c r="W4"/>
      <c r="Z4" s="267"/>
      <c r="AA4" s="5"/>
      <c r="AB4" s="261" t="s">
        <v>18</v>
      </c>
      <c r="AC4" s="259">
        <f>SUM(AC11:AO195)</f>
        <v>0</v>
      </c>
      <c r="AD4" s="293"/>
      <c r="AF4" s="11"/>
      <c r="AG4" s="11"/>
      <c r="AH4" s="11"/>
      <c r="AI4"/>
      <c r="AJ4"/>
      <c r="AK4"/>
      <c r="AL4"/>
      <c r="AM4"/>
      <c r="AN4"/>
      <c r="AO4"/>
    </row>
    <row r="5" spans="1:42" ht="25" customHeight="1" x14ac:dyDescent="0.55000000000000004">
      <c r="B5" s="542"/>
      <c r="C5" s="542"/>
      <c r="D5" s="542"/>
      <c r="F5" s="83"/>
      <c r="G5" s="78"/>
      <c r="H5" s="73"/>
      <c r="I5" s="100"/>
      <c r="J5" s="69"/>
      <c r="K5" s="10"/>
      <c r="L5" s="128"/>
      <c r="M5" s="64"/>
      <c r="N5" s="104"/>
      <c r="O5" s="108"/>
      <c r="P5" s="124"/>
      <c r="Q5" s="120"/>
      <c r="R5" s="60"/>
      <c r="S5" s="112"/>
      <c r="T5" s="116"/>
      <c r="U5" s="83"/>
      <c r="Z5" s="267"/>
      <c r="AA5" s="5"/>
      <c r="AB5" s="261" t="s">
        <v>640</v>
      </c>
      <c r="AC5" s="258">
        <f>AP8</f>
        <v>0</v>
      </c>
      <c r="AD5" s="294"/>
      <c r="AF5" s="11"/>
      <c r="AG5" s="11"/>
      <c r="AH5" s="11"/>
      <c r="AI5"/>
      <c r="AJ5"/>
      <c r="AK5"/>
      <c r="AL5"/>
      <c r="AM5"/>
      <c r="AN5"/>
      <c r="AO5"/>
    </row>
    <row r="6" spans="1:42" ht="25" customHeight="1" thickBot="1" x14ac:dyDescent="0.6">
      <c r="B6" s="542"/>
      <c r="C6" s="542"/>
      <c r="D6" s="542"/>
      <c r="F6" s="83"/>
      <c r="G6" s="78"/>
      <c r="H6" s="73"/>
      <c r="I6" s="100"/>
      <c r="J6" s="69"/>
      <c r="K6" s="10"/>
      <c r="L6" s="128"/>
      <c r="M6" s="64"/>
      <c r="N6" s="104"/>
      <c r="O6" s="108"/>
      <c r="P6" s="124"/>
      <c r="Q6" s="120"/>
      <c r="R6" s="60"/>
      <c r="S6" s="112"/>
      <c r="T6" s="116"/>
      <c r="U6" s="83"/>
      <c r="Z6" s="269"/>
      <c r="AA6" s="295"/>
      <c r="AB6" s="264" t="s">
        <v>233</v>
      </c>
      <c r="AC6" s="265">
        <f>SUM(G$11:G$1048576)</f>
        <v>0</v>
      </c>
      <c r="AD6" s="257" t="s">
        <v>20</v>
      </c>
      <c r="AE6" s="7"/>
      <c r="AF6" s="7"/>
      <c r="AG6" s="7"/>
      <c r="AH6" s="9"/>
      <c r="AI6"/>
      <c r="AJ6"/>
      <c r="AK6"/>
      <c r="AL6"/>
      <c r="AM6"/>
      <c r="AN6"/>
      <c r="AO6"/>
    </row>
    <row r="7" spans="1:42" ht="25" customHeight="1" thickBot="1" x14ac:dyDescent="0.6">
      <c r="B7" s="542"/>
      <c r="C7" s="542"/>
      <c r="D7" s="542"/>
      <c r="AB7" s="18"/>
      <c r="AE7" s="47"/>
      <c r="AF7" s="48"/>
      <c r="AG7" s="33"/>
      <c r="AH7" s="48"/>
      <c r="AI7" s="48"/>
      <c r="AJ7" s="48"/>
      <c r="AK7" s="48"/>
      <c r="AL7" s="48"/>
      <c r="AM7" s="48"/>
      <c r="AN7" s="48"/>
      <c r="AO7" s="48"/>
      <c r="AP7" s="54" t="s">
        <v>21</v>
      </c>
    </row>
    <row r="8" spans="1:42" ht="25" customHeight="1" thickBot="1" x14ac:dyDescent="0.6">
      <c r="E8" s="34"/>
      <c r="F8" s="84"/>
      <c r="G8" s="79"/>
      <c r="H8" s="74"/>
      <c r="I8" s="101"/>
      <c r="J8" s="70"/>
      <c r="K8" s="35"/>
      <c r="L8" s="129"/>
      <c r="M8" s="65"/>
      <c r="N8" s="105"/>
      <c r="O8" s="109"/>
      <c r="P8" s="125"/>
      <c r="Q8" s="121"/>
      <c r="R8" s="61"/>
      <c r="S8" s="113"/>
      <c r="T8" s="117"/>
      <c r="U8" s="84"/>
      <c r="AB8" s="31" t="s">
        <v>22</v>
      </c>
      <c r="AC8" s="455">
        <f t="shared" ref="AC8:AO8" si="0">SUM(H:H)</f>
        <v>0</v>
      </c>
      <c r="AD8" s="456">
        <f t="shared" si="0"/>
        <v>0</v>
      </c>
      <c r="AE8" s="456">
        <f t="shared" si="0"/>
        <v>0</v>
      </c>
      <c r="AF8" s="456">
        <f t="shared" si="0"/>
        <v>0</v>
      </c>
      <c r="AG8" s="456">
        <f t="shared" si="0"/>
        <v>0</v>
      </c>
      <c r="AH8" s="456">
        <f t="shared" si="0"/>
        <v>0</v>
      </c>
      <c r="AI8" s="456">
        <f t="shared" si="0"/>
        <v>0</v>
      </c>
      <c r="AJ8" s="456">
        <f t="shared" si="0"/>
        <v>0</v>
      </c>
      <c r="AK8" s="456">
        <f t="shared" si="0"/>
        <v>0</v>
      </c>
      <c r="AL8" s="456">
        <f t="shared" si="0"/>
        <v>0</v>
      </c>
      <c r="AM8" s="456">
        <f t="shared" si="0"/>
        <v>0</v>
      </c>
      <c r="AN8" s="456">
        <f t="shared" si="0"/>
        <v>0</v>
      </c>
      <c r="AO8" s="456">
        <f t="shared" si="0"/>
        <v>0</v>
      </c>
      <c r="AP8" s="457">
        <f>SUM(AC8:AO8)</f>
        <v>0</v>
      </c>
    </row>
    <row r="9" spans="1:42" s="18" customFormat="1" ht="65.150000000000006" customHeight="1" thickBot="1" x14ac:dyDescent="0.5">
      <c r="A9" s="1"/>
      <c r="B9" s="270" t="s">
        <v>23</v>
      </c>
      <c r="C9" s="271"/>
      <c r="D9" s="271" t="s">
        <v>24</v>
      </c>
      <c r="E9" s="272" t="s">
        <v>25</v>
      </c>
      <c r="F9" s="273" t="s">
        <v>234</v>
      </c>
      <c r="G9" s="274" t="s">
        <v>26</v>
      </c>
      <c r="H9" s="275" t="s">
        <v>235</v>
      </c>
      <c r="I9" s="276" t="s">
        <v>236</v>
      </c>
      <c r="J9" s="277" t="s">
        <v>237</v>
      </c>
      <c r="K9" s="278" t="s">
        <v>238</v>
      </c>
      <c r="L9" s="279" t="s">
        <v>239</v>
      </c>
      <c r="M9" s="280" t="s">
        <v>240</v>
      </c>
      <c r="N9" s="281" t="s">
        <v>241</v>
      </c>
      <c r="O9" s="282" t="s">
        <v>242</v>
      </c>
      <c r="P9" s="283" t="s">
        <v>243</v>
      </c>
      <c r="Q9" s="284" t="s">
        <v>244</v>
      </c>
      <c r="R9" s="285" t="s">
        <v>245</v>
      </c>
      <c r="S9" s="286" t="s">
        <v>246</v>
      </c>
      <c r="T9" s="287" t="s">
        <v>247</v>
      </c>
      <c r="U9" s="273" t="s">
        <v>40</v>
      </c>
      <c r="V9" s="271" t="s">
        <v>41</v>
      </c>
      <c r="W9" s="271" t="s">
        <v>42</v>
      </c>
      <c r="X9" s="288" t="s">
        <v>43</v>
      </c>
      <c r="Y9" s="271" t="s">
        <v>44</v>
      </c>
      <c r="Z9" s="271" t="s">
        <v>45</v>
      </c>
      <c r="AA9" s="289"/>
      <c r="AB9" s="290" t="s">
        <v>248</v>
      </c>
      <c r="AC9" s="447" t="s">
        <v>249</v>
      </c>
      <c r="AD9" s="276" t="s">
        <v>28</v>
      </c>
      <c r="AE9" s="277" t="s">
        <v>250</v>
      </c>
      <c r="AF9" s="278" t="s">
        <v>251</v>
      </c>
      <c r="AG9" s="448" t="s">
        <v>252</v>
      </c>
      <c r="AH9" s="280" t="s">
        <v>253</v>
      </c>
      <c r="AI9" s="449" t="s">
        <v>254</v>
      </c>
      <c r="AJ9" s="450" t="s">
        <v>255</v>
      </c>
      <c r="AK9" s="283" t="s">
        <v>47</v>
      </c>
      <c r="AL9" s="451" t="s">
        <v>256</v>
      </c>
      <c r="AM9" s="285" t="s">
        <v>48</v>
      </c>
      <c r="AN9" s="452" t="s">
        <v>257</v>
      </c>
      <c r="AO9" s="453" t="s">
        <v>258</v>
      </c>
      <c r="AP9" s="454" t="s">
        <v>50</v>
      </c>
    </row>
    <row r="10" spans="1:42" s="18" customFormat="1" ht="170.15" customHeight="1" thickBot="1" x14ac:dyDescent="0.5">
      <c r="A10" s="1"/>
      <c r="B10" s="588" t="e" vm="69">
        <v>#VALUE!</v>
      </c>
      <c r="C10" s="588"/>
      <c r="D10" s="588"/>
      <c r="E10" s="588"/>
      <c r="F10" s="89"/>
      <c r="G10" s="80"/>
      <c r="H10" s="75"/>
      <c r="I10" s="102"/>
      <c r="J10" s="71"/>
      <c r="K10" s="67"/>
      <c r="L10" s="130"/>
      <c r="M10" s="66"/>
      <c r="N10" s="106"/>
      <c r="O10" s="110"/>
      <c r="P10" s="126"/>
      <c r="Q10" s="122"/>
      <c r="R10" s="62"/>
      <c r="S10" s="114"/>
      <c r="T10" s="118"/>
      <c r="U10" s="85"/>
      <c r="V10" s="589" t="e" vm="70">
        <v>#VALUE!</v>
      </c>
      <c r="W10" s="589"/>
      <c r="X10" s="589"/>
      <c r="Y10" s="589"/>
      <c r="Z10" s="589"/>
      <c r="AA10" s="21"/>
      <c r="AB10" s="167" t="s">
        <v>259</v>
      </c>
      <c r="AC10" s="36"/>
      <c r="AD10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37"/>
    </row>
    <row r="11" spans="1:42" s="18" customFormat="1" ht="80.150000000000006" customHeight="1" x14ac:dyDescent="0.45">
      <c r="A11" s="1"/>
      <c r="B11" s="303" t="s">
        <v>260</v>
      </c>
      <c r="C11" s="540" t="e" vm="71">
        <v>#VALUE!</v>
      </c>
      <c r="D11" s="407" t="s">
        <v>261</v>
      </c>
      <c r="E11" s="311"/>
      <c r="F11" s="408">
        <v>13.71</v>
      </c>
      <c r="G11" s="340">
        <f>SUM(AC11:AO11)*F11</f>
        <v>0</v>
      </c>
      <c r="H11" s="341">
        <f>AC11*$X$11</f>
        <v>0</v>
      </c>
      <c r="I11" s="341">
        <f t="shared" ref="I11:T11" si="1">AD11*$X$11</f>
        <v>0</v>
      </c>
      <c r="J11" s="341">
        <f t="shared" si="1"/>
        <v>0</v>
      </c>
      <c r="K11" s="341">
        <f t="shared" si="1"/>
        <v>0</v>
      </c>
      <c r="L11" s="341">
        <f t="shared" si="1"/>
        <v>0</v>
      </c>
      <c r="M11" s="341">
        <f t="shared" si="1"/>
        <v>0</v>
      </c>
      <c r="N11" s="341">
        <f t="shared" si="1"/>
        <v>0</v>
      </c>
      <c r="O11" s="341">
        <f t="shared" si="1"/>
        <v>0</v>
      </c>
      <c r="P11" s="341">
        <f t="shared" si="1"/>
        <v>0</v>
      </c>
      <c r="Q11" s="341">
        <f t="shared" si="1"/>
        <v>0</v>
      </c>
      <c r="R11" s="341">
        <f t="shared" si="1"/>
        <v>0</v>
      </c>
      <c r="S11" s="341">
        <f t="shared" si="1"/>
        <v>0</v>
      </c>
      <c r="T11" s="341">
        <f t="shared" si="1"/>
        <v>0</v>
      </c>
      <c r="U11" s="409">
        <v>1</v>
      </c>
      <c r="V11" s="410" t="s">
        <v>94</v>
      </c>
      <c r="W11" s="410" t="s">
        <v>262</v>
      </c>
      <c r="X11" s="411">
        <v>1</v>
      </c>
      <c r="Y11" s="410">
        <v>11</v>
      </c>
      <c r="Z11" s="410" t="s">
        <v>57</v>
      </c>
      <c r="AA11" s="412"/>
      <c r="AB11" s="413">
        <v>500</v>
      </c>
      <c r="AC11" s="313"/>
      <c r="AD11" s="313"/>
      <c r="AE11" s="414"/>
      <c r="AF11" s="316"/>
      <c r="AG11" s="315"/>
      <c r="AH11" s="316"/>
      <c r="AI11" s="316"/>
      <c r="AJ11" s="316"/>
      <c r="AK11" s="316"/>
      <c r="AL11" s="316"/>
      <c r="AM11" s="316"/>
      <c r="AN11" s="316"/>
      <c r="AO11" s="316"/>
      <c r="AP11" s="415">
        <f>AB11*SUM(AC11:AO11)</f>
        <v>0</v>
      </c>
    </row>
    <row r="12" spans="1:42" s="18" customFormat="1" ht="80.150000000000006" customHeight="1" x14ac:dyDescent="0.45">
      <c r="A12" s="1"/>
      <c r="B12" s="318" t="s">
        <v>263</v>
      </c>
      <c r="C12" s="437" t="e" vm="72">
        <v>#VALUE!</v>
      </c>
      <c r="D12" s="21" t="s">
        <v>264</v>
      </c>
      <c r="E12" s="23"/>
      <c r="F12" s="90">
        <v>3.23</v>
      </c>
      <c r="G12" s="81">
        <f t="shared" ref="G12:G75" si="2">SUM(AC12:AO12)*F12</f>
        <v>0</v>
      </c>
      <c r="H12" s="76">
        <f>AC12*$X$12</f>
        <v>0</v>
      </c>
      <c r="I12" s="76">
        <f t="shared" ref="I12:T12" si="3">AD12*$X$12</f>
        <v>0</v>
      </c>
      <c r="J12" s="76">
        <f t="shared" si="3"/>
        <v>0</v>
      </c>
      <c r="K12" s="76">
        <f t="shared" si="3"/>
        <v>0</v>
      </c>
      <c r="L12" s="76">
        <f t="shared" si="3"/>
        <v>0</v>
      </c>
      <c r="M12" s="76">
        <f t="shared" si="3"/>
        <v>0</v>
      </c>
      <c r="N12" s="76">
        <f t="shared" si="3"/>
        <v>0</v>
      </c>
      <c r="O12" s="76">
        <f t="shared" si="3"/>
        <v>0</v>
      </c>
      <c r="P12" s="76">
        <f t="shared" si="3"/>
        <v>0</v>
      </c>
      <c r="Q12" s="76">
        <f t="shared" si="3"/>
        <v>0</v>
      </c>
      <c r="R12" s="76">
        <f t="shared" si="3"/>
        <v>0</v>
      </c>
      <c r="S12" s="76">
        <f t="shared" si="3"/>
        <v>0</v>
      </c>
      <c r="T12" s="76">
        <f t="shared" si="3"/>
        <v>0</v>
      </c>
      <c r="U12" s="86">
        <v>1</v>
      </c>
      <c r="V12" s="416" t="s">
        <v>55</v>
      </c>
      <c r="W12" s="416" t="s">
        <v>265</v>
      </c>
      <c r="X12" s="29">
        <v>1</v>
      </c>
      <c r="Y12" s="416">
        <v>3</v>
      </c>
      <c r="Z12" s="416" t="s">
        <v>57</v>
      </c>
      <c r="AA12" s="38"/>
      <c r="AB12" s="164">
        <v>210</v>
      </c>
      <c r="AC12" s="58"/>
      <c r="AD12" s="92"/>
      <c r="AE12" s="131"/>
      <c r="AF12" s="91"/>
      <c r="AG12" s="91"/>
      <c r="AH12" s="91"/>
      <c r="AI12" s="58"/>
      <c r="AJ12" s="58"/>
      <c r="AK12" s="58"/>
      <c r="AL12" s="58"/>
      <c r="AM12" s="58"/>
      <c r="AN12" s="58"/>
      <c r="AO12" s="91"/>
      <c r="AP12" s="350">
        <f t="shared" ref="AP12:AP75" si="4">AB12*SUM(AC12:AO12)</f>
        <v>0</v>
      </c>
    </row>
    <row r="13" spans="1:42" s="18" customFormat="1" ht="80.150000000000006" customHeight="1" thickBot="1" x14ac:dyDescent="0.5">
      <c r="A13" s="1"/>
      <c r="B13" s="320" t="s">
        <v>266</v>
      </c>
      <c r="C13" s="437" t="e" vm="73">
        <v>#VALUE!</v>
      </c>
      <c r="D13" s="49" t="s">
        <v>267</v>
      </c>
      <c r="E13" s="25"/>
      <c r="F13" s="90">
        <v>0.88</v>
      </c>
      <c r="G13" s="81">
        <f t="shared" si="2"/>
        <v>0</v>
      </c>
      <c r="H13" s="76">
        <f>AC13*$X$13</f>
        <v>0</v>
      </c>
      <c r="I13" s="76">
        <f t="shared" ref="I13:T13" si="5">AD13*$X$13</f>
        <v>0</v>
      </c>
      <c r="J13" s="76">
        <f t="shared" si="5"/>
        <v>0</v>
      </c>
      <c r="K13" s="76">
        <f t="shared" si="5"/>
        <v>0</v>
      </c>
      <c r="L13" s="76">
        <f t="shared" si="5"/>
        <v>0</v>
      </c>
      <c r="M13" s="76">
        <f t="shared" si="5"/>
        <v>0</v>
      </c>
      <c r="N13" s="76">
        <f t="shared" si="5"/>
        <v>0</v>
      </c>
      <c r="O13" s="76">
        <f t="shared" si="5"/>
        <v>0</v>
      </c>
      <c r="P13" s="76">
        <f t="shared" si="5"/>
        <v>0</v>
      </c>
      <c r="Q13" s="76">
        <f t="shared" si="5"/>
        <v>0</v>
      </c>
      <c r="R13" s="76">
        <f t="shared" si="5"/>
        <v>0</v>
      </c>
      <c r="S13" s="76">
        <f t="shared" si="5"/>
        <v>0</v>
      </c>
      <c r="T13" s="76">
        <f t="shared" si="5"/>
        <v>0</v>
      </c>
      <c r="U13" s="86">
        <v>1</v>
      </c>
      <c r="V13" s="417" t="s">
        <v>105</v>
      </c>
      <c r="W13" s="417" t="s">
        <v>268</v>
      </c>
      <c r="X13" s="40">
        <v>1</v>
      </c>
      <c r="Y13" s="417">
        <v>0</v>
      </c>
      <c r="Z13" s="417" t="s">
        <v>57</v>
      </c>
      <c r="AA13" s="41"/>
      <c r="AB13" s="164">
        <v>135</v>
      </c>
      <c r="AC13" s="43"/>
      <c r="AD13" s="44"/>
      <c r="AE13" s="163"/>
      <c r="AF13" s="42"/>
      <c r="AG13" s="42"/>
      <c r="AH13" s="42"/>
      <c r="AI13" s="43"/>
      <c r="AJ13" s="42"/>
      <c r="AK13" s="42"/>
      <c r="AL13" s="42"/>
      <c r="AM13" s="42"/>
      <c r="AN13" s="43"/>
      <c r="AO13" s="42"/>
      <c r="AP13" s="351">
        <f t="shared" si="4"/>
        <v>0</v>
      </c>
    </row>
    <row r="14" spans="1:42" s="18" customFormat="1" ht="80.150000000000006" customHeight="1" thickBot="1" x14ac:dyDescent="0.5">
      <c r="A14" s="1"/>
      <c r="B14" s="376" t="s">
        <v>269</v>
      </c>
      <c r="C14" s="541" t="e" vm="74">
        <v>#VALUE!</v>
      </c>
      <c r="D14" s="377" t="s">
        <v>270</v>
      </c>
      <c r="E14" s="441"/>
      <c r="F14" s="442">
        <f>SUM(F11:F13)</f>
        <v>17.82</v>
      </c>
      <c r="G14" s="380">
        <f t="shared" si="2"/>
        <v>0</v>
      </c>
      <c r="H14" s="381">
        <f>AC14*$X$14</f>
        <v>0</v>
      </c>
      <c r="I14" s="381">
        <f t="shared" ref="I14:T14" si="6">AD14*$X$14</f>
        <v>0</v>
      </c>
      <c r="J14" s="381">
        <f t="shared" si="6"/>
        <v>0</v>
      </c>
      <c r="K14" s="381">
        <f t="shared" si="6"/>
        <v>0</v>
      </c>
      <c r="L14" s="381">
        <f t="shared" si="6"/>
        <v>0</v>
      </c>
      <c r="M14" s="381">
        <f t="shared" si="6"/>
        <v>0</v>
      </c>
      <c r="N14" s="381">
        <f t="shared" si="6"/>
        <v>0</v>
      </c>
      <c r="O14" s="381">
        <f t="shared" si="6"/>
        <v>0</v>
      </c>
      <c r="P14" s="381">
        <f t="shared" si="6"/>
        <v>0</v>
      </c>
      <c r="Q14" s="381">
        <f t="shared" si="6"/>
        <v>0</v>
      </c>
      <c r="R14" s="381">
        <f t="shared" si="6"/>
        <v>0</v>
      </c>
      <c r="S14" s="381">
        <f t="shared" si="6"/>
        <v>0</v>
      </c>
      <c r="T14" s="381">
        <f t="shared" si="6"/>
        <v>0</v>
      </c>
      <c r="U14" s="443">
        <f>SUM(U11:U13)</f>
        <v>3</v>
      </c>
      <c r="V14" s="444" t="s">
        <v>154</v>
      </c>
      <c r="W14" s="444"/>
      <c r="X14" s="378">
        <v>3</v>
      </c>
      <c r="Y14" s="444">
        <f>SUM(Y11:Y13)</f>
        <v>14</v>
      </c>
      <c r="Z14" s="444" t="s">
        <v>57</v>
      </c>
      <c r="AA14" s="445"/>
      <c r="AB14" s="446">
        <v>845</v>
      </c>
      <c r="AC14" s="384"/>
      <c r="AD14" s="386"/>
      <c r="AE14" s="385"/>
      <c r="AF14" s="384"/>
      <c r="AG14" s="384"/>
      <c r="AH14" s="384"/>
      <c r="AI14" s="387"/>
      <c r="AJ14" s="387"/>
      <c r="AK14" s="387"/>
      <c r="AL14" s="387"/>
      <c r="AM14" s="387"/>
      <c r="AN14" s="387"/>
      <c r="AO14" s="387"/>
      <c r="AP14" s="389">
        <f t="shared" si="4"/>
        <v>0</v>
      </c>
    </row>
    <row r="15" spans="1:42" s="18" customFormat="1" ht="170.15" customHeight="1" thickBot="1" x14ac:dyDescent="0.5">
      <c r="A15" s="1"/>
      <c r="B15" s="588" t="e" vm="75">
        <v>#VALUE!</v>
      </c>
      <c r="C15" s="588"/>
      <c r="D15" s="588"/>
      <c r="E15" s="588"/>
      <c r="F15" s="89"/>
      <c r="G15" s="162"/>
      <c r="H15" s="75"/>
      <c r="I15" s="102"/>
      <c r="J15" s="170"/>
      <c r="K15" s="171"/>
      <c r="L15" s="172"/>
      <c r="M15" s="173"/>
      <c r="N15" s="174"/>
      <c r="O15" s="175"/>
      <c r="P15" s="176"/>
      <c r="Q15" s="177"/>
      <c r="R15" s="178"/>
      <c r="S15" s="179"/>
      <c r="T15" s="180"/>
      <c r="U15" s="85"/>
      <c r="V15" s="589" t="e" vm="76">
        <v>#VALUE!</v>
      </c>
      <c r="W15" s="589"/>
      <c r="X15" s="589"/>
      <c r="Y15" s="589"/>
      <c r="Z15" s="589"/>
      <c r="AA15" s="21"/>
      <c r="AB15" s="167" t="s">
        <v>271</v>
      </c>
      <c r="AC15" s="36"/>
      <c r="AD15" s="36"/>
      <c r="AE15"/>
      <c r="AF15"/>
      <c r="AG15" s="16"/>
      <c r="AH15" s="16"/>
      <c r="AI15" s="16"/>
      <c r="AJ15" s="16"/>
      <c r="AK15" s="16"/>
      <c r="AL15" s="16"/>
      <c r="AM15" s="16"/>
      <c r="AN15" s="16"/>
      <c r="AO15" s="16"/>
      <c r="AP15" s="93"/>
    </row>
    <row r="16" spans="1:42" s="18" customFormat="1" ht="80.150000000000006" customHeight="1" x14ac:dyDescent="0.45">
      <c r="A16" s="1"/>
      <c r="B16" s="390" t="s">
        <v>272</v>
      </c>
      <c r="C16" s="540" t="e" vm="77">
        <v>#VALUE!</v>
      </c>
      <c r="D16" s="337" t="s">
        <v>273</v>
      </c>
      <c r="E16" s="418"/>
      <c r="F16" s="408">
        <v>7.63</v>
      </c>
      <c r="G16" s="340">
        <f t="shared" si="2"/>
        <v>0</v>
      </c>
      <c r="H16" s="341">
        <f>AC16*$X$16</f>
        <v>0</v>
      </c>
      <c r="I16" s="341">
        <f t="shared" ref="I16:T16" si="7">AD16*$X$16</f>
        <v>0</v>
      </c>
      <c r="J16" s="341">
        <f t="shared" si="7"/>
        <v>0</v>
      </c>
      <c r="K16" s="341">
        <f t="shared" si="7"/>
        <v>0</v>
      </c>
      <c r="L16" s="341">
        <f t="shared" si="7"/>
        <v>0</v>
      </c>
      <c r="M16" s="341">
        <f t="shared" si="7"/>
        <v>0</v>
      </c>
      <c r="N16" s="341">
        <f t="shared" si="7"/>
        <v>0</v>
      </c>
      <c r="O16" s="341">
        <f t="shared" si="7"/>
        <v>0</v>
      </c>
      <c r="P16" s="341">
        <f t="shared" si="7"/>
        <v>0</v>
      </c>
      <c r="Q16" s="341">
        <f t="shared" si="7"/>
        <v>0</v>
      </c>
      <c r="R16" s="341">
        <f t="shared" si="7"/>
        <v>0</v>
      </c>
      <c r="S16" s="341">
        <f t="shared" si="7"/>
        <v>0</v>
      </c>
      <c r="T16" s="341">
        <f t="shared" si="7"/>
        <v>0</v>
      </c>
      <c r="U16" s="409">
        <v>1</v>
      </c>
      <c r="V16" s="419" t="s">
        <v>274</v>
      </c>
      <c r="W16" s="419" t="s">
        <v>275</v>
      </c>
      <c r="X16" s="342">
        <v>1</v>
      </c>
      <c r="Y16" s="419">
        <v>6</v>
      </c>
      <c r="Z16" s="419" t="s">
        <v>57</v>
      </c>
      <c r="AA16" s="420"/>
      <c r="AB16" s="413">
        <v>500</v>
      </c>
      <c r="AC16" s="421"/>
      <c r="AD16" s="421"/>
      <c r="AE16" s="422"/>
      <c r="AF16" s="423"/>
      <c r="AG16" s="424"/>
      <c r="AH16" s="423"/>
      <c r="AI16" s="423"/>
      <c r="AJ16" s="423"/>
      <c r="AK16" s="423"/>
      <c r="AL16" s="424"/>
      <c r="AM16" s="423"/>
      <c r="AN16" s="423"/>
      <c r="AO16" s="423"/>
      <c r="AP16" s="349">
        <f>AB16*SUM(AC16:AO16)</f>
        <v>0</v>
      </c>
    </row>
    <row r="17" spans="1:42" s="18" customFormat="1" ht="80.150000000000006" customHeight="1" x14ac:dyDescent="0.45">
      <c r="A17" s="1"/>
      <c r="B17" s="320" t="s">
        <v>276</v>
      </c>
      <c r="C17" s="437" t="e" vm="78">
        <v>#VALUE!</v>
      </c>
      <c r="D17" s="49" t="s">
        <v>277</v>
      </c>
      <c r="E17" s="25"/>
      <c r="F17" s="90">
        <v>7.32</v>
      </c>
      <c r="G17" s="81">
        <f t="shared" si="2"/>
        <v>0</v>
      </c>
      <c r="H17" s="76">
        <f>AC17*$X$17</f>
        <v>0</v>
      </c>
      <c r="I17" s="76">
        <f t="shared" ref="I17:T17" si="8">AD17*$X$17</f>
        <v>0</v>
      </c>
      <c r="J17" s="76">
        <f t="shared" si="8"/>
        <v>0</v>
      </c>
      <c r="K17" s="76">
        <f t="shared" si="8"/>
        <v>0</v>
      </c>
      <c r="L17" s="76">
        <f t="shared" si="8"/>
        <v>0</v>
      </c>
      <c r="M17" s="76">
        <f t="shared" si="8"/>
        <v>0</v>
      </c>
      <c r="N17" s="76">
        <f t="shared" si="8"/>
        <v>0</v>
      </c>
      <c r="O17" s="76">
        <f t="shared" si="8"/>
        <v>0</v>
      </c>
      <c r="P17" s="76">
        <f t="shared" si="8"/>
        <v>0</v>
      </c>
      <c r="Q17" s="76">
        <f t="shared" si="8"/>
        <v>0</v>
      </c>
      <c r="R17" s="76">
        <f t="shared" si="8"/>
        <v>0</v>
      </c>
      <c r="S17" s="76">
        <f t="shared" si="8"/>
        <v>0</v>
      </c>
      <c r="T17" s="76">
        <f t="shared" si="8"/>
        <v>0</v>
      </c>
      <c r="U17" s="86">
        <v>1</v>
      </c>
      <c r="V17" s="417" t="s">
        <v>274</v>
      </c>
      <c r="W17" s="417" t="s">
        <v>278</v>
      </c>
      <c r="X17" s="40">
        <v>1</v>
      </c>
      <c r="Y17" s="417">
        <v>6</v>
      </c>
      <c r="Z17" s="417" t="s">
        <v>57</v>
      </c>
      <c r="AA17" s="41"/>
      <c r="AB17" s="164">
        <v>500</v>
      </c>
      <c r="AC17" s="43"/>
      <c r="AD17" s="44"/>
      <c r="AE17" s="95"/>
      <c r="AF17" s="43"/>
      <c r="AG17" s="44"/>
      <c r="AH17" s="43"/>
      <c r="AI17" s="43"/>
      <c r="AJ17" s="43"/>
      <c r="AK17" s="43"/>
      <c r="AL17" s="44"/>
      <c r="AM17" s="43"/>
      <c r="AN17" s="43"/>
      <c r="AO17" s="43"/>
      <c r="AP17" s="352">
        <f t="shared" si="4"/>
        <v>0</v>
      </c>
    </row>
    <row r="18" spans="1:42" s="18" customFormat="1" ht="80.150000000000006" customHeight="1" x14ac:dyDescent="0.45">
      <c r="A18" s="1"/>
      <c r="B18" s="318" t="s">
        <v>279</v>
      </c>
      <c r="C18" s="437" t="e" vm="79">
        <v>#VALUE!</v>
      </c>
      <c r="D18" s="425" t="s">
        <v>280</v>
      </c>
      <c r="E18" s="23"/>
      <c r="F18" s="90">
        <v>7.4</v>
      </c>
      <c r="G18" s="81">
        <f t="shared" si="2"/>
        <v>0</v>
      </c>
      <c r="H18" s="76">
        <f>AC18*$X$18</f>
        <v>0</v>
      </c>
      <c r="I18" s="76">
        <f t="shared" ref="I18:T18" si="9">AD18*$X$18</f>
        <v>0</v>
      </c>
      <c r="J18" s="76">
        <f t="shared" si="9"/>
        <v>0</v>
      </c>
      <c r="K18" s="76">
        <f t="shared" si="9"/>
        <v>0</v>
      </c>
      <c r="L18" s="76">
        <f t="shared" si="9"/>
        <v>0</v>
      </c>
      <c r="M18" s="76">
        <f t="shared" si="9"/>
        <v>0</v>
      </c>
      <c r="N18" s="76">
        <f t="shared" si="9"/>
        <v>0</v>
      </c>
      <c r="O18" s="76">
        <f t="shared" si="9"/>
        <v>0</v>
      </c>
      <c r="P18" s="76">
        <f t="shared" si="9"/>
        <v>0</v>
      </c>
      <c r="Q18" s="76">
        <f t="shared" si="9"/>
        <v>0</v>
      </c>
      <c r="R18" s="76">
        <f t="shared" si="9"/>
        <v>0</v>
      </c>
      <c r="S18" s="76">
        <f t="shared" si="9"/>
        <v>0</v>
      </c>
      <c r="T18" s="76">
        <f t="shared" si="9"/>
        <v>0</v>
      </c>
      <c r="U18" s="86">
        <v>1</v>
      </c>
      <c r="V18" s="416" t="s">
        <v>274</v>
      </c>
      <c r="W18" s="416" t="s">
        <v>278</v>
      </c>
      <c r="X18" s="29">
        <v>1</v>
      </c>
      <c r="Y18" s="416">
        <v>5</v>
      </c>
      <c r="Z18" s="416" t="s">
        <v>57</v>
      </c>
      <c r="AA18" s="38"/>
      <c r="AB18" s="164">
        <v>500</v>
      </c>
      <c r="AC18" s="39"/>
      <c r="AD18" s="426"/>
      <c r="AE18" s="94"/>
      <c r="AF18" s="39"/>
      <c r="AG18" s="426"/>
      <c r="AH18" s="39"/>
      <c r="AI18" s="39"/>
      <c r="AJ18" s="39"/>
      <c r="AK18" s="39"/>
      <c r="AL18" s="426"/>
      <c r="AM18" s="39"/>
      <c r="AN18" s="39"/>
      <c r="AO18" s="39"/>
      <c r="AP18" s="392">
        <f t="shared" si="4"/>
        <v>0</v>
      </c>
    </row>
    <row r="19" spans="1:42" s="18" customFormat="1" ht="80.150000000000006" customHeight="1" thickBot="1" x14ac:dyDescent="0.5">
      <c r="A19" s="1"/>
      <c r="B19" s="320" t="s">
        <v>281</v>
      </c>
      <c r="C19" s="437" t="e" vm="80">
        <v>#VALUE!</v>
      </c>
      <c r="D19" s="49" t="s">
        <v>282</v>
      </c>
      <c r="E19" s="25"/>
      <c r="F19" s="90">
        <v>7.75</v>
      </c>
      <c r="G19" s="81">
        <f t="shared" si="2"/>
        <v>0</v>
      </c>
      <c r="H19" s="76">
        <f>AC19*$X$19</f>
        <v>0</v>
      </c>
      <c r="I19" s="76">
        <f t="shared" ref="I19:T19" si="10">AD19*$X$19</f>
        <v>0</v>
      </c>
      <c r="J19" s="76">
        <f t="shared" si="10"/>
        <v>0</v>
      </c>
      <c r="K19" s="76">
        <f t="shared" si="10"/>
        <v>0</v>
      </c>
      <c r="L19" s="76">
        <f t="shared" si="10"/>
        <v>0</v>
      </c>
      <c r="M19" s="76">
        <f t="shared" si="10"/>
        <v>0</v>
      </c>
      <c r="N19" s="76">
        <f t="shared" si="10"/>
        <v>0</v>
      </c>
      <c r="O19" s="76">
        <f t="shared" si="10"/>
        <v>0</v>
      </c>
      <c r="P19" s="76">
        <f t="shared" si="10"/>
        <v>0</v>
      </c>
      <c r="Q19" s="76">
        <f t="shared" si="10"/>
        <v>0</v>
      </c>
      <c r="R19" s="76">
        <f t="shared" si="10"/>
        <v>0</v>
      </c>
      <c r="S19" s="76">
        <f t="shared" si="10"/>
        <v>0</v>
      </c>
      <c r="T19" s="76">
        <f t="shared" si="10"/>
        <v>0</v>
      </c>
      <c r="U19" s="86">
        <v>1</v>
      </c>
      <c r="V19" s="417" t="s">
        <v>274</v>
      </c>
      <c r="W19" s="417" t="s">
        <v>278</v>
      </c>
      <c r="X19" s="40">
        <v>1</v>
      </c>
      <c r="Y19" s="417">
        <v>6</v>
      </c>
      <c r="Z19" s="417" t="s">
        <v>57</v>
      </c>
      <c r="AA19" s="41"/>
      <c r="AB19" s="164">
        <v>500</v>
      </c>
      <c r="AC19" s="42"/>
      <c r="AD19" s="42"/>
      <c r="AE19" s="95"/>
      <c r="AF19" s="43"/>
      <c r="AG19" s="44"/>
      <c r="AH19" s="43"/>
      <c r="AI19" s="43"/>
      <c r="AJ19" s="43"/>
      <c r="AK19" s="43"/>
      <c r="AL19" s="44"/>
      <c r="AM19" s="43"/>
      <c r="AN19" s="43"/>
      <c r="AO19" s="43"/>
      <c r="AP19" s="352">
        <f t="shared" si="4"/>
        <v>0</v>
      </c>
    </row>
    <row r="20" spans="1:42" s="18" customFormat="1" ht="80.150000000000006" customHeight="1" thickBot="1" x14ac:dyDescent="0.5">
      <c r="A20" s="1"/>
      <c r="B20" s="376" t="s">
        <v>283</v>
      </c>
      <c r="C20" s="541" t="e" vm="81">
        <v>#VALUE!</v>
      </c>
      <c r="D20" s="377" t="s">
        <v>284</v>
      </c>
      <c r="E20" s="441"/>
      <c r="F20" s="442">
        <f>SUM(F16:F19)</f>
        <v>30.1</v>
      </c>
      <c r="G20" s="380">
        <f t="shared" si="2"/>
        <v>0</v>
      </c>
      <c r="H20" s="381">
        <f>AC20*$X$20</f>
        <v>0</v>
      </c>
      <c r="I20" s="381">
        <f t="shared" ref="I20:T20" si="11">AD20*$X$20</f>
        <v>0</v>
      </c>
      <c r="J20" s="381">
        <f t="shared" si="11"/>
        <v>0</v>
      </c>
      <c r="K20" s="381">
        <f t="shared" si="11"/>
        <v>0</v>
      </c>
      <c r="L20" s="381">
        <f t="shared" si="11"/>
        <v>0</v>
      </c>
      <c r="M20" s="381">
        <f t="shared" si="11"/>
        <v>0</v>
      </c>
      <c r="N20" s="381">
        <f t="shared" si="11"/>
        <v>0</v>
      </c>
      <c r="O20" s="381">
        <f t="shared" si="11"/>
        <v>0</v>
      </c>
      <c r="P20" s="381">
        <f t="shared" si="11"/>
        <v>0</v>
      </c>
      <c r="Q20" s="381">
        <f t="shared" si="11"/>
        <v>0</v>
      </c>
      <c r="R20" s="381">
        <f t="shared" si="11"/>
        <v>0</v>
      </c>
      <c r="S20" s="381">
        <f t="shared" si="11"/>
        <v>0</v>
      </c>
      <c r="T20" s="381">
        <f t="shared" si="11"/>
        <v>0</v>
      </c>
      <c r="U20" s="443">
        <f>SUM(U16:U19)</f>
        <v>4</v>
      </c>
      <c r="V20" s="444" t="s">
        <v>274</v>
      </c>
      <c r="W20" s="444"/>
      <c r="X20" s="378">
        <v>4</v>
      </c>
      <c r="Y20" s="444">
        <f>SUM(Y16:Y19)</f>
        <v>23</v>
      </c>
      <c r="Z20" s="444" t="s">
        <v>57</v>
      </c>
      <c r="AA20" s="445"/>
      <c r="AB20" s="446">
        <v>2000</v>
      </c>
      <c r="AC20" s="387"/>
      <c r="AD20" s="387"/>
      <c r="AE20" s="385"/>
      <c r="AF20" s="384"/>
      <c r="AG20" s="386"/>
      <c r="AH20" s="384"/>
      <c r="AI20" s="384"/>
      <c r="AJ20" s="384"/>
      <c r="AK20" s="384"/>
      <c r="AL20" s="386"/>
      <c r="AM20" s="384"/>
      <c r="AN20" s="384"/>
      <c r="AO20" s="384"/>
      <c r="AP20" s="440">
        <f t="shared" si="4"/>
        <v>0</v>
      </c>
    </row>
    <row r="21" spans="1:42" s="18" customFormat="1" ht="170.15" customHeight="1" thickBot="1" x14ac:dyDescent="0.5">
      <c r="A21" s="1"/>
      <c r="B21" s="588" t="e" vm="82">
        <v>#VALUE!</v>
      </c>
      <c r="C21" s="588"/>
      <c r="D21" s="588"/>
      <c r="E21" s="588"/>
      <c r="F21" s="89"/>
      <c r="G21" s="162">
        <f>SUM(AC21:AO21)*F21</f>
        <v>0</v>
      </c>
      <c r="H21" s="75"/>
      <c r="I21" s="102"/>
      <c r="J21" s="170"/>
      <c r="K21" s="171"/>
      <c r="L21" s="172"/>
      <c r="M21" s="173"/>
      <c r="N21" s="174"/>
      <c r="O21" s="175"/>
      <c r="P21" s="176"/>
      <c r="Q21" s="177"/>
      <c r="R21" s="178"/>
      <c r="S21" s="179"/>
      <c r="T21" s="180"/>
      <c r="U21" s="85"/>
      <c r="V21" s="589"/>
      <c r="W21" s="589"/>
      <c r="X21" s="589"/>
      <c r="Y21" s="589"/>
      <c r="Z21" s="589"/>
      <c r="AA21" s="21"/>
      <c r="AB21" s="167" t="s">
        <v>285</v>
      </c>
      <c r="AC21" s="36"/>
      <c r="AD21" s="36"/>
      <c r="AE21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93"/>
    </row>
    <row r="22" spans="1:42" s="18" customFormat="1" ht="80.150000000000006" customHeight="1" x14ac:dyDescent="0.45">
      <c r="A22" s="1"/>
      <c r="B22" s="390" t="s">
        <v>286</v>
      </c>
      <c r="C22" s="540" t="e" vm="83">
        <v>#VALUE!</v>
      </c>
      <c r="D22" s="427" t="s">
        <v>287</v>
      </c>
      <c r="E22" s="418"/>
      <c r="F22" s="428">
        <v>0.39</v>
      </c>
      <c r="G22" s="340">
        <f t="shared" si="2"/>
        <v>0</v>
      </c>
      <c r="H22" s="341">
        <f>AC22*$X$22</f>
        <v>0</v>
      </c>
      <c r="I22" s="341">
        <f t="shared" ref="I22:T22" si="12">AD22*$X$22</f>
        <v>0</v>
      </c>
      <c r="J22" s="341">
        <f t="shared" si="12"/>
        <v>0</v>
      </c>
      <c r="K22" s="341">
        <f t="shared" si="12"/>
        <v>0</v>
      </c>
      <c r="L22" s="341">
        <f t="shared" si="12"/>
        <v>0</v>
      </c>
      <c r="M22" s="341">
        <f t="shared" si="12"/>
        <v>0</v>
      </c>
      <c r="N22" s="341">
        <f t="shared" si="12"/>
        <v>0</v>
      </c>
      <c r="O22" s="341">
        <f t="shared" si="12"/>
        <v>0</v>
      </c>
      <c r="P22" s="341">
        <f t="shared" si="12"/>
        <v>0</v>
      </c>
      <c r="Q22" s="341">
        <f t="shared" si="12"/>
        <v>0</v>
      </c>
      <c r="R22" s="341">
        <f t="shared" si="12"/>
        <v>0</v>
      </c>
      <c r="S22" s="341">
        <f t="shared" si="12"/>
        <v>0</v>
      </c>
      <c r="T22" s="341">
        <f t="shared" si="12"/>
        <v>0</v>
      </c>
      <c r="U22" s="429">
        <v>1</v>
      </c>
      <c r="V22" s="419" t="s">
        <v>105</v>
      </c>
      <c r="W22" s="419" t="s">
        <v>288</v>
      </c>
      <c r="X22" s="342">
        <v>1</v>
      </c>
      <c r="Y22" s="419">
        <v>0</v>
      </c>
      <c r="Z22" s="419" t="s">
        <v>57</v>
      </c>
      <c r="AA22" s="430"/>
      <c r="AB22" s="413">
        <v>125</v>
      </c>
      <c r="AC22" s="421"/>
      <c r="AD22" s="421"/>
      <c r="AE22" s="422"/>
      <c r="AF22" s="423"/>
      <c r="AG22" s="424"/>
      <c r="AH22" s="423"/>
      <c r="AI22" s="423"/>
      <c r="AJ22" s="424"/>
      <c r="AK22" s="423"/>
      <c r="AL22" s="424"/>
      <c r="AM22" s="423"/>
      <c r="AN22" s="431"/>
      <c r="AO22" s="423"/>
      <c r="AP22" s="349">
        <f t="shared" si="4"/>
        <v>0</v>
      </c>
    </row>
    <row r="23" spans="1:42" s="18" customFormat="1" ht="80.150000000000006" customHeight="1" x14ac:dyDescent="0.45">
      <c r="A23" s="1"/>
      <c r="B23" s="320" t="s">
        <v>289</v>
      </c>
      <c r="C23" s="437" t="e" vm="84">
        <v>#VALUE!</v>
      </c>
      <c r="D23" s="49" t="s">
        <v>290</v>
      </c>
      <c r="E23" s="25"/>
      <c r="F23" s="432">
        <v>0.48</v>
      </c>
      <c r="G23" s="81">
        <f t="shared" si="2"/>
        <v>0</v>
      </c>
      <c r="H23" s="76">
        <f>AC23*$X$23</f>
        <v>0</v>
      </c>
      <c r="I23" s="76">
        <f t="shared" ref="I23:T23" si="13">AD23*$X$23</f>
        <v>0</v>
      </c>
      <c r="J23" s="76">
        <f t="shared" si="13"/>
        <v>0</v>
      </c>
      <c r="K23" s="76">
        <f t="shared" si="13"/>
        <v>0</v>
      </c>
      <c r="L23" s="76">
        <f t="shared" si="13"/>
        <v>0</v>
      </c>
      <c r="M23" s="76">
        <f t="shared" si="13"/>
        <v>0</v>
      </c>
      <c r="N23" s="76">
        <f t="shared" si="13"/>
        <v>0</v>
      </c>
      <c r="O23" s="76">
        <f t="shared" si="13"/>
        <v>0</v>
      </c>
      <c r="P23" s="76">
        <f t="shared" si="13"/>
        <v>0</v>
      </c>
      <c r="Q23" s="76">
        <f t="shared" si="13"/>
        <v>0</v>
      </c>
      <c r="R23" s="76">
        <f t="shared" si="13"/>
        <v>0</v>
      </c>
      <c r="S23" s="76">
        <f t="shared" si="13"/>
        <v>0</v>
      </c>
      <c r="T23" s="76">
        <f t="shared" si="13"/>
        <v>0</v>
      </c>
      <c r="U23" s="85">
        <v>1</v>
      </c>
      <c r="V23" s="417" t="s">
        <v>105</v>
      </c>
      <c r="W23" s="417" t="s">
        <v>291</v>
      </c>
      <c r="X23" s="40">
        <v>1</v>
      </c>
      <c r="Y23" s="417">
        <v>0</v>
      </c>
      <c r="Z23" s="417" t="s">
        <v>57</v>
      </c>
      <c r="AA23" s="45"/>
      <c r="AB23" s="164">
        <v>125</v>
      </c>
      <c r="AC23" s="43"/>
      <c r="AD23" s="44"/>
      <c r="AE23" s="95"/>
      <c r="AF23" s="43"/>
      <c r="AG23" s="44"/>
      <c r="AH23" s="43"/>
      <c r="AI23" s="43"/>
      <c r="AJ23" s="44"/>
      <c r="AK23" s="43"/>
      <c r="AL23" s="44"/>
      <c r="AM23" s="43"/>
      <c r="AN23" s="44"/>
      <c r="AO23" s="43"/>
      <c r="AP23" s="352">
        <f t="shared" si="4"/>
        <v>0</v>
      </c>
    </row>
    <row r="24" spans="1:42" s="18" customFormat="1" ht="80.150000000000006" customHeight="1" x14ac:dyDescent="0.45">
      <c r="A24" s="1"/>
      <c r="B24" s="318" t="s">
        <v>292</v>
      </c>
      <c r="C24" s="437" t="e" vm="85">
        <v>#VALUE!</v>
      </c>
      <c r="D24" s="425" t="s">
        <v>293</v>
      </c>
      <c r="E24" s="23"/>
      <c r="F24" s="432">
        <v>0.61</v>
      </c>
      <c r="G24" s="81">
        <f t="shared" si="2"/>
        <v>0</v>
      </c>
      <c r="H24" s="76">
        <f>AC24*$X$24</f>
        <v>0</v>
      </c>
      <c r="I24" s="76">
        <f t="shared" ref="I24:T24" si="14">AD24*$X$24</f>
        <v>0</v>
      </c>
      <c r="J24" s="76">
        <f t="shared" si="14"/>
        <v>0</v>
      </c>
      <c r="K24" s="76">
        <f t="shared" si="14"/>
        <v>0</v>
      </c>
      <c r="L24" s="76">
        <f t="shared" si="14"/>
        <v>0</v>
      </c>
      <c r="M24" s="76">
        <f t="shared" si="14"/>
        <v>0</v>
      </c>
      <c r="N24" s="76">
        <f t="shared" si="14"/>
        <v>0</v>
      </c>
      <c r="O24" s="76">
        <f t="shared" si="14"/>
        <v>0</v>
      </c>
      <c r="P24" s="76">
        <f t="shared" si="14"/>
        <v>0</v>
      </c>
      <c r="Q24" s="76">
        <f t="shared" si="14"/>
        <v>0</v>
      </c>
      <c r="R24" s="76">
        <f t="shared" si="14"/>
        <v>0</v>
      </c>
      <c r="S24" s="76">
        <f t="shared" si="14"/>
        <v>0</v>
      </c>
      <c r="T24" s="76">
        <f t="shared" si="14"/>
        <v>0</v>
      </c>
      <c r="U24" s="85">
        <v>1</v>
      </c>
      <c r="V24" s="416" t="s">
        <v>105</v>
      </c>
      <c r="W24" s="416" t="s">
        <v>294</v>
      </c>
      <c r="X24" s="29">
        <v>1</v>
      </c>
      <c r="Y24" s="416">
        <v>0</v>
      </c>
      <c r="Z24" s="416" t="s">
        <v>57</v>
      </c>
      <c r="AA24" s="46"/>
      <c r="AB24" s="164">
        <v>125</v>
      </c>
      <c r="AC24" s="39"/>
      <c r="AD24" s="426"/>
      <c r="AE24" s="94"/>
      <c r="AF24" s="39"/>
      <c r="AG24" s="426"/>
      <c r="AH24" s="39"/>
      <c r="AI24" s="39"/>
      <c r="AJ24" s="426"/>
      <c r="AK24" s="39"/>
      <c r="AL24" s="426"/>
      <c r="AM24" s="39"/>
      <c r="AN24" s="426"/>
      <c r="AO24" s="39"/>
      <c r="AP24" s="392">
        <f t="shared" si="4"/>
        <v>0</v>
      </c>
    </row>
    <row r="25" spans="1:42" s="18" customFormat="1" ht="80.150000000000006" customHeight="1" x14ac:dyDescent="0.45">
      <c r="A25" s="1"/>
      <c r="B25" s="320" t="s">
        <v>295</v>
      </c>
      <c r="C25" s="437" t="e" vm="86">
        <v>#VALUE!</v>
      </c>
      <c r="D25" s="49" t="s">
        <v>296</v>
      </c>
      <c r="E25" s="25"/>
      <c r="F25" s="432">
        <v>0.69</v>
      </c>
      <c r="G25" s="81">
        <f t="shared" si="2"/>
        <v>0</v>
      </c>
      <c r="H25" s="76">
        <f>AC25*$X$25</f>
        <v>0</v>
      </c>
      <c r="I25" s="76">
        <f t="shared" ref="I25:T25" si="15">AD25*$X$25</f>
        <v>0</v>
      </c>
      <c r="J25" s="76">
        <f t="shared" si="15"/>
        <v>0</v>
      </c>
      <c r="K25" s="76">
        <f t="shared" si="15"/>
        <v>0</v>
      </c>
      <c r="L25" s="76">
        <f t="shared" si="15"/>
        <v>0</v>
      </c>
      <c r="M25" s="76">
        <f t="shared" si="15"/>
        <v>0</v>
      </c>
      <c r="N25" s="76">
        <f t="shared" si="15"/>
        <v>0</v>
      </c>
      <c r="O25" s="76">
        <f t="shared" si="15"/>
        <v>0</v>
      </c>
      <c r="P25" s="76">
        <f t="shared" si="15"/>
        <v>0</v>
      </c>
      <c r="Q25" s="76">
        <f t="shared" si="15"/>
        <v>0</v>
      </c>
      <c r="R25" s="76">
        <f t="shared" si="15"/>
        <v>0</v>
      </c>
      <c r="S25" s="76">
        <f t="shared" si="15"/>
        <v>0</v>
      </c>
      <c r="T25" s="76">
        <f t="shared" si="15"/>
        <v>0</v>
      </c>
      <c r="U25" s="85">
        <v>1</v>
      </c>
      <c r="V25" s="417" t="s">
        <v>105</v>
      </c>
      <c r="W25" s="417" t="s">
        <v>297</v>
      </c>
      <c r="X25" s="40">
        <v>1</v>
      </c>
      <c r="Y25" s="417">
        <v>0</v>
      </c>
      <c r="Z25" s="417" t="s">
        <v>57</v>
      </c>
      <c r="AA25" s="45"/>
      <c r="AB25" s="164">
        <v>125</v>
      </c>
      <c r="AC25" s="43"/>
      <c r="AD25" s="44"/>
      <c r="AE25" s="95"/>
      <c r="AF25" s="43"/>
      <c r="AG25" s="44"/>
      <c r="AH25" s="43"/>
      <c r="AI25" s="43"/>
      <c r="AJ25" s="44"/>
      <c r="AK25" s="43"/>
      <c r="AL25" s="44"/>
      <c r="AM25" s="43"/>
      <c r="AN25" s="44"/>
      <c r="AO25" s="43"/>
      <c r="AP25" s="352">
        <f t="shared" si="4"/>
        <v>0</v>
      </c>
    </row>
    <row r="26" spans="1:42" s="18" customFormat="1" ht="80.150000000000006" customHeight="1" x14ac:dyDescent="0.45">
      <c r="A26" s="1"/>
      <c r="B26" s="318" t="s">
        <v>298</v>
      </c>
      <c r="C26" s="437" t="e" vm="87">
        <v>#VALUE!</v>
      </c>
      <c r="D26" s="425" t="s">
        <v>299</v>
      </c>
      <c r="E26" s="23"/>
      <c r="F26" s="432">
        <v>0.76</v>
      </c>
      <c r="G26" s="81">
        <f t="shared" si="2"/>
        <v>0</v>
      </c>
      <c r="H26" s="76">
        <f>AC26*$X$26</f>
        <v>0</v>
      </c>
      <c r="I26" s="76">
        <f t="shared" ref="I26:T26" si="16">AD26*$X$26</f>
        <v>0</v>
      </c>
      <c r="J26" s="76">
        <f t="shared" si="16"/>
        <v>0</v>
      </c>
      <c r="K26" s="76">
        <f t="shared" si="16"/>
        <v>0</v>
      </c>
      <c r="L26" s="76">
        <f t="shared" si="16"/>
        <v>0</v>
      </c>
      <c r="M26" s="76">
        <f t="shared" si="16"/>
        <v>0</v>
      </c>
      <c r="N26" s="76">
        <f t="shared" si="16"/>
        <v>0</v>
      </c>
      <c r="O26" s="76">
        <f t="shared" si="16"/>
        <v>0</v>
      </c>
      <c r="P26" s="76">
        <f t="shared" si="16"/>
        <v>0</v>
      </c>
      <c r="Q26" s="76">
        <f t="shared" si="16"/>
        <v>0</v>
      </c>
      <c r="R26" s="76">
        <f t="shared" si="16"/>
        <v>0</v>
      </c>
      <c r="S26" s="76">
        <f t="shared" si="16"/>
        <v>0</v>
      </c>
      <c r="T26" s="76">
        <f t="shared" si="16"/>
        <v>0</v>
      </c>
      <c r="U26" s="85">
        <v>1</v>
      </c>
      <c r="V26" s="416" t="s">
        <v>55</v>
      </c>
      <c r="W26" s="416" t="s">
        <v>300</v>
      </c>
      <c r="X26" s="29">
        <v>1</v>
      </c>
      <c r="Y26" s="416">
        <v>0</v>
      </c>
      <c r="Z26" s="416" t="s">
        <v>57</v>
      </c>
      <c r="AA26" s="46"/>
      <c r="AB26" s="164">
        <v>135</v>
      </c>
      <c r="AC26" s="39"/>
      <c r="AD26" s="426"/>
      <c r="AE26" s="94"/>
      <c r="AF26" s="39"/>
      <c r="AG26" s="426"/>
      <c r="AH26" s="39"/>
      <c r="AI26" s="39"/>
      <c r="AJ26" s="426"/>
      <c r="AK26" s="39"/>
      <c r="AL26" s="426"/>
      <c r="AM26" s="39"/>
      <c r="AN26" s="426"/>
      <c r="AO26" s="39"/>
      <c r="AP26" s="392">
        <f t="shared" si="4"/>
        <v>0</v>
      </c>
    </row>
    <row r="27" spans="1:42" s="18" customFormat="1" ht="80.150000000000006" customHeight="1" x14ac:dyDescent="0.45">
      <c r="A27" s="1"/>
      <c r="B27" s="320" t="s">
        <v>301</v>
      </c>
      <c r="C27" s="437" t="e" vm="88">
        <v>#VALUE!</v>
      </c>
      <c r="D27" s="49" t="s">
        <v>302</v>
      </c>
      <c r="E27" s="25"/>
      <c r="F27" s="432">
        <v>0.93</v>
      </c>
      <c r="G27" s="81">
        <f t="shared" si="2"/>
        <v>0</v>
      </c>
      <c r="H27" s="76">
        <f>AC27*$X$27</f>
        <v>0</v>
      </c>
      <c r="I27" s="76">
        <f t="shared" ref="I27:T27" si="17">AD27*$X$27</f>
        <v>0</v>
      </c>
      <c r="J27" s="76">
        <f t="shared" si="17"/>
        <v>0</v>
      </c>
      <c r="K27" s="76">
        <f t="shared" si="17"/>
        <v>0</v>
      </c>
      <c r="L27" s="76">
        <f t="shared" si="17"/>
        <v>0</v>
      </c>
      <c r="M27" s="76">
        <f t="shared" si="17"/>
        <v>0</v>
      </c>
      <c r="N27" s="76">
        <f t="shared" si="17"/>
        <v>0</v>
      </c>
      <c r="O27" s="76">
        <f t="shared" si="17"/>
        <v>0</v>
      </c>
      <c r="P27" s="76">
        <f t="shared" si="17"/>
        <v>0</v>
      </c>
      <c r="Q27" s="76">
        <f t="shared" si="17"/>
        <v>0</v>
      </c>
      <c r="R27" s="76">
        <f t="shared" si="17"/>
        <v>0</v>
      </c>
      <c r="S27" s="76">
        <f t="shared" si="17"/>
        <v>0</v>
      </c>
      <c r="T27" s="76">
        <f t="shared" si="17"/>
        <v>0</v>
      </c>
      <c r="U27" s="85">
        <v>1</v>
      </c>
      <c r="V27" s="417" t="s">
        <v>55</v>
      </c>
      <c r="W27" s="417" t="s">
        <v>303</v>
      </c>
      <c r="X27" s="40">
        <v>1</v>
      </c>
      <c r="Y27" s="417">
        <v>0</v>
      </c>
      <c r="Z27" s="417" t="s">
        <v>57</v>
      </c>
      <c r="AA27" s="45"/>
      <c r="AB27" s="164">
        <v>135</v>
      </c>
      <c r="AC27" s="43"/>
      <c r="AD27" s="44"/>
      <c r="AE27" s="95"/>
      <c r="AF27" s="43"/>
      <c r="AG27" s="44"/>
      <c r="AH27" s="43"/>
      <c r="AI27" s="43"/>
      <c r="AJ27" s="44"/>
      <c r="AK27" s="43"/>
      <c r="AL27" s="44"/>
      <c r="AM27" s="43"/>
      <c r="AN27" s="44"/>
      <c r="AO27" s="43"/>
      <c r="AP27" s="352">
        <f t="shared" si="4"/>
        <v>0</v>
      </c>
    </row>
    <row r="28" spans="1:42" s="18" customFormat="1" ht="80.150000000000006" customHeight="1" x14ac:dyDescent="0.45">
      <c r="A28" s="1"/>
      <c r="B28" s="318" t="s">
        <v>304</v>
      </c>
      <c r="C28" s="437" t="e" vm="89">
        <v>#VALUE!</v>
      </c>
      <c r="D28" s="425" t="s">
        <v>305</v>
      </c>
      <c r="E28" s="23"/>
      <c r="F28" s="432">
        <v>1.1499999999999999</v>
      </c>
      <c r="G28" s="81">
        <f t="shared" si="2"/>
        <v>0</v>
      </c>
      <c r="H28" s="76">
        <f>AC28*$X$28</f>
        <v>0</v>
      </c>
      <c r="I28" s="76">
        <f t="shared" ref="I28:T28" si="18">AD28*$X$28</f>
        <v>0</v>
      </c>
      <c r="J28" s="76">
        <f t="shared" si="18"/>
        <v>0</v>
      </c>
      <c r="K28" s="76">
        <f t="shared" si="18"/>
        <v>0</v>
      </c>
      <c r="L28" s="76">
        <f t="shared" si="18"/>
        <v>0</v>
      </c>
      <c r="M28" s="76">
        <f t="shared" si="18"/>
        <v>0</v>
      </c>
      <c r="N28" s="76">
        <f t="shared" si="18"/>
        <v>0</v>
      </c>
      <c r="O28" s="76">
        <f t="shared" si="18"/>
        <v>0</v>
      </c>
      <c r="P28" s="76">
        <f t="shared" si="18"/>
        <v>0</v>
      </c>
      <c r="Q28" s="76">
        <f t="shared" si="18"/>
        <v>0</v>
      </c>
      <c r="R28" s="76">
        <f t="shared" si="18"/>
        <v>0</v>
      </c>
      <c r="S28" s="76">
        <f t="shared" si="18"/>
        <v>0</v>
      </c>
      <c r="T28" s="76">
        <f t="shared" si="18"/>
        <v>0</v>
      </c>
      <c r="U28" s="85">
        <v>1</v>
      </c>
      <c r="V28" s="416" t="s">
        <v>55</v>
      </c>
      <c r="W28" s="416" t="s">
        <v>306</v>
      </c>
      <c r="X28" s="29">
        <v>1</v>
      </c>
      <c r="Y28" s="416">
        <v>0</v>
      </c>
      <c r="Z28" s="416" t="s">
        <v>57</v>
      </c>
      <c r="AA28" s="46"/>
      <c r="AB28" s="164">
        <v>140</v>
      </c>
      <c r="AC28" s="39"/>
      <c r="AD28" s="426"/>
      <c r="AE28" s="94"/>
      <c r="AF28" s="39"/>
      <c r="AG28" s="426"/>
      <c r="AH28" s="39"/>
      <c r="AI28" s="39"/>
      <c r="AJ28" s="426"/>
      <c r="AK28" s="39"/>
      <c r="AL28" s="426"/>
      <c r="AM28" s="39"/>
      <c r="AN28" s="426"/>
      <c r="AO28" s="39"/>
      <c r="AP28" s="392">
        <f t="shared" si="4"/>
        <v>0</v>
      </c>
    </row>
    <row r="29" spans="1:42" s="18" customFormat="1" ht="80.150000000000006" customHeight="1" x14ac:dyDescent="0.45">
      <c r="A29" s="1"/>
      <c r="B29" s="320" t="s">
        <v>307</v>
      </c>
      <c r="C29" s="437" t="e" vm="90">
        <v>#VALUE!</v>
      </c>
      <c r="D29" s="49" t="s">
        <v>308</v>
      </c>
      <c r="E29" s="25"/>
      <c r="F29" s="432">
        <v>1.3</v>
      </c>
      <c r="G29" s="81">
        <f t="shared" si="2"/>
        <v>0</v>
      </c>
      <c r="H29" s="76">
        <f>AC29*$X$29</f>
        <v>0</v>
      </c>
      <c r="I29" s="76">
        <f t="shared" ref="I29:T29" si="19">AD29*$X$29</f>
        <v>0</v>
      </c>
      <c r="J29" s="76">
        <f t="shared" si="19"/>
        <v>0</v>
      </c>
      <c r="K29" s="76">
        <f t="shared" si="19"/>
        <v>0</v>
      </c>
      <c r="L29" s="76">
        <f t="shared" si="19"/>
        <v>0</v>
      </c>
      <c r="M29" s="76">
        <f t="shared" si="19"/>
        <v>0</v>
      </c>
      <c r="N29" s="76">
        <f t="shared" si="19"/>
        <v>0</v>
      </c>
      <c r="O29" s="76">
        <f t="shared" si="19"/>
        <v>0</v>
      </c>
      <c r="P29" s="76">
        <f t="shared" si="19"/>
        <v>0</v>
      </c>
      <c r="Q29" s="76">
        <f t="shared" si="19"/>
        <v>0</v>
      </c>
      <c r="R29" s="76">
        <f t="shared" si="19"/>
        <v>0</v>
      </c>
      <c r="S29" s="76">
        <f t="shared" si="19"/>
        <v>0</v>
      </c>
      <c r="T29" s="76">
        <f t="shared" si="19"/>
        <v>0</v>
      </c>
      <c r="U29" s="85">
        <v>1</v>
      </c>
      <c r="V29" s="417" t="s">
        <v>55</v>
      </c>
      <c r="W29" s="417" t="s">
        <v>309</v>
      </c>
      <c r="X29" s="40">
        <v>1</v>
      </c>
      <c r="Y29" s="417">
        <v>0</v>
      </c>
      <c r="Z29" s="417" t="s">
        <v>57</v>
      </c>
      <c r="AA29" s="45"/>
      <c r="AB29" s="164">
        <v>140</v>
      </c>
      <c r="AC29" s="43"/>
      <c r="AD29" s="44"/>
      <c r="AE29" s="95"/>
      <c r="AF29" s="43"/>
      <c r="AG29" s="44"/>
      <c r="AH29" s="43"/>
      <c r="AI29" s="43"/>
      <c r="AJ29" s="44"/>
      <c r="AK29" s="43"/>
      <c r="AL29" s="44"/>
      <c r="AM29" s="43"/>
      <c r="AN29" s="44"/>
      <c r="AO29" s="43"/>
      <c r="AP29" s="352">
        <f t="shared" si="4"/>
        <v>0</v>
      </c>
    </row>
    <row r="30" spans="1:42" s="18" customFormat="1" ht="80.150000000000006" customHeight="1" x14ac:dyDescent="0.45">
      <c r="A30" s="1"/>
      <c r="B30" s="318" t="s">
        <v>310</v>
      </c>
      <c r="C30" s="437" t="e" vm="91">
        <v>#VALUE!</v>
      </c>
      <c r="D30" s="425" t="s">
        <v>311</v>
      </c>
      <c r="E30" s="23"/>
      <c r="F30" s="432">
        <v>1.9</v>
      </c>
      <c r="G30" s="81">
        <f t="shared" si="2"/>
        <v>0</v>
      </c>
      <c r="H30" s="76">
        <f>AC30*$X$30</f>
        <v>0</v>
      </c>
      <c r="I30" s="76">
        <f t="shared" ref="I30:T30" si="20">AD30*$X$30</f>
        <v>0</v>
      </c>
      <c r="J30" s="76">
        <f t="shared" si="20"/>
        <v>0</v>
      </c>
      <c r="K30" s="76">
        <f t="shared" si="20"/>
        <v>0</v>
      </c>
      <c r="L30" s="76">
        <f t="shared" si="20"/>
        <v>0</v>
      </c>
      <c r="M30" s="76">
        <f t="shared" si="20"/>
        <v>0</v>
      </c>
      <c r="N30" s="76">
        <f t="shared" si="20"/>
        <v>0</v>
      </c>
      <c r="O30" s="76">
        <f t="shared" si="20"/>
        <v>0</v>
      </c>
      <c r="P30" s="76">
        <f t="shared" si="20"/>
        <v>0</v>
      </c>
      <c r="Q30" s="76">
        <f t="shared" si="20"/>
        <v>0</v>
      </c>
      <c r="R30" s="76">
        <f t="shared" si="20"/>
        <v>0</v>
      </c>
      <c r="S30" s="76">
        <f t="shared" si="20"/>
        <v>0</v>
      </c>
      <c r="T30" s="76">
        <f t="shared" si="20"/>
        <v>0</v>
      </c>
      <c r="U30" s="85">
        <v>1</v>
      </c>
      <c r="V30" s="416" t="s">
        <v>66</v>
      </c>
      <c r="W30" s="416" t="s">
        <v>312</v>
      </c>
      <c r="X30" s="29">
        <v>1</v>
      </c>
      <c r="Y30" s="416">
        <v>0</v>
      </c>
      <c r="Z30" s="416" t="s">
        <v>57</v>
      </c>
      <c r="AA30" s="46"/>
      <c r="AB30" s="164">
        <v>180</v>
      </c>
      <c r="AC30" s="39"/>
      <c r="AD30" s="426"/>
      <c r="AE30" s="94"/>
      <c r="AF30" s="39"/>
      <c r="AG30" s="426"/>
      <c r="AH30" s="39"/>
      <c r="AI30" s="39"/>
      <c r="AJ30" s="426"/>
      <c r="AK30" s="39"/>
      <c r="AL30" s="426"/>
      <c r="AM30" s="39"/>
      <c r="AN30" s="426"/>
      <c r="AO30" s="39"/>
      <c r="AP30" s="392">
        <f t="shared" si="4"/>
        <v>0</v>
      </c>
    </row>
    <row r="31" spans="1:42" s="18" customFormat="1" ht="80.150000000000006" customHeight="1" x14ac:dyDescent="0.45">
      <c r="A31" s="1"/>
      <c r="B31" s="320" t="s">
        <v>313</v>
      </c>
      <c r="C31" s="437" t="e" vm="92">
        <v>#VALUE!</v>
      </c>
      <c r="D31" s="49" t="s">
        <v>314</v>
      </c>
      <c r="E31" s="25"/>
      <c r="F31" s="432">
        <v>2.25</v>
      </c>
      <c r="G31" s="81">
        <f t="shared" si="2"/>
        <v>0</v>
      </c>
      <c r="H31" s="76">
        <f>AC31*$X$31</f>
        <v>0</v>
      </c>
      <c r="I31" s="76">
        <f t="shared" ref="I31:T31" si="21">AD31*$X$31</f>
        <v>0</v>
      </c>
      <c r="J31" s="76">
        <f t="shared" si="21"/>
        <v>0</v>
      </c>
      <c r="K31" s="76">
        <f t="shared" si="21"/>
        <v>0</v>
      </c>
      <c r="L31" s="76">
        <f t="shared" si="21"/>
        <v>0</v>
      </c>
      <c r="M31" s="76">
        <f t="shared" si="21"/>
        <v>0</v>
      </c>
      <c r="N31" s="76">
        <f t="shared" si="21"/>
        <v>0</v>
      </c>
      <c r="O31" s="76">
        <f t="shared" si="21"/>
        <v>0</v>
      </c>
      <c r="P31" s="76">
        <f t="shared" si="21"/>
        <v>0</v>
      </c>
      <c r="Q31" s="76">
        <f t="shared" si="21"/>
        <v>0</v>
      </c>
      <c r="R31" s="76">
        <f t="shared" si="21"/>
        <v>0</v>
      </c>
      <c r="S31" s="76">
        <f t="shared" si="21"/>
        <v>0</v>
      </c>
      <c r="T31" s="76">
        <f t="shared" si="21"/>
        <v>0</v>
      </c>
      <c r="U31" s="85">
        <v>1</v>
      </c>
      <c r="V31" s="417" t="s">
        <v>66</v>
      </c>
      <c r="W31" s="417" t="s">
        <v>315</v>
      </c>
      <c r="X31" s="40">
        <v>1</v>
      </c>
      <c r="Y31" s="417">
        <v>0</v>
      </c>
      <c r="Z31" s="417" t="s">
        <v>57</v>
      </c>
      <c r="AA31" s="45"/>
      <c r="AB31" s="164">
        <v>180</v>
      </c>
      <c r="AC31" s="43"/>
      <c r="AD31" s="44"/>
      <c r="AE31" s="95"/>
      <c r="AF31" s="43"/>
      <c r="AG31" s="44"/>
      <c r="AH31" s="43"/>
      <c r="AI31" s="43"/>
      <c r="AJ31" s="44"/>
      <c r="AK31" s="43"/>
      <c r="AL31" s="44"/>
      <c r="AM31" s="43"/>
      <c r="AN31" s="44"/>
      <c r="AO31" s="43"/>
      <c r="AP31" s="352">
        <f t="shared" si="4"/>
        <v>0</v>
      </c>
    </row>
    <row r="32" spans="1:42" s="18" customFormat="1" ht="80.150000000000006" customHeight="1" x14ac:dyDescent="0.45">
      <c r="A32" s="1"/>
      <c r="B32" s="318" t="s">
        <v>316</v>
      </c>
      <c r="C32" s="437" t="e" vm="93">
        <v>#VALUE!</v>
      </c>
      <c r="D32" s="425" t="s">
        <v>317</v>
      </c>
      <c r="E32" s="23"/>
      <c r="F32" s="432">
        <v>2.7</v>
      </c>
      <c r="G32" s="81">
        <f t="shared" si="2"/>
        <v>0</v>
      </c>
      <c r="H32" s="76">
        <f>AC32*$X$32</f>
        <v>0</v>
      </c>
      <c r="I32" s="76">
        <f t="shared" ref="I32:T32" si="22">AD32*$X$32</f>
        <v>0</v>
      </c>
      <c r="J32" s="76">
        <f t="shared" si="22"/>
        <v>0</v>
      </c>
      <c r="K32" s="76">
        <f t="shared" si="22"/>
        <v>0</v>
      </c>
      <c r="L32" s="76">
        <f t="shared" si="22"/>
        <v>0</v>
      </c>
      <c r="M32" s="76">
        <f t="shared" si="22"/>
        <v>0</v>
      </c>
      <c r="N32" s="76">
        <f t="shared" si="22"/>
        <v>0</v>
      </c>
      <c r="O32" s="76">
        <f t="shared" si="22"/>
        <v>0</v>
      </c>
      <c r="P32" s="76">
        <f t="shared" si="22"/>
        <v>0</v>
      </c>
      <c r="Q32" s="76">
        <f t="shared" si="22"/>
        <v>0</v>
      </c>
      <c r="R32" s="76">
        <f t="shared" si="22"/>
        <v>0</v>
      </c>
      <c r="S32" s="76">
        <f t="shared" si="22"/>
        <v>0</v>
      </c>
      <c r="T32" s="76">
        <f t="shared" si="22"/>
        <v>0</v>
      </c>
      <c r="U32" s="85">
        <v>1</v>
      </c>
      <c r="V32" s="416" t="s">
        <v>66</v>
      </c>
      <c r="W32" s="416" t="s">
        <v>318</v>
      </c>
      <c r="X32" s="29">
        <v>1</v>
      </c>
      <c r="Y32" s="416">
        <v>0</v>
      </c>
      <c r="Z32" s="416" t="s">
        <v>57</v>
      </c>
      <c r="AA32" s="46"/>
      <c r="AB32" s="164">
        <v>190</v>
      </c>
      <c r="AC32" s="39"/>
      <c r="AD32" s="426"/>
      <c r="AE32" s="94"/>
      <c r="AF32" s="39"/>
      <c r="AG32" s="426"/>
      <c r="AH32" s="39"/>
      <c r="AI32" s="39"/>
      <c r="AJ32" s="426"/>
      <c r="AK32" s="39"/>
      <c r="AL32" s="426"/>
      <c r="AM32" s="39"/>
      <c r="AN32" s="426"/>
      <c r="AO32" s="39"/>
      <c r="AP32" s="392">
        <f t="shared" si="4"/>
        <v>0</v>
      </c>
    </row>
    <row r="33" spans="1:42" s="18" customFormat="1" ht="80.150000000000006" customHeight="1" x14ac:dyDescent="0.45">
      <c r="A33" s="1"/>
      <c r="B33" s="320" t="s">
        <v>319</v>
      </c>
      <c r="C33" s="437" t="e" vm="94">
        <v>#VALUE!</v>
      </c>
      <c r="D33" s="49" t="s">
        <v>320</v>
      </c>
      <c r="E33" s="25"/>
      <c r="F33" s="432">
        <v>3.11</v>
      </c>
      <c r="G33" s="81">
        <f t="shared" si="2"/>
        <v>0</v>
      </c>
      <c r="H33" s="76">
        <f>AC33*$X$33</f>
        <v>0</v>
      </c>
      <c r="I33" s="76">
        <f t="shared" ref="I33:T33" si="23">AD33*$X$33</f>
        <v>0</v>
      </c>
      <c r="J33" s="76">
        <f t="shared" si="23"/>
        <v>0</v>
      </c>
      <c r="K33" s="76">
        <f t="shared" si="23"/>
        <v>0</v>
      </c>
      <c r="L33" s="76">
        <f t="shared" si="23"/>
        <v>0</v>
      </c>
      <c r="M33" s="76">
        <f t="shared" si="23"/>
        <v>0</v>
      </c>
      <c r="N33" s="76">
        <f t="shared" si="23"/>
        <v>0</v>
      </c>
      <c r="O33" s="76">
        <f t="shared" si="23"/>
        <v>0</v>
      </c>
      <c r="P33" s="76">
        <f t="shared" si="23"/>
        <v>0</v>
      </c>
      <c r="Q33" s="76">
        <f t="shared" si="23"/>
        <v>0</v>
      </c>
      <c r="R33" s="76">
        <f t="shared" si="23"/>
        <v>0</v>
      </c>
      <c r="S33" s="76">
        <f t="shared" si="23"/>
        <v>0</v>
      </c>
      <c r="T33" s="76">
        <f t="shared" si="23"/>
        <v>0</v>
      </c>
      <c r="U33" s="85">
        <v>1</v>
      </c>
      <c r="V33" s="417" t="s">
        <v>66</v>
      </c>
      <c r="W33" s="417" t="s">
        <v>321</v>
      </c>
      <c r="X33" s="40">
        <v>1</v>
      </c>
      <c r="Y33" s="417">
        <v>0</v>
      </c>
      <c r="Z33" s="417" t="s">
        <v>57</v>
      </c>
      <c r="AA33" s="45"/>
      <c r="AB33" s="164">
        <v>190</v>
      </c>
      <c r="AC33" s="43"/>
      <c r="AD33" s="44"/>
      <c r="AE33" s="95"/>
      <c r="AF33" s="43"/>
      <c r="AG33" s="44"/>
      <c r="AH33" s="43"/>
      <c r="AI33" s="43"/>
      <c r="AJ33" s="44"/>
      <c r="AK33" s="43"/>
      <c r="AL33" s="44"/>
      <c r="AM33" s="43"/>
      <c r="AN33" s="44"/>
      <c r="AO33" s="43"/>
      <c r="AP33" s="352">
        <f t="shared" si="4"/>
        <v>0</v>
      </c>
    </row>
    <row r="34" spans="1:42" s="18" customFormat="1" ht="80.150000000000006" customHeight="1" x14ac:dyDescent="0.45">
      <c r="A34" s="1"/>
      <c r="B34" s="318" t="s">
        <v>322</v>
      </c>
      <c r="C34" s="437" t="e" vm="95">
        <v>#VALUE!</v>
      </c>
      <c r="D34" s="425" t="s">
        <v>323</v>
      </c>
      <c r="E34" s="23"/>
      <c r="F34" s="432">
        <v>3.53</v>
      </c>
      <c r="G34" s="81">
        <f t="shared" si="2"/>
        <v>0</v>
      </c>
      <c r="H34" s="76">
        <f>AC34*$X$34</f>
        <v>0</v>
      </c>
      <c r="I34" s="76">
        <f t="shared" ref="I34:T34" si="24">AD34*$X$34</f>
        <v>0</v>
      </c>
      <c r="J34" s="76">
        <f t="shared" si="24"/>
        <v>0</v>
      </c>
      <c r="K34" s="76">
        <f t="shared" si="24"/>
        <v>0</v>
      </c>
      <c r="L34" s="76">
        <f t="shared" si="24"/>
        <v>0</v>
      </c>
      <c r="M34" s="76">
        <f t="shared" si="24"/>
        <v>0</v>
      </c>
      <c r="N34" s="76">
        <f t="shared" si="24"/>
        <v>0</v>
      </c>
      <c r="O34" s="76">
        <f t="shared" si="24"/>
        <v>0</v>
      </c>
      <c r="P34" s="76">
        <f t="shared" si="24"/>
        <v>0</v>
      </c>
      <c r="Q34" s="76">
        <f t="shared" si="24"/>
        <v>0</v>
      </c>
      <c r="R34" s="76">
        <f t="shared" si="24"/>
        <v>0</v>
      </c>
      <c r="S34" s="76">
        <f t="shared" si="24"/>
        <v>0</v>
      </c>
      <c r="T34" s="76">
        <f t="shared" si="24"/>
        <v>0</v>
      </c>
      <c r="U34" s="85">
        <v>1</v>
      </c>
      <c r="V34" s="416" t="s">
        <v>66</v>
      </c>
      <c r="W34" s="416" t="s">
        <v>324</v>
      </c>
      <c r="X34" s="29">
        <v>1</v>
      </c>
      <c r="Y34" s="416">
        <v>2</v>
      </c>
      <c r="Z34" s="416" t="s">
        <v>57</v>
      </c>
      <c r="AA34" s="46"/>
      <c r="AB34" s="164">
        <v>220</v>
      </c>
      <c r="AC34" s="39"/>
      <c r="AD34" s="426"/>
      <c r="AE34" s="94"/>
      <c r="AF34" s="39"/>
      <c r="AG34" s="426"/>
      <c r="AH34" s="39"/>
      <c r="AI34" s="39"/>
      <c r="AJ34" s="426"/>
      <c r="AK34" s="39"/>
      <c r="AL34" s="426"/>
      <c r="AM34" s="39"/>
      <c r="AN34" s="426"/>
      <c r="AO34" s="39"/>
      <c r="AP34" s="392">
        <f t="shared" si="4"/>
        <v>0</v>
      </c>
    </row>
    <row r="35" spans="1:42" s="18" customFormat="1" ht="80.150000000000006" customHeight="1" x14ac:dyDescent="0.45">
      <c r="A35" s="1"/>
      <c r="B35" s="320" t="s">
        <v>325</v>
      </c>
      <c r="C35" s="437" t="e" vm="96">
        <v>#VALUE!</v>
      </c>
      <c r="D35" s="49" t="s">
        <v>326</v>
      </c>
      <c r="E35" s="25"/>
      <c r="F35" s="432">
        <v>4.1399999999999997</v>
      </c>
      <c r="G35" s="81">
        <f t="shared" si="2"/>
        <v>0</v>
      </c>
      <c r="H35" s="76">
        <f>AC35*$X$35</f>
        <v>0</v>
      </c>
      <c r="I35" s="76">
        <f t="shared" ref="I35:T35" si="25">AD35*$X$35</f>
        <v>0</v>
      </c>
      <c r="J35" s="76">
        <f t="shared" si="25"/>
        <v>0</v>
      </c>
      <c r="K35" s="76">
        <f t="shared" si="25"/>
        <v>0</v>
      </c>
      <c r="L35" s="76">
        <f t="shared" si="25"/>
        <v>0</v>
      </c>
      <c r="M35" s="76">
        <f t="shared" si="25"/>
        <v>0</v>
      </c>
      <c r="N35" s="76">
        <f t="shared" si="25"/>
        <v>0</v>
      </c>
      <c r="O35" s="76">
        <f t="shared" si="25"/>
        <v>0</v>
      </c>
      <c r="P35" s="76">
        <f t="shared" si="25"/>
        <v>0</v>
      </c>
      <c r="Q35" s="76">
        <f t="shared" si="25"/>
        <v>0</v>
      </c>
      <c r="R35" s="76">
        <f t="shared" si="25"/>
        <v>0</v>
      </c>
      <c r="S35" s="76">
        <f t="shared" si="25"/>
        <v>0</v>
      </c>
      <c r="T35" s="76">
        <f t="shared" si="25"/>
        <v>0</v>
      </c>
      <c r="U35" s="85">
        <v>1</v>
      </c>
      <c r="V35" s="417" t="s">
        <v>66</v>
      </c>
      <c r="W35" s="417" t="s">
        <v>327</v>
      </c>
      <c r="X35" s="40">
        <v>1</v>
      </c>
      <c r="Y35" s="417">
        <v>2</v>
      </c>
      <c r="Z35" s="417" t="s">
        <v>57</v>
      </c>
      <c r="AA35" s="45"/>
      <c r="AB35" s="164">
        <v>220</v>
      </c>
      <c r="AC35" s="43"/>
      <c r="AD35" s="44"/>
      <c r="AE35" s="95"/>
      <c r="AF35" s="43"/>
      <c r="AG35" s="44"/>
      <c r="AH35" s="43"/>
      <c r="AI35" s="43"/>
      <c r="AJ35" s="44"/>
      <c r="AK35" s="43"/>
      <c r="AL35" s="44"/>
      <c r="AM35" s="43"/>
      <c r="AN35" s="44"/>
      <c r="AO35" s="43"/>
      <c r="AP35" s="352">
        <f t="shared" si="4"/>
        <v>0</v>
      </c>
    </row>
    <row r="36" spans="1:42" s="18" customFormat="1" ht="80.150000000000006" customHeight="1" x14ac:dyDescent="0.45">
      <c r="A36" s="1"/>
      <c r="B36" s="318" t="s">
        <v>328</v>
      </c>
      <c r="C36" s="437" t="e" vm="97">
        <v>#VALUE!</v>
      </c>
      <c r="D36" s="425" t="s">
        <v>329</v>
      </c>
      <c r="E36" s="23"/>
      <c r="F36" s="432">
        <v>5.03</v>
      </c>
      <c r="G36" s="81">
        <f t="shared" si="2"/>
        <v>0</v>
      </c>
      <c r="H36" s="76">
        <f>AC36*$X$36</f>
        <v>0</v>
      </c>
      <c r="I36" s="76">
        <f t="shared" ref="I36:T36" si="26">AD36*$X$36</f>
        <v>0</v>
      </c>
      <c r="J36" s="76">
        <f t="shared" si="26"/>
        <v>0</v>
      </c>
      <c r="K36" s="76">
        <f t="shared" si="26"/>
        <v>0</v>
      </c>
      <c r="L36" s="76">
        <f t="shared" si="26"/>
        <v>0</v>
      </c>
      <c r="M36" s="76">
        <f t="shared" si="26"/>
        <v>0</v>
      </c>
      <c r="N36" s="76">
        <f t="shared" si="26"/>
        <v>0</v>
      </c>
      <c r="O36" s="76">
        <f t="shared" si="26"/>
        <v>0</v>
      </c>
      <c r="P36" s="76">
        <f t="shared" si="26"/>
        <v>0</v>
      </c>
      <c r="Q36" s="76">
        <f t="shared" si="26"/>
        <v>0</v>
      </c>
      <c r="R36" s="76">
        <f t="shared" si="26"/>
        <v>0</v>
      </c>
      <c r="S36" s="76">
        <f t="shared" si="26"/>
        <v>0</v>
      </c>
      <c r="T36" s="76">
        <f t="shared" si="26"/>
        <v>0</v>
      </c>
      <c r="U36" s="85">
        <v>1</v>
      </c>
      <c r="V36" s="416" t="s">
        <v>66</v>
      </c>
      <c r="W36" s="416" t="s">
        <v>330</v>
      </c>
      <c r="X36" s="29">
        <v>1</v>
      </c>
      <c r="Y36" s="416">
        <v>2</v>
      </c>
      <c r="Z36" s="416" t="s">
        <v>57</v>
      </c>
      <c r="AA36" s="46"/>
      <c r="AB36" s="164">
        <v>230</v>
      </c>
      <c r="AC36" s="39"/>
      <c r="AD36" s="426"/>
      <c r="AE36" s="94"/>
      <c r="AF36" s="39"/>
      <c r="AG36" s="426"/>
      <c r="AH36" s="39"/>
      <c r="AI36" s="39"/>
      <c r="AJ36" s="426"/>
      <c r="AK36" s="39"/>
      <c r="AL36" s="426"/>
      <c r="AM36" s="39"/>
      <c r="AN36" s="426"/>
      <c r="AO36" s="39"/>
      <c r="AP36" s="392">
        <f t="shared" si="4"/>
        <v>0</v>
      </c>
    </row>
    <row r="37" spans="1:42" s="18" customFormat="1" ht="80.150000000000006" customHeight="1" x14ac:dyDescent="0.45">
      <c r="A37" s="1"/>
      <c r="B37" s="320" t="s">
        <v>331</v>
      </c>
      <c r="C37" s="437" t="e" vm="98">
        <v>#VALUE!</v>
      </c>
      <c r="D37" s="49" t="s">
        <v>332</v>
      </c>
      <c r="E37" s="25"/>
      <c r="F37" s="432">
        <v>5.68</v>
      </c>
      <c r="G37" s="81">
        <f t="shared" si="2"/>
        <v>0</v>
      </c>
      <c r="H37" s="76">
        <f>AC37*$X$37</f>
        <v>0</v>
      </c>
      <c r="I37" s="76">
        <f t="shared" ref="I37:T37" si="27">AD37*$X$37</f>
        <v>0</v>
      </c>
      <c r="J37" s="76">
        <f t="shared" si="27"/>
        <v>0</v>
      </c>
      <c r="K37" s="76">
        <f t="shared" si="27"/>
        <v>0</v>
      </c>
      <c r="L37" s="76">
        <f t="shared" si="27"/>
        <v>0</v>
      </c>
      <c r="M37" s="76">
        <f t="shared" si="27"/>
        <v>0</v>
      </c>
      <c r="N37" s="76">
        <f t="shared" si="27"/>
        <v>0</v>
      </c>
      <c r="O37" s="76">
        <f t="shared" si="27"/>
        <v>0</v>
      </c>
      <c r="P37" s="76">
        <f t="shared" si="27"/>
        <v>0</v>
      </c>
      <c r="Q37" s="76">
        <f t="shared" si="27"/>
        <v>0</v>
      </c>
      <c r="R37" s="76">
        <f t="shared" si="27"/>
        <v>0</v>
      </c>
      <c r="S37" s="76">
        <f t="shared" si="27"/>
        <v>0</v>
      </c>
      <c r="T37" s="76">
        <f t="shared" si="27"/>
        <v>0</v>
      </c>
      <c r="U37" s="85">
        <v>1</v>
      </c>
      <c r="V37" s="417" t="s">
        <v>66</v>
      </c>
      <c r="W37" s="417" t="s">
        <v>333</v>
      </c>
      <c r="X37" s="40">
        <v>1</v>
      </c>
      <c r="Y37" s="417">
        <v>2</v>
      </c>
      <c r="Z37" s="417" t="s">
        <v>57</v>
      </c>
      <c r="AA37" s="45"/>
      <c r="AB37" s="164">
        <v>230</v>
      </c>
      <c r="AC37" s="43"/>
      <c r="AD37" s="44"/>
      <c r="AE37" s="95"/>
      <c r="AF37" s="43"/>
      <c r="AG37" s="44"/>
      <c r="AH37" s="43"/>
      <c r="AI37" s="43"/>
      <c r="AJ37" s="44"/>
      <c r="AK37" s="43"/>
      <c r="AL37" s="44"/>
      <c r="AM37" s="43"/>
      <c r="AN37" s="44"/>
      <c r="AO37" s="43"/>
      <c r="AP37" s="352">
        <f t="shared" si="4"/>
        <v>0</v>
      </c>
    </row>
    <row r="38" spans="1:42" s="18" customFormat="1" ht="80.150000000000006" customHeight="1" x14ac:dyDescent="0.45">
      <c r="A38" s="1"/>
      <c r="B38" s="318" t="s">
        <v>334</v>
      </c>
      <c r="C38" s="437" t="e" vm="99">
        <v>#VALUE!</v>
      </c>
      <c r="D38" s="425" t="s">
        <v>335</v>
      </c>
      <c r="E38" s="23"/>
      <c r="F38" s="432">
        <v>5.7</v>
      </c>
      <c r="G38" s="81">
        <f t="shared" si="2"/>
        <v>0</v>
      </c>
      <c r="H38" s="76">
        <f>AC38*$X$38</f>
        <v>0</v>
      </c>
      <c r="I38" s="76">
        <f t="shared" ref="I38:T38" si="28">AD38*$X$38</f>
        <v>0</v>
      </c>
      <c r="J38" s="76">
        <f t="shared" si="28"/>
        <v>0</v>
      </c>
      <c r="K38" s="76">
        <f t="shared" si="28"/>
        <v>0</v>
      </c>
      <c r="L38" s="76">
        <f t="shared" si="28"/>
        <v>0</v>
      </c>
      <c r="M38" s="76">
        <f t="shared" si="28"/>
        <v>0</v>
      </c>
      <c r="N38" s="76">
        <f t="shared" si="28"/>
        <v>0</v>
      </c>
      <c r="O38" s="76">
        <f t="shared" si="28"/>
        <v>0</v>
      </c>
      <c r="P38" s="76">
        <f t="shared" si="28"/>
        <v>0</v>
      </c>
      <c r="Q38" s="76">
        <f t="shared" si="28"/>
        <v>0</v>
      </c>
      <c r="R38" s="76">
        <f t="shared" si="28"/>
        <v>0</v>
      </c>
      <c r="S38" s="76">
        <f t="shared" si="28"/>
        <v>0</v>
      </c>
      <c r="T38" s="76">
        <f t="shared" si="28"/>
        <v>0</v>
      </c>
      <c r="U38" s="85">
        <v>1</v>
      </c>
      <c r="V38" s="416" t="s">
        <v>94</v>
      </c>
      <c r="W38" s="416" t="s">
        <v>336</v>
      </c>
      <c r="X38" s="29">
        <v>1</v>
      </c>
      <c r="Y38" s="416">
        <v>6</v>
      </c>
      <c r="Z38" s="416" t="s">
        <v>57</v>
      </c>
      <c r="AA38" s="46"/>
      <c r="AB38" s="164">
        <v>250</v>
      </c>
      <c r="AC38" s="39"/>
      <c r="AD38" s="426"/>
      <c r="AE38" s="94"/>
      <c r="AF38" s="39"/>
      <c r="AG38" s="426"/>
      <c r="AH38" s="39"/>
      <c r="AI38" s="39"/>
      <c r="AJ38" s="426"/>
      <c r="AK38" s="39"/>
      <c r="AL38" s="426"/>
      <c r="AM38" s="39"/>
      <c r="AN38" s="426"/>
      <c r="AO38" s="39"/>
      <c r="AP38" s="392">
        <f t="shared" si="4"/>
        <v>0</v>
      </c>
    </row>
    <row r="39" spans="1:42" s="18" customFormat="1" ht="80.150000000000006" customHeight="1" x14ac:dyDescent="0.45">
      <c r="A39" s="1"/>
      <c r="B39" s="320" t="s">
        <v>337</v>
      </c>
      <c r="C39" s="437" t="e" vm="100">
        <v>#VALUE!</v>
      </c>
      <c r="D39" s="49" t="s">
        <v>338</v>
      </c>
      <c r="E39" s="25"/>
      <c r="F39" s="432">
        <v>6.67</v>
      </c>
      <c r="G39" s="81">
        <f t="shared" si="2"/>
        <v>0</v>
      </c>
      <c r="H39" s="76">
        <f>AC39*$X$39</f>
        <v>0</v>
      </c>
      <c r="I39" s="76">
        <f t="shared" ref="I39:T39" si="29">AD39*$X$39</f>
        <v>0</v>
      </c>
      <c r="J39" s="76">
        <f t="shared" si="29"/>
        <v>0</v>
      </c>
      <c r="K39" s="76">
        <f t="shared" si="29"/>
        <v>0</v>
      </c>
      <c r="L39" s="76">
        <f t="shared" si="29"/>
        <v>0</v>
      </c>
      <c r="M39" s="76">
        <f t="shared" si="29"/>
        <v>0</v>
      </c>
      <c r="N39" s="76">
        <f t="shared" si="29"/>
        <v>0</v>
      </c>
      <c r="O39" s="76">
        <f t="shared" si="29"/>
        <v>0</v>
      </c>
      <c r="P39" s="76">
        <f t="shared" si="29"/>
        <v>0</v>
      </c>
      <c r="Q39" s="76">
        <f t="shared" si="29"/>
        <v>0</v>
      </c>
      <c r="R39" s="76">
        <f t="shared" si="29"/>
        <v>0</v>
      </c>
      <c r="S39" s="76">
        <f t="shared" si="29"/>
        <v>0</v>
      </c>
      <c r="T39" s="76">
        <f t="shared" si="29"/>
        <v>0</v>
      </c>
      <c r="U39" s="85">
        <v>1</v>
      </c>
      <c r="V39" s="417" t="s">
        <v>94</v>
      </c>
      <c r="W39" s="417" t="s">
        <v>339</v>
      </c>
      <c r="X39" s="40">
        <v>1</v>
      </c>
      <c r="Y39" s="417">
        <v>6</v>
      </c>
      <c r="Z39" s="417" t="s">
        <v>57</v>
      </c>
      <c r="AA39" s="45"/>
      <c r="AB39" s="164">
        <v>250</v>
      </c>
      <c r="AC39" s="43"/>
      <c r="AD39" s="44"/>
      <c r="AE39" s="95"/>
      <c r="AF39" s="43"/>
      <c r="AG39" s="44"/>
      <c r="AH39" s="43"/>
      <c r="AI39" s="43"/>
      <c r="AJ39" s="44"/>
      <c r="AK39" s="43"/>
      <c r="AL39" s="44"/>
      <c r="AM39" s="43"/>
      <c r="AN39" s="44"/>
      <c r="AO39" s="43"/>
      <c r="AP39" s="352">
        <f t="shared" si="4"/>
        <v>0</v>
      </c>
    </row>
    <row r="40" spans="1:42" s="18" customFormat="1" ht="80.150000000000006" customHeight="1" x14ac:dyDescent="0.45">
      <c r="A40" s="1"/>
      <c r="B40" s="318" t="s">
        <v>340</v>
      </c>
      <c r="C40" s="437" t="e" vm="101">
        <v>#VALUE!</v>
      </c>
      <c r="D40" s="425" t="s">
        <v>341</v>
      </c>
      <c r="E40" s="23"/>
      <c r="F40" s="432">
        <v>8.01</v>
      </c>
      <c r="G40" s="81">
        <f t="shared" si="2"/>
        <v>0</v>
      </c>
      <c r="H40" s="76">
        <f>AC40*$X$40</f>
        <v>0</v>
      </c>
      <c r="I40" s="76">
        <f t="shared" ref="I40:T40" si="30">AD40*$X$40</f>
        <v>0</v>
      </c>
      <c r="J40" s="76">
        <f t="shared" si="30"/>
        <v>0</v>
      </c>
      <c r="K40" s="76">
        <f t="shared" si="30"/>
        <v>0</v>
      </c>
      <c r="L40" s="76">
        <f t="shared" si="30"/>
        <v>0</v>
      </c>
      <c r="M40" s="76">
        <f t="shared" si="30"/>
        <v>0</v>
      </c>
      <c r="N40" s="76">
        <f t="shared" si="30"/>
        <v>0</v>
      </c>
      <c r="O40" s="76">
        <f t="shared" si="30"/>
        <v>0</v>
      </c>
      <c r="P40" s="76">
        <f t="shared" si="30"/>
        <v>0</v>
      </c>
      <c r="Q40" s="76">
        <f t="shared" si="30"/>
        <v>0</v>
      </c>
      <c r="R40" s="76">
        <f t="shared" si="30"/>
        <v>0</v>
      </c>
      <c r="S40" s="76">
        <f t="shared" si="30"/>
        <v>0</v>
      </c>
      <c r="T40" s="76">
        <f t="shared" si="30"/>
        <v>0</v>
      </c>
      <c r="U40" s="85">
        <v>1</v>
      </c>
      <c r="V40" s="416" t="s">
        <v>94</v>
      </c>
      <c r="W40" s="416" t="s">
        <v>342</v>
      </c>
      <c r="X40" s="29">
        <v>1</v>
      </c>
      <c r="Y40" s="416">
        <v>6</v>
      </c>
      <c r="Z40" s="416" t="s">
        <v>57</v>
      </c>
      <c r="AA40" s="46"/>
      <c r="AB40" s="164">
        <v>280</v>
      </c>
      <c r="AC40" s="39"/>
      <c r="AD40" s="426"/>
      <c r="AE40" s="94"/>
      <c r="AF40" s="39"/>
      <c r="AG40" s="426"/>
      <c r="AH40" s="39"/>
      <c r="AI40" s="39"/>
      <c r="AJ40" s="426"/>
      <c r="AK40" s="39"/>
      <c r="AL40" s="426"/>
      <c r="AM40" s="39"/>
      <c r="AN40" s="426"/>
      <c r="AO40" s="39"/>
      <c r="AP40" s="392">
        <f t="shared" si="4"/>
        <v>0</v>
      </c>
    </row>
    <row r="41" spans="1:42" s="18" customFormat="1" ht="80.150000000000006" customHeight="1" x14ac:dyDescent="0.45">
      <c r="A41" s="1"/>
      <c r="B41" s="320" t="s">
        <v>343</v>
      </c>
      <c r="C41" s="437" t="e" vm="102">
        <v>#VALUE!</v>
      </c>
      <c r="D41" s="49" t="s">
        <v>344</v>
      </c>
      <c r="E41" s="25"/>
      <c r="F41" s="432">
        <v>9.07</v>
      </c>
      <c r="G41" s="81">
        <f t="shared" si="2"/>
        <v>0</v>
      </c>
      <c r="H41" s="76">
        <f>AC41*$X$41</f>
        <v>0</v>
      </c>
      <c r="I41" s="76">
        <f t="shared" ref="I41:T41" si="31">AD41*$X$41</f>
        <v>0</v>
      </c>
      <c r="J41" s="76">
        <f t="shared" si="31"/>
        <v>0</v>
      </c>
      <c r="K41" s="76">
        <f t="shared" si="31"/>
        <v>0</v>
      </c>
      <c r="L41" s="76">
        <f t="shared" si="31"/>
        <v>0</v>
      </c>
      <c r="M41" s="76">
        <f t="shared" si="31"/>
        <v>0</v>
      </c>
      <c r="N41" s="76">
        <f t="shared" si="31"/>
        <v>0</v>
      </c>
      <c r="O41" s="76">
        <f t="shared" si="31"/>
        <v>0</v>
      </c>
      <c r="P41" s="76">
        <f t="shared" si="31"/>
        <v>0</v>
      </c>
      <c r="Q41" s="76">
        <f t="shared" si="31"/>
        <v>0</v>
      </c>
      <c r="R41" s="76">
        <f t="shared" si="31"/>
        <v>0</v>
      </c>
      <c r="S41" s="76">
        <f t="shared" si="31"/>
        <v>0</v>
      </c>
      <c r="T41" s="76">
        <f t="shared" si="31"/>
        <v>0</v>
      </c>
      <c r="U41" s="85">
        <v>1</v>
      </c>
      <c r="V41" s="417" t="s">
        <v>94</v>
      </c>
      <c r="W41" s="417" t="s">
        <v>345</v>
      </c>
      <c r="X41" s="40">
        <v>1</v>
      </c>
      <c r="Y41" s="417">
        <v>6</v>
      </c>
      <c r="Z41" s="417" t="s">
        <v>57</v>
      </c>
      <c r="AA41" s="45"/>
      <c r="AB41" s="164">
        <v>290</v>
      </c>
      <c r="AC41" s="43"/>
      <c r="AD41" s="44"/>
      <c r="AE41" s="95"/>
      <c r="AF41" s="43"/>
      <c r="AG41" s="44"/>
      <c r="AH41" s="43"/>
      <c r="AI41" s="43"/>
      <c r="AJ41" s="44"/>
      <c r="AK41" s="43"/>
      <c r="AL41" s="44"/>
      <c r="AM41" s="43"/>
      <c r="AN41" s="44"/>
      <c r="AO41" s="43"/>
      <c r="AP41" s="352">
        <f t="shared" si="4"/>
        <v>0</v>
      </c>
    </row>
    <row r="42" spans="1:42" s="18" customFormat="1" ht="80.150000000000006" customHeight="1" x14ac:dyDescent="0.45">
      <c r="A42" s="1"/>
      <c r="B42" s="318" t="s">
        <v>346</v>
      </c>
      <c r="C42" s="437" t="e" vm="103">
        <v>#VALUE!</v>
      </c>
      <c r="D42" s="425" t="s">
        <v>347</v>
      </c>
      <c r="E42" s="23"/>
      <c r="F42" s="432">
        <v>9.9499999999999993</v>
      </c>
      <c r="G42" s="81">
        <f t="shared" si="2"/>
        <v>0</v>
      </c>
      <c r="H42" s="76">
        <f>AC42*$X$42</f>
        <v>0</v>
      </c>
      <c r="I42" s="76">
        <f t="shared" ref="I42:T42" si="32">AD42*$X$42</f>
        <v>0</v>
      </c>
      <c r="J42" s="76">
        <f t="shared" si="32"/>
        <v>0</v>
      </c>
      <c r="K42" s="76">
        <f t="shared" si="32"/>
        <v>0</v>
      </c>
      <c r="L42" s="76">
        <f t="shared" si="32"/>
        <v>0</v>
      </c>
      <c r="M42" s="76">
        <f t="shared" si="32"/>
        <v>0</v>
      </c>
      <c r="N42" s="76">
        <f t="shared" si="32"/>
        <v>0</v>
      </c>
      <c r="O42" s="76">
        <f t="shared" si="32"/>
        <v>0</v>
      </c>
      <c r="P42" s="76">
        <f t="shared" si="32"/>
        <v>0</v>
      </c>
      <c r="Q42" s="76">
        <f t="shared" si="32"/>
        <v>0</v>
      </c>
      <c r="R42" s="76">
        <f t="shared" si="32"/>
        <v>0</v>
      </c>
      <c r="S42" s="76">
        <f t="shared" si="32"/>
        <v>0</v>
      </c>
      <c r="T42" s="76">
        <f t="shared" si="32"/>
        <v>0</v>
      </c>
      <c r="U42" s="85">
        <v>1</v>
      </c>
      <c r="V42" s="416" t="s">
        <v>348</v>
      </c>
      <c r="W42" s="416" t="s">
        <v>349</v>
      </c>
      <c r="X42" s="29">
        <v>1</v>
      </c>
      <c r="Y42" s="416">
        <v>14</v>
      </c>
      <c r="Z42" s="416" t="s">
        <v>57</v>
      </c>
      <c r="AA42" s="46"/>
      <c r="AB42" s="164">
        <v>490</v>
      </c>
      <c r="AC42" s="39"/>
      <c r="AD42" s="426"/>
      <c r="AE42" s="94"/>
      <c r="AF42" s="39"/>
      <c r="AG42" s="426"/>
      <c r="AH42" s="39"/>
      <c r="AI42" s="39"/>
      <c r="AJ42" s="426"/>
      <c r="AK42" s="39"/>
      <c r="AL42" s="426"/>
      <c r="AM42" s="39"/>
      <c r="AN42" s="426"/>
      <c r="AO42" s="39"/>
      <c r="AP42" s="392">
        <f t="shared" si="4"/>
        <v>0</v>
      </c>
    </row>
    <row r="43" spans="1:42" s="18" customFormat="1" ht="80.150000000000006" customHeight="1" x14ac:dyDescent="0.45">
      <c r="A43" s="1"/>
      <c r="B43" s="320" t="s">
        <v>350</v>
      </c>
      <c r="C43" s="437" t="e" vm="104">
        <v>#VALUE!</v>
      </c>
      <c r="D43" s="49" t="s">
        <v>351</v>
      </c>
      <c r="E43" s="25"/>
      <c r="F43" s="432">
        <v>11.5</v>
      </c>
      <c r="G43" s="81">
        <f t="shared" si="2"/>
        <v>0</v>
      </c>
      <c r="H43" s="76">
        <f>AC43*$X$43</f>
        <v>0</v>
      </c>
      <c r="I43" s="76">
        <f t="shared" ref="I43:T43" si="33">AD43*$X$43</f>
        <v>0</v>
      </c>
      <c r="J43" s="76">
        <f t="shared" si="33"/>
        <v>0</v>
      </c>
      <c r="K43" s="76">
        <f t="shared" si="33"/>
        <v>0</v>
      </c>
      <c r="L43" s="76">
        <f t="shared" si="33"/>
        <v>0</v>
      </c>
      <c r="M43" s="76">
        <f t="shared" si="33"/>
        <v>0</v>
      </c>
      <c r="N43" s="76">
        <f t="shared" si="33"/>
        <v>0</v>
      </c>
      <c r="O43" s="76">
        <f t="shared" si="33"/>
        <v>0</v>
      </c>
      <c r="P43" s="76">
        <f t="shared" si="33"/>
        <v>0</v>
      </c>
      <c r="Q43" s="76">
        <f t="shared" si="33"/>
        <v>0</v>
      </c>
      <c r="R43" s="76">
        <f t="shared" si="33"/>
        <v>0</v>
      </c>
      <c r="S43" s="76">
        <f t="shared" si="33"/>
        <v>0</v>
      </c>
      <c r="T43" s="76">
        <f t="shared" si="33"/>
        <v>0</v>
      </c>
      <c r="U43" s="85">
        <v>1</v>
      </c>
      <c r="V43" s="417" t="s">
        <v>348</v>
      </c>
      <c r="W43" s="417" t="s">
        <v>352</v>
      </c>
      <c r="X43" s="40">
        <v>1</v>
      </c>
      <c r="Y43" s="417">
        <v>14</v>
      </c>
      <c r="Z43" s="417" t="s">
        <v>57</v>
      </c>
      <c r="AA43" s="45"/>
      <c r="AB43" s="164">
        <v>490</v>
      </c>
      <c r="AC43" s="43"/>
      <c r="AD43" s="44"/>
      <c r="AE43" s="95"/>
      <c r="AF43" s="43"/>
      <c r="AG43" s="44"/>
      <c r="AH43" s="43"/>
      <c r="AI43" s="43"/>
      <c r="AJ43" s="44"/>
      <c r="AK43" s="43"/>
      <c r="AL43" s="44"/>
      <c r="AM43" s="43"/>
      <c r="AN43" s="44"/>
      <c r="AO43" s="43"/>
      <c r="AP43" s="352">
        <f t="shared" si="4"/>
        <v>0</v>
      </c>
    </row>
    <row r="44" spans="1:42" s="18" customFormat="1" ht="80.150000000000006" customHeight="1" x14ac:dyDescent="0.45">
      <c r="A44" s="1"/>
      <c r="B44" s="318" t="s">
        <v>353</v>
      </c>
      <c r="C44" s="437" t="e" vm="105">
        <v>#VALUE!</v>
      </c>
      <c r="D44" s="425" t="s">
        <v>354</v>
      </c>
      <c r="E44" s="23"/>
      <c r="F44" s="432">
        <v>13.87</v>
      </c>
      <c r="G44" s="81">
        <f t="shared" si="2"/>
        <v>0</v>
      </c>
      <c r="H44" s="76">
        <f>AC44*$X$44</f>
        <v>0</v>
      </c>
      <c r="I44" s="76">
        <f t="shared" ref="I44:T44" si="34">AD44*$X$44</f>
        <v>0</v>
      </c>
      <c r="J44" s="76">
        <f t="shared" si="34"/>
        <v>0</v>
      </c>
      <c r="K44" s="76">
        <f t="shared" si="34"/>
        <v>0</v>
      </c>
      <c r="L44" s="76">
        <f t="shared" si="34"/>
        <v>0</v>
      </c>
      <c r="M44" s="76">
        <f t="shared" si="34"/>
        <v>0</v>
      </c>
      <c r="N44" s="76">
        <f t="shared" si="34"/>
        <v>0</v>
      </c>
      <c r="O44" s="76">
        <f t="shared" si="34"/>
        <v>0</v>
      </c>
      <c r="P44" s="76">
        <f t="shared" si="34"/>
        <v>0</v>
      </c>
      <c r="Q44" s="76">
        <f t="shared" si="34"/>
        <v>0</v>
      </c>
      <c r="R44" s="76">
        <f t="shared" si="34"/>
        <v>0</v>
      </c>
      <c r="S44" s="76">
        <f t="shared" si="34"/>
        <v>0</v>
      </c>
      <c r="T44" s="76">
        <f t="shared" si="34"/>
        <v>0</v>
      </c>
      <c r="U44" s="85">
        <v>1</v>
      </c>
      <c r="V44" s="416" t="s">
        <v>348</v>
      </c>
      <c r="W44" s="416" t="s">
        <v>355</v>
      </c>
      <c r="X44" s="29">
        <v>1</v>
      </c>
      <c r="Y44" s="416">
        <v>14</v>
      </c>
      <c r="Z44" s="416" t="s">
        <v>57</v>
      </c>
      <c r="AA44" s="46"/>
      <c r="AB44" s="164">
        <v>520</v>
      </c>
      <c r="AC44" s="39"/>
      <c r="AD44" s="426"/>
      <c r="AE44" s="94"/>
      <c r="AF44" s="39"/>
      <c r="AG44" s="426"/>
      <c r="AH44" s="39"/>
      <c r="AI44" s="39"/>
      <c r="AJ44" s="426"/>
      <c r="AK44" s="39"/>
      <c r="AL44" s="426"/>
      <c r="AM44" s="39"/>
      <c r="AN44" s="426"/>
      <c r="AO44" s="39"/>
      <c r="AP44" s="392">
        <f t="shared" si="4"/>
        <v>0</v>
      </c>
    </row>
    <row r="45" spans="1:42" s="18" customFormat="1" ht="80.150000000000006" customHeight="1" thickBot="1" x14ac:dyDescent="0.5">
      <c r="A45" s="1"/>
      <c r="B45" s="320" t="s">
        <v>356</v>
      </c>
      <c r="C45" s="437" t="e" vm="106">
        <v>#VALUE!</v>
      </c>
      <c r="D45" s="49" t="s">
        <v>357</v>
      </c>
      <c r="E45" s="25"/>
      <c r="F45" s="432">
        <v>15.6</v>
      </c>
      <c r="G45" s="81">
        <f t="shared" si="2"/>
        <v>0</v>
      </c>
      <c r="H45" s="76">
        <f>AC45*$X$45</f>
        <v>0</v>
      </c>
      <c r="I45" s="76">
        <f t="shared" ref="I45:T45" si="35">AD45*$X$45</f>
        <v>0</v>
      </c>
      <c r="J45" s="76">
        <f t="shared" si="35"/>
        <v>0</v>
      </c>
      <c r="K45" s="76">
        <f t="shared" si="35"/>
        <v>0</v>
      </c>
      <c r="L45" s="76">
        <f t="shared" si="35"/>
        <v>0</v>
      </c>
      <c r="M45" s="76">
        <f t="shared" si="35"/>
        <v>0</v>
      </c>
      <c r="N45" s="76">
        <f t="shared" si="35"/>
        <v>0</v>
      </c>
      <c r="O45" s="76">
        <f t="shared" si="35"/>
        <v>0</v>
      </c>
      <c r="P45" s="76">
        <f t="shared" si="35"/>
        <v>0</v>
      </c>
      <c r="Q45" s="76">
        <f t="shared" si="35"/>
        <v>0</v>
      </c>
      <c r="R45" s="76">
        <f t="shared" si="35"/>
        <v>0</v>
      </c>
      <c r="S45" s="76">
        <f t="shared" si="35"/>
        <v>0</v>
      </c>
      <c r="T45" s="76">
        <f t="shared" si="35"/>
        <v>0</v>
      </c>
      <c r="U45" s="85">
        <v>1</v>
      </c>
      <c r="V45" s="417" t="s">
        <v>348</v>
      </c>
      <c r="W45" s="417" t="s">
        <v>358</v>
      </c>
      <c r="X45" s="40">
        <v>1</v>
      </c>
      <c r="Y45" s="417">
        <v>18</v>
      </c>
      <c r="Z45" s="417" t="s">
        <v>57</v>
      </c>
      <c r="AA45" s="45"/>
      <c r="AB45" s="164">
        <v>520</v>
      </c>
      <c r="AC45" s="42"/>
      <c r="AD45" s="42"/>
      <c r="AE45" s="95"/>
      <c r="AF45" s="43"/>
      <c r="AG45" s="44"/>
      <c r="AH45" s="43"/>
      <c r="AI45" s="43"/>
      <c r="AJ45" s="44"/>
      <c r="AK45" s="43"/>
      <c r="AL45" s="44"/>
      <c r="AM45" s="43"/>
      <c r="AN45" s="44"/>
      <c r="AO45" s="43"/>
      <c r="AP45" s="352">
        <f t="shared" si="4"/>
        <v>0</v>
      </c>
    </row>
    <row r="46" spans="1:42" s="18" customFormat="1" ht="80.150000000000006" customHeight="1" thickBot="1" x14ac:dyDescent="0.5">
      <c r="A46" s="1"/>
      <c r="B46" s="376" t="s">
        <v>359</v>
      </c>
      <c r="C46" s="541" t="e" vm="107">
        <v>#VALUE!</v>
      </c>
      <c r="D46" s="377" t="s">
        <v>360</v>
      </c>
      <c r="E46" s="441"/>
      <c r="F46" s="442">
        <f>SUM(F22:F45)</f>
        <v>115.02000000000001</v>
      </c>
      <c r="G46" s="380">
        <f t="shared" si="2"/>
        <v>0</v>
      </c>
      <c r="H46" s="381">
        <f>AC46*$X$46</f>
        <v>0</v>
      </c>
      <c r="I46" s="381">
        <f t="shared" ref="I46:T46" si="36">AD46*$X$46</f>
        <v>0</v>
      </c>
      <c r="J46" s="381">
        <f t="shared" si="36"/>
        <v>0</v>
      </c>
      <c r="K46" s="381">
        <f t="shared" si="36"/>
        <v>0</v>
      </c>
      <c r="L46" s="381">
        <f t="shared" si="36"/>
        <v>0</v>
      </c>
      <c r="M46" s="381">
        <f t="shared" si="36"/>
        <v>0</v>
      </c>
      <c r="N46" s="381">
        <f t="shared" si="36"/>
        <v>0</v>
      </c>
      <c r="O46" s="381">
        <f t="shared" si="36"/>
        <v>0</v>
      </c>
      <c r="P46" s="381">
        <f t="shared" si="36"/>
        <v>0</v>
      </c>
      <c r="Q46" s="381">
        <f t="shared" si="36"/>
        <v>0</v>
      </c>
      <c r="R46" s="381">
        <f t="shared" si="36"/>
        <v>0</v>
      </c>
      <c r="S46" s="381">
        <f t="shared" si="36"/>
        <v>0</v>
      </c>
      <c r="T46" s="381">
        <f t="shared" si="36"/>
        <v>0</v>
      </c>
      <c r="U46" s="443">
        <f>SUM(U22:U45)</f>
        <v>24</v>
      </c>
      <c r="V46" s="444" t="s">
        <v>361</v>
      </c>
      <c r="W46" s="444"/>
      <c r="X46" s="378">
        <v>24</v>
      </c>
      <c r="Y46" s="444">
        <f>SUM(Y22:Y45)</f>
        <v>92</v>
      </c>
      <c r="Z46" s="444" t="s">
        <v>57</v>
      </c>
      <c r="AA46" s="445"/>
      <c r="AB46" s="446">
        <v>5780</v>
      </c>
      <c r="AC46" s="387"/>
      <c r="AD46" s="387"/>
      <c r="AE46" s="385"/>
      <c r="AF46" s="384"/>
      <c r="AG46" s="386"/>
      <c r="AH46" s="384"/>
      <c r="AI46" s="384"/>
      <c r="AJ46" s="386"/>
      <c r="AK46" s="384"/>
      <c r="AL46" s="386"/>
      <c r="AM46" s="384"/>
      <c r="AN46" s="386"/>
      <c r="AO46" s="384"/>
      <c r="AP46" s="440">
        <f t="shared" si="4"/>
        <v>0</v>
      </c>
    </row>
    <row r="47" spans="1:42" ht="170.15" customHeight="1" thickBot="1" x14ac:dyDescent="0.6">
      <c r="B47" s="542" t="e" vm="108">
        <v>#VALUE!</v>
      </c>
      <c r="C47" s="542"/>
      <c r="D47" s="542"/>
      <c r="E47" s="542"/>
      <c r="G47" s="162">
        <f t="shared" si="2"/>
        <v>0</v>
      </c>
      <c r="H47" s="75"/>
      <c r="I47" s="102"/>
      <c r="J47" s="170"/>
      <c r="K47" s="171"/>
      <c r="L47" s="172"/>
      <c r="M47" s="173"/>
      <c r="N47" s="174"/>
      <c r="O47" s="175"/>
      <c r="P47" s="176"/>
      <c r="Q47" s="177"/>
      <c r="R47" s="178"/>
      <c r="S47" s="179"/>
      <c r="T47" s="180"/>
      <c r="V47" s="595" t="e" vm="109">
        <v>#VALUE!</v>
      </c>
      <c r="W47" s="595"/>
      <c r="X47" s="595"/>
      <c r="Y47" s="595"/>
      <c r="Z47" s="595"/>
      <c r="AB47" s="167" t="s">
        <v>362</v>
      </c>
      <c r="AC47" s="92"/>
      <c r="AD47" s="92"/>
      <c r="AE47"/>
      <c r="AF47"/>
      <c r="AG47" s="92"/>
      <c r="AH47" s="92"/>
      <c r="AI47" s="92"/>
      <c r="AJ47" s="92"/>
      <c r="AK47" s="92"/>
      <c r="AL47" s="92"/>
      <c r="AM47" s="92"/>
      <c r="AN47" s="92"/>
      <c r="AO47" s="92"/>
      <c r="AP47" s="93"/>
    </row>
    <row r="48" spans="1:42" s="18" customFormat="1" ht="80.150000000000006" customHeight="1" x14ac:dyDescent="0.45">
      <c r="A48" s="1"/>
      <c r="B48" s="399" t="s">
        <v>363</v>
      </c>
      <c r="C48" s="540" t="e" vm="110">
        <v>#VALUE!</v>
      </c>
      <c r="D48" s="337" t="s">
        <v>364</v>
      </c>
      <c r="E48" s="418"/>
      <c r="F48" s="429">
        <v>11.35</v>
      </c>
      <c r="G48" s="340">
        <f t="shared" si="2"/>
        <v>0</v>
      </c>
      <c r="H48" s="341">
        <f>AC48*$X$48</f>
        <v>0</v>
      </c>
      <c r="I48" s="341">
        <f t="shared" ref="I48:T48" si="37">AD48*$X$48</f>
        <v>0</v>
      </c>
      <c r="J48" s="341">
        <f t="shared" si="37"/>
        <v>0</v>
      </c>
      <c r="K48" s="341">
        <f t="shared" si="37"/>
        <v>0</v>
      </c>
      <c r="L48" s="341">
        <f t="shared" si="37"/>
        <v>0</v>
      </c>
      <c r="M48" s="341">
        <f t="shared" si="37"/>
        <v>0</v>
      </c>
      <c r="N48" s="341">
        <f t="shared" si="37"/>
        <v>0</v>
      </c>
      <c r="O48" s="341">
        <f t="shared" si="37"/>
        <v>0</v>
      </c>
      <c r="P48" s="341">
        <f t="shared" si="37"/>
        <v>0</v>
      </c>
      <c r="Q48" s="341">
        <f t="shared" si="37"/>
        <v>0</v>
      </c>
      <c r="R48" s="341">
        <f t="shared" si="37"/>
        <v>0</v>
      </c>
      <c r="S48" s="341">
        <f t="shared" si="37"/>
        <v>0</v>
      </c>
      <c r="T48" s="341">
        <f t="shared" si="37"/>
        <v>0</v>
      </c>
      <c r="U48" s="429">
        <v>1</v>
      </c>
      <c r="V48" s="342" t="s">
        <v>274</v>
      </c>
      <c r="W48" s="433" t="s">
        <v>365</v>
      </c>
      <c r="X48" s="342">
        <v>1</v>
      </c>
      <c r="Y48" s="342">
        <v>8</v>
      </c>
      <c r="Z48" s="342" t="s">
        <v>57</v>
      </c>
      <c r="AA48" s="342"/>
      <c r="AB48" s="343">
        <v>500</v>
      </c>
      <c r="AC48" s="346"/>
      <c r="AD48" s="348"/>
      <c r="AE48" s="345"/>
      <c r="AF48" s="346"/>
      <c r="AG48" s="346"/>
      <c r="AH48" s="346"/>
      <c r="AI48" s="346"/>
      <c r="AJ48" s="346"/>
      <c r="AK48" s="346"/>
      <c r="AL48" s="348"/>
      <c r="AM48" s="346"/>
      <c r="AN48" s="346"/>
      <c r="AO48" s="344"/>
      <c r="AP48" s="349">
        <f t="shared" si="4"/>
        <v>0</v>
      </c>
    </row>
    <row r="49" spans="1:42" s="18" customFormat="1" ht="80.150000000000006" customHeight="1" x14ac:dyDescent="0.45">
      <c r="A49" s="1"/>
      <c r="B49" s="398" t="s">
        <v>366</v>
      </c>
      <c r="C49" s="437" t="e" vm="111">
        <v>#VALUE!</v>
      </c>
      <c r="D49" s="49" t="s">
        <v>367</v>
      </c>
      <c r="E49" s="25"/>
      <c r="F49" s="85">
        <v>7.75</v>
      </c>
      <c r="G49" s="81">
        <f t="shared" si="2"/>
        <v>0</v>
      </c>
      <c r="H49" s="76">
        <f>AC49*$X$49</f>
        <v>0</v>
      </c>
      <c r="I49" s="76">
        <f t="shared" ref="I49:T49" si="38">AD49*$X$49</f>
        <v>0</v>
      </c>
      <c r="J49" s="76">
        <f t="shared" si="38"/>
        <v>0</v>
      </c>
      <c r="K49" s="76">
        <f t="shared" si="38"/>
        <v>0</v>
      </c>
      <c r="L49" s="76">
        <f t="shared" si="38"/>
        <v>0</v>
      </c>
      <c r="M49" s="76">
        <f t="shared" si="38"/>
        <v>0</v>
      </c>
      <c r="N49" s="76">
        <f t="shared" si="38"/>
        <v>0</v>
      </c>
      <c r="O49" s="76">
        <f t="shared" si="38"/>
        <v>0</v>
      </c>
      <c r="P49" s="76">
        <f t="shared" si="38"/>
        <v>0</v>
      </c>
      <c r="Q49" s="76">
        <f t="shared" si="38"/>
        <v>0</v>
      </c>
      <c r="R49" s="76">
        <f t="shared" si="38"/>
        <v>0</v>
      </c>
      <c r="S49" s="76">
        <f t="shared" si="38"/>
        <v>0</v>
      </c>
      <c r="T49" s="76">
        <f t="shared" si="38"/>
        <v>0</v>
      </c>
      <c r="U49" s="85">
        <v>1</v>
      </c>
      <c r="V49" s="40" t="s">
        <v>348</v>
      </c>
      <c r="W49" s="434" t="s">
        <v>368</v>
      </c>
      <c r="X49" s="40">
        <v>1</v>
      </c>
      <c r="Y49" s="40">
        <v>4</v>
      </c>
      <c r="Z49" s="40" t="s">
        <v>57</v>
      </c>
      <c r="AA49" s="29"/>
      <c r="AB49" s="165">
        <v>450</v>
      </c>
      <c r="AC49" s="43"/>
      <c r="AD49" s="56"/>
      <c r="AE49" s="95"/>
      <c r="AF49" s="43"/>
      <c r="AG49" s="43"/>
      <c r="AH49" s="43"/>
      <c r="AI49" s="43"/>
      <c r="AJ49" s="56"/>
      <c r="AK49" s="56"/>
      <c r="AL49" s="56"/>
      <c r="AM49" s="56"/>
      <c r="AN49" s="43"/>
      <c r="AO49" s="44"/>
      <c r="AP49" s="351">
        <f t="shared" si="4"/>
        <v>0</v>
      </c>
    </row>
    <row r="50" spans="1:42" s="18" customFormat="1" ht="80.150000000000006" customHeight="1" x14ac:dyDescent="0.45">
      <c r="A50" s="1"/>
      <c r="B50" s="397" t="s">
        <v>369</v>
      </c>
      <c r="C50" s="437" t="e" vm="112">
        <v>#VALUE!</v>
      </c>
      <c r="D50" s="21" t="s">
        <v>370</v>
      </c>
      <c r="E50" s="23"/>
      <c r="F50" s="85">
        <v>5.55</v>
      </c>
      <c r="G50" s="81">
        <f t="shared" si="2"/>
        <v>0</v>
      </c>
      <c r="H50" s="76">
        <f>AC50*$X$50</f>
        <v>0</v>
      </c>
      <c r="I50" s="76">
        <f t="shared" ref="I50:T50" si="39">AD50*$X$50</f>
        <v>0</v>
      </c>
      <c r="J50" s="76">
        <f t="shared" si="39"/>
        <v>0</v>
      </c>
      <c r="K50" s="76">
        <f t="shared" si="39"/>
        <v>0</v>
      </c>
      <c r="L50" s="76">
        <f t="shared" si="39"/>
        <v>0</v>
      </c>
      <c r="M50" s="76">
        <f t="shared" si="39"/>
        <v>0</v>
      </c>
      <c r="N50" s="76">
        <f t="shared" si="39"/>
        <v>0</v>
      </c>
      <c r="O50" s="76">
        <f t="shared" si="39"/>
        <v>0</v>
      </c>
      <c r="P50" s="76">
        <f t="shared" si="39"/>
        <v>0</v>
      </c>
      <c r="Q50" s="76">
        <f t="shared" si="39"/>
        <v>0</v>
      </c>
      <c r="R50" s="76">
        <f t="shared" si="39"/>
        <v>0</v>
      </c>
      <c r="S50" s="76">
        <f t="shared" si="39"/>
        <v>0</v>
      </c>
      <c r="T50" s="76">
        <f t="shared" si="39"/>
        <v>0</v>
      </c>
      <c r="U50" s="85">
        <v>1</v>
      </c>
      <c r="V50" s="29" t="s">
        <v>348</v>
      </c>
      <c r="W50" s="435" t="s">
        <v>371</v>
      </c>
      <c r="X50" s="29">
        <v>1</v>
      </c>
      <c r="Y50" s="29">
        <v>2</v>
      </c>
      <c r="Z50" s="29" t="s">
        <v>57</v>
      </c>
      <c r="AA50" s="29"/>
      <c r="AB50" s="165">
        <v>400</v>
      </c>
      <c r="AC50" s="58"/>
      <c r="AD50" s="57"/>
      <c r="AE50" s="96"/>
      <c r="AF50" s="58"/>
      <c r="AG50" s="58"/>
      <c r="AH50" s="58"/>
      <c r="AI50" s="57"/>
      <c r="AJ50" s="57"/>
      <c r="AK50" s="57"/>
      <c r="AL50" s="57"/>
      <c r="AM50" s="57"/>
      <c r="AN50" s="58"/>
      <c r="AO50" s="92"/>
      <c r="AP50" s="350">
        <f t="shared" si="4"/>
        <v>0</v>
      </c>
    </row>
    <row r="51" spans="1:42" s="18" customFormat="1" ht="80.150000000000006" customHeight="1" x14ac:dyDescent="0.45">
      <c r="A51" s="1"/>
      <c r="B51" s="398" t="s">
        <v>372</v>
      </c>
      <c r="C51" s="437" t="e" vm="113">
        <v>#VALUE!</v>
      </c>
      <c r="D51" s="49" t="s">
        <v>373</v>
      </c>
      <c r="E51" s="25"/>
      <c r="F51" s="85">
        <v>3.42</v>
      </c>
      <c r="G51" s="81">
        <f t="shared" si="2"/>
        <v>0</v>
      </c>
      <c r="H51" s="76">
        <f>AC51*$X$51</f>
        <v>0</v>
      </c>
      <c r="I51" s="76">
        <f t="shared" ref="I51:T51" si="40">AD51*$X$51</f>
        <v>0</v>
      </c>
      <c r="J51" s="76">
        <f t="shared" si="40"/>
        <v>0</v>
      </c>
      <c r="K51" s="76">
        <f t="shared" si="40"/>
        <v>0</v>
      </c>
      <c r="L51" s="76">
        <f t="shared" si="40"/>
        <v>0</v>
      </c>
      <c r="M51" s="76">
        <f t="shared" si="40"/>
        <v>0</v>
      </c>
      <c r="N51" s="76">
        <f t="shared" si="40"/>
        <v>0</v>
      </c>
      <c r="O51" s="76">
        <f t="shared" si="40"/>
        <v>0</v>
      </c>
      <c r="P51" s="76">
        <f t="shared" si="40"/>
        <v>0</v>
      </c>
      <c r="Q51" s="76">
        <f t="shared" si="40"/>
        <v>0</v>
      </c>
      <c r="R51" s="76">
        <f t="shared" si="40"/>
        <v>0</v>
      </c>
      <c r="S51" s="76">
        <f t="shared" si="40"/>
        <v>0</v>
      </c>
      <c r="T51" s="76">
        <f t="shared" si="40"/>
        <v>0</v>
      </c>
      <c r="U51" s="85">
        <v>1</v>
      </c>
      <c r="V51" s="40" t="s">
        <v>94</v>
      </c>
      <c r="W51" s="434" t="s">
        <v>374</v>
      </c>
      <c r="X51" s="40">
        <v>1</v>
      </c>
      <c r="Y51" s="40">
        <v>0</v>
      </c>
      <c r="Z51" s="40" t="s">
        <v>57</v>
      </c>
      <c r="AA51" s="29"/>
      <c r="AB51" s="165">
        <v>220</v>
      </c>
      <c r="AC51" s="43"/>
      <c r="AD51" s="56"/>
      <c r="AE51" s="97"/>
      <c r="AF51" s="56"/>
      <c r="AG51" s="56"/>
      <c r="AH51" s="56"/>
      <c r="AI51" s="56"/>
      <c r="AJ51" s="56"/>
      <c r="AK51" s="56"/>
      <c r="AL51" s="56"/>
      <c r="AM51" s="56"/>
      <c r="AN51" s="43"/>
      <c r="AO51" s="44"/>
      <c r="AP51" s="351">
        <f t="shared" si="4"/>
        <v>0</v>
      </c>
    </row>
    <row r="52" spans="1:42" s="18" customFormat="1" ht="80.150000000000006" customHeight="1" thickBot="1" x14ac:dyDescent="0.5">
      <c r="A52" s="1"/>
      <c r="B52" s="397" t="s">
        <v>375</v>
      </c>
      <c r="C52" s="437" t="e" vm="114">
        <v>#VALUE!</v>
      </c>
      <c r="D52" s="21" t="s">
        <v>376</v>
      </c>
      <c r="E52" s="23"/>
      <c r="F52" s="85">
        <v>2.2000000000000002</v>
      </c>
      <c r="G52" s="81">
        <f t="shared" si="2"/>
        <v>0</v>
      </c>
      <c r="H52" s="76">
        <f>AC52*$X$52</f>
        <v>0</v>
      </c>
      <c r="I52" s="76">
        <f t="shared" ref="I52:T52" si="41">AD52*$X$52</f>
        <v>0</v>
      </c>
      <c r="J52" s="76">
        <f t="shared" si="41"/>
        <v>0</v>
      </c>
      <c r="K52" s="76">
        <f t="shared" si="41"/>
        <v>0</v>
      </c>
      <c r="L52" s="76">
        <f t="shared" si="41"/>
        <v>0</v>
      </c>
      <c r="M52" s="76">
        <f t="shared" si="41"/>
        <v>0</v>
      </c>
      <c r="N52" s="76">
        <f t="shared" si="41"/>
        <v>0</v>
      </c>
      <c r="O52" s="76">
        <f t="shared" si="41"/>
        <v>0</v>
      </c>
      <c r="P52" s="76">
        <f t="shared" si="41"/>
        <v>0</v>
      </c>
      <c r="Q52" s="76">
        <f t="shared" si="41"/>
        <v>0</v>
      </c>
      <c r="R52" s="76">
        <f t="shared" si="41"/>
        <v>0</v>
      </c>
      <c r="S52" s="76">
        <f t="shared" si="41"/>
        <v>0</v>
      </c>
      <c r="T52" s="76">
        <f t="shared" si="41"/>
        <v>0</v>
      </c>
      <c r="U52" s="85">
        <v>1</v>
      </c>
      <c r="V52" s="29" t="s">
        <v>66</v>
      </c>
      <c r="W52" s="435" t="s">
        <v>377</v>
      </c>
      <c r="X52" s="29">
        <v>1</v>
      </c>
      <c r="Y52" s="29">
        <v>0</v>
      </c>
      <c r="Z52" s="29" t="s">
        <v>57</v>
      </c>
      <c r="AA52" s="29"/>
      <c r="AB52" s="166">
        <v>190</v>
      </c>
      <c r="AC52" s="58"/>
      <c r="AD52" s="92"/>
      <c r="AE52" s="96"/>
      <c r="AF52" s="58"/>
      <c r="AG52" s="92"/>
      <c r="AH52" s="58"/>
      <c r="AI52" s="58"/>
      <c r="AJ52" s="58"/>
      <c r="AK52" s="58"/>
      <c r="AL52" s="92"/>
      <c r="AM52" s="58"/>
      <c r="AN52" s="91"/>
      <c r="AO52" s="91"/>
      <c r="AP52" s="350">
        <f t="shared" si="4"/>
        <v>0</v>
      </c>
    </row>
    <row r="53" spans="1:42" s="18" customFormat="1" ht="80.150000000000006" customHeight="1" thickBot="1" x14ac:dyDescent="0.5">
      <c r="A53" s="1"/>
      <c r="B53" s="376" t="s">
        <v>378</v>
      </c>
      <c r="C53" s="541" t="e" vm="115">
        <v>#VALUE!</v>
      </c>
      <c r="D53" s="377" t="s">
        <v>379</v>
      </c>
      <c r="E53" s="378"/>
      <c r="F53" s="379">
        <f>SUM(F48:F52)</f>
        <v>30.27</v>
      </c>
      <c r="G53" s="380">
        <f t="shared" si="2"/>
        <v>0</v>
      </c>
      <c r="H53" s="381">
        <f>AC53*$X$53</f>
        <v>0</v>
      </c>
      <c r="I53" s="381">
        <f t="shared" ref="I53:T53" si="42">AD53*$X$53</f>
        <v>0</v>
      </c>
      <c r="J53" s="381">
        <f t="shared" si="42"/>
        <v>0</v>
      </c>
      <c r="K53" s="381">
        <f t="shared" si="42"/>
        <v>0</v>
      </c>
      <c r="L53" s="381">
        <f t="shared" si="42"/>
        <v>0</v>
      </c>
      <c r="M53" s="381">
        <f t="shared" si="42"/>
        <v>0</v>
      </c>
      <c r="N53" s="381">
        <f t="shared" si="42"/>
        <v>0</v>
      </c>
      <c r="O53" s="381">
        <f t="shared" si="42"/>
        <v>0</v>
      </c>
      <c r="P53" s="381">
        <f t="shared" si="42"/>
        <v>0</v>
      </c>
      <c r="Q53" s="381">
        <f t="shared" si="42"/>
        <v>0</v>
      </c>
      <c r="R53" s="381">
        <f t="shared" si="42"/>
        <v>0</v>
      </c>
      <c r="S53" s="381">
        <f t="shared" si="42"/>
        <v>0</v>
      </c>
      <c r="T53" s="381">
        <f t="shared" si="42"/>
        <v>0</v>
      </c>
      <c r="U53" s="379">
        <f>SUM(U48:U52)</f>
        <v>5</v>
      </c>
      <c r="V53" s="378" t="s">
        <v>380</v>
      </c>
      <c r="W53" s="378"/>
      <c r="X53" s="378">
        <v>5</v>
      </c>
      <c r="Y53" s="378">
        <f>SUM(Y48:Y52)</f>
        <v>14</v>
      </c>
      <c r="Z53" s="378" t="s">
        <v>57</v>
      </c>
      <c r="AA53" s="382"/>
      <c r="AB53" s="383">
        <v>1760</v>
      </c>
      <c r="AC53" s="384"/>
      <c r="AD53" s="386"/>
      <c r="AE53" s="385"/>
      <c r="AF53" s="384"/>
      <c r="AG53" s="386"/>
      <c r="AH53" s="384"/>
      <c r="AI53" s="384"/>
      <c r="AJ53" s="384"/>
      <c r="AK53" s="388"/>
      <c r="AL53" s="386"/>
      <c r="AM53" s="384"/>
      <c r="AN53" s="384"/>
      <c r="AO53" s="384"/>
      <c r="AP53" s="440">
        <f t="shared" si="4"/>
        <v>0</v>
      </c>
    </row>
    <row r="54" spans="1:42" ht="170.15" customHeight="1" thickBot="1" x14ac:dyDescent="0.6">
      <c r="B54" s="542" t="e" vm="116">
        <v>#VALUE!</v>
      </c>
      <c r="C54" s="542"/>
      <c r="D54" s="542"/>
      <c r="E54" s="542"/>
      <c r="G54" s="162"/>
      <c r="H54" s="75"/>
      <c r="I54" s="102"/>
      <c r="J54" s="170"/>
      <c r="K54" s="171"/>
      <c r="L54" s="172"/>
      <c r="M54" s="173"/>
      <c r="N54" s="174"/>
      <c r="O54" s="175"/>
      <c r="P54" s="176"/>
      <c r="Q54" s="177"/>
      <c r="R54" s="178"/>
      <c r="S54" s="179"/>
      <c r="T54" s="180"/>
      <c r="V54" s="595" t="e" vm="117">
        <v>#VALUE!</v>
      </c>
      <c r="W54" s="595"/>
      <c r="X54" s="595"/>
      <c r="Y54" s="595"/>
      <c r="Z54" s="595"/>
      <c r="AB54" s="167" t="s">
        <v>381</v>
      </c>
      <c r="AC54" s="92"/>
      <c r="AD54" s="92"/>
      <c r="AE54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3"/>
    </row>
    <row r="55" spans="1:42" s="29" customFormat="1" ht="80.150000000000006" customHeight="1" x14ac:dyDescent="0.45">
      <c r="A55" s="55"/>
      <c r="B55" s="436" t="s">
        <v>382</v>
      </c>
      <c r="C55" s="540" t="e" vm="118">
        <v>#VALUE!</v>
      </c>
      <c r="D55" s="407" t="s">
        <v>383</v>
      </c>
      <c r="E55" s="411"/>
      <c r="F55" s="339">
        <v>22.5</v>
      </c>
      <c r="G55" s="340">
        <f t="shared" si="2"/>
        <v>0</v>
      </c>
      <c r="H55" s="341">
        <f>AC55*$X$55</f>
        <v>0</v>
      </c>
      <c r="I55" s="341">
        <f t="shared" ref="I55:T55" si="43">AD55*$X$55</f>
        <v>0</v>
      </c>
      <c r="J55" s="341">
        <f t="shared" si="43"/>
        <v>0</v>
      </c>
      <c r="K55" s="341">
        <f t="shared" si="43"/>
        <v>0</v>
      </c>
      <c r="L55" s="341">
        <f t="shared" si="43"/>
        <v>0</v>
      </c>
      <c r="M55" s="341">
        <f t="shared" si="43"/>
        <v>0</v>
      </c>
      <c r="N55" s="341">
        <f t="shared" si="43"/>
        <v>0</v>
      </c>
      <c r="O55" s="341">
        <f t="shared" si="43"/>
        <v>0</v>
      </c>
      <c r="P55" s="341">
        <f t="shared" si="43"/>
        <v>0</v>
      </c>
      <c r="Q55" s="341">
        <f t="shared" si="43"/>
        <v>0</v>
      </c>
      <c r="R55" s="341">
        <f t="shared" si="43"/>
        <v>0</v>
      </c>
      <c r="S55" s="341">
        <f t="shared" si="43"/>
        <v>0</v>
      </c>
      <c r="T55" s="341">
        <f t="shared" si="43"/>
        <v>0</v>
      </c>
      <c r="U55" s="339">
        <v>1</v>
      </c>
      <c r="V55" s="411" t="s">
        <v>348</v>
      </c>
      <c r="W55" s="411" t="s">
        <v>384</v>
      </c>
      <c r="X55" s="411">
        <v>1</v>
      </c>
      <c r="Y55" s="411">
        <v>16</v>
      </c>
      <c r="Z55" s="411" t="s">
        <v>57</v>
      </c>
      <c r="AA55" s="342"/>
      <c r="AB55" s="343">
        <v>660</v>
      </c>
      <c r="AC55" s="316"/>
      <c r="AD55" s="315"/>
      <c r="AE55" s="414"/>
      <c r="AF55" s="316"/>
      <c r="AG55" s="315"/>
      <c r="AH55" s="316"/>
      <c r="AI55" s="316"/>
      <c r="AJ55" s="316"/>
      <c r="AK55" s="316"/>
      <c r="AL55" s="315"/>
      <c r="AM55" s="316"/>
      <c r="AN55" s="316"/>
      <c r="AO55" s="316"/>
      <c r="AP55" s="415">
        <f t="shared" si="4"/>
        <v>0</v>
      </c>
    </row>
    <row r="56" spans="1:42" s="29" customFormat="1" ht="80.150000000000006" customHeight="1" x14ac:dyDescent="0.45">
      <c r="A56" s="55"/>
      <c r="B56" s="397" t="s">
        <v>385</v>
      </c>
      <c r="C56" s="437" t="e" vm="119">
        <v>#VALUE!</v>
      </c>
      <c r="D56" s="21" t="s">
        <v>386</v>
      </c>
      <c r="F56" s="88">
        <v>13.74</v>
      </c>
      <c r="G56" s="81">
        <f t="shared" si="2"/>
        <v>0</v>
      </c>
      <c r="H56" s="76">
        <f>AC56*$X$56</f>
        <v>0</v>
      </c>
      <c r="I56" s="76">
        <f t="shared" ref="I56:T56" si="44">AD56*$X$56</f>
        <v>0</v>
      </c>
      <c r="J56" s="76">
        <f t="shared" si="44"/>
        <v>0</v>
      </c>
      <c r="K56" s="76">
        <f t="shared" si="44"/>
        <v>0</v>
      </c>
      <c r="L56" s="76">
        <f t="shared" si="44"/>
        <v>0</v>
      </c>
      <c r="M56" s="76">
        <f t="shared" si="44"/>
        <v>0</v>
      </c>
      <c r="N56" s="76">
        <f t="shared" si="44"/>
        <v>0</v>
      </c>
      <c r="O56" s="76">
        <f t="shared" si="44"/>
        <v>0</v>
      </c>
      <c r="P56" s="76">
        <f t="shared" si="44"/>
        <v>0</v>
      </c>
      <c r="Q56" s="76">
        <f t="shared" si="44"/>
        <v>0</v>
      </c>
      <c r="R56" s="76">
        <f t="shared" si="44"/>
        <v>0</v>
      </c>
      <c r="S56" s="76">
        <f t="shared" si="44"/>
        <v>0</v>
      </c>
      <c r="T56" s="76">
        <f t="shared" si="44"/>
        <v>0</v>
      </c>
      <c r="U56" s="88">
        <v>1</v>
      </c>
      <c r="V56" s="29" t="s">
        <v>94</v>
      </c>
      <c r="W56" s="29" t="s">
        <v>387</v>
      </c>
      <c r="X56" s="29">
        <v>1</v>
      </c>
      <c r="Y56" s="29">
        <v>12</v>
      </c>
      <c r="Z56" s="29" t="s">
        <v>57</v>
      </c>
      <c r="AB56" s="165">
        <v>500</v>
      </c>
      <c r="AC56" s="58"/>
      <c r="AD56" s="57"/>
      <c r="AE56" s="96"/>
      <c r="AF56" s="58"/>
      <c r="AG56" s="58"/>
      <c r="AH56" s="58"/>
      <c r="AI56" s="58"/>
      <c r="AJ56" s="57"/>
      <c r="AK56" s="57"/>
      <c r="AL56" s="57"/>
      <c r="AM56" s="57"/>
      <c r="AN56" s="58"/>
      <c r="AO56" s="91"/>
      <c r="AP56" s="350">
        <f t="shared" si="4"/>
        <v>0</v>
      </c>
    </row>
    <row r="57" spans="1:42" s="29" customFormat="1" ht="80.150000000000006" customHeight="1" x14ac:dyDescent="0.45">
      <c r="A57" s="55"/>
      <c r="B57" s="398" t="s">
        <v>388</v>
      </c>
      <c r="C57" s="437" t="e" vm="120">
        <v>#VALUE!</v>
      </c>
      <c r="D57" s="49" t="s">
        <v>389</v>
      </c>
      <c r="E57" s="40"/>
      <c r="F57" s="88">
        <v>9.0299999999999994</v>
      </c>
      <c r="G57" s="81">
        <f t="shared" si="2"/>
        <v>0</v>
      </c>
      <c r="H57" s="76">
        <f>AC57*$X$57</f>
        <v>0</v>
      </c>
      <c r="I57" s="76">
        <f t="shared" ref="I57:T57" si="45">AD57*$X$57</f>
        <v>0</v>
      </c>
      <c r="J57" s="76">
        <f t="shared" si="45"/>
        <v>0</v>
      </c>
      <c r="K57" s="76">
        <f t="shared" si="45"/>
        <v>0</v>
      </c>
      <c r="L57" s="76">
        <f t="shared" si="45"/>
        <v>0</v>
      </c>
      <c r="M57" s="76">
        <f t="shared" si="45"/>
        <v>0</v>
      </c>
      <c r="N57" s="76">
        <f t="shared" si="45"/>
        <v>0</v>
      </c>
      <c r="O57" s="76">
        <f t="shared" si="45"/>
        <v>0</v>
      </c>
      <c r="P57" s="76">
        <f t="shared" si="45"/>
        <v>0</v>
      </c>
      <c r="Q57" s="76">
        <f t="shared" si="45"/>
        <v>0</v>
      </c>
      <c r="R57" s="76">
        <f t="shared" si="45"/>
        <v>0</v>
      </c>
      <c r="S57" s="76">
        <f t="shared" si="45"/>
        <v>0</v>
      </c>
      <c r="T57" s="76">
        <f t="shared" si="45"/>
        <v>0</v>
      </c>
      <c r="U57" s="88">
        <v>1</v>
      </c>
      <c r="V57" s="40" t="s">
        <v>94</v>
      </c>
      <c r="W57" s="40" t="s">
        <v>390</v>
      </c>
      <c r="X57" s="40">
        <v>1</v>
      </c>
      <c r="Y57" s="40">
        <v>12</v>
      </c>
      <c r="Z57" s="40" t="s">
        <v>57</v>
      </c>
      <c r="AB57" s="165">
        <v>350</v>
      </c>
      <c r="AC57" s="43"/>
      <c r="AD57" s="56"/>
      <c r="AE57" s="97"/>
      <c r="AF57" s="56"/>
      <c r="AG57" s="56"/>
      <c r="AH57" s="56"/>
      <c r="AI57" s="56"/>
      <c r="AJ57" s="56"/>
      <c r="AK57" s="56"/>
      <c r="AL57" s="56"/>
      <c r="AM57" s="56"/>
      <c r="AN57" s="43"/>
      <c r="AO57" s="42"/>
      <c r="AP57" s="351">
        <f t="shared" si="4"/>
        <v>0</v>
      </c>
    </row>
    <row r="58" spans="1:42" s="29" customFormat="1" ht="80.150000000000006" customHeight="1" x14ac:dyDescent="0.45">
      <c r="A58" s="55"/>
      <c r="B58" s="397" t="s">
        <v>391</v>
      </c>
      <c r="C58" s="437" t="e" vm="121">
        <v>#VALUE!</v>
      </c>
      <c r="D58" s="21" t="s">
        <v>392</v>
      </c>
      <c r="F58" s="88">
        <v>4.49</v>
      </c>
      <c r="G58" s="81">
        <f t="shared" si="2"/>
        <v>0</v>
      </c>
      <c r="H58" s="76">
        <f>AC58*$X$58</f>
        <v>0</v>
      </c>
      <c r="I58" s="76">
        <f t="shared" ref="I58:T58" si="46">AD58*$X$58</f>
        <v>0</v>
      </c>
      <c r="J58" s="76">
        <f t="shared" si="46"/>
        <v>0</v>
      </c>
      <c r="K58" s="76">
        <f t="shared" si="46"/>
        <v>0</v>
      </c>
      <c r="L58" s="76">
        <f t="shared" si="46"/>
        <v>0</v>
      </c>
      <c r="M58" s="76">
        <f t="shared" si="46"/>
        <v>0</v>
      </c>
      <c r="N58" s="76">
        <f t="shared" si="46"/>
        <v>0</v>
      </c>
      <c r="O58" s="76">
        <f t="shared" si="46"/>
        <v>0</v>
      </c>
      <c r="P58" s="76">
        <f t="shared" si="46"/>
        <v>0</v>
      </c>
      <c r="Q58" s="76">
        <f t="shared" si="46"/>
        <v>0</v>
      </c>
      <c r="R58" s="76">
        <f t="shared" si="46"/>
        <v>0</v>
      </c>
      <c r="S58" s="76">
        <f t="shared" si="46"/>
        <v>0</v>
      </c>
      <c r="T58" s="76">
        <f t="shared" si="46"/>
        <v>0</v>
      </c>
      <c r="U58" s="88">
        <v>1</v>
      </c>
      <c r="V58" s="29" t="s">
        <v>66</v>
      </c>
      <c r="W58" s="29" t="s">
        <v>393</v>
      </c>
      <c r="X58" s="29">
        <v>1</v>
      </c>
      <c r="Y58" s="29">
        <v>1</v>
      </c>
      <c r="Z58" s="29" t="s">
        <v>57</v>
      </c>
      <c r="AB58" s="165">
        <v>260</v>
      </c>
      <c r="AC58" s="58"/>
      <c r="AD58" s="57"/>
      <c r="AE58" s="98"/>
      <c r="AF58" s="58"/>
      <c r="AG58" s="58"/>
      <c r="AH58" s="58"/>
      <c r="AI58" s="58"/>
      <c r="AJ58" s="57"/>
      <c r="AK58" s="57"/>
      <c r="AL58" s="57"/>
      <c r="AM58" s="57"/>
      <c r="AN58" s="58"/>
      <c r="AO58" s="92"/>
      <c r="AP58" s="350">
        <f t="shared" si="4"/>
        <v>0</v>
      </c>
    </row>
    <row r="59" spans="1:42" s="29" customFormat="1" ht="80.150000000000006" customHeight="1" thickBot="1" x14ac:dyDescent="0.5">
      <c r="A59" s="55"/>
      <c r="B59" s="398" t="s">
        <v>394</v>
      </c>
      <c r="C59" s="437" t="e" vm="122">
        <v>#VALUE!</v>
      </c>
      <c r="D59" s="49" t="s">
        <v>395</v>
      </c>
      <c r="E59" s="40"/>
      <c r="F59" s="88">
        <v>2.2000000000000002</v>
      </c>
      <c r="G59" s="81">
        <f t="shared" si="2"/>
        <v>0</v>
      </c>
      <c r="H59" s="76">
        <f>AC59*$X$59</f>
        <v>0</v>
      </c>
      <c r="I59" s="76">
        <f t="shared" ref="I59:T59" si="47">AD59*$X$59</f>
        <v>0</v>
      </c>
      <c r="J59" s="76">
        <f t="shared" si="47"/>
        <v>0</v>
      </c>
      <c r="K59" s="76">
        <f t="shared" si="47"/>
        <v>0</v>
      </c>
      <c r="L59" s="76">
        <f t="shared" si="47"/>
        <v>0</v>
      </c>
      <c r="M59" s="76">
        <f t="shared" si="47"/>
        <v>0</v>
      </c>
      <c r="N59" s="76">
        <f t="shared" si="47"/>
        <v>0</v>
      </c>
      <c r="O59" s="76">
        <f t="shared" si="47"/>
        <v>0</v>
      </c>
      <c r="P59" s="76">
        <f t="shared" si="47"/>
        <v>0</v>
      </c>
      <c r="Q59" s="76">
        <f t="shared" si="47"/>
        <v>0</v>
      </c>
      <c r="R59" s="76">
        <f t="shared" si="47"/>
        <v>0</v>
      </c>
      <c r="S59" s="76">
        <f t="shared" si="47"/>
        <v>0</v>
      </c>
      <c r="T59" s="76">
        <f t="shared" si="47"/>
        <v>0</v>
      </c>
      <c r="U59" s="88">
        <v>1</v>
      </c>
      <c r="V59" s="40" t="s">
        <v>55</v>
      </c>
      <c r="W59" s="40" t="s">
        <v>396</v>
      </c>
      <c r="X59" s="40">
        <v>1</v>
      </c>
      <c r="Y59" s="40">
        <v>0</v>
      </c>
      <c r="Z59" s="40" t="s">
        <v>57</v>
      </c>
      <c r="AB59" s="166">
        <v>170</v>
      </c>
      <c r="AC59" s="43"/>
      <c r="AD59" s="44"/>
      <c r="AE59" s="95"/>
      <c r="AF59" s="43"/>
      <c r="AG59" s="44"/>
      <c r="AH59" s="43"/>
      <c r="AI59" s="43"/>
      <c r="AJ59" s="56"/>
      <c r="AK59" s="56"/>
      <c r="AL59" s="44"/>
      <c r="AM59" s="43"/>
      <c r="AN59" s="42"/>
      <c r="AO59" s="42"/>
      <c r="AP59" s="351">
        <f t="shared" si="4"/>
        <v>0</v>
      </c>
    </row>
    <row r="60" spans="1:42" s="18" customFormat="1" ht="80.150000000000006" customHeight="1" thickBot="1" x14ac:dyDescent="0.5">
      <c r="A60" s="1"/>
      <c r="B60" s="376" t="s">
        <v>397</v>
      </c>
      <c r="C60" s="541" t="e" vm="123">
        <v>#VALUE!</v>
      </c>
      <c r="D60" s="377" t="s">
        <v>398</v>
      </c>
      <c r="E60" s="378"/>
      <c r="F60" s="379">
        <f>SUM(F55:F59)</f>
        <v>51.960000000000008</v>
      </c>
      <c r="G60" s="380">
        <f t="shared" si="2"/>
        <v>0</v>
      </c>
      <c r="H60" s="381">
        <f>AC60*$X$60</f>
        <v>0</v>
      </c>
      <c r="I60" s="381">
        <f t="shared" ref="I60:T60" si="48">AD60*$X$60</f>
        <v>0</v>
      </c>
      <c r="J60" s="381">
        <f t="shared" si="48"/>
        <v>0</v>
      </c>
      <c r="K60" s="381">
        <f t="shared" si="48"/>
        <v>0</v>
      </c>
      <c r="L60" s="381">
        <f t="shared" si="48"/>
        <v>0</v>
      </c>
      <c r="M60" s="381">
        <f t="shared" si="48"/>
        <v>0</v>
      </c>
      <c r="N60" s="381">
        <f t="shared" si="48"/>
        <v>0</v>
      </c>
      <c r="O60" s="381">
        <f t="shared" si="48"/>
        <v>0</v>
      </c>
      <c r="P60" s="381">
        <f t="shared" si="48"/>
        <v>0</v>
      </c>
      <c r="Q60" s="381">
        <f t="shared" si="48"/>
        <v>0</v>
      </c>
      <c r="R60" s="381">
        <f t="shared" si="48"/>
        <v>0</v>
      </c>
      <c r="S60" s="381">
        <f t="shared" si="48"/>
        <v>0</v>
      </c>
      <c r="T60" s="381">
        <f t="shared" si="48"/>
        <v>0</v>
      </c>
      <c r="U60" s="379">
        <f>SUM(U55:U59)</f>
        <v>5</v>
      </c>
      <c r="V60" s="378" t="s">
        <v>399</v>
      </c>
      <c r="W60" s="378"/>
      <c r="X60" s="378">
        <v>5</v>
      </c>
      <c r="Y60" s="378">
        <f>SUM(Y55:Y59)</f>
        <v>41</v>
      </c>
      <c r="Z60" s="378" t="s">
        <v>57</v>
      </c>
      <c r="AA60" s="382"/>
      <c r="AB60" s="383">
        <v>1940</v>
      </c>
      <c r="AC60" s="384"/>
      <c r="AD60" s="386"/>
      <c r="AE60" s="385"/>
      <c r="AF60" s="384"/>
      <c r="AG60" s="386"/>
      <c r="AH60" s="384"/>
      <c r="AI60" s="384"/>
      <c r="AJ60" s="384"/>
      <c r="AK60" s="384"/>
      <c r="AL60" s="386"/>
      <c r="AM60" s="384"/>
      <c r="AN60" s="384"/>
      <c r="AO60" s="388"/>
      <c r="AP60" s="440">
        <f t="shared" si="4"/>
        <v>0</v>
      </c>
    </row>
    <row r="61" spans="1:42" ht="170.15" customHeight="1" thickBot="1" x14ac:dyDescent="0.6">
      <c r="B61" s="596" t="e" vm="124">
        <v>#VALUE!</v>
      </c>
      <c r="C61" s="596"/>
      <c r="D61" s="596"/>
      <c r="E61" s="596"/>
      <c r="G61" s="162"/>
      <c r="H61" s="75"/>
      <c r="I61" s="102"/>
      <c r="J61" s="170"/>
      <c r="K61" s="171"/>
      <c r="L61" s="172"/>
      <c r="M61" s="173"/>
      <c r="N61" s="174"/>
      <c r="O61" s="175"/>
      <c r="P61" s="176"/>
      <c r="Q61" s="177"/>
      <c r="R61" s="178"/>
      <c r="S61" s="179"/>
      <c r="T61" s="180"/>
      <c r="V61" s="595" t="e" vm="125">
        <v>#VALUE!</v>
      </c>
      <c r="W61" s="595"/>
      <c r="X61" s="595"/>
      <c r="Y61" s="595"/>
      <c r="Z61" s="595"/>
      <c r="AB61" s="167" t="s">
        <v>400</v>
      </c>
      <c r="AC61" s="92"/>
      <c r="AD61"/>
      <c r="AE61"/>
      <c r="AF61"/>
      <c r="AG61" s="92"/>
      <c r="AH61" s="92"/>
      <c r="AI61" s="92"/>
      <c r="AJ61" s="92"/>
      <c r="AK61" s="92"/>
      <c r="AL61" s="92"/>
      <c r="AM61" s="92"/>
      <c r="AN61" s="92"/>
      <c r="AO61" s="92"/>
      <c r="AP61" s="93"/>
    </row>
    <row r="62" spans="1:42" s="6" customFormat="1" ht="80.150000000000006" customHeight="1" x14ac:dyDescent="0.55000000000000004">
      <c r="A62" s="12"/>
      <c r="B62" s="399" t="s">
        <v>401</v>
      </c>
      <c r="C62" s="540" t="e" vm="126">
        <v>#VALUE!</v>
      </c>
      <c r="D62" s="337" t="s">
        <v>402</v>
      </c>
      <c r="E62" s="342"/>
      <c r="F62" s="339">
        <v>16.63</v>
      </c>
      <c r="G62" s="340">
        <f t="shared" si="2"/>
        <v>0</v>
      </c>
      <c r="H62" s="341">
        <f>AC62*$X$62</f>
        <v>0</v>
      </c>
      <c r="I62" s="341">
        <f t="shared" ref="I62:T62" si="49">AD62*$X$62</f>
        <v>0</v>
      </c>
      <c r="J62" s="341">
        <f t="shared" si="49"/>
        <v>0</v>
      </c>
      <c r="K62" s="341">
        <f t="shared" si="49"/>
        <v>0</v>
      </c>
      <c r="L62" s="341">
        <f t="shared" si="49"/>
        <v>0</v>
      </c>
      <c r="M62" s="341">
        <f t="shared" si="49"/>
        <v>0</v>
      </c>
      <c r="N62" s="341">
        <f t="shared" si="49"/>
        <v>0</v>
      </c>
      <c r="O62" s="341">
        <f t="shared" si="49"/>
        <v>0</v>
      </c>
      <c r="P62" s="341">
        <f t="shared" si="49"/>
        <v>0</v>
      </c>
      <c r="Q62" s="341">
        <f t="shared" si="49"/>
        <v>0</v>
      </c>
      <c r="R62" s="341">
        <f t="shared" si="49"/>
        <v>0</v>
      </c>
      <c r="S62" s="341">
        <f t="shared" si="49"/>
        <v>0</v>
      </c>
      <c r="T62" s="341">
        <f t="shared" si="49"/>
        <v>0</v>
      </c>
      <c r="U62" s="339">
        <v>1</v>
      </c>
      <c r="V62" s="342" t="s">
        <v>94</v>
      </c>
      <c r="W62" s="342" t="s">
        <v>403</v>
      </c>
      <c r="X62" s="342">
        <v>1</v>
      </c>
      <c r="Y62" s="342">
        <v>11</v>
      </c>
      <c r="Z62" s="342" t="s">
        <v>57</v>
      </c>
      <c r="AA62" s="342"/>
      <c r="AB62" s="343">
        <v>550</v>
      </c>
      <c r="AC62" s="346"/>
      <c r="AD62" s="348"/>
      <c r="AE62" s="345"/>
      <c r="AF62" s="346"/>
      <c r="AG62" s="348"/>
      <c r="AH62" s="346"/>
      <c r="AI62" s="346"/>
      <c r="AJ62" s="346"/>
      <c r="AK62" s="346"/>
      <c r="AL62" s="348"/>
      <c r="AM62" s="346"/>
      <c r="AN62" s="346"/>
      <c r="AO62" s="346"/>
      <c r="AP62" s="349">
        <f t="shared" si="4"/>
        <v>0</v>
      </c>
    </row>
    <row r="63" spans="1:42" s="6" customFormat="1" ht="80.150000000000006" customHeight="1" x14ac:dyDescent="0.55000000000000004">
      <c r="A63" s="12"/>
      <c r="B63" s="398" t="s">
        <v>404</v>
      </c>
      <c r="C63" s="437" t="e" vm="127">
        <v>#VALUE!</v>
      </c>
      <c r="D63" s="49" t="s">
        <v>405</v>
      </c>
      <c r="E63" s="40"/>
      <c r="F63" s="88">
        <v>11.81</v>
      </c>
      <c r="G63" s="81">
        <f t="shared" si="2"/>
        <v>0</v>
      </c>
      <c r="H63" s="76">
        <f>AC63*$X$63</f>
        <v>0</v>
      </c>
      <c r="I63" s="76">
        <f t="shared" ref="I63:T63" si="50">AD63*$X$63</f>
        <v>0</v>
      </c>
      <c r="J63" s="76">
        <f t="shared" si="50"/>
        <v>0</v>
      </c>
      <c r="K63" s="76">
        <f t="shared" si="50"/>
        <v>0</v>
      </c>
      <c r="L63" s="76">
        <f t="shared" si="50"/>
        <v>0</v>
      </c>
      <c r="M63" s="76">
        <f t="shared" si="50"/>
        <v>0</v>
      </c>
      <c r="N63" s="76">
        <f t="shared" si="50"/>
        <v>0</v>
      </c>
      <c r="O63" s="76">
        <f t="shared" si="50"/>
        <v>0</v>
      </c>
      <c r="P63" s="76">
        <f t="shared" si="50"/>
        <v>0</v>
      </c>
      <c r="Q63" s="76">
        <f t="shared" si="50"/>
        <v>0</v>
      </c>
      <c r="R63" s="76">
        <f t="shared" si="50"/>
        <v>0</v>
      </c>
      <c r="S63" s="76">
        <f t="shared" si="50"/>
        <v>0</v>
      </c>
      <c r="T63" s="76">
        <f t="shared" si="50"/>
        <v>0</v>
      </c>
      <c r="U63" s="88">
        <v>1</v>
      </c>
      <c r="V63" s="40" t="s">
        <v>94</v>
      </c>
      <c r="W63" s="40" t="s">
        <v>406</v>
      </c>
      <c r="X63" s="40">
        <v>1</v>
      </c>
      <c r="Y63" s="40">
        <v>11</v>
      </c>
      <c r="Z63" s="40" t="s">
        <v>57</v>
      </c>
      <c r="AA63" s="29"/>
      <c r="AB63" s="165">
        <v>420</v>
      </c>
      <c r="AC63" s="43"/>
      <c r="AD63" s="56"/>
      <c r="AE63" s="95"/>
      <c r="AF63" s="43"/>
      <c r="AG63" s="43"/>
      <c r="AH63" s="43"/>
      <c r="AI63" s="43"/>
      <c r="AJ63" s="56"/>
      <c r="AK63" s="56"/>
      <c r="AL63" s="56"/>
      <c r="AM63" s="56"/>
      <c r="AN63" s="43"/>
      <c r="AO63" s="44"/>
      <c r="AP63" s="351">
        <f t="shared" si="4"/>
        <v>0</v>
      </c>
    </row>
    <row r="64" spans="1:42" s="6" customFormat="1" ht="80.150000000000006" customHeight="1" x14ac:dyDescent="0.55000000000000004">
      <c r="A64" s="12"/>
      <c r="B64" s="397" t="s">
        <v>407</v>
      </c>
      <c r="C64" s="437" t="e" vm="128">
        <v>#VALUE!</v>
      </c>
      <c r="D64" s="21" t="s">
        <v>408</v>
      </c>
      <c r="E64" s="29"/>
      <c r="F64" s="88">
        <v>7.38</v>
      </c>
      <c r="G64" s="81">
        <f t="shared" si="2"/>
        <v>0</v>
      </c>
      <c r="H64" s="76">
        <f>AC64*$X$64</f>
        <v>0</v>
      </c>
      <c r="I64" s="76">
        <f t="shared" ref="I64:T64" si="51">AD64*$X$64</f>
        <v>0</v>
      </c>
      <c r="J64" s="76">
        <f t="shared" si="51"/>
        <v>0</v>
      </c>
      <c r="K64" s="76">
        <f t="shared" si="51"/>
        <v>0</v>
      </c>
      <c r="L64" s="76">
        <f t="shared" si="51"/>
        <v>0</v>
      </c>
      <c r="M64" s="76">
        <f t="shared" si="51"/>
        <v>0</v>
      </c>
      <c r="N64" s="76">
        <f t="shared" si="51"/>
        <v>0</v>
      </c>
      <c r="O64" s="76">
        <f t="shared" si="51"/>
        <v>0</v>
      </c>
      <c r="P64" s="76">
        <f t="shared" si="51"/>
        <v>0</v>
      </c>
      <c r="Q64" s="76">
        <f t="shared" si="51"/>
        <v>0</v>
      </c>
      <c r="R64" s="76">
        <f t="shared" si="51"/>
        <v>0</v>
      </c>
      <c r="S64" s="76">
        <f t="shared" si="51"/>
        <v>0</v>
      </c>
      <c r="T64" s="76">
        <f t="shared" si="51"/>
        <v>0</v>
      </c>
      <c r="U64" s="88">
        <v>1</v>
      </c>
      <c r="V64" s="29" t="s">
        <v>66</v>
      </c>
      <c r="W64" s="29" t="s">
        <v>409</v>
      </c>
      <c r="X64" s="29">
        <v>1</v>
      </c>
      <c r="Y64" s="29">
        <v>10</v>
      </c>
      <c r="Z64" s="29" t="s">
        <v>57</v>
      </c>
      <c r="AA64" s="29"/>
      <c r="AB64" s="165">
        <v>270</v>
      </c>
      <c r="AC64" s="58"/>
      <c r="AD64" s="57"/>
      <c r="AE64" s="98"/>
      <c r="AF64" s="57"/>
      <c r="AG64" s="57"/>
      <c r="AH64" s="57"/>
      <c r="AI64" s="57"/>
      <c r="AJ64" s="57"/>
      <c r="AK64" s="57"/>
      <c r="AL64" s="57"/>
      <c r="AM64" s="57"/>
      <c r="AN64" s="58"/>
      <c r="AO64" s="91"/>
      <c r="AP64" s="350">
        <f t="shared" si="4"/>
        <v>0</v>
      </c>
    </row>
    <row r="65" spans="1:42" s="6" customFormat="1" ht="80.150000000000006" customHeight="1" thickBot="1" x14ac:dyDescent="0.6">
      <c r="A65" s="12"/>
      <c r="B65" s="398" t="s">
        <v>410</v>
      </c>
      <c r="C65" s="437" t="e" vm="129">
        <v>#VALUE!</v>
      </c>
      <c r="D65" s="49" t="s">
        <v>411</v>
      </c>
      <c r="E65" s="40"/>
      <c r="F65" s="88">
        <v>4.38</v>
      </c>
      <c r="G65" s="81">
        <f t="shared" si="2"/>
        <v>0</v>
      </c>
      <c r="H65" s="76">
        <f>AC65*$X$65</f>
        <v>0</v>
      </c>
      <c r="I65" s="76">
        <f t="shared" ref="I65:T65" si="52">AD65*$X$65</f>
        <v>0</v>
      </c>
      <c r="J65" s="76">
        <f t="shared" si="52"/>
        <v>0</v>
      </c>
      <c r="K65" s="76">
        <f t="shared" si="52"/>
        <v>0</v>
      </c>
      <c r="L65" s="76">
        <f t="shared" si="52"/>
        <v>0</v>
      </c>
      <c r="M65" s="76">
        <f t="shared" si="52"/>
        <v>0</v>
      </c>
      <c r="N65" s="76">
        <f t="shared" si="52"/>
        <v>0</v>
      </c>
      <c r="O65" s="76">
        <f t="shared" si="52"/>
        <v>0</v>
      </c>
      <c r="P65" s="76">
        <f t="shared" si="52"/>
        <v>0</v>
      </c>
      <c r="Q65" s="76">
        <f t="shared" si="52"/>
        <v>0</v>
      </c>
      <c r="R65" s="76">
        <f t="shared" si="52"/>
        <v>0</v>
      </c>
      <c r="S65" s="76">
        <f t="shared" si="52"/>
        <v>0</v>
      </c>
      <c r="T65" s="76">
        <f t="shared" si="52"/>
        <v>0</v>
      </c>
      <c r="U65" s="88">
        <v>1</v>
      </c>
      <c r="V65" s="40" t="s">
        <v>55</v>
      </c>
      <c r="W65" s="40" t="s">
        <v>412</v>
      </c>
      <c r="X65" s="40">
        <v>1</v>
      </c>
      <c r="Y65" s="40">
        <v>0</v>
      </c>
      <c r="Z65" s="40" t="s">
        <v>57</v>
      </c>
      <c r="AA65" s="29"/>
      <c r="AB65" s="166">
        <v>210</v>
      </c>
      <c r="AC65" s="43"/>
      <c r="AD65" s="44"/>
      <c r="AE65" s="95"/>
      <c r="AF65" s="43"/>
      <c r="AG65" s="44"/>
      <c r="AH65" s="43"/>
      <c r="AI65" s="43"/>
      <c r="AJ65" s="56"/>
      <c r="AK65" s="56"/>
      <c r="AL65" s="44"/>
      <c r="AM65" s="43"/>
      <c r="AN65" s="43"/>
      <c r="AO65" s="43"/>
      <c r="AP65" s="352">
        <f t="shared" si="4"/>
        <v>0</v>
      </c>
    </row>
    <row r="66" spans="1:42" ht="80.150000000000006" customHeight="1" thickBot="1" x14ac:dyDescent="0.5">
      <c r="B66" s="376" t="s">
        <v>413</v>
      </c>
      <c r="C66" s="541" t="e" vm="130">
        <v>#VALUE!</v>
      </c>
      <c r="D66" s="377" t="s">
        <v>414</v>
      </c>
      <c r="E66" s="378"/>
      <c r="F66" s="379">
        <f>SUM(F62:F65)</f>
        <v>40.200000000000003</v>
      </c>
      <c r="G66" s="380">
        <f t="shared" si="2"/>
        <v>0</v>
      </c>
      <c r="H66" s="381">
        <f>AC66*$X$66</f>
        <v>0</v>
      </c>
      <c r="I66" s="381">
        <f t="shared" ref="I66:T66" si="53">AD66*$X$66</f>
        <v>0</v>
      </c>
      <c r="J66" s="381">
        <f t="shared" si="53"/>
        <v>0</v>
      </c>
      <c r="K66" s="381">
        <f t="shared" si="53"/>
        <v>0</v>
      </c>
      <c r="L66" s="381">
        <f t="shared" si="53"/>
        <v>0</v>
      </c>
      <c r="M66" s="381">
        <f t="shared" si="53"/>
        <v>0</v>
      </c>
      <c r="N66" s="381">
        <f t="shared" si="53"/>
        <v>0</v>
      </c>
      <c r="O66" s="381">
        <f t="shared" si="53"/>
        <v>0</v>
      </c>
      <c r="P66" s="381">
        <f t="shared" si="53"/>
        <v>0</v>
      </c>
      <c r="Q66" s="381">
        <f t="shared" si="53"/>
        <v>0</v>
      </c>
      <c r="R66" s="381">
        <f t="shared" si="53"/>
        <v>0</v>
      </c>
      <c r="S66" s="381">
        <f t="shared" si="53"/>
        <v>0</v>
      </c>
      <c r="T66" s="381">
        <f t="shared" si="53"/>
        <v>0</v>
      </c>
      <c r="U66" s="379">
        <f>SUM(U62:U65)</f>
        <v>4</v>
      </c>
      <c r="V66" s="378" t="s">
        <v>101</v>
      </c>
      <c r="W66" s="378"/>
      <c r="X66" s="378">
        <v>4</v>
      </c>
      <c r="Y66" s="378">
        <f>SUM(Y62:Y65)</f>
        <v>32</v>
      </c>
      <c r="Z66" s="378" t="s">
        <v>57</v>
      </c>
      <c r="AA66" s="382"/>
      <c r="AB66" s="383">
        <v>1450</v>
      </c>
      <c r="AC66" s="384"/>
      <c r="AD66" s="386"/>
      <c r="AE66" s="385"/>
      <c r="AF66" s="384"/>
      <c r="AG66" s="386"/>
      <c r="AH66" s="384"/>
      <c r="AI66" s="384"/>
      <c r="AJ66" s="388"/>
      <c r="AK66" s="388"/>
      <c r="AL66" s="386"/>
      <c r="AM66" s="384"/>
      <c r="AN66" s="384"/>
      <c r="AO66" s="388"/>
      <c r="AP66" s="440">
        <f t="shared" si="4"/>
        <v>0</v>
      </c>
    </row>
    <row r="67" spans="1:42" ht="170.15" customHeight="1" thickBot="1" x14ac:dyDescent="0.6">
      <c r="B67" s="596" t="e" vm="131">
        <v>#VALUE!</v>
      </c>
      <c r="C67" s="596"/>
      <c r="D67" s="596"/>
      <c r="E67" s="596"/>
      <c r="G67" s="162">
        <f t="shared" si="2"/>
        <v>0</v>
      </c>
      <c r="H67" s="75"/>
      <c r="I67" s="102"/>
      <c r="J67" s="170"/>
      <c r="K67" s="171"/>
      <c r="L67" s="172"/>
      <c r="M67" s="173"/>
      <c r="N67" s="174"/>
      <c r="O67" s="175"/>
      <c r="P67" s="176"/>
      <c r="Q67" s="177"/>
      <c r="R67" s="178"/>
      <c r="S67" s="179"/>
      <c r="T67" s="180"/>
      <c r="W67" s="595" t="e" vm="132">
        <v>#VALUE!</v>
      </c>
      <c r="X67" s="595"/>
      <c r="Y67" s="595"/>
      <c r="Z67" s="595"/>
      <c r="AB67" s="167" t="s">
        <v>415</v>
      </c>
      <c r="AC67" s="92"/>
      <c r="AD67"/>
      <c r="AE67"/>
      <c r="AF67"/>
      <c r="AG67" s="92"/>
      <c r="AH67" s="92"/>
      <c r="AI67" s="92"/>
      <c r="AJ67" s="92"/>
      <c r="AK67" s="92"/>
      <c r="AL67" s="92"/>
      <c r="AM67" s="92"/>
      <c r="AN67" s="92"/>
      <c r="AO67" s="92"/>
      <c r="AP67" s="93"/>
    </row>
    <row r="68" spans="1:42" s="29" customFormat="1" ht="80.150000000000006" customHeight="1" x14ac:dyDescent="0.45">
      <c r="A68" s="55"/>
      <c r="B68" s="399" t="s">
        <v>416</v>
      </c>
      <c r="C68" s="540" t="e" vm="133">
        <v>#VALUE!</v>
      </c>
      <c r="D68" s="337" t="s">
        <v>417</v>
      </c>
      <c r="E68" s="342"/>
      <c r="F68" s="339">
        <v>14.2</v>
      </c>
      <c r="G68" s="340">
        <f t="shared" si="2"/>
        <v>0</v>
      </c>
      <c r="H68" s="341">
        <f>AC68*$X$68</f>
        <v>0</v>
      </c>
      <c r="I68" s="341">
        <f t="shared" ref="I68:T68" si="54">AD68*$X$68</f>
        <v>0</v>
      </c>
      <c r="J68" s="341">
        <f t="shared" si="54"/>
        <v>0</v>
      </c>
      <c r="K68" s="341">
        <f t="shared" si="54"/>
        <v>0</v>
      </c>
      <c r="L68" s="341">
        <f t="shared" si="54"/>
        <v>0</v>
      </c>
      <c r="M68" s="341">
        <f t="shared" si="54"/>
        <v>0</v>
      </c>
      <c r="N68" s="341">
        <f t="shared" si="54"/>
        <v>0</v>
      </c>
      <c r="O68" s="341">
        <f t="shared" si="54"/>
        <v>0</v>
      </c>
      <c r="P68" s="341">
        <f t="shared" si="54"/>
        <v>0</v>
      </c>
      <c r="Q68" s="341">
        <f t="shared" si="54"/>
        <v>0</v>
      </c>
      <c r="R68" s="341">
        <f t="shared" si="54"/>
        <v>0</v>
      </c>
      <c r="S68" s="341">
        <f t="shared" si="54"/>
        <v>0</v>
      </c>
      <c r="T68" s="341">
        <f t="shared" si="54"/>
        <v>0</v>
      </c>
      <c r="U68" s="339">
        <v>1</v>
      </c>
      <c r="V68" s="342" t="s">
        <v>274</v>
      </c>
      <c r="W68" s="342" t="s">
        <v>418</v>
      </c>
      <c r="X68" s="342">
        <v>1</v>
      </c>
      <c r="Y68" s="342">
        <v>12</v>
      </c>
      <c r="Z68" s="342" t="s">
        <v>57</v>
      </c>
      <c r="AA68" s="342"/>
      <c r="AB68" s="343">
        <v>560</v>
      </c>
      <c r="AC68" s="346"/>
      <c r="AD68" s="348"/>
      <c r="AE68" s="345"/>
      <c r="AF68" s="346"/>
      <c r="AG68" s="348"/>
      <c r="AH68" s="346"/>
      <c r="AI68" s="348"/>
      <c r="AJ68" s="346"/>
      <c r="AK68" s="346"/>
      <c r="AL68" s="348"/>
      <c r="AM68" s="346"/>
      <c r="AN68" s="348"/>
      <c r="AO68" s="346"/>
      <c r="AP68" s="349">
        <f t="shared" si="4"/>
        <v>0</v>
      </c>
    </row>
    <row r="69" spans="1:42" s="29" customFormat="1" ht="80.150000000000006" customHeight="1" x14ac:dyDescent="0.45">
      <c r="A69" s="55"/>
      <c r="B69" s="398" t="s">
        <v>419</v>
      </c>
      <c r="C69" s="437" t="e" vm="134">
        <v>#VALUE!</v>
      </c>
      <c r="D69" s="49" t="s">
        <v>420</v>
      </c>
      <c r="E69" s="40"/>
      <c r="F69" s="88">
        <v>14.2</v>
      </c>
      <c r="G69" s="81">
        <f t="shared" si="2"/>
        <v>0</v>
      </c>
      <c r="H69" s="76">
        <f>AC69*$X$69</f>
        <v>0</v>
      </c>
      <c r="I69" s="76">
        <f t="shared" ref="I69:T69" si="55">AD69*$X$69</f>
        <v>0</v>
      </c>
      <c r="J69" s="76">
        <f t="shared" si="55"/>
        <v>0</v>
      </c>
      <c r="K69" s="76">
        <f t="shared" si="55"/>
        <v>0</v>
      </c>
      <c r="L69" s="76">
        <f t="shared" si="55"/>
        <v>0</v>
      </c>
      <c r="M69" s="76">
        <f t="shared" si="55"/>
        <v>0</v>
      </c>
      <c r="N69" s="76">
        <f t="shared" si="55"/>
        <v>0</v>
      </c>
      <c r="O69" s="76">
        <f t="shared" si="55"/>
        <v>0</v>
      </c>
      <c r="P69" s="76">
        <f t="shared" si="55"/>
        <v>0</v>
      </c>
      <c r="Q69" s="76">
        <f t="shared" si="55"/>
        <v>0</v>
      </c>
      <c r="R69" s="76">
        <f t="shared" si="55"/>
        <v>0</v>
      </c>
      <c r="S69" s="76">
        <f t="shared" si="55"/>
        <v>0</v>
      </c>
      <c r="T69" s="76">
        <f t="shared" si="55"/>
        <v>0</v>
      </c>
      <c r="U69" s="87">
        <v>1</v>
      </c>
      <c r="V69" s="40" t="s">
        <v>274</v>
      </c>
      <c r="W69" s="40" t="s">
        <v>418</v>
      </c>
      <c r="X69" s="40">
        <v>1</v>
      </c>
      <c r="Y69" s="40">
        <v>12</v>
      </c>
      <c r="Z69" s="40" t="s">
        <v>57</v>
      </c>
      <c r="AB69" s="165">
        <v>560</v>
      </c>
      <c r="AC69" s="43"/>
      <c r="AD69" s="56"/>
      <c r="AE69" s="95"/>
      <c r="AF69" s="43"/>
      <c r="AG69" s="43"/>
      <c r="AH69" s="43"/>
      <c r="AI69" s="43"/>
      <c r="AJ69" s="44"/>
      <c r="AK69" s="43"/>
      <c r="AL69" s="44"/>
      <c r="AM69" s="42"/>
      <c r="AN69" s="43"/>
      <c r="AO69" s="42"/>
      <c r="AP69" s="351">
        <f t="shared" si="4"/>
        <v>0</v>
      </c>
    </row>
    <row r="70" spans="1:42" s="29" customFormat="1" ht="80.150000000000006" customHeight="1" x14ac:dyDescent="0.45">
      <c r="A70" s="55"/>
      <c r="B70" s="397" t="s">
        <v>421</v>
      </c>
      <c r="C70" s="437" t="e" vm="135">
        <v>#VALUE!</v>
      </c>
      <c r="D70" s="21" t="s">
        <v>422</v>
      </c>
      <c r="F70" s="88">
        <v>7.8</v>
      </c>
      <c r="G70" s="81">
        <f t="shared" si="2"/>
        <v>0</v>
      </c>
      <c r="H70" s="76">
        <f>AC70*$X$70</f>
        <v>0</v>
      </c>
      <c r="I70" s="76">
        <f t="shared" ref="I70:T70" si="56">AD70*$X$70</f>
        <v>0</v>
      </c>
      <c r="J70" s="76">
        <f t="shared" si="56"/>
        <v>0</v>
      </c>
      <c r="K70" s="76">
        <f t="shared" si="56"/>
        <v>0</v>
      </c>
      <c r="L70" s="76">
        <f t="shared" si="56"/>
        <v>0</v>
      </c>
      <c r="M70" s="76">
        <f t="shared" si="56"/>
        <v>0</v>
      </c>
      <c r="N70" s="76">
        <f t="shared" si="56"/>
        <v>0</v>
      </c>
      <c r="O70" s="76">
        <f t="shared" si="56"/>
        <v>0</v>
      </c>
      <c r="P70" s="76">
        <f t="shared" si="56"/>
        <v>0</v>
      </c>
      <c r="Q70" s="76">
        <f t="shared" si="56"/>
        <v>0</v>
      </c>
      <c r="R70" s="76">
        <f t="shared" si="56"/>
        <v>0</v>
      </c>
      <c r="S70" s="76">
        <f t="shared" si="56"/>
        <v>0</v>
      </c>
      <c r="T70" s="76">
        <f t="shared" si="56"/>
        <v>0</v>
      </c>
      <c r="U70" s="87">
        <v>1</v>
      </c>
      <c r="V70" s="29" t="s">
        <v>348</v>
      </c>
      <c r="W70" s="29" t="s">
        <v>423</v>
      </c>
      <c r="X70" s="29">
        <v>1</v>
      </c>
      <c r="Y70" s="29">
        <v>3</v>
      </c>
      <c r="Z70" s="29" t="s">
        <v>57</v>
      </c>
      <c r="AB70" s="165">
        <v>450</v>
      </c>
      <c r="AC70" s="58"/>
      <c r="AD70" s="57"/>
      <c r="AE70" s="98"/>
      <c r="AF70" s="57"/>
      <c r="AG70" s="57"/>
      <c r="AH70" s="57"/>
      <c r="AI70" s="57"/>
      <c r="AJ70" s="92"/>
      <c r="AK70" s="58"/>
      <c r="AL70" s="92"/>
      <c r="AM70" s="91"/>
      <c r="AN70" s="58"/>
      <c r="AO70" s="91"/>
      <c r="AP70" s="350">
        <f t="shared" si="4"/>
        <v>0</v>
      </c>
    </row>
    <row r="71" spans="1:42" s="29" customFormat="1" ht="80.150000000000006" customHeight="1" x14ac:dyDescent="0.45">
      <c r="A71" s="55"/>
      <c r="B71" s="398" t="s">
        <v>424</v>
      </c>
      <c r="C71" s="437" t="e" vm="136">
        <v>#VALUE!</v>
      </c>
      <c r="D71" s="49" t="s">
        <v>425</v>
      </c>
      <c r="E71" s="40"/>
      <c r="F71" s="88">
        <v>7.8</v>
      </c>
      <c r="G71" s="81">
        <f t="shared" si="2"/>
        <v>0</v>
      </c>
      <c r="H71" s="76">
        <f>AC71*$X$71</f>
        <v>0</v>
      </c>
      <c r="I71" s="76">
        <f t="shared" ref="I71:T71" si="57">AD71*$X$71</f>
        <v>0</v>
      </c>
      <c r="J71" s="76">
        <f t="shared" si="57"/>
        <v>0</v>
      </c>
      <c r="K71" s="76">
        <f t="shared" si="57"/>
        <v>0</v>
      </c>
      <c r="L71" s="76">
        <f t="shared" si="57"/>
        <v>0</v>
      </c>
      <c r="M71" s="76">
        <f t="shared" si="57"/>
        <v>0</v>
      </c>
      <c r="N71" s="76">
        <f t="shared" si="57"/>
        <v>0</v>
      </c>
      <c r="O71" s="76">
        <f t="shared" si="57"/>
        <v>0</v>
      </c>
      <c r="P71" s="76">
        <f t="shared" si="57"/>
        <v>0</v>
      </c>
      <c r="Q71" s="76">
        <f t="shared" si="57"/>
        <v>0</v>
      </c>
      <c r="R71" s="76">
        <f t="shared" si="57"/>
        <v>0</v>
      </c>
      <c r="S71" s="76">
        <f t="shared" si="57"/>
        <v>0</v>
      </c>
      <c r="T71" s="76">
        <f t="shared" si="57"/>
        <v>0</v>
      </c>
      <c r="U71" s="87">
        <v>1</v>
      </c>
      <c r="V71" s="40" t="s">
        <v>348</v>
      </c>
      <c r="W71" s="40" t="s">
        <v>423</v>
      </c>
      <c r="X71" s="40">
        <v>1</v>
      </c>
      <c r="Y71" s="40">
        <v>3</v>
      </c>
      <c r="Z71" s="40" t="s">
        <v>57</v>
      </c>
      <c r="AB71" s="165">
        <v>450</v>
      </c>
      <c r="AC71" s="43"/>
      <c r="AD71" s="56"/>
      <c r="AE71" s="95"/>
      <c r="AF71" s="43"/>
      <c r="AG71" s="43"/>
      <c r="AH71" s="43"/>
      <c r="AI71" s="43"/>
      <c r="AJ71" s="44"/>
      <c r="AK71" s="43"/>
      <c r="AL71" s="44"/>
      <c r="AM71" s="42"/>
      <c r="AN71" s="43"/>
      <c r="AO71" s="42"/>
      <c r="AP71" s="351">
        <f t="shared" si="4"/>
        <v>0</v>
      </c>
    </row>
    <row r="72" spans="1:42" s="29" customFormat="1" ht="80.150000000000006" customHeight="1" x14ac:dyDescent="0.45">
      <c r="A72" s="55"/>
      <c r="B72" s="397" t="s">
        <v>426</v>
      </c>
      <c r="C72" s="437" t="e" vm="137">
        <v>#VALUE!</v>
      </c>
      <c r="D72" s="21" t="s">
        <v>427</v>
      </c>
      <c r="F72" s="88">
        <v>3.32</v>
      </c>
      <c r="G72" s="81">
        <f t="shared" si="2"/>
        <v>0</v>
      </c>
      <c r="H72" s="76">
        <f>AC72*$X$72</f>
        <v>0</v>
      </c>
      <c r="I72" s="76">
        <f t="shared" ref="I72:T72" si="58">AD72*$X$72</f>
        <v>0</v>
      </c>
      <c r="J72" s="76">
        <f t="shared" si="58"/>
        <v>0</v>
      </c>
      <c r="K72" s="76">
        <f t="shared" si="58"/>
        <v>0</v>
      </c>
      <c r="L72" s="76">
        <f t="shared" si="58"/>
        <v>0</v>
      </c>
      <c r="M72" s="76">
        <f t="shared" si="58"/>
        <v>0</v>
      </c>
      <c r="N72" s="76">
        <f t="shared" si="58"/>
        <v>0</v>
      </c>
      <c r="O72" s="76">
        <f t="shared" si="58"/>
        <v>0</v>
      </c>
      <c r="P72" s="76">
        <f t="shared" si="58"/>
        <v>0</v>
      </c>
      <c r="Q72" s="76">
        <f t="shared" si="58"/>
        <v>0</v>
      </c>
      <c r="R72" s="76">
        <f t="shared" si="58"/>
        <v>0</v>
      </c>
      <c r="S72" s="76">
        <f t="shared" si="58"/>
        <v>0</v>
      </c>
      <c r="T72" s="76">
        <f t="shared" si="58"/>
        <v>0</v>
      </c>
      <c r="U72" s="87">
        <v>1</v>
      </c>
      <c r="V72" s="29" t="s">
        <v>94</v>
      </c>
      <c r="W72" s="29" t="s">
        <v>428</v>
      </c>
      <c r="X72" s="29">
        <v>1</v>
      </c>
      <c r="Y72" s="29">
        <v>1</v>
      </c>
      <c r="Z72" s="29" t="s">
        <v>57</v>
      </c>
      <c r="AB72" s="165">
        <v>220.00000000000003</v>
      </c>
      <c r="AC72" s="58"/>
      <c r="AD72" s="57"/>
      <c r="AE72" s="98"/>
      <c r="AF72" s="57"/>
      <c r="AG72" s="58"/>
      <c r="AH72" s="58"/>
      <c r="AI72" s="58"/>
      <c r="AJ72" s="92"/>
      <c r="AK72" s="58"/>
      <c r="AL72" s="92"/>
      <c r="AM72" s="91"/>
      <c r="AN72" s="58"/>
      <c r="AO72" s="91"/>
      <c r="AP72" s="350">
        <f t="shared" si="4"/>
        <v>0</v>
      </c>
    </row>
    <row r="73" spans="1:42" s="29" customFormat="1" ht="80.150000000000006" customHeight="1" x14ac:dyDescent="0.45">
      <c r="A73" s="55"/>
      <c r="B73" s="398" t="s">
        <v>429</v>
      </c>
      <c r="C73" s="437" t="e" vm="138">
        <v>#VALUE!</v>
      </c>
      <c r="D73" s="49" t="s">
        <v>430</v>
      </c>
      <c r="E73" s="40"/>
      <c r="F73" s="88">
        <v>3.32</v>
      </c>
      <c r="G73" s="81">
        <f t="shared" si="2"/>
        <v>0</v>
      </c>
      <c r="H73" s="76">
        <f>AC73*$X$73</f>
        <v>0</v>
      </c>
      <c r="I73" s="76">
        <f t="shared" ref="I73:T73" si="59">AD73*$X$73</f>
        <v>0</v>
      </c>
      <c r="J73" s="76">
        <f t="shared" si="59"/>
        <v>0</v>
      </c>
      <c r="K73" s="76">
        <f t="shared" si="59"/>
        <v>0</v>
      </c>
      <c r="L73" s="76">
        <f t="shared" si="59"/>
        <v>0</v>
      </c>
      <c r="M73" s="76">
        <f t="shared" si="59"/>
        <v>0</v>
      </c>
      <c r="N73" s="76">
        <f t="shared" si="59"/>
        <v>0</v>
      </c>
      <c r="O73" s="76">
        <f t="shared" si="59"/>
        <v>0</v>
      </c>
      <c r="P73" s="76">
        <f t="shared" si="59"/>
        <v>0</v>
      </c>
      <c r="Q73" s="76">
        <f t="shared" si="59"/>
        <v>0</v>
      </c>
      <c r="R73" s="76">
        <f t="shared" si="59"/>
        <v>0</v>
      </c>
      <c r="S73" s="76">
        <f t="shared" si="59"/>
        <v>0</v>
      </c>
      <c r="T73" s="76">
        <f t="shared" si="59"/>
        <v>0</v>
      </c>
      <c r="U73" s="87">
        <v>1</v>
      </c>
      <c r="V73" s="40" t="s">
        <v>94</v>
      </c>
      <c r="W73" s="40" t="s">
        <v>428</v>
      </c>
      <c r="X73" s="40">
        <v>1</v>
      </c>
      <c r="Y73" s="40">
        <v>1</v>
      </c>
      <c r="Z73" s="40" t="s">
        <v>57</v>
      </c>
      <c r="AB73" s="165">
        <v>220.00000000000003</v>
      </c>
      <c r="AC73" s="43"/>
      <c r="AD73" s="56"/>
      <c r="AE73" s="97"/>
      <c r="AF73" s="56"/>
      <c r="AG73" s="43"/>
      <c r="AH73" s="43"/>
      <c r="AI73" s="43"/>
      <c r="AJ73" s="44"/>
      <c r="AK73" s="43"/>
      <c r="AL73" s="44"/>
      <c r="AM73" s="42"/>
      <c r="AN73" s="43"/>
      <c r="AO73" s="42"/>
      <c r="AP73" s="351">
        <f t="shared" si="4"/>
        <v>0</v>
      </c>
    </row>
    <row r="74" spans="1:42" s="29" customFormat="1" ht="80.150000000000006" customHeight="1" x14ac:dyDescent="0.45">
      <c r="A74" s="55"/>
      <c r="B74" s="397" t="s">
        <v>431</v>
      </c>
      <c r="C74" s="437" t="e" vm="139">
        <v>#VALUE!</v>
      </c>
      <c r="D74" s="21" t="s">
        <v>432</v>
      </c>
      <c r="F74" s="88">
        <v>1.8</v>
      </c>
      <c r="G74" s="81">
        <f t="shared" si="2"/>
        <v>0</v>
      </c>
      <c r="H74" s="76">
        <f>AC74*$X$74</f>
        <v>0</v>
      </c>
      <c r="I74" s="76">
        <f t="shared" ref="I74:T74" si="60">AD74*$X$74</f>
        <v>0</v>
      </c>
      <c r="J74" s="76">
        <f t="shared" si="60"/>
        <v>0</v>
      </c>
      <c r="K74" s="76">
        <f t="shared" si="60"/>
        <v>0</v>
      </c>
      <c r="L74" s="76">
        <f t="shared" si="60"/>
        <v>0</v>
      </c>
      <c r="M74" s="76">
        <f t="shared" si="60"/>
        <v>0</v>
      </c>
      <c r="N74" s="76">
        <f t="shared" si="60"/>
        <v>0</v>
      </c>
      <c r="O74" s="76">
        <f t="shared" si="60"/>
        <v>0</v>
      </c>
      <c r="P74" s="76">
        <f t="shared" si="60"/>
        <v>0</v>
      </c>
      <c r="Q74" s="76">
        <f t="shared" si="60"/>
        <v>0</v>
      </c>
      <c r="R74" s="76">
        <f t="shared" si="60"/>
        <v>0</v>
      </c>
      <c r="S74" s="76">
        <f t="shared" si="60"/>
        <v>0</v>
      </c>
      <c r="T74" s="76">
        <f t="shared" si="60"/>
        <v>0</v>
      </c>
      <c r="U74" s="87">
        <v>1</v>
      </c>
      <c r="V74" s="29" t="s">
        <v>66</v>
      </c>
      <c r="W74" s="29" t="s">
        <v>433</v>
      </c>
      <c r="X74" s="29">
        <v>1</v>
      </c>
      <c r="Y74" s="29">
        <v>0</v>
      </c>
      <c r="Z74" s="29" t="s">
        <v>57</v>
      </c>
      <c r="AB74" s="165">
        <v>180</v>
      </c>
      <c r="AC74" s="58"/>
      <c r="AD74" s="57"/>
      <c r="AE74" s="98"/>
      <c r="AF74" s="57"/>
      <c r="AG74" s="58"/>
      <c r="AH74" s="57"/>
      <c r="AI74" s="58"/>
      <c r="AJ74" s="92"/>
      <c r="AK74" s="58"/>
      <c r="AL74" s="92"/>
      <c r="AM74" s="91"/>
      <c r="AN74" s="58"/>
      <c r="AO74" s="91"/>
      <c r="AP74" s="350">
        <f t="shared" si="4"/>
        <v>0</v>
      </c>
    </row>
    <row r="75" spans="1:42" s="29" customFormat="1" ht="80.150000000000006" customHeight="1" thickBot="1" x14ac:dyDescent="0.5">
      <c r="A75" s="55"/>
      <c r="B75" s="398" t="s">
        <v>434</v>
      </c>
      <c r="C75" s="437" t="e" vm="140">
        <v>#VALUE!</v>
      </c>
      <c r="D75" s="49" t="s">
        <v>435</v>
      </c>
      <c r="E75" s="40"/>
      <c r="F75" s="88">
        <v>1.8</v>
      </c>
      <c r="G75" s="81">
        <f t="shared" si="2"/>
        <v>0</v>
      </c>
      <c r="H75" s="76">
        <f>AC75*$X$75</f>
        <v>0</v>
      </c>
      <c r="I75" s="76">
        <f t="shared" ref="I75:T75" si="61">AD75*$X$75</f>
        <v>0</v>
      </c>
      <c r="J75" s="76">
        <f t="shared" si="61"/>
        <v>0</v>
      </c>
      <c r="K75" s="76">
        <f t="shared" si="61"/>
        <v>0</v>
      </c>
      <c r="L75" s="76">
        <f t="shared" si="61"/>
        <v>0</v>
      </c>
      <c r="M75" s="76">
        <f t="shared" si="61"/>
        <v>0</v>
      </c>
      <c r="N75" s="76">
        <f t="shared" si="61"/>
        <v>0</v>
      </c>
      <c r="O75" s="76">
        <f t="shared" si="61"/>
        <v>0</v>
      </c>
      <c r="P75" s="76">
        <f t="shared" si="61"/>
        <v>0</v>
      </c>
      <c r="Q75" s="76">
        <f t="shared" si="61"/>
        <v>0</v>
      </c>
      <c r="R75" s="76">
        <f t="shared" si="61"/>
        <v>0</v>
      </c>
      <c r="S75" s="76">
        <f t="shared" si="61"/>
        <v>0</v>
      </c>
      <c r="T75" s="76">
        <f t="shared" si="61"/>
        <v>0</v>
      </c>
      <c r="U75" s="87">
        <v>1</v>
      </c>
      <c r="V75" s="40" t="s">
        <v>66</v>
      </c>
      <c r="W75" s="40" t="s">
        <v>433</v>
      </c>
      <c r="X75" s="40">
        <v>1</v>
      </c>
      <c r="Y75" s="40">
        <v>0</v>
      </c>
      <c r="Z75" s="40" t="s">
        <v>57</v>
      </c>
      <c r="AB75" s="166">
        <v>180</v>
      </c>
      <c r="AC75" s="43"/>
      <c r="AD75" s="43"/>
      <c r="AE75" s="95"/>
      <c r="AF75" s="43"/>
      <c r="AG75" s="44"/>
      <c r="AH75" s="43"/>
      <c r="AI75" s="44"/>
      <c r="AJ75" s="43"/>
      <c r="AK75" s="43"/>
      <c r="AL75" s="44"/>
      <c r="AM75" s="43"/>
      <c r="AN75" s="44"/>
      <c r="AO75" s="43"/>
      <c r="AP75" s="352">
        <f t="shared" si="4"/>
        <v>0</v>
      </c>
    </row>
    <row r="76" spans="1:42" s="29" customFormat="1" ht="80.150000000000006" customHeight="1" thickBot="1" x14ac:dyDescent="0.5">
      <c r="A76" s="55"/>
      <c r="B76" s="376" t="s">
        <v>436</v>
      </c>
      <c r="C76" s="541" t="e" vm="141">
        <v>#VALUE!</v>
      </c>
      <c r="D76" s="377" t="s">
        <v>437</v>
      </c>
      <c r="E76" s="378"/>
      <c r="F76" s="379">
        <f>SUM(F68:F75)</f>
        <v>54.239999999999988</v>
      </c>
      <c r="G76" s="380">
        <f t="shared" ref="G76:G95" si="62">SUM(AC76:AO76)*F76</f>
        <v>0</v>
      </c>
      <c r="H76" s="381">
        <f>AC76*$X$76</f>
        <v>0</v>
      </c>
      <c r="I76" s="381">
        <f t="shared" ref="I76:T76" si="63">AD76*$X$76</f>
        <v>0</v>
      </c>
      <c r="J76" s="381">
        <f t="shared" si="63"/>
        <v>0</v>
      </c>
      <c r="K76" s="381">
        <f t="shared" si="63"/>
        <v>0</v>
      </c>
      <c r="L76" s="381">
        <f t="shared" si="63"/>
        <v>0</v>
      </c>
      <c r="M76" s="381">
        <f t="shared" si="63"/>
        <v>0</v>
      </c>
      <c r="N76" s="381">
        <f t="shared" si="63"/>
        <v>0</v>
      </c>
      <c r="O76" s="381">
        <f t="shared" si="63"/>
        <v>0</v>
      </c>
      <c r="P76" s="381">
        <f t="shared" si="63"/>
        <v>0</v>
      </c>
      <c r="Q76" s="381">
        <f t="shared" si="63"/>
        <v>0</v>
      </c>
      <c r="R76" s="381">
        <f t="shared" si="63"/>
        <v>0</v>
      </c>
      <c r="S76" s="381">
        <f t="shared" si="63"/>
        <v>0</v>
      </c>
      <c r="T76" s="381">
        <f t="shared" si="63"/>
        <v>0</v>
      </c>
      <c r="U76" s="379">
        <f>SUM(U68:U75)</f>
        <v>8</v>
      </c>
      <c r="V76" s="378" t="s">
        <v>380</v>
      </c>
      <c r="W76" s="378"/>
      <c r="X76" s="378">
        <v>8</v>
      </c>
      <c r="Y76" s="378">
        <f>SUM(Y68:Y75)</f>
        <v>32</v>
      </c>
      <c r="Z76" s="378" t="s">
        <v>57</v>
      </c>
      <c r="AA76" s="382"/>
      <c r="AB76" s="383">
        <v>2820</v>
      </c>
      <c r="AC76" s="384"/>
      <c r="AD76" s="384"/>
      <c r="AE76" s="385"/>
      <c r="AF76" s="384"/>
      <c r="AG76" s="386"/>
      <c r="AH76" s="384"/>
      <c r="AI76" s="386"/>
      <c r="AJ76" s="384"/>
      <c r="AK76" s="384"/>
      <c r="AL76" s="386"/>
      <c r="AM76" s="384"/>
      <c r="AN76" s="386"/>
      <c r="AO76" s="384"/>
      <c r="AP76" s="440">
        <f t="shared" ref="AP76:AP95" si="64">AB76*SUM(AC76:AO76)</f>
        <v>0</v>
      </c>
    </row>
    <row r="77" spans="1:42" ht="170.15" customHeight="1" thickBot="1" x14ac:dyDescent="0.6">
      <c r="B77" s="542" t="e" vm="142">
        <v>#VALUE!</v>
      </c>
      <c r="C77" s="542"/>
      <c r="D77" s="542"/>
      <c r="E77" s="542"/>
      <c r="G77" s="162">
        <f t="shared" si="62"/>
        <v>0</v>
      </c>
      <c r="H77" s="75"/>
      <c r="I77" s="102"/>
      <c r="J77" s="170"/>
      <c r="K77" s="171"/>
      <c r="L77" s="172"/>
      <c r="M77" s="173"/>
      <c r="N77" s="174"/>
      <c r="O77" s="175"/>
      <c r="P77" s="176"/>
      <c r="Q77" s="177"/>
      <c r="R77" s="178"/>
      <c r="S77" s="179"/>
      <c r="T77" s="180"/>
      <c r="V77" s="595" t="e" vm="143">
        <v>#VALUE!</v>
      </c>
      <c r="W77" s="595"/>
      <c r="X77" s="595"/>
      <c r="Y77" s="595"/>
      <c r="Z77" s="595"/>
      <c r="AB77" s="167" t="s">
        <v>438</v>
      </c>
      <c r="AC77" s="92"/>
      <c r="AD77"/>
      <c r="AE77"/>
      <c r="AF77"/>
      <c r="AG77" s="92"/>
      <c r="AH77" s="92"/>
      <c r="AI77" s="92"/>
      <c r="AJ77" s="92"/>
      <c r="AK77" s="92"/>
      <c r="AL77" s="92"/>
      <c r="AM77" s="92"/>
      <c r="AN77" s="92"/>
      <c r="AO77" s="92"/>
      <c r="AP77" s="93"/>
    </row>
    <row r="78" spans="1:42" s="29" customFormat="1" ht="80.150000000000006" customHeight="1" x14ac:dyDescent="0.45">
      <c r="A78" s="55"/>
      <c r="B78" s="436" t="s">
        <v>439</v>
      </c>
      <c r="C78" s="540" t="e" vm="144">
        <v>#VALUE!</v>
      </c>
      <c r="D78" s="407" t="s">
        <v>440</v>
      </c>
      <c r="E78" s="411"/>
      <c r="F78" s="339">
        <v>12.5</v>
      </c>
      <c r="G78" s="340">
        <f t="shared" si="62"/>
        <v>0</v>
      </c>
      <c r="H78" s="341">
        <f>AC78*$X$78</f>
        <v>0</v>
      </c>
      <c r="I78" s="341">
        <f t="shared" ref="I78:T78" si="65">AD78*$X$78</f>
        <v>0</v>
      </c>
      <c r="J78" s="341">
        <f t="shared" si="65"/>
        <v>0</v>
      </c>
      <c r="K78" s="341">
        <f t="shared" si="65"/>
        <v>0</v>
      </c>
      <c r="L78" s="341">
        <f t="shared" si="65"/>
        <v>0</v>
      </c>
      <c r="M78" s="341">
        <f t="shared" si="65"/>
        <v>0</v>
      </c>
      <c r="N78" s="341">
        <f t="shared" si="65"/>
        <v>0</v>
      </c>
      <c r="O78" s="341">
        <f t="shared" si="65"/>
        <v>0</v>
      </c>
      <c r="P78" s="341">
        <f t="shared" si="65"/>
        <v>0</v>
      </c>
      <c r="Q78" s="341">
        <f t="shared" si="65"/>
        <v>0</v>
      </c>
      <c r="R78" s="341">
        <f t="shared" si="65"/>
        <v>0</v>
      </c>
      <c r="S78" s="341">
        <f t="shared" si="65"/>
        <v>0</v>
      </c>
      <c r="T78" s="341">
        <f t="shared" si="65"/>
        <v>0</v>
      </c>
      <c r="U78" s="339">
        <v>1</v>
      </c>
      <c r="V78" s="411" t="s">
        <v>274</v>
      </c>
      <c r="W78" s="411" t="s">
        <v>441</v>
      </c>
      <c r="X78" s="411">
        <v>1</v>
      </c>
      <c r="Y78" s="411">
        <v>13</v>
      </c>
      <c r="Z78" s="411" t="s">
        <v>57</v>
      </c>
      <c r="AA78" s="342"/>
      <c r="AB78" s="343">
        <v>490</v>
      </c>
      <c r="AC78" s="315"/>
      <c r="AD78" s="316"/>
      <c r="AE78" s="414"/>
      <c r="AF78" s="316"/>
      <c r="AG78" s="315"/>
      <c r="AH78" s="316"/>
      <c r="AI78" s="315"/>
      <c r="AJ78" s="316"/>
      <c r="AK78" s="316"/>
      <c r="AL78" s="316"/>
      <c r="AM78" s="316"/>
      <c r="AN78" s="315"/>
      <c r="AO78" s="316"/>
      <c r="AP78" s="415">
        <f t="shared" si="64"/>
        <v>0</v>
      </c>
    </row>
    <row r="79" spans="1:42" s="29" customFormat="1" ht="80.150000000000006" customHeight="1" x14ac:dyDescent="0.45">
      <c r="A79" s="55"/>
      <c r="B79" s="397" t="s">
        <v>442</v>
      </c>
      <c r="C79" s="437" t="e" vm="145">
        <v>#VALUE!</v>
      </c>
      <c r="D79" s="21" t="s">
        <v>443</v>
      </c>
      <c r="F79" s="88">
        <v>7.9</v>
      </c>
      <c r="G79" s="81">
        <f t="shared" si="62"/>
        <v>0</v>
      </c>
      <c r="H79" s="76">
        <f>AC79*$X$79</f>
        <v>0</v>
      </c>
      <c r="I79" s="76">
        <f t="shared" ref="I79:T79" si="66">AD79*$X$79</f>
        <v>0</v>
      </c>
      <c r="J79" s="76">
        <f t="shared" si="66"/>
        <v>0</v>
      </c>
      <c r="K79" s="76">
        <f t="shared" si="66"/>
        <v>0</v>
      </c>
      <c r="L79" s="76">
        <f t="shared" si="66"/>
        <v>0</v>
      </c>
      <c r="M79" s="76">
        <f t="shared" si="66"/>
        <v>0</v>
      </c>
      <c r="N79" s="76">
        <f t="shared" si="66"/>
        <v>0</v>
      </c>
      <c r="O79" s="76">
        <f t="shared" si="66"/>
        <v>0</v>
      </c>
      <c r="P79" s="76">
        <f t="shared" si="66"/>
        <v>0</v>
      </c>
      <c r="Q79" s="76">
        <f t="shared" si="66"/>
        <v>0</v>
      </c>
      <c r="R79" s="76">
        <f t="shared" si="66"/>
        <v>0</v>
      </c>
      <c r="S79" s="76">
        <f t="shared" si="66"/>
        <v>0</v>
      </c>
      <c r="T79" s="76">
        <f t="shared" si="66"/>
        <v>0</v>
      </c>
      <c r="U79" s="88">
        <v>1</v>
      </c>
      <c r="V79" s="29" t="s">
        <v>348</v>
      </c>
      <c r="W79" s="29" t="s">
        <v>444</v>
      </c>
      <c r="X79" s="29">
        <v>1</v>
      </c>
      <c r="Y79" s="29">
        <v>8</v>
      </c>
      <c r="Z79" s="29" t="s">
        <v>57</v>
      </c>
      <c r="AB79" s="165">
        <v>420</v>
      </c>
      <c r="AC79" s="58"/>
      <c r="AD79" s="57"/>
      <c r="AE79" s="96"/>
      <c r="AF79" s="58"/>
      <c r="AG79" s="58"/>
      <c r="AH79" s="58"/>
      <c r="AI79" s="58"/>
      <c r="AJ79" s="92"/>
      <c r="AK79" s="91"/>
      <c r="AL79" s="58"/>
      <c r="AM79" s="58"/>
      <c r="AN79" s="58"/>
      <c r="AO79" s="91"/>
      <c r="AP79" s="350">
        <f>AB79*SUM(AC79:AO79)</f>
        <v>0</v>
      </c>
    </row>
    <row r="80" spans="1:42" s="29" customFormat="1" ht="80.150000000000006" customHeight="1" x14ac:dyDescent="0.45">
      <c r="A80" s="55"/>
      <c r="B80" s="398" t="s">
        <v>445</v>
      </c>
      <c r="C80" s="437" t="e" vm="146">
        <v>#VALUE!</v>
      </c>
      <c r="D80" s="49" t="s">
        <v>446</v>
      </c>
      <c r="E80" s="40"/>
      <c r="F80" s="88">
        <v>4.5999999999999996</v>
      </c>
      <c r="G80" s="81">
        <f t="shared" si="62"/>
        <v>0</v>
      </c>
      <c r="H80" s="76">
        <f>AC80*$X$80</f>
        <v>0</v>
      </c>
      <c r="I80" s="76">
        <f t="shared" ref="I80:T80" si="67">AD80*$X$80</f>
        <v>0</v>
      </c>
      <c r="J80" s="76">
        <f t="shared" si="67"/>
        <v>0</v>
      </c>
      <c r="K80" s="76">
        <f t="shared" si="67"/>
        <v>0</v>
      </c>
      <c r="L80" s="76">
        <f t="shared" si="67"/>
        <v>0</v>
      </c>
      <c r="M80" s="76">
        <f t="shared" si="67"/>
        <v>0</v>
      </c>
      <c r="N80" s="76">
        <f t="shared" si="67"/>
        <v>0</v>
      </c>
      <c r="O80" s="76">
        <f t="shared" si="67"/>
        <v>0</v>
      </c>
      <c r="P80" s="76">
        <f t="shared" si="67"/>
        <v>0</v>
      </c>
      <c r="Q80" s="76">
        <f t="shared" si="67"/>
        <v>0</v>
      </c>
      <c r="R80" s="76">
        <f t="shared" si="67"/>
        <v>0</v>
      </c>
      <c r="S80" s="76">
        <f t="shared" si="67"/>
        <v>0</v>
      </c>
      <c r="T80" s="76">
        <f t="shared" si="67"/>
        <v>0</v>
      </c>
      <c r="U80" s="88">
        <v>1</v>
      </c>
      <c r="V80" s="40" t="s">
        <v>94</v>
      </c>
      <c r="W80" s="40" t="s">
        <v>447</v>
      </c>
      <c r="X80" s="40">
        <v>1</v>
      </c>
      <c r="Y80" s="40">
        <v>3</v>
      </c>
      <c r="Z80" s="40" t="s">
        <v>57</v>
      </c>
      <c r="AB80" s="165">
        <v>370</v>
      </c>
      <c r="AC80" s="43"/>
      <c r="AD80" s="56"/>
      <c r="AE80" s="95"/>
      <c r="AF80" s="43"/>
      <c r="AG80" s="43"/>
      <c r="AH80" s="43"/>
      <c r="AI80" s="43"/>
      <c r="AJ80" s="44"/>
      <c r="AK80" s="43"/>
      <c r="AL80" s="43"/>
      <c r="AM80" s="43"/>
      <c r="AN80" s="43"/>
      <c r="AO80" s="42"/>
      <c r="AP80" s="351">
        <f t="shared" si="64"/>
        <v>0</v>
      </c>
    </row>
    <row r="81" spans="1:42" s="29" customFormat="1" ht="80.150000000000006" customHeight="1" thickBot="1" x14ac:dyDescent="0.5">
      <c r="A81" s="55"/>
      <c r="B81" s="397" t="s">
        <v>448</v>
      </c>
      <c r="C81" s="437" t="e" vm="147">
        <v>#VALUE!</v>
      </c>
      <c r="D81" s="21" t="s">
        <v>449</v>
      </c>
      <c r="F81" s="88">
        <v>1.9</v>
      </c>
      <c r="G81" s="81">
        <f t="shared" si="62"/>
        <v>0</v>
      </c>
      <c r="H81" s="76">
        <f>AC81*$X$81</f>
        <v>0</v>
      </c>
      <c r="I81" s="76">
        <f t="shared" ref="I81:T81" si="68">AD81*$X$81</f>
        <v>0</v>
      </c>
      <c r="J81" s="76">
        <f t="shared" si="68"/>
        <v>0</v>
      </c>
      <c r="K81" s="76">
        <f t="shared" si="68"/>
        <v>0</v>
      </c>
      <c r="L81" s="76">
        <f t="shared" si="68"/>
        <v>0</v>
      </c>
      <c r="M81" s="76">
        <f t="shared" si="68"/>
        <v>0</v>
      </c>
      <c r="N81" s="76">
        <f t="shared" si="68"/>
        <v>0</v>
      </c>
      <c r="O81" s="76">
        <f t="shared" si="68"/>
        <v>0</v>
      </c>
      <c r="P81" s="76">
        <f t="shared" si="68"/>
        <v>0</v>
      </c>
      <c r="Q81" s="76">
        <f t="shared" si="68"/>
        <v>0</v>
      </c>
      <c r="R81" s="76">
        <f t="shared" si="68"/>
        <v>0</v>
      </c>
      <c r="S81" s="76">
        <f t="shared" si="68"/>
        <v>0</v>
      </c>
      <c r="T81" s="76">
        <f t="shared" si="68"/>
        <v>0</v>
      </c>
      <c r="U81" s="88">
        <v>1</v>
      </c>
      <c r="V81" s="29" t="s">
        <v>66</v>
      </c>
      <c r="W81" s="29" t="s">
        <v>450</v>
      </c>
      <c r="X81" s="29">
        <v>1</v>
      </c>
      <c r="Y81" s="29">
        <v>0</v>
      </c>
      <c r="Z81" s="29" t="s">
        <v>57</v>
      </c>
      <c r="AB81" s="166">
        <v>180</v>
      </c>
      <c r="AC81" s="58"/>
      <c r="AD81" s="57"/>
      <c r="AE81" s="96"/>
      <c r="AF81" s="58"/>
      <c r="AG81" s="92"/>
      <c r="AH81" s="58"/>
      <c r="AI81" s="92"/>
      <c r="AJ81" s="58"/>
      <c r="AK81" s="91"/>
      <c r="AL81" s="58"/>
      <c r="AM81" s="58"/>
      <c r="AN81" s="92"/>
      <c r="AO81" s="58"/>
      <c r="AP81" s="392">
        <f t="shared" si="64"/>
        <v>0</v>
      </c>
    </row>
    <row r="82" spans="1:42" s="29" customFormat="1" ht="80.150000000000006" customHeight="1" thickBot="1" x14ac:dyDescent="0.5">
      <c r="A82" s="55"/>
      <c r="B82" s="376" t="s">
        <v>451</v>
      </c>
      <c r="C82" s="541" t="e" vm="148">
        <v>#VALUE!</v>
      </c>
      <c r="D82" s="377" t="s">
        <v>452</v>
      </c>
      <c r="E82" s="378"/>
      <c r="F82" s="379">
        <f>SUM(F78:F81)</f>
        <v>26.9</v>
      </c>
      <c r="G82" s="380">
        <f t="shared" si="62"/>
        <v>0</v>
      </c>
      <c r="H82" s="381">
        <f>AC82*$X$82</f>
        <v>0</v>
      </c>
      <c r="I82" s="381">
        <f t="shared" ref="I82:T82" si="69">AD82*$X$82</f>
        <v>0</v>
      </c>
      <c r="J82" s="381">
        <f t="shared" si="69"/>
        <v>0</v>
      </c>
      <c r="K82" s="381">
        <f t="shared" si="69"/>
        <v>0</v>
      </c>
      <c r="L82" s="381">
        <f t="shared" si="69"/>
        <v>0</v>
      </c>
      <c r="M82" s="381">
        <f t="shared" si="69"/>
        <v>0</v>
      </c>
      <c r="N82" s="381">
        <f t="shared" si="69"/>
        <v>0</v>
      </c>
      <c r="O82" s="381">
        <f t="shared" si="69"/>
        <v>0</v>
      </c>
      <c r="P82" s="381">
        <f t="shared" si="69"/>
        <v>0</v>
      </c>
      <c r="Q82" s="381">
        <f t="shared" si="69"/>
        <v>0</v>
      </c>
      <c r="R82" s="381">
        <f t="shared" si="69"/>
        <v>0</v>
      </c>
      <c r="S82" s="381">
        <f t="shared" si="69"/>
        <v>0</v>
      </c>
      <c r="T82" s="381">
        <f t="shared" si="69"/>
        <v>0</v>
      </c>
      <c r="U82" s="379">
        <f>SUM(U78:U81)</f>
        <v>4</v>
      </c>
      <c r="V82" s="378" t="s">
        <v>380</v>
      </c>
      <c r="W82" s="378"/>
      <c r="X82" s="378">
        <v>4</v>
      </c>
      <c r="Y82" s="378">
        <f>SUM(Y78:Y81)</f>
        <v>24</v>
      </c>
      <c r="Z82" s="378" t="s">
        <v>57</v>
      </c>
      <c r="AA82" s="382"/>
      <c r="AB82" s="383">
        <v>1460</v>
      </c>
      <c r="AC82" s="386"/>
      <c r="AD82" s="384"/>
      <c r="AE82" s="385"/>
      <c r="AF82" s="384"/>
      <c r="AG82" s="386"/>
      <c r="AH82" s="384"/>
      <c r="AI82" s="386"/>
      <c r="AJ82" s="387"/>
      <c r="AK82" s="387"/>
      <c r="AL82" s="384"/>
      <c r="AM82" s="384"/>
      <c r="AN82" s="386"/>
      <c r="AO82" s="384"/>
      <c r="AP82" s="440">
        <f t="shared" si="64"/>
        <v>0</v>
      </c>
    </row>
    <row r="83" spans="1:42" ht="170.15" customHeight="1" thickBot="1" x14ac:dyDescent="0.6">
      <c r="B83" s="597" t="e" vm="149">
        <v>#VALUE!</v>
      </c>
      <c r="C83" s="597"/>
      <c r="D83" s="597"/>
      <c r="E83" s="597"/>
      <c r="G83" s="162">
        <f t="shared" si="62"/>
        <v>0</v>
      </c>
      <c r="H83" s="75"/>
      <c r="I83" s="102"/>
      <c r="J83" s="170"/>
      <c r="K83" s="171"/>
      <c r="L83" s="172"/>
      <c r="M83" s="173"/>
      <c r="N83" s="174"/>
      <c r="O83" s="175"/>
      <c r="P83" s="176"/>
      <c r="Q83" s="177"/>
      <c r="R83" s="178"/>
      <c r="S83" s="179"/>
      <c r="T83" s="180"/>
      <c r="V83" s="597" t="e" vm="150">
        <v>#VALUE!</v>
      </c>
      <c r="W83" s="597"/>
      <c r="X83" s="597"/>
      <c r="Y83" s="597"/>
      <c r="Z83" s="597"/>
      <c r="AB83" s="167" t="s">
        <v>453</v>
      </c>
      <c r="AC83" s="92"/>
      <c r="AD83" s="92"/>
      <c r="AE83" s="438"/>
      <c r="AF83" s="92"/>
      <c r="AG83"/>
      <c r="AH83" s="92"/>
      <c r="AI83" s="92"/>
      <c r="AJ83" s="92"/>
      <c r="AK83" s="92"/>
      <c r="AL83" s="92"/>
      <c r="AM83" s="92"/>
      <c r="AN83" s="92"/>
      <c r="AO83" s="92"/>
      <c r="AP83" s="93"/>
    </row>
    <row r="84" spans="1:42" s="29" customFormat="1" ht="80.150000000000006" customHeight="1" x14ac:dyDescent="0.45">
      <c r="A84" s="55"/>
      <c r="B84" s="436" t="s">
        <v>454</v>
      </c>
      <c r="C84" s="540" t="e" vm="151">
        <v>#VALUE!</v>
      </c>
      <c r="D84" s="407" t="s">
        <v>455</v>
      </c>
      <c r="E84" s="411"/>
      <c r="F84" s="339">
        <v>9.4</v>
      </c>
      <c r="G84" s="340">
        <f t="shared" si="62"/>
        <v>0</v>
      </c>
      <c r="H84" s="341">
        <f>AC84*$X$84</f>
        <v>0</v>
      </c>
      <c r="I84" s="341">
        <f t="shared" ref="I84:T84" si="70">AD84*$X$84</f>
        <v>0</v>
      </c>
      <c r="J84" s="341">
        <f t="shared" si="70"/>
        <v>0</v>
      </c>
      <c r="K84" s="341">
        <f t="shared" si="70"/>
        <v>0</v>
      </c>
      <c r="L84" s="341">
        <f t="shared" si="70"/>
        <v>0</v>
      </c>
      <c r="M84" s="341">
        <f t="shared" si="70"/>
        <v>0</v>
      </c>
      <c r="N84" s="341">
        <f t="shared" si="70"/>
        <v>0</v>
      </c>
      <c r="O84" s="341">
        <f t="shared" si="70"/>
        <v>0</v>
      </c>
      <c r="P84" s="341">
        <f t="shared" si="70"/>
        <v>0</v>
      </c>
      <c r="Q84" s="341">
        <f t="shared" si="70"/>
        <v>0</v>
      </c>
      <c r="R84" s="341">
        <f t="shared" si="70"/>
        <v>0</v>
      </c>
      <c r="S84" s="341">
        <f t="shared" si="70"/>
        <v>0</v>
      </c>
      <c r="T84" s="341">
        <f t="shared" si="70"/>
        <v>0</v>
      </c>
      <c r="U84" s="339">
        <v>1</v>
      </c>
      <c r="V84" s="411" t="s">
        <v>94</v>
      </c>
      <c r="W84" s="411" t="s">
        <v>456</v>
      </c>
      <c r="X84" s="411">
        <v>1</v>
      </c>
      <c r="Y84" s="411">
        <v>8</v>
      </c>
      <c r="Z84" s="411" t="s">
        <v>57</v>
      </c>
      <c r="AA84" s="342"/>
      <c r="AB84" s="343">
        <v>440</v>
      </c>
      <c r="AC84" s="315"/>
      <c r="AD84" s="316"/>
      <c r="AE84" s="414"/>
      <c r="AF84" s="316"/>
      <c r="AG84" s="315"/>
      <c r="AH84" s="316"/>
      <c r="AI84" s="315"/>
      <c r="AJ84" s="313"/>
      <c r="AK84" s="313"/>
      <c r="AL84" s="316"/>
      <c r="AM84" s="316"/>
      <c r="AN84" s="315"/>
      <c r="AO84" s="313"/>
      <c r="AP84" s="439">
        <f t="shared" si="64"/>
        <v>0</v>
      </c>
    </row>
    <row r="85" spans="1:42" s="29" customFormat="1" ht="80.150000000000006" customHeight="1" x14ac:dyDescent="0.45">
      <c r="A85" s="55"/>
      <c r="B85" s="397" t="s">
        <v>457</v>
      </c>
      <c r="C85" s="437" t="e" vm="152">
        <v>#VALUE!</v>
      </c>
      <c r="D85" s="21" t="s">
        <v>458</v>
      </c>
      <c r="F85" s="88">
        <v>5.6</v>
      </c>
      <c r="G85" s="81">
        <f t="shared" si="62"/>
        <v>0</v>
      </c>
      <c r="H85" s="76">
        <f>AC85*$X$85</f>
        <v>0</v>
      </c>
      <c r="I85" s="76">
        <f t="shared" ref="I85:T85" si="71">AD85*$X$85</f>
        <v>0</v>
      </c>
      <c r="J85" s="76">
        <f t="shared" si="71"/>
        <v>0</v>
      </c>
      <c r="K85" s="76">
        <f t="shared" si="71"/>
        <v>0</v>
      </c>
      <c r="L85" s="76">
        <f t="shared" si="71"/>
        <v>0</v>
      </c>
      <c r="M85" s="76">
        <f t="shared" si="71"/>
        <v>0</v>
      </c>
      <c r="N85" s="76">
        <f t="shared" si="71"/>
        <v>0</v>
      </c>
      <c r="O85" s="76">
        <f t="shared" si="71"/>
        <v>0</v>
      </c>
      <c r="P85" s="76">
        <f t="shared" si="71"/>
        <v>0</v>
      </c>
      <c r="Q85" s="76">
        <f t="shared" si="71"/>
        <v>0</v>
      </c>
      <c r="R85" s="76">
        <f t="shared" si="71"/>
        <v>0</v>
      </c>
      <c r="S85" s="76">
        <f t="shared" si="71"/>
        <v>0</v>
      </c>
      <c r="T85" s="76">
        <f t="shared" si="71"/>
        <v>0</v>
      </c>
      <c r="U85" s="88">
        <v>1</v>
      </c>
      <c r="V85" s="29" t="s">
        <v>66</v>
      </c>
      <c r="W85" s="29" t="s">
        <v>459</v>
      </c>
      <c r="X85" s="29">
        <v>1</v>
      </c>
      <c r="Y85" s="29">
        <v>5</v>
      </c>
      <c r="Z85" s="29" t="s">
        <v>57</v>
      </c>
      <c r="AB85" s="165">
        <v>260</v>
      </c>
      <c r="AC85" s="58"/>
      <c r="AD85" s="57"/>
      <c r="AE85" s="96"/>
      <c r="AF85" s="58"/>
      <c r="AG85" s="58"/>
      <c r="AH85" s="58"/>
      <c r="AI85" s="58"/>
      <c r="AJ85" s="57"/>
      <c r="AK85" s="57"/>
      <c r="AL85" s="57"/>
      <c r="AM85" s="57"/>
      <c r="AN85" s="57"/>
      <c r="AO85" s="92"/>
      <c r="AP85" s="350">
        <f t="shared" si="64"/>
        <v>0</v>
      </c>
    </row>
    <row r="86" spans="1:42" s="29" customFormat="1" ht="80.150000000000006" customHeight="1" x14ac:dyDescent="0.45">
      <c r="A86" s="55"/>
      <c r="B86" s="398" t="s">
        <v>460</v>
      </c>
      <c r="C86" s="437" t="e" vm="153">
        <v>#VALUE!</v>
      </c>
      <c r="D86" s="49" t="s">
        <v>461</v>
      </c>
      <c r="E86" s="40"/>
      <c r="F86" s="88">
        <v>3.7</v>
      </c>
      <c r="G86" s="81">
        <f t="shared" si="62"/>
        <v>0</v>
      </c>
      <c r="H86" s="76">
        <f>AC86*$X$86</f>
        <v>0</v>
      </c>
      <c r="I86" s="76">
        <f t="shared" ref="I86:T86" si="72">AD86*$X$86</f>
        <v>0</v>
      </c>
      <c r="J86" s="76">
        <f t="shared" si="72"/>
        <v>0</v>
      </c>
      <c r="K86" s="76">
        <f t="shared" si="72"/>
        <v>0</v>
      </c>
      <c r="L86" s="76">
        <f t="shared" si="72"/>
        <v>0</v>
      </c>
      <c r="M86" s="76">
        <f t="shared" si="72"/>
        <v>0</v>
      </c>
      <c r="N86" s="76">
        <f t="shared" si="72"/>
        <v>0</v>
      </c>
      <c r="O86" s="76">
        <f t="shared" si="72"/>
        <v>0</v>
      </c>
      <c r="P86" s="76">
        <f t="shared" si="72"/>
        <v>0</v>
      </c>
      <c r="Q86" s="76">
        <f t="shared" si="72"/>
        <v>0</v>
      </c>
      <c r="R86" s="76">
        <f t="shared" si="72"/>
        <v>0</v>
      </c>
      <c r="S86" s="76">
        <f t="shared" si="72"/>
        <v>0</v>
      </c>
      <c r="T86" s="76">
        <f t="shared" si="72"/>
        <v>0</v>
      </c>
      <c r="U86" s="88">
        <v>1</v>
      </c>
      <c r="V86" s="40" t="s">
        <v>66</v>
      </c>
      <c r="W86" s="40" t="s">
        <v>462</v>
      </c>
      <c r="X86" s="40">
        <v>1</v>
      </c>
      <c r="Y86" s="40">
        <v>0</v>
      </c>
      <c r="Z86" s="40" t="s">
        <v>57</v>
      </c>
      <c r="AB86" s="165">
        <v>210</v>
      </c>
      <c r="AC86" s="43"/>
      <c r="AD86" s="56"/>
      <c r="AE86" s="97"/>
      <c r="AF86" s="56"/>
      <c r="AG86" s="43"/>
      <c r="AH86" s="43"/>
      <c r="AI86" s="56"/>
      <c r="AJ86" s="56"/>
      <c r="AK86" s="56"/>
      <c r="AL86" s="56"/>
      <c r="AM86" s="56"/>
      <c r="AN86" s="56"/>
      <c r="AO86" s="44"/>
      <c r="AP86" s="351">
        <f t="shared" si="64"/>
        <v>0</v>
      </c>
    </row>
    <row r="87" spans="1:42" s="29" customFormat="1" ht="80.150000000000006" customHeight="1" x14ac:dyDescent="0.45">
      <c r="A87" s="55"/>
      <c r="B87" s="397" t="s">
        <v>463</v>
      </c>
      <c r="C87" s="437" t="e" vm="154">
        <v>#VALUE!</v>
      </c>
      <c r="D87" s="21" t="s">
        <v>464</v>
      </c>
      <c r="F87" s="88">
        <v>5.4</v>
      </c>
      <c r="G87" s="81">
        <f t="shared" si="62"/>
        <v>0</v>
      </c>
      <c r="H87" s="76">
        <f>AC87*$X$87</f>
        <v>0</v>
      </c>
      <c r="I87" s="76">
        <f t="shared" ref="I87:T87" si="73">AD87*$X$87</f>
        <v>0</v>
      </c>
      <c r="J87" s="76">
        <f t="shared" si="73"/>
        <v>0</v>
      </c>
      <c r="K87" s="76">
        <f t="shared" si="73"/>
        <v>0</v>
      </c>
      <c r="L87" s="76">
        <f t="shared" si="73"/>
        <v>0</v>
      </c>
      <c r="M87" s="76">
        <f t="shared" si="73"/>
        <v>0</v>
      </c>
      <c r="N87" s="76">
        <f t="shared" si="73"/>
        <v>0</v>
      </c>
      <c r="O87" s="76">
        <f t="shared" si="73"/>
        <v>0</v>
      </c>
      <c r="P87" s="76">
        <f t="shared" si="73"/>
        <v>0</v>
      </c>
      <c r="Q87" s="76">
        <f t="shared" si="73"/>
        <v>0</v>
      </c>
      <c r="R87" s="76">
        <f t="shared" si="73"/>
        <v>0</v>
      </c>
      <c r="S87" s="76">
        <f t="shared" si="73"/>
        <v>0</v>
      </c>
      <c r="T87" s="76">
        <f t="shared" si="73"/>
        <v>0</v>
      </c>
      <c r="U87" s="88">
        <v>1</v>
      </c>
      <c r="V87" s="29" t="s">
        <v>66</v>
      </c>
      <c r="W87" s="29" t="s">
        <v>465</v>
      </c>
      <c r="X87" s="29">
        <v>1</v>
      </c>
      <c r="Y87" s="29">
        <v>4</v>
      </c>
      <c r="Z87" s="29" t="s">
        <v>57</v>
      </c>
      <c r="AB87" s="165">
        <v>220</v>
      </c>
      <c r="AC87" s="58"/>
      <c r="AD87" s="57"/>
      <c r="AE87" s="98"/>
      <c r="AF87" s="57"/>
      <c r="AG87" s="57"/>
      <c r="AH87" s="57"/>
      <c r="AI87" s="57"/>
      <c r="AJ87" s="57"/>
      <c r="AK87" s="57"/>
      <c r="AL87" s="57"/>
      <c r="AM87" s="57"/>
      <c r="AN87" s="57"/>
      <c r="AO87" s="92"/>
      <c r="AP87" s="350">
        <f t="shared" si="64"/>
        <v>0</v>
      </c>
    </row>
    <row r="88" spans="1:42" s="29" customFormat="1" ht="80.150000000000006" customHeight="1" thickBot="1" x14ac:dyDescent="0.5">
      <c r="A88" s="55"/>
      <c r="B88" s="398" t="s">
        <v>466</v>
      </c>
      <c r="C88" s="437" t="e" vm="155">
        <v>#VALUE!</v>
      </c>
      <c r="D88" s="49" t="s">
        <v>467</v>
      </c>
      <c r="E88" s="40"/>
      <c r="F88" s="88">
        <v>2.5</v>
      </c>
      <c r="G88" s="81">
        <f t="shared" si="62"/>
        <v>0</v>
      </c>
      <c r="H88" s="76">
        <f>AC88*$X$88</f>
        <v>0</v>
      </c>
      <c r="I88" s="76">
        <f t="shared" ref="I88:T88" si="74">AD88*$X$88</f>
        <v>0</v>
      </c>
      <c r="J88" s="76">
        <f t="shared" si="74"/>
        <v>0</v>
      </c>
      <c r="K88" s="76">
        <f t="shared" si="74"/>
        <v>0</v>
      </c>
      <c r="L88" s="76">
        <f t="shared" si="74"/>
        <v>0</v>
      </c>
      <c r="M88" s="76">
        <f t="shared" si="74"/>
        <v>0</v>
      </c>
      <c r="N88" s="76">
        <f t="shared" si="74"/>
        <v>0</v>
      </c>
      <c r="O88" s="76">
        <f t="shared" si="74"/>
        <v>0</v>
      </c>
      <c r="P88" s="76">
        <f t="shared" si="74"/>
        <v>0</v>
      </c>
      <c r="Q88" s="76">
        <f t="shared" si="74"/>
        <v>0</v>
      </c>
      <c r="R88" s="76">
        <f t="shared" si="74"/>
        <v>0</v>
      </c>
      <c r="S88" s="76">
        <f t="shared" si="74"/>
        <v>0</v>
      </c>
      <c r="T88" s="76">
        <f t="shared" si="74"/>
        <v>0</v>
      </c>
      <c r="U88" s="88">
        <v>1</v>
      </c>
      <c r="V88" s="40" t="s">
        <v>55</v>
      </c>
      <c r="W88" s="40" t="s">
        <v>468</v>
      </c>
      <c r="X88" s="40">
        <v>1</v>
      </c>
      <c r="Y88" s="40">
        <v>0</v>
      </c>
      <c r="Z88" s="40" t="s">
        <v>57</v>
      </c>
      <c r="AB88" s="166">
        <v>180</v>
      </c>
      <c r="AC88" s="44"/>
      <c r="AD88" s="43"/>
      <c r="AE88" s="95"/>
      <c r="AF88" s="43"/>
      <c r="AG88" s="44"/>
      <c r="AH88" s="43"/>
      <c r="AI88" s="44"/>
      <c r="AJ88" s="43"/>
      <c r="AK88" s="43"/>
      <c r="AL88" s="43"/>
      <c r="AM88" s="43"/>
      <c r="AN88" s="44"/>
      <c r="AO88" s="43"/>
      <c r="AP88" s="352">
        <f t="shared" si="64"/>
        <v>0</v>
      </c>
    </row>
    <row r="89" spans="1:42" s="29" customFormat="1" ht="80.150000000000006" customHeight="1" thickBot="1" x14ac:dyDescent="0.5">
      <c r="A89" s="55"/>
      <c r="B89" s="376" t="s">
        <v>469</v>
      </c>
      <c r="C89" s="541" t="e" vm="156">
        <v>#VALUE!</v>
      </c>
      <c r="D89" s="377" t="s">
        <v>470</v>
      </c>
      <c r="E89" s="378"/>
      <c r="F89" s="379">
        <f>SUM(F84:F88)</f>
        <v>26.6</v>
      </c>
      <c r="G89" s="380">
        <f t="shared" si="62"/>
        <v>0</v>
      </c>
      <c r="H89" s="381">
        <f>AC89*$X$89</f>
        <v>0</v>
      </c>
      <c r="I89" s="381">
        <f t="shared" ref="I89:T89" si="75">AD89*$X$89</f>
        <v>0</v>
      </c>
      <c r="J89" s="381">
        <f t="shared" si="75"/>
        <v>0</v>
      </c>
      <c r="K89" s="381">
        <f t="shared" si="75"/>
        <v>0</v>
      </c>
      <c r="L89" s="381">
        <f t="shared" si="75"/>
        <v>0</v>
      </c>
      <c r="M89" s="381">
        <f t="shared" si="75"/>
        <v>0</v>
      </c>
      <c r="N89" s="381">
        <f t="shared" si="75"/>
        <v>0</v>
      </c>
      <c r="O89" s="381">
        <f t="shared" si="75"/>
        <v>0</v>
      </c>
      <c r="P89" s="381">
        <f t="shared" si="75"/>
        <v>0</v>
      </c>
      <c r="Q89" s="381">
        <f t="shared" si="75"/>
        <v>0</v>
      </c>
      <c r="R89" s="381">
        <f t="shared" si="75"/>
        <v>0</v>
      </c>
      <c r="S89" s="381">
        <f t="shared" si="75"/>
        <v>0</v>
      </c>
      <c r="T89" s="381">
        <f t="shared" si="75"/>
        <v>0</v>
      </c>
      <c r="U89" s="379">
        <f>SUM(U84:U88)</f>
        <v>5</v>
      </c>
      <c r="V89" s="378" t="s">
        <v>101</v>
      </c>
      <c r="W89" s="378"/>
      <c r="X89" s="378">
        <v>5</v>
      </c>
      <c r="Y89" s="378">
        <f>SUM(Y84:Y88)</f>
        <v>17</v>
      </c>
      <c r="Z89" s="378" t="s">
        <v>57</v>
      </c>
      <c r="AA89" s="382"/>
      <c r="AB89" s="383">
        <v>1310</v>
      </c>
      <c r="AC89" s="386"/>
      <c r="AD89" s="384"/>
      <c r="AE89" s="385"/>
      <c r="AF89" s="384"/>
      <c r="AG89" s="386"/>
      <c r="AH89" s="384"/>
      <c r="AI89" s="386"/>
      <c r="AJ89" s="384"/>
      <c r="AK89" s="384"/>
      <c r="AL89" s="384"/>
      <c r="AM89" s="384"/>
      <c r="AN89" s="386"/>
      <c r="AO89" s="384"/>
      <c r="AP89" s="440">
        <f t="shared" si="64"/>
        <v>0</v>
      </c>
    </row>
    <row r="90" spans="1:42" ht="170.15" customHeight="1" thickBot="1" x14ac:dyDescent="0.6">
      <c r="B90" s="597" t="e" vm="157">
        <v>#VALUE!</v>
      </c>
      <c r="C90" s="597"/>
      <c r="D90" s="597"/>
      <c r="E90" s="597"/>
      <c r="G90" s="162">
        <f t="shared" si="62"/>
        <v>0</v>
      </c>
      <c r="H90" s="75"/>
      <c r="I90" s="102"/>
      <c r="J90" s="170"/>
      <c r="K90" s="171"/>
      <c r="L90" s="172"/>
      <c r="M90" s="173"/>
      <c r="N90" s="174"/>
      <c r="O90" s="175"/>
      <c r="P90" s="176"/>
      <c r="Q90" s="177"/>
      <c r="R90" s="178"/>
      <c r="S90" s="179"/>
      <c r="T90" s="180"/>
      <c r="V90" s="597" t="e" vm="158">
        <v>#VALUE!</v>
      </c>
      <c r="W90" s="597"/>
      <c r="X90" s="597"/>
      <c r="Y90" s="597"/>
      <c r="Z90" s="597"/>
      <c r="AB90" s="167" t="s">
        <v>471</v>
      </c>
      <c r="AC90"/>
      <c r="AD90" s="92"/>
      <c r="AE90"/>
      <c r="AF90"/>
      <c r="AG90" s="92"/>
      <c r="AH90" s="92"/>
      <c r="AI90" s="92"/>
      <c r="AJ90" s="92"/>
      <c r="AK90" s="92"/>
      <c r="AL90" s="92"/>
      <c r="AM90" s="92"/>
      <c r="AN90" s="92"/>
      <c r="AO90" s="92"/>
      <c r="AP90" s="93"/>
    </row>
    <row r="91" spans="1:42" s="29" customFormat="1" ht="80.150000000000006" customHeight="1" x14ac:dyDescent="0.45">
      <c r="A91" s="55"/>
      <c r="B91" s="390" t="s">
        <v>472</v>
      </c>
      <c r="C91" s="540" t="e" vm="159">
        <v>#VALUE!</v>
      </c>
      <c r="D91" s="337" t="s">
        <v>473</v>
      </c>
      <c r="E91" s="342"/>
      <c r="F91" s="339">
        <v>12.6</v>
      </c>
      <c r="G91" s="340">
        <f t="shared" si="62"/>
        <v>0</v>
      </c>
      <c r="H91" s="341">
        <f>AC91*$X$91</f>
        <v>0</v>
      </c>
      <c r="I91" s="341">
        <f t="shared" ref="I91:T91" si="76">AD91*$X$91</f>
        <v>0</v>
      </c>
      <c r="J91" s="341">
        <f t="shared" si="76"/>
        <v>0</v>
      </c>
      <c r="K91" s="341">
        <f t="shared" si="76"/>
        <v>0</v>
      </c>
      <c r="L91" s="341">
        <f t="shared" si="76"/>
        <v>0</v>
      </c>
      <c r="M91" s="341">
        <f t="shared" si="76"/>
        <v>0</v>
      </c>
      <c r="N91" s="341">
        <f t="shared" si="76"/>
        <v>0</v>
      </c>
      <c r="O91" s="341">
        <f t="shared" si="76"/>
        <v>0</v>
      </c>
      <c r="P91" s="341">
        <f t="shared" si="76"/>
        <v>0</v>
      </c>
      <c r="Q91" s="341">
        <f t="shared" si="76"/>
        <v>0</v>
      </c>
      <c r="R91" s="341">
        <f t="shared" si="76"/>
        <v>0</v>
      </c>
      <c r="S91" s="341">
        <f t="shared" si="76"/>
        <v>0</v>
      </c>
      <c r="T91" s="341">
        <f t="shared" si="76"/>
        <v>0</v>
      </c>
      <c r="U91" s="339">
        <v>3</v>
      </c>
      <c r="V91" s="342" t="s">
        <v>94</v>
      </c>
      <c r="W91" s="342" t="s">
        <v>474</v>
      </c>
      <c r="X91" s="342">
        <v>3</v>
      </c>
      <c r="Y91" s="342">
        <v>4</v>
      </c>
      <c r="Z91" s="342" t="s">
        <v>57</v>
      </c>
      <c r="AA91" s="342"/>
      <c r="AB91" s="343">
        <v>580</v>
      </c>
      <c r="AC91" s="344"/>
      <c r="AD91" s="346"/>
      <c r="AE91" s="391"/>
      <c r="AF91" s="346"/>
      <c r="AG91" s="348"/>
      <c r="AH91" s="346"/>
      <c r="AI91" s="348"/>
      <c r="AJ91" s="346"/>
      <c r="AK91" s="346"/>
      <c r="AL91" s="346"/>
      <c r="AM91" s="346"/>
      <c r="AN91" s="348"/>
      <c r="AO91" s="346"/>
      <c r="AP91" s="349">
        <f t="shared" si="64"/>
        <v>0</v>
      </c>
    </row>
    <row r="92" spans="1:42" s="29" customFormat="1" ht="80.150000000000006" customHeight="1" x14ac:dyDescent="0.45">
      <c r="A92" s="55"/>
      <c r="B92" s="320" t="s">
        <v>475</v>
      </c>
      <c r="C92" s="437" t="e" vm="160">
        <v>#VALUE!</v>
      </c>
      <c r="D92" s="49" t="s">
        <v>476</v>
      </c>
      <c r="E92" s="40"/>
      <c r="F92" s="88">
        <v>13.4</v>
      </c>
      <c r="G92" s="81">
        <f t="shared" si="62"/>
        <v>0</v>
      </c>
      <c r="H92" s="76">
        <f>AC92*$X$92</f>
        <v>0</v>
      </c>
      <c r="I92" s="76">
        <f t="shared" ref="I92:T92" si="77">AD92*$X$92</f>
        <v>0</v>
      </c>
      <c r="J92" s="76">
        <f t="shared" si="77"/>
        <v>0</v>
      </c>
      <c r="K92" s="76">
        <f t="shared" si="77"/>
        <v>0</v>
      </c>
      <c r="L92" s="76">
        <f t="shared" si="77"/>
        <v>0</v>
      </c>
      <c r="M92" s="76">
        <f t="shared" si="77"/>
        <v>0</v>
      </c>
      <c r="N92" s="76">
        <f t="shared" si="77"/>
        <v>0</v>
      </c>
      <c r="O92" s="76">
        <f t="shared" si="77"/>
        <v>0</v>
      </c>
      <c r="P92" s="76">
        <f t="shared" si="77"/>
        <v>0</v>
      </c>
      <c r="Q92" s="76">
        <f t="shared" si="77"/>
        <v>0</v>
      </c>
      <c r="R92" s="76">
        <f t="shared" si="77"/>
        <v>0</v>
      </c>
      <c r="S92" s="76">
        <f t="shared" si="77"/>
        <v>0</v>
      </c>
      <c r="T92" s="76">
        <f t="shared" si="77"/>
        <v>0</v>
      </c>
      <c r="U92" s="88">
        <v>3</v>
      </c>
      <c r="V92" s="40" t="s">
        <v>94</v>
      </c>
      <c r="W92" s="40" t="s">
        <v>477</v>
      </c>
      <c r="X92" s="40">
        <v>3</v>
      </c>
      <c r="Y92" s="40">
        <v>3</v>
      </c>
      <c r="Z92" s="40" t="s">
        <v>57</v>
      </c>
      <c r="AB92" s="165">
        <v>580</v>
      </c>
      <c r="AC92" s="43"/>
      <c r="AD92" s="56"/>
      <c r="AE92" s="95"/>
      <c r="AF92" s="43"/>
      <c r="AG92" s="43"/>
      <c r="AH92" s="42"/>
      <c r="AI92" s="43"/>
      <c r="AJ92" s="44"/>
      <c r="AK92" s="43"/>
      <c r="AL92" s="43"/>
      <c r="AM92" s="43"/>
      <c r="AN92" s="43"/>
      <c r="AO92" s="43"/>
      <c r="AP92" s="352">
        <f t="shared" si="64"/>
        <v>0</v>
      </c>
    </row>
    <row r="93" spans="1:42" s="29" customFormat="1" ht="80.150000000000006" customHeight="1" x14ac:dyDescent="0.45">
      <c r="A93" s="55"/>
      <c r="B93" s="318" t="s">
        <v>478</v>
      </c>
      <c r="C93" s="29" t="e" vm="161">
        <v>#VALUE!</v>
      </c>
      <c r="D93" s="21" t="s">
        <v>479</v>
      </c>
      <c r="F93" s="88">
        <v>6.5</v>
      </c>
      <c r="G93" s="81">
        <f t="shared" si="62"/>
        <v>0</v>
      </c>
      <c r="H93" s="76">
        <f>AC93*$X$93</f>
        <v>0</v>
      </c>
      <c r="I93" s="76">
        <f t="shared" ref="I93:T93" si="78">AD93*$X$93</f>
        <v>0</v>
      </c>
      <c r="J93" s="76">
        <f t="shared" si="78"/>
        <v>0</v>
      </c>
      <c r="K93" s="76">
        <f t="shared" si="78"/>
        <v>0</v>
      </c>
      <c r="L93" s="76">
        <f t="shared" si="78"/>
        <v>0</v>
      </c>
      <c r="M93" s="76">
        <f t="shared" si="78"/>
        <v>0</v>
      </c>
      <c r="N93" s="76">
        <f t="shared" si="78"/>
        <v>0</v>
      </c>
      <c r="O93" s="76">
        <f t="shared" si="78"/>
        <v>0</v>
      </c>
      <c r="P93" s="76">
        <f t="shared" si="78"/>
        <v>0</v>
      </c>
      <c r="Q93" s="76">
        <f t="shared" si="78"/>
        <v>0</v>
      </c>
      <c r="R93" s="76">
        <f t="shared" si="78"/>
        <v>0</v>
      </c>
      <c r="S93" s="76">
        <f t="shared" si="78"/>
        <v>0</v>
      </c>
      <c r="T93" s="76">
        <f t="shared" si="78"/>
        <v>0</v>
      </c>
      <c r="U93" s="88">
        <v>2</v>
      </c>
      <c r="V93" s="29" t="s">
        <v>66</v>
      </c>
      <c r="W93" s="29" t="s">
        <v>480</v>
      </c>
      <c r="X93" s="29">
        <v>2</v>
      </c>
      <c r="Y93" s="29">
        <v>3</v>
      </c>
      <c r="Z93" s="29" t="s">
        <v>57</v>
      </c>
      <c r="AB93" s="165">
        <v>420</v>
      </c>
      <c r="AC93" s="58"/>
      <c r="AD93" s="57"/>
      <c r="AE93" s="96"/>
      <c r="AF93" s="58"/>
      <c r="AG93" s="58"/>
      <c r="AH93" s="91"/>
      <c r="AI93" s="58"/>
      <c r="AJ93" s="92"/>
      <c r="AK93" s="58"/>
      <c r="AL93" s="58"/>
      <c r="AM93" s="58"/>
      <c r="AN93" s="58"/>
      <c r="AO93" s="58"/>
      <c r="AP93" s="392">
        <f>AB93*SUM(AC93:AO93)</f>
        <v>0</v>
      </c>
    </row>
    <row r="94" spans="1:42" s="29" customFormat="1" ht="80.150000000000006" customHeight="1" thickBot="1" x14ac:dyDescent="0.5">
      <c r="A94" s="55"/>
      <c r="B94" s="320" t="s">
        <v>481</v>
      </c>
      <c r="C94" s="437" t="e" vm="162">
        <v>#VALUE!</v>
      </c>
      <c r="D94" s="49" t="s">
        <v>482</v>
      </c>
      <c r="E94" s="40"/>
      <c r="F94" s="88">
        <v>8</v>
      </c>
      <c r="G94" s="81">
        <f t="shared" si="62"/>
        <v>0</v>
      </c>
      <c r="H94" s="76">
        <f>AC94*$X$94</f>
        <v>0</v>
      </c>
      <c r="I94" s="76">
        <f t="shared" ref="I94:T94" si="79">AD94*$X$94</f>
        <v>0</v>
      </c>
      <c r="J94" s="76">
        <f t="shared" si="79"/>
        <v>0</v>
      </c>
      <c r="K94" s="76">
        <f t="shared" si="79"/>
        <v>0</v>
      </c>
      <c r="L94" s="76">
        <f t="shared" si="79"/>
        <v>0</v>
      </c>
      <c r="M94" s="76">
        <f t="shared" si="79"/>
        <v>0</v>
      </c>
      <c r="N94" s="76">
        <f t="shared" si="79"/>
        <v>0</v>
      </c>
      <c r="O94" s="76">
        <f t="shared" si="79"/>
        <v>0</v>
      </c>
      <c r="P94" s="76">
        <f t="shared" si="79"/>
        <v>0</v>
      </c>
      <c r="Q94" s="76">
        <f t="shared" si="79"/>
        <v>0</v>
      </c>
      <c r="R94" s="76">
        <f t="shared" si="79"/>
        <v>0</v>
      </c>
      <c r="S94" s="76">
        <f t="shared" si="79"/>
        <v>0</v>
      </c>
      <c r="T94" s="76">
        <f t="shared" si="79"/>
        <v>0</v>
      </c>
      <c r="U94" s="88">
        <v>2</v>
      </c>
      <c r="V94" s="40" t="s">
        <v>66</v>
      </c>
      <c r="W94" s="40" t="s">
        <v>483</v>
      </c>
      <c r="X94" s="40">
        <v>2</v>
      </c>
      <c r="Y94" s="40">
        <v>3</v>
      </c>
      <c r="Z94" s="40" t="s">
        <v>57</v>
      </c>
      <c r="AB94" s="166">
        <v>450</v>
      </c>
      <c r="AC94" s="56"/>
      <c r="AD94" s="43"/>
      <c r="AE94" s="95"/>
      <c r="AF94" s="43"/>
      <c r="AG94" s="44"/>
      <c r="AH94" s="42"/>
      <c r="AI94" s="43"/>
      <c r="AJ94" s="56"/>
      <c r="AK94" s="56"/>
      <c r="AL94" s="56"/>
      <c r="AM94" s="56"/>
      <c r="AN94" s="44"/>
      <c r="AO94" s="43"/>
      <c r="AP94" s="352">
        <f t="shared" si="64"/>
        <v>0</v>
      </c>
    </row>
    <row r="95" spans="1:42" s="29" customFormat="1" ht="80.150000000000006" customHeight="1" thickBot="1" x14ac:dyDescent="0.5">
      <c r="A95" s="55"/>
      <c r="B95" s="376" t="s">
        <v>469</v>
      </c>
      <c r="C95" s="541" t="e" vm="163">
        <v>#VALUE!</v>
      </c>
      <c r="D95" s="377" t="s">
        <v>484</v>
      </c>
      <c r="E95" s="378"/>
      <c r="F95" s="379">
        <f>SUM(F91:F94)</f>
        <v>40.5</v>
      </c>
      <c r="G95" s="380">
        <f t="shared" si="62"/>
        <v>0</v>
      </c>
      <c r="H95" s="381">
        <f>AC95*$X$95</f>
        <v>0</v>
      </c>
      <c r="I95" s="381">
        <f t="shared" ref="I95:T95" si="80">AD95*$X$95</f>
        <v>0</v>
      </c>
      <c r="J95" s="381">
        <f t="shared" si="80"/>
        <v>0</v>
      </c>
      <c r="K95" s="381">
        <f t="shared" si="80"/>
        <v>0</v>
      </c>
      <c r="L95" s="381">
        <f t="shared" si="80"/>
        <v>0</v>
      </c>
      <c r="M95" s="381">
        <f t="shared" si="80"/>
        <v>0</v>
      </c>
      <c r="N95" s="381">
        <f t="shared" si="80"/>
        <v>0</v>
      </c>
      <c r="O95" s="381">
        <f t="shared" si="80"/>
        <v>0</v>
      </c>
      <c r="P95" s="381">
        <f t="shared" si="80"/>
        <v>0</v>
      </c>
      <c r="Q95" s="381">
        <f t="shared" si="80"/>
        <v>0</v>
      </c>
      <c r="R95" s="381">
        <f t="shared" si="80"/>
        <v>0</v>
      </c>
      <c r="S95" s="381">
        <f t="shared" si="80"/>
        <v>0</v>
      </c>
      <c r="T95" s="381">
        <f t="shared" si="80"/>
        <v>0</v>
      </c>
      <c r="U95" s="379">
        <f>SUM(U91:U94)</f>
        <v>10</v>
      </c>
      <c r="V95" s="378" t="s">
        <v>485</v>
      </c>
      <c r="W95" s="378"/>
      <c r="X95" s="378">
        <v>10</v>
      </c>
      <c r="Y95" s="378">
        <f>SUM(Y91:Y94)</f>
        <v>13</v>
      </c>
      <c r="Z95" s="378" t="s">
        <v>57</v>
      </c>
      <c r="AA95" s="382"/>
      <c r="AB95" s="383">
        <v>2030</v>
      </c>
      <c r="AC95" s="384"/>
      <c r="AD95" s="384"/>
      <c r="AE95" s="385"/>
      <c r="AF95" s="384"/>
      <c r="AG95" s="386"/>
      <c r="AH95" s="387"/>
      <c r="AI95" s="384"/>
      <c r="AJ95" s="388"/>
      <c r="AK95" s="388"/>
      <c r="AL95" s="388"/>
      <c r="AM95" s="388"/>
      <c r="AN95" s="386"/>
      <c r="AO95" s="384"/>
      <c r="AP95" s="389">
        <f t="shared" si="64"/>
        <v>0</v>
      </c>
    </row>
    <row r="96" spans="1:42" ht="170.15" customHeight="1" thickBot="1" x14ac:dyDescent="0.5">
      <c r="B96" s="588" t="e" vm="164">
        <v>#VALUE!</v>
      </c>
      <c r="C96" s="588"/>
      <c r="D96" s="588"/>
      <c r="E96" s="588"/>
      <c r="F96" s="89"/>
      <c r="G96" s="162">
        <f t="shared" ref="G96:G136" si="81">SUM(AC96:AO96)*F96</f>
        <v>0</v>
      </c>
      <c r="H96" s="75"/>
      <c r="I96" s="102"/>
      <c r="J96" s="170"/>
      <c r="K96" s="171"/>
      <c r="L96" s="172"/>
      <c r="M96" s="173"/>
      <c r="N96" s="174"/>
      <c r="O96" s="175"/>
      <c r="P96" s="176"/>
      <c r="Q96" s="177"/>
      <c r="R96" s="178"/>
      <c r="S96" s="179"/>
      <c r="T96" s="180"/>
      <c r="U96" s="85"/>
      <c r="V96" s="589"/>
      <c r="W96" s="589"/>
      <c r="X96" s="589"/>
      <c r="Y96" s="589"/>
      <c r="Z96" s="589"/>
      <c r="AA96" s="21"/>
      <c r="AB96" s="181" t="s">
        <v>486</v>
      </c>
      <c r="AC96" s="36"/>
      <c r="AD96" s="36"/>
      <c r="AE96" s="51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93"/>
    </row>
    <row r="97" spans="2:42" ht="80.150000000000006" customHeight="1" x14ac:dyDescent="0.45">
      <c r="B97" s="590" t="s">
        <v>487</v>
      </c>
      <c r="C97" s="591" t="e" vm="165">
        <v>#VALUE!</v>
      </c>
      <c r="D97" s="337" t="s">
        <v>488</v>
      </c>
      <c r="E97" s="338"/>
      <c r="F97" s="339">
        <v>15</v>
      </c>
      <c r="G97" s="340">
        <f>SUM(AC97:AO97)*F97</f>
        <v>0</v>
      </c>
      <c r="H97" s="341">
        <f>AC97*$X97</f>
        <v>0</v>
      </c>
      <c r="I97" s="341">
        <f t="shared" ref="I97:T97" si="82">AD97*$X97</f>
        <v>0</v>
      </c>
      <c r="J97" s="341">
        <f t="shared" si="82"/>
        <v>0</v>
      </c>
      <c r="K97" s="341">
        <f t="shared" si="82"/>
        <v>0</v>
      </c>
      <c r="L97" s="341">
        <f t="shared" si="82"/>
        <v>0</v>
      </c>
      <c r="M97" s="341">
        <f t="shared" si="82"/>
        <v>0</v>
      </c>
      <c r="N97" s="341">
        <f t="shared" si="82"/>
        <v>0</v>
      </c>
      <c r="O97" s="341">
        <f t="shared" si="82"/>
        <v>0</v>
      </c>
      <c r="P97" s="341">
        <f t="shared" si="82"/>
        <v>0</v>
      </c>
      <c r="Q97" s="341">
        <f t="shared" si="82"/>
        <v>0</v>
      </c>
      <c r="R97" s="341">
        <f t="shared" si="82"/>
        <v>0</v>
      </c>
      <c r="S97" s="341">
        <f t="shared" si="82"/>
        <v>0</v>
      </c>
      <c r="T97" s="341">
        <f t="shared" si="82"/>
        <v>0</v>
      </c>
      <c r="U97" s="339">
        <v>1</v>
      </c>
      <c r="V97" s="342" t="s">
        <v>274</v>
      </c>
      <c r="W97" s="342" t="s">
        <v>489</v>
      </c>
      <c r="X97" s="342">
        <v>1</v>
      </c>
      <c r="Y97" s="342">
        <v>0</v>
      </c>
      <c r="Z97" s="342" t="s">
        <v>57</v>
      </c>
      <c r="AA97" s="342"/>
      <c r="AB97" s="343">
        <v>550</v>
      </c>
      <c r="AC97" s="346"/>
      <c r="AD97" s="344"/>
      <c r="AE97" s="345"/>
      <c r="AF97" s="346"/>
      <c r="AG97" s="346"/>
      <c r="AH97" s="347"/>
      <c r="AI97" s="346"/>
      <c r="AJ97" s="348"/>
      <c r="AK97" s="346"/>
      <c r="AL97" s="346"/>
      <c r="AM97" s="346"/>
      <c r="AN97" s="346"/>
      <c r="AO97" s="346"/>
      <c r="AP97" s="349">
        <f>AB97*SUM(AC97:AO97)</f>
        <v>0</v>
      </c>
    </row>
    <row r="98" spans="2:42" ht="80.150000000000006" customHeight="1" x14ac:dyDescent="0.45">
      <c r="B98" s="581"/>
      <c r="C98" s="582"/>
      <c r="D98" s="21" t="s">
        <v>490</v>
      </c>
      <c r="E98" s="182" t="s">
        <v>54</v>
      </c>
      <c r="F98" s="88">
        <v>15</v>
      </c>
      <c r="G98" s="162">
        <f t="shared" ref="G98" si="83">SUM(AC98:AO98)*F98</f>
        <v>0</v>
      </c>
      <c r="H98" s="76">
        <f>AC98*$X98</f>
        <v>0</v>
      </c>
      <c r="I98" s="76">
        <f t="shared" ref="I98" si="84">AD98*$X98</f>
        <v>0</v>
      </c>
      <c r="J98" s="76">
        <f t="shared" ref="J98" si="85">AE98*$X98</f>
        <v>0</v>
      </c>
      <c r="K98" s="76">
        <f t="shared" ref="K98" si="86">AF98*$X98</f>
        <v>0</v>
      </c>
      <c r="L98" s="76">
        <f t="shared" ref="L98" si="87">AG98*$X98</f>
        <v>0</v>
      </c>
      <c r="M98" s="76">
        <f t="shared" ref="M98" si="88">AH98*$X98</f>
        <v>0</v>
      </c>
      <c r="N98" s="76">
        <f t="shared" ref="N98" si="89">AI98*$X98</f>
        <v>0</v>
      </c>
      <c r="O98" s="76">
        <f t="shared" ref="O98" si="90">AJ98*$X98</f>
        <v>0</v>
      </c>
      <c r="P98" s="76">
        <f t="shared" ref="P98" si="91">AK98*$X98</f>
        <v>0</v>
      </c>
      <c r="Q98" s="76">
        <f t="shared" ref="Q98" si="92">AL98*$X98</f>
        <v>0</v>
      </c>
      <c r="R98" s="76">
        <f t="shared" ref="R98" si="93">AM98*$X98</f>
        <v>0</v>
      </c>
      <c r="S98" s="76">
        <f t="shared" ref="S98" si="94">AN98*$X98</f>
        <v>0</v>
      </c>
      <c r="T98" s="76">
        <f t="shared" ref="T98" si="95">AO98*$X98</f>
        <v>0</v>
      </c>
      <c r="U98" s="88">
        <v>1</v>
      </c>
      <c r="V98" s="29" t="s">
        <v>274</v>
      </c>
      <c r="W98" s="29" t="s">
        <v>489</v>
      </c>
      <c r="X98" s="29">
        <v>1</v>
      </c>
      <c r="Y98" s="29">
        <v>0</v>
      </c>
      <c r="Z98" s="29" t="s">
        <v>57</v>
      </c>
      <c r="AA98" s="29"/>
      <c r="AB98" s="165">
        <v>660</v>
      </c>
      <c r="AC98" s="58"/>
      <c r="AD98" s="57"/>
      <c r="AE98" s="96"/>
      <c r="AF98" s="58"/>
      <c r="AG98" s="58"/>
      <c r="AH98" s="91"/>
      <c r="AI98" s="58"/>
      <c r="AJ98" s="92"/>
      <c r="AK98" s="58"/>
      <c r="AL98" s="58"/>
      <c r="AM98" s="58"/>
      <c r="AN98" s="58"/>
      <c r="AO98" s="58"/>
      <c r="AP98" s="350">
        <f t="shared" ref="AP98:AP136" si="96">AB98*SUM(AC98:AO98)</f>
        <v>0</v>
      </c>
    </row>
    <row r="99" spans="2:42" ht="80.150000000000006" customHeight="1" x14ac:dyDescent="0.45">
      <c r="B99" s="583" t="s">
        <v>491</v>
      </c>
      <c r="C99" s="582" t="e" vm="166">
        <v>#VALUE!</v>
      </c>
      <c r="D99" s="49" t="s">
        <v>492</v>
      </c>
      <c r="E99" s="183"/>
      <c r="F99" s="88">
        <v>15.5</v>
      </c>
      <c r="G99" s="162">
        <f t="shared" si="81"/>
        <v>0</v>
      </c>
      <c r="H99" s="76">
        <f t="shared" ref="H99:H136" si="97">AC99*$X99</f>
        <v>0</v>
      </c>
      <c r="I99" s="76">
        <f t="shared" ref="I99:I137" si="98">AD99*$X99</f>
        <v>0</v>
      </c>
      <c r="J99" s="76">
        <f t="shared" ref="J99:J137" si="99">AE99*$X99</f>
        <v>0</v>
      </c>
      <c r="K99" s="76">
        <f t="shared" ref="K99:K137" si="100">AF99*$X99</f>
        <v>0</v>
      </c>
      <c r="L99" s="76">
        <f t="shared" ref="L99:L137" si="101">AG99*$X99</f>
        <v>0</v>
      </c>
      <c r="M99" s="76">
        <f t="shared" ref="M99:M137" si="102">AH99*$X99</f>
        <v>0</v>
      </c>
      <c r="N99" s="76">
        <f t="shared" ref="N99:N137" si="103">AI99*$X99</f>
        <v>0</v>
      </c>
      <c r="O99" s="76">
        <f t="shared" ref="O99:O137" si="104">AJ99*$X99</f>
        <v>0</v>
      </c>
      <c r="P99" s="76">
        <f t="shared" ref="P99:P137" si="105">AK99*$X99</f>
        <v>0</v>
      </c>
      <c r="Q99" s="76">
        <f t="shared" ref="Q99:Q137" si="106">AL99*$X99</f>
        <v>0</v>
      </c>
      <c r="R99" s="76">
        <f t="shared" ref="R99:R137" si="107">AM99*$X99</f>
        <v>0</v>
      </c>
      <c r="S99" s="76">
        <f t="shared" ref="S99:S137" si="108">AN99*$X99</f>
        <v>0</v>
      </c>
      <c r="T99" s="76">
        <f t="shared" ref="T99:T137" si="109">AO99*$X99</f>
        <v>0</v>
      </c>
      <c r="U99" s="88">
        <v>1</v>
      </c>
      <c r="V99" s="40" t="s">
        <v>274</v>
      </c>
      <c r="W99" s="40" t="s">
        <v>493</v>
      </c>
      <c r="X99" s="40">
        <v>1</v>
      </c>
      <c r="Y99" s="40">
        <v>0</v>
      </c>
      <c r="Z99" s="40" t="s">
        <v>57</v>
      </c>
      <c r="AA99" s="29"/>
      <c r="AB99" s="165">
        <v>560</v>
      </c>
      <c r="AC99" s="43"/>
      <c r="AD99" s="56"/>
      <c r="AE99" s="95"/>
      <c r="AF99" s="43"/>
      <c r="AG99" s="43"/>
      <c r="AH99" s="42"/>
      <c r="AI99" s="43"/>
      <c r="AJ99" s="44"/>
      <c r="AK99" s="43"/>
      <c r="AL99" s="43"/>
      <c r="AM99" s="43"/>
      <c r="AN99" s="43"/>
      <c r="AO99" s="43"/>
      <c r="AP99" s="351">
        <f t="shared" si="96"/>
        <v>0</v>
      </c>
    </row>
    <row r="100" spans="2:42" ht="80.150000000000006" customHeight="1" x14ac:dyDescent="0.45">
      <c r="B100" s="583"/>
      <c r="C100" s="582"/>
      <c r="D100" s="49" t="s">
        <v>494</v>
      </c>
      <c r="E100" s="183" t="s">
        <v>54</v>
      </c>
      <c r="F100" s="88">
        <v>15.5</v>
      </c>
      <c r="G100" s="81">
        <f t="shared" ref="G100" si="110">SUM(AC100:AO100)*F100</f>
        <v>0</v>
      </c>
      <c r="H100" s="76">
        <f t="shared" si="97"/>
        <v>0</v>
      </c>
      <c r="I100" s="76">
        <f t="shared" si="98"/>
        <v>0</v>
      </c>
      <c r="J100" s="76">
        <f t="shared" si="99"/>
        <v>0</v>
      </c>
      <c r="K100" s="76">
        <f t="shared" si="100"/>
        <v>0</v>
      </c>
      <c r="L100" s="76">
        <f t="shared" si="101"/>
        <v>0</v>
      </c>
      <c r="M100" s="76">
        <f t="shared" si="102"/>
        <v>0</v>
      </c>
      <c r="N100" s="76">
        <f t="shared" si="103"/>
        <v>0</v>
      </c>
      <c r="O100" s="76">
        <f t="shared" si="104"/>
        <v>0</v>
      </c>
      <c r="P100" s="76">
        <f t="shared" si="105"/>
        <v>0</v>
      </c>
      <c r="Q100" s="76">
        <f t="shared" si="106"/>
        <v>0</v>
      </c>
      <c r="R100" s="76">
        <f t="shared" si="107"/>
        <v>0</v>
      </c>
      <c r="S100" s="76">
        <f t="shared" si="108"/>
        <v>0</v>
      </c>
      <c r="T100" s="76">
        <f t="shared" si="109"/>
        <v>0</v>
      </c>
      <c r="U100" s="87">
        <v>1</v>
      </c>
      <c r="V100" s="40" t="s">
        <v>274</v>
      </c>
      <c r="W100" s="40" t="s">
        <v>493</v>
      </c>
      <c r="X100" s="40">
        <v>1</v>
      </c>
      <c r="Y100" s="40">
        <v>0</v>
      </c>
      <c r="Z100" s="40" t="s">
        <v>57</v>
      </c>
      <c r="AA100" s="29"/>
      <c r="AB100" s="165">
        <v>670</v>
      </c>
      <c r="AC100" s="43"/>
      <c r="AD100" s="56"/>
      <c r="AE100" s="95"/>
      <c r="AF100" s="43"/>
      <c r="AG100" s="43"/>
      <c r="AH100" s="42"/>
      <c r="AI100" s="43"/>
      <c r="AJ100" s="44"/>
      <c r="AK100" s="43"/>
      <c r="AL100" s="43"/>
      <c r="AM100" s="43"/>
      <c r="AN100" s="43"/>
      <c r="AO100" s="43"/>
      <c r="AP100" s="351">
        <f t="shared" si="96"/>
        <v>0</v>
      </c>
    </row>
    <row r="101" spans="2:42" ht="80.150000000000006" customHeight="1" x14ac:dyDescent="0.45">
      <c r="B101" s="581" t="s">
        <v>495</v>
      </c>
      <c r="C101" s="582" t="e" vm="167">
        <v>#VALUE!</v>
      </c>
      <c r="D101" s="21" t="s">
        <v>496</v>
      </c>
      <c r="E101" s="182"/>
      <c r="F101" s="88">
        <v>17</v>
      </c>
      <c r="G101" s="81">
        <f t="shared" si="81"/>
        <v>0</v>
      </c>
      <c r="H101" s="76">
        <f t="shared" si="97"/>
        <v>0</v>
      </c>
      <c r="I101" s="76">
        <f t="shared" si="98"/>
        <v>0</v>
      </c>
      <c r="J101" s="76">
        <f t="shared" si="99"/>
        <v>0</v>
      </c>
      <c r="K101" s="76">
        <f t="shared" si="100"/>
        <v>0</v>
      </c>
      <c r="L101" s="76">
        <f t="shared" si="101"/>
        <v>0</v>
      </c>
      <c r="M101" s="76">
        <f t="shared" si="102"/>
        <v>0</v>
      </c>
      <c r="N101" s="76">
        <f t="shared" si="103"/>
        <v>0</v>
      </c>
      <c r="O101" s="76">
        <f t="shared" si="104"/>
        <v>0</v>
      </c>
      <c r="P101" s="76">
        <f t="shared" si="105"/>
        <v>0</v>
      </c>
      <c r="Q101" s="76">
        <f t="shared" si="106"/>
        <v>0</v>
      </c>
      <c r="R101" s="76">
        <f t="shared" si="107"/>
        <v>0</v>
      </c>
      <c r="S101" s="76">
        <f t="shared" si="108"/>
        <v>0</v>
      </c>
      <c r="T101" s="76">
        <f t="shared" si="109"/>
        <v>0</v>
      </c>
      <c r="U101" s="87">
        <v>1</v>
      </c>
      <c r="V101" s="29" t="s">
        <v>274</v>
      </c>
      <c r="W101" s="29" t="s">
        <v>497</v>
      </c>
      <c r="X101" s="29">
        <v>1</v>
      </c>
      <c r="Y101" s="29">
        <v>0</v>
      </c>
      <c r="Z101" s="29" t="s">
        <v>57</v>
      </c>
      <c r="AA101" s="29"/>
      <c r="AB101" s="165">
        <v>570</v>
      </c>
      <c r="AC101" s="58"/>
      <c r="AD101" s="57"/>
      <c r="AE101" s="96"/>
      <c r="AF101" s="58"/>
      <c r="AG101" s="58"/>
      <c r="AH101" s="91"/>
      <c r="AI101" s="58"/>
      <c r="AJ101" s="92"/>
      <c r="AK101" s="58"/>
      <c r="AL101" s="58"/>
      <c r="AM101" s="58"/>
      <c r="AN101" s="58"/>
      <c r="AO101" s="58"/>
      <c r="AP101" s="350">
        <f t="shared" si="96"/>
        <v>0</v>
      </c>
    </row>
    <row r="102" spans="2:42" ht="80.150000000000006" customHeight="1" x14ac:dyDescent="0.45">
      <c r="B102" s="581"/>
      <c r="C102" s="582"/>
      <c r="D102" s="21" t="s">
        <v>498</v>
      </c>
      <c r="E102" s="182" t="s">
        <v>54</v>
      </c>
      <c r="F102" s="88">
        <v>17</v>
      </c>
      <c r="G102" s="81">
        <f t="shared" ref="G102" si="111">SUM(AC102:AO102)*F102</f>
        <v>0</v>
      </c>
      <c r="H102" s="76">
        <f t="shared" si="97"/>
        <v>0</v>
      </c>
      <c r="I102" s="76">
        <f t="shared" si="98"/>
        <v>0</v>
      </c>
      <c r="J102" s="76">
        <f t="shared" si="99"/>
        <v>0</v>
      </c>
      <c r="K102" s="76">
        <f t="shared" si="100"/>
        <v>0</v>
      </c>
      <c r="L102" s="76">
        <f t="shared" si="101"/>
        <v>0</v>
      </c>
      <c r="M102" s="76">
        <f t="shared" si="102"/>
        <v>0</v>
      </c>
      <c r="N102" s="76">
        <f t="shared" si="103"/>
        <v>0</v>
      </c>
      <c r="O102" s="76">
        <f t="shared" si="104"/>
        <v>0</v>
      </c>
      <c r="P102" s="76">
        <f t="shared" si="105"/>
        <v>0</v>
      </c>
      <c r="Q102" s="76">
        <f t="shared" si="106"/>
        <v>0</v>
      </c>
      <c r="R102" s="76">
        <f t="shared" si="107"/>
        <v>0</v>
      </c>
      <c r="S102" s="76">
        <f t="shared" si="108"/>
        <v>0</v>
      </c>
      <c r="T102" s="76">
        <f t="shared" si="109"/>
        <v>0</v>
      </c>
      <c r="U102" s="87">
        <v>1</v>
      </c>
      <c r="V102" s="29" t="s">
        <v>274</v>
      </c>
      <c r="W102" s="29" t="s">
        <v>497</v>
      </c>
      <c r="X102" s="29">
        <v>1</v>
      </c>
      <c r="Y102" s="29">
        <v>0</v>
      </c>
      <c r="Z102" s="29" t="s">
        <v>57</v>
      </c>
      <c r="AA102" s="29"/>
      <c r="AB102" s="165">
        <v>680</v>
      </c>
      <c r="AC102" s="58"/>
      <c r="AD102" s="57"/>
      <c r="AE102" s="96"/>
      <c r="AF102" s="58"/>
      <c r="AG102" s="58"/>
      <c r="AH102" s="91"/>
      <c r="AI102" s="58"/>
      <c r="AJ102" s="92"/>
      <c r="AK102" s="58"/>
      <c r="AL102" s="58"/>
      <c r="AM102" s="58"/>
      <c r="AN102" s="58"/>
      <c r="AO102" s="58"/>
      <c r="AP102" s="350">
        <f t="shared" si="96"/>
        <v>0</v>
      </c>
    </row>
    <row r="103" spans="2:42" ht="80.150000000000006" customHeight="1" x14ac:dyDescent="0.45">
      <c r="B103" s="583" t="s">
        <v>499</v>
      </c>
      <c r="C103" s="582" t="e" vm="168">
        <v>#VALUE!</v>
      </c>
      <c r="D103" s="49" t="s">
        <v>500</v>
      </c>
      <c r="E103" s="183"/>
      <c r="F103" s="88">
        <v>18</v>
      </c>
      <c r="G103" s="81">
        <f>SUM(AC103:AO103)*F103</f>
        <v>0</v>
      </c>
      <c r="H103" s="76">
        <f t="shared" si="97"/>
        <v>0</v>
      </c>
      <c r="I103" s="76">
        <f t="shared" si="98"/>
        <v>0</v>
      </c>
      <c r="J103" s="76">
        <f t="shared" si="99"/>
        <v>0</v>
      </c>
      <c r="K103" s="76">
        <f t="shared" si="100"/>
        <v>0</v>
      </c>
      <c r="L103" s="76">
        <f t="shared" si="101"/>
        <v>0</v>
      </c>
      <c r="M103" s="76">
        <f t="shared" si="102"/>
        <v>0</v>
      </c>
      <c r="N103" s="76">
        <f t="shared" si="103"/>
        <v>0</v>
      </c>
      <c r="O103" s="76">
        <f t="shared" si="104"/>
        <v>0</v>
      </c>
      <c r="P103" s="76">
        <f t="shared" si="105"/>
        <v>0</v>
      </c>
      <c r="Q103" s="76">
        <f t="shared" si="106"/>
        <v>0</v>
      </c>
      <c r="R103" s="76">
        <f t="shared" si="107"/>
        <v>0</v>
      </c>
      <c r="S103" s="76">
        <f t="shared" si="108"/>
        <v>0</v>
      </c>
      <c r="T103" s="76">
        <f t="shared" si="109"/>
        <v>0</v>
      </c>
      <c r="U103" s="87">
        <v>1</v>
      </c>
      <c r="V103" s="40" t="s">
        <v>274</v>
      </c>
      <c r="W103" s="40" t="s">
        <v>501</v>
      </c>
      <c r="X103" s="40">
        <v>1</v>
      </c>
      <c r="Y103" s="40">
        <v>0</v>
      </c>
      <c r="Z103" s="40" t="s">
        <v>57</v>
      </c>
      <c r="AA103" s="29"/>
      <c r="AB103" s="165">
        <v>580</v>
      </c>
      <c r="AC103" s="43"/>
      <c r="AD103" s="56"/>
      <c r="AE103" s="95"/>
      <c r="AF103" s="43"/>
      <c r="AG103" s="43"/>
      <c r="AH103" s="42"/>
      <c r="AI103" s="43"/>
      <c r="AJ103" s="44"/>
      <c r="AK103" s="43"/>
      <c r="AL103" s="43"/>
      <c r="AM103" s="43"/>
      <c r="AN103" s="43"/>
      <c r="AO103" s="43"/>
      <c r="AP103" s="351">
        <f t="shared" si="96"/>
        <v>0</v>
      </c>
    </row>
    <row r="104" spans="2:42" ht="80.150000000000006" customHeight="1" x14ac:dyDescent="0.45">
      <c r="B104" s="583"/>
      <c r="C104" s="582"/>
      <c r="D104" s="49" t="s">
        <v>502</v>
      </c>
      <c r="E104" s="183" t="s">
        <v>54</v>
      </c>
      <c r="F104" s="88">
        <v>18</v>
      </c>
      <c r="G104" s="81">
        <f t="shared" ref="G104" si="112">SUM(AC104:AO104)*F104</f>
        <v>0</v>
      </c>
      <c r="H104" s="76">
        <f t="shared" si="97"/>
        <v>0</v>
      </c>
      <c r="I104" s="76">
        <f t="shared" si="98"/>
        <v>0</v>
      </c>
      <c r="J104" s="76">
        <f t="shared" si="99"/>
        <v>0</v>
      </c>
      <c r="K104" s="76">
        <f t="shared" si="100"/>
        <v>0</v>
      </c>
      <c r="L104" s="76">
        <f t="shared" si="101"/>
        <v>0</v>
      </c>
      <c r="M104" s="76">
        <f t="shared" si="102"/>
        <v>0</v>
      </c>
      <c r="N104" s="76">
        <f t="shared" si="103"/>
        <v>0</v>
      </c>
      <c r="O104" s="76">
        <f t="shared" si="104"/>
        <v>0</v>
      </c>
      <c r="P104" s="76">
        <f t="shared" si="105"/>
        <v>0</v>
      </c>
      <c r="Q104" s="76">
        <f t="shared" si="106"/>
        <v>0</v>
      </c>
      <c r="R104" s="76">
        <f t="shared" si="107"/>
        <v>0</v>
      </c>
      <c r="S104" s="76">
        <f t="shared" si="108"/>
        <v>0</v>
      </c>
      <c r="T104" s="76">
        <f t="shared" si="109"/>
        <v>0</v>
      </c>
      <c r="U104" s="87">
        <v>1</v>
      </c>
      <c r="V104" s="40" t="s">
        <v>274</v>
      </c>
      <c r="W104" s="40" t="s">
        <v>501</v>
      </c>
      <c r="X104" s="40">
        <v>1</v>
      </c>
      <c r="Y104" s="40">
        <v>0</v>
      </c>
      <c r="Z104" s="40" t="s">
        <v>57</v>
      </c>
      <c r="AA104" s="29"/>
      <c r="AB104" s="165">
        <v>700</v>
      </c>
      <c r="AC104" s="43"/>
      <c r="AD104" s="56"/>
      <c r="AE104" s="95"/>
      <c r="AF104" s="43"/>
      <c r="AG104" s="43"/>
      <c r="AH104" s="42"/>
      <c r="AI104" s="43"/>
      <c r="AJ104" s="44"/>
      <c r="AK104" s="43"/>
      <c r="AL104" s="43"/>
      <c r="AM104" s="43"/>
      <c r="AN104" s="43"/>
      <c r="AO104" s="43"/>
      <c r="AP104" s="351">
        <f t="shared" si="96"/>
        <v>0</v>
      </c>
    </row>
    <row r="105" spans="2:42" ht="80.150000000000006" customHeight="1" x14ac:dyDescent="0.45">
      <c r="B105" s="581" t="s">
        <v>503</v>
      </c>
      <c r="C105" s="582" t="e" vm="169">
        <v>#VALUE!</v>
      </c>
      <c r="D105" s="21" t="s">
        <v>504</v>
      </c>
      <c r="E105" s="182"/>
      <c r="F105" s="88">
        <v>20</v>
      </c>
      <c r="G105" s="81">
        <f t="shared" si="81"/>
        <v>0</v>
      </c>
      <c r="H105" s="76">
        <f t="shared" si="97"/>
        <v>0</v>
      </c>
      <c r="I105" s="76">
        <f t="shared" si="98"/>
        <v>0</v>
      </c>
      <c r="J105" s="76">
        <f t="shared" si="99"/>
        <v>0</v>
      </c>
      <c r="K105" s="76">
        <f t="shared" si="100"/>
        <v>0</v>
      </c>
      <c r="L105" s="76">
        <f t="shared" si="101"/>
        <v>0</v>
      </c>
      <c r="M105" s="76">
        <f t="shared" si="102"/>
        <v>0</v>
      </c>
      <c r="N105" s="76">
        <f t="shared" si="103"/>
        <v>0</v>
      </c>
      <c r="O105" s="76">
        <f t="shared" si="104"/>
        <v>0</v>
      </c>
      <c r="P105" s="76">
        <f t="shared" si="105"/>
        <v>0</v>
      </c>
      <c r="Q105" s="76">
        <f t="shared" si="106"/>
        <v>0</v>
      </c>
      <c r="R105" s="76">
        <f t="shared" si="107"/>
        <v>0</v>
      </c>
      <c r="S105" s="76">
        <f t="shared" si="108"/>
        <v>0</v>
      </c>
      <c r="T105" s="76">
        <f t="shared" si="109"/>
        <v>0</v>
      </c>
      <c r="U105" s="87">
        <v>1</v>
      </c>
      <c r="V105" s="29" t="s">
        <v>274</v>
      </c>
      <c r="W105" s="29" t="s">
        <v>505</v>
      </c>
      <c r="X105" s="29">
        <v>1</v>
      </c>
      <c r="Y105" s="29">
        <v>0</v>
      </c>
      <c r="Z105" s="29" t="s">
        <v>57</v>
      </c>
      <c r="AA105" s="29"/>
      <c r="AB105" s="165">
        <v>590</v>
      </c>
      <c r="AC105" s="58"/>
      <c r="AD105" s="57"/>
      <c r="AE105" s="96"/>
      <c r="AF105" s="58"/>
      <c r="AG105" s="58"/>
      <c r="AH105" s="91"/>
      <c r="AI105" s="58"/>
      <c r="AJ105" s="92"/>
      <c r="AK105" s="58"/>
      <c r="AL105" s="58"/>
      <c r="AM105" s="58"/>
      <c r="AN105" s="58"/>
      <c r="AO105" s="58"/>
      <c r="AP105" s="350">
        <f t="shared" si="96"/>
        <v>0</v>
      </c>
    </row>
    <row r="106" spans="2:42" ht="80.150000000000006" customHeight="1" x14ac:dyDescent="0.45">
      <c r="B106" s="581"/>
      <c r="C106" s="582"/>
      <c r="D106" s="21" t="s">
        <v>506</v>
      </c>
      <c r="E106" s="182" t="s">
        <v>54</v>
      </c>
      <c r="F106" s="88">
        <v>20</v>
      </c>
      <c r="G106" s="81">
        <f t="shared" ref="G106" si="113">SUM(AC106:AO106)*F106</f>
        <v>0</v>
      </c>
      <c r="H106" s="76">
        <f t="shared" si="97"/>
        <v>0</v>
      </c>
      <c r="I106" s="76">
        <f t="shared" si="98"/>
        <v>0</v>
      </c>
      <c r="J106" s="76">
        <f t="shared" si="99"/>
        <v>0</v>
      </c>
      <c r="K106" s="76">
        <f t="shared" si="100"/>
        <v>0</v>
      </c>
      <c r="L106" s="76">
        <f t="shared" si="101"/>
        <v>0</v>
      </c>
      <c r="M106" s="76">
        <f t="shared" si="102"/>
        <v>0</v>
      </c>
      <c r="N106" s="76">
        <f t="shared" si="103"/>
        <v>0</v>
      </c>
      <c r="O106" s="76">
        <f t="shared" si="104"/>
        <v>0</v>
      </c>
      <c r="P106" s="76">
        <f t="shared" si="105"/>
        <v>0</v>
      </c>
      <c r="Q106" s="76">
        <f t="shared" si="106"/>
        <v>0</v>
      </c>
      <c r="R106" s="76">
        <f t="shared" si="107"/>
        <v>0</v>
      </c>
      <c r="S106" s="76">
        <f t="shared" si="108"/>
        <v>0</v>
      </c>
      <c r="T106" s="76">
        <f t="shared" si="109"/>
        <v>0</v>
      </c>
      <c r="U106" s="87">
        <v>1</v>
      </c>
      <c r="V106" s="29" t="s">
        <v>274</v>
      </c>
      <c r="W106" s="29" t="s">
        <v>505</v>
      </c>
      <c r="X106" s="29">
        <v>1</v>
      </c>
      <c r="Y106" s="29">
        <v>0</v>
      </c>
      <c r="Z106" s="29" t="s">
        <v>57</v>
      </c>
      <c r="AA106" s="29"/>
      <c r="AB106" s="165">
        <v>720</v>
      </c>
      <c r="AC106" s="58"/>
      <c r="AD106" s="57"/>
      <c r="AE106" s="96"/>
      <c r="AF106" s="58"/>
      <c r="AG106" s="58"/>
      <c r="AH106" s="91"/>
      <c r="AI106" s="58"/>
      <c r="AJ106" s="92"/>
      <c r="AK106" s="58"/>
      <c r="AL106" s="58"/>
      <c r="AM106" s="58"/>
      <c r="AN106" s="58"/>
      <c r="AO106" s="58"/>
      <c r="AP106" s="350">
        <f t="shared" si="96"/>
        <v>0</v>
      </c>
    </row>
    <row r="107" spans="2:42" ht="80.150000000000006" customHeight="1" x14ac:dyDescent="0.45">
      <c r="B107" s="583" t="s">
        <v>507</v>
      </c>
      <c r="C107" s="582" t="e" vm="170">
        <v>#VALUE!</v>
      </c>
      <c r="D107" s="49" t="s">
        <v>508</v>
      </c>
      <c r="E107" s="183"/>
      <c r="F107" s="88">
        <v>10.5</v>
      </c>
      <c r="G107" s="81">
        <f t="shared" si="81"/>
        <v>0</v>
      </c>
      <c r="H107" s="76">
        <f t="shared" si="97"/>
        <v>0</v>
      </c>
      <c r="I107" s="76">
        <f t="shared" si="98"/>
        <v>0</v>
      </c>
      <c r="J107" s="76">
        <f t="shared" si="99"/>
        <v>0</v>
      </c>
      <c r="K107" s="76">
        <f t="shared" si="100"/>
        <v>0</v>
      </c>
      <c r="L107" s="76">
        <f t="shared" si="101"/>
        <v>0</v>
      </c>
      <c r="M107" s="76">
        <f t="shared" si="102"/>
        <v>0</v>
      </c>
      <c r="N107" s="76">
        <f t="shared" si="103"/>
        <v>0</v>
      </c>
      <c r="O107" s="76">
        <f t="shared" si="104"/>
        <v>0</v>
      </c>
      <c r="P107" s="76">
        <f t="shared" si="105"/>
        <v>0</v>
      </c>
      <c r="Q107" s="76">
        <f t="shared" si="106"/>
        <v>0</v>
      </c>
      <c r="R107" s="76">
        <f t="shared" si="107"/>
        <v>0</v>
      </c>
      <c r="S107" s="76">
        <f t="shared" si="108"/>
        <v>0</v>
      </c>
      <c r="T107" s="76">
        <f t="shared" si="109"/>
        <v>0</v>
      </c>
      <c r="U107" s="87">
        <v>1</v>
      </c>
      <c r="V107" s="40" t="s">
        <v>348</v>
      </c>
      <c r="W107" s="40" t="s">
        <v>509</v>
      </c>
      <c r="X107" s="40">
        <v>1</v>
      </c>
      <c r="Y107" s="40">
        <v>0</v>
      </c>
      <c r="Z107" s="40" t="s">
        <v>57</v>
      </c>
      <c r="AA107" s="29"/>
      <c r="AB107" s="165">
        <v>430</v>
      </c>
      <c r="AC107" s="43"/>
      <c r="AD107" s="56"/>
      <c r="AE107" s="95"/>
      <c r="AF107" s="43"/>
      <c r="AG107" s="43"/>
      <c r="AH107" s="42"/>
      <c r="AI107" s="43"/>
      <c r="AJ107" s="44"/>
      <c r="AK107" s="43"/>
      <c r="AL107" s="43"/>
      <c r="AM107" s="43"/>
      <c r="AN107" s="43"/>
      <c r="AO107" s="43"/>
      <c r="AP107" s="351">
        <f t="shared" si="96"/>
        <v>0</v>
      </c>
    </row>
    <row r="108" spans="2:42" ht="80.150000000000006" customHeight="1" x14ac:dyDescent="0.45">
      <c r="B108" s="583"/>
      <c r="C108" s="582"/>
      <c r="D108" s="49" t="s">
        <v>510</v>
      </c>
      <c r="E108" s="183" t="s">
        <v>54</v>
      </c>
      <c r="F108" s="88">
        <v>10.5</v>
      </c>
      <c r="G108" s="81">
        <f t="shared" ref="G108" si="114">SUM(AC108:AO108)*F108</f>
        <v>0</v>
      </c>
      <c r="H108" s="76">
        <f t="shared" si="97"/>
        <v>0</v>
      </c>
      <c r="I108" s="76">
        <f t="shared" si="98"/>
        <v>0</v>
      </c>
      <c r="J108" s="76">
        <f t="shared" si="99"/>
        <v>0</v>
      </c>
      <c r="K108" s="76">
        <f t="shared" si="100"/>
        <v>0</v>
      </c>
      <c r="L108" s="76">
        <f t="shared" si="101"/>
        <v>0</v>
      </c>
      <c r="M108" s="76">
        <f t="shared" si="102"/>
        <v>0</v>
      </c>
      <c r="N108" s="76">
        <f t="shared" si="103"/>
        <v>0</v>
      </c>
      <c r="O108" s="76">
        <f t="shared" si="104"/>
        <v>0</v>
      </c>
      <c r="P108" s="76">
        <f t="shared" si="105"/>
        <v>0</v>
      </c>
      <c r="Q108" s="76">
        <f t="shared" si="106"/>
        <v>0</v>
      </c>
      <c r="R108" s="76">
        <f t="shared" si="107"/>
        <v>0</v>
      </c>
      <c r="S108" s="76">
        <f t="shared" si="108"/>
        <v>0</v>
      </c>
      <c r="T108" s="76">
        <f t="shared" si="109"/>
        <v>0</v>
      </c>
      <c r="U108" s="87">
        <v>1</v>
      </c>
      <c r="V108" s="40" t="s">
        <v>348</v>
      </c>
      <c r="W108" s="40" t="s">
        <v>509</v>
      </c>
      <c r="X108" s="40">
        <v>1</v>
      </c>
      <c r="Y108" s="40">
        <v>0</v>
      </c>
      <c r="Z108" s="40" t="s">
        <v>57</v>
      </c>
      <c r="AA108" s="29"/>
      <c r="AB108" s="165">
        <v>525</v>
      </c>
      <c r="AC108" s="43"/>
      <c r="AD108" s="56"/>
      <c r="AE108" s="95"/>
      <c r="AF108" s="43"/>
      <c r="AG108" s="43"/>
      <c r="AH108" s="42"/>
      <c r="AI108" s="43"/>
      <c r="AJ108" s="44"/>
      <c r="AK108" s="43"/>
      <c r="AL108" s="43"/>
      <c r="AM108" s="43"/>
      <c r="AN108" s="43"/>
      <c r="AO108" s="43"/>
      <c r="AP108" s="351">
        <f t="shared" si="96"/>
        <v>0</v>
      </c>
    </row>
    <row r="109" spans="2:42" ht="80.150000000000006" customHeight="1" x14ac:dyDescent="0.45">
      <c r="B109" s="581" t="s">
        <v>511</v>
      </c>
      <c r="C109" s="582" t="e" vm="171">
        <v>#VALUE!</v>
      </c>
      <c r="D109" s="21" t="s">
        <v>512</v>
      </c>
      <c r="E109" s="182"/>
      <c r="F109" s="88">
        <v>11</v>
      </c>
      <c r="G109" s="81">
        <f t="shared" si="81"/>
        <v>0</v>
      </c>
      <c r="H109" s="76">
        <f t="shared" si="97"/>
        <v>0</v>
      </c>
      <c r="I109" s="76">
        <f t="shared" si="98"/>
        <v>0</v>
      </c>
      <c r="J109" s="76">
        <f t="shared" si="99"/>
        <v>0</v>
      </c>
      <c r="K109" s="76">
        <f t="shared" si="100"/>
        <v>0</v>
      </c>
      <c r="L109" s="76">
        <f t="shared" si="101"/>
        <v>0</v>
      </c>
      <c r="M109" s="76">
        <f t="shared" si="102"/>
        <v>0</v>
      </c>
      <c r="N109" s="76">
        <f t="shared" si="103"/>
        <v>0</v>
      </c>
      <c r="O109" s="76">
        <f t="shared" si="104"/>
        <v>0</v>
      </c>
      <c r="P109" s="76">
        <f t="shared" si="105"/>
        <v>0</v>
      </c>
      <c r="Q109" s="76">
        <f t="shared" si="106"/>
        <v>0</v>
      </c>
      <c r="R109" s="76">
        <f t="shared" si="107"/>
        <v>0</v>
      </c>
      <c r="S109" s="76">
        <f t="shared" si="108"/>
        <v>0</v>
      </c>
      <c r="T109" s="76">
        <f t="shared" si="109"/>
        <v>0</v>
      </c>
      <c r="U109" s="87">
        <v>1</v>
      </c>
      <c r="V109" s="29" t="s">
        <v>348</v>
      </c>
      <c r="W109" s="29" t="s">
        <v>513</v>
      </c>
      <c r="X109" s="29">
        <v>1</v>
      </c>
      <c r="Y109" s="29">
        <v>0</v>
      </c>
      <c r="Z109" s="29" t="s">
        <v>57</v>
      </c>
      <c r="AA109" s="29"/>
      <c r="AB109" s="165">
        <v>440</v>
      </c>
      <c r="AC109" s="58"/>
      <c r="AD109" s="57"/>
      <c r="AE109" s="96"/>
      <c r="AF109" s="58"/>
      <c r="AG109" s="58"/>
      <c r="AH109" s="91"/>
      <c r="AI109" s="58"/>
      <c r="AJ109" s="92"/>
      <c r="AK109" s="58"/>
      <c r="AL109" s="58"/>
      <c r="AM109" s="58"/>
      <c r="AN109" s="58"/>
      <c r="AO109" s="58"/>
      <c r="AP109" s="350">
        <f t="shared" si="96"/>
        <v>0</v>
      </c>
    </row>
    <row r="110" spans="2:42" ht="80.150000000000006" customHeight="1" x14ac:dyDescent="0.45">
      <c r="B110" s="581"/>
      <c r="C110" s="582"/>
      <c r="D110" s="21" t="s">
        <v>514</v>
      </c>
      <c r="E110" s="182" t="s">
        <v>54</v>
      </c>
      <c r="F110" s="88">
        <v>11</v>
      </c>
      <c r="G110" s="81">
        <f t="shared" ref="G110:G135" si="115">SUM(AC110:AO110)*F110</f>
        <v>0</v>
      </c>
      <c r="H110" s="76">
        <f t="shared" si="97"/>
        <v>0</v>
      </c>
      <c r="I110" s="76">
        <f t="shared" si="98"/>
        <v>0</v>
      </c>
      <c r="J110" s="76">
        <f t="shared" si="99"/>
        <v>0</v>
      </c>
      <c r="K110" s="76">
        <f t="shared" si="100"/>
        <v>0</v>
      </c>
      <c r="L110" s="76">
        <f t="shared" si="101"/>
        <v>0</v>
      </c>
      <c r="M110" s="76">
        <f t="shared" si="102"/>
        <v>0</v>
      </c>
      <c r="N110" s="76">
        <f t="shared" si="103"/>
        <v>0</v>
      </c>
      <c r="O110" s="76">
        <f t="shared" si="104"/>
        <v>0</v>
      </c>
      <c r="P110" s="76">
        <f t="shared" si="105"/>
        <v>0</v>
      </c>
      <c r="Q110" s="76">
        <f t="shared" si="106"/>
        <v>0</v>
      </c>
      <c r="R110" s="76">
        <f t="shared" si="107"/>
        <v>0</v>
      </c>
      <c r="S110" s="76">
        <f t="shared" si="108"/>
        <v>0</v>
      </c>
      <c r="T110" s="76">
        <f t="shared" si="109"/>
        <v>0</v>
      </c>
      <c r="U110" s="87">
        <v>1</v>
      </c>
      <c r="V110" s="29" t="s">
        <v>348</v>
      </c>
      <c r="W110" s="29" t="s">
        <v>513</v>
      </c>
      <c r="X110" s="29">
        <v>1</v>
      </c>
      <c r="Y110" s="29">
        <v>0</v>
      </c>
      <c r="Z110" s="29" t="s">
        <v>57</v>
      </c>
      <c r="AA110" s="29"/>
      <c r="AB110" s="165">
        <v>530</v>
      </c>
      <c r="AC110" s="58"/>
      <c r="AD110" s="57"/>
      <c r="AE110" s="96"/>
      <c r="AF110" s="58"/>
      <c r="AG110" s="58"/>
      <c r="AH110" s="91"/>
      <c r="AI110" s="58"/>
      <c r="AJ110" s="92"/>
      <c r="AK110" s="58"/>
      <c r="AL110" s="58"/>
      <c r="AM110" s="58"/>
      <c r="AN110" s="58"/>
      <c r="AO110" s="58"/>
      <c r="AP110" s="350">
        <f t="shared" si="96"/>
        <v>0</v>
      </c>
    </row>
    <row r="111" spans="2:42" ht="80.150000000000006" customHeight="1" x14ac:dyDescent="0.45">
      <c r="B111" s="583" t="s">
        <v>515</v>
      </c>
      <c r="C111" s="582" t="e" vm="172">
        <v>#VALUE!</v>
      </c>
      <c r="D111" s="49" t="s">
        <v>516</v>
      </c>
      <c r="E111" s="183"/>
      <c r="F111" s="88">
        <v>12.5</v>
      </c>
      <c r="G111" s="81">
        <f t="shared" si="115"/>
        <v>0</v>
      </c>
      <c r="H111" s="76">
        <f t="shared" si="97"/>
        <v>0</v>
      </c>
      <c r="I111" s="76">
        <f t="shared" si="98"/>
        <v>0</v>
      </c>
      <c r="J111" s="76">
        <f t="shared" si="99"/>
        <v>0</v>
      </c>
      <c r="K111" s="76">
        <f t="shared" si="100"/>
        <v>0</v>
      </c>
      <c r="L111" s="76">
        <f t="shared" si="101"/>
        <v>0</v>
      </c>
      <c r="M111" s="76">
        <f t="shared" si="102"/>
        <v>0</v>
      </c>
      <c r="N111" s="76">
        <f t="shared" si="103"/>
        <v>0</v>
      </c>
      <c r="O111" s="76">
        <f t="shared" si="104"/>
        <v>0</v>
      </c>
      <c r="P111" s="76">
        <f t="shared" si="105"/>
        <v>0</v>
      </c>
      <c r="Q111" s="76">
        <f t="shared" si="106"/>
        <v>0</v>
      </c>
      <c r="R111" s="76">
        <f t="shared" si="107"/>
        <v>0</v>
      </c>
      <c r="S111" s="76">
        <f t="shared" si="108"/>
        <v>0</v>
      </c>
      <c r="T111" s="76">
        <f t="shared" si="109"/>
        <v>0</v>
      </c>
      <c r="U111" s="87">
        <v>1</v>
      </c>
      <c r="V111" s="40" t="s">
        <v>348</v>
      </c>
      <c r="W111" s="40" t="s">
        <v>517</v>
      </c>
      <c r="X111" s="40">
        <v>1</v>
      </c>
      <c r="Y111" s="40">
        <v>0</v>
      </c>
      <c r="Z111" s="40" t="s">
        <v>57</v>
      </c>
      <c r="AA111" s="29"/>
      <c r="AB111" s="165">
        <v>440</v>
      </c>
      <c r="AC111" s="43"/>
      <c r="AD111" s="56"/>
      <c r="AE111" s="95"/>
      <c r="AF111" s="43"/>
      <c r="AG111" s="43"/>
      <c r="AH111" s="42"/>
      <c r="AI111" s="43"/>
      <c r="AJ111" s="44"/>
      <c r="AK111" s="43"/>
      <c r="AL111" s="43"/>
      <c r="AM111" s="43"/>
      <c r="AN111" s="43"/>
      <c r="AO111" s="43"/>
      <c r="AP111" s="351">
        <f t="shared" si="96"/>
        <v>0</v>
      </c>
    </row>
    <row r="112" spans="2:42" ht="80.150000000000006" customHeight="1" x14ac:dyDescent="0.45">
      <c r="B112" s="583"/>
      <c r="C112" s="582"/>
      <c r="D112" s="49" t="s">
        <v>518</v>
      </c>
      <c r="E112" s="183" t="s">
        <v>54</v>
      </c>
      <c r="F112" s="88">
        <v>12.5</v>
      </c>
      <c r="G112" s="81">
        <f t="shared" si="115"/>
        <v>0</v>
      </c>
      <c r="H112" s="76">
        <f t="shared" si="97"/>
        <v>0</v>
      </c>
      <c r="I112" s="76">
        <f t="shared" si="98"/>
        <v>0</v>
      </c>
      <c r="J112" s="76">
        <f t="shared" si="99"/>
        <v>0</v>
      </c>
      <c r="K112" s="76">
        <f t="shared" si="100"/>
        <v>0</v>
      </c>
      <c r="L112" s="76">
        <f t="shared" si="101"/>
        <v>0</v>
      </c>
      <c r="M112" s="76">
        <f t="shared" si="102"/>
        <v>0</v>
      </c>
      <c r="N112" s="76">
        <f t="shared" si="103"/>
        <v>0</v>
      </c>
      <c r="O112" s="76">
        <f t="shared" si="104"/>
        <v>0</v>
      </c>
      <c r="P112" s="76">
        <f t="shared" si="105"/>
        <v>0</v>
      </c>
      <c r="Q112" s="76">
        <f t="shared" si="106"/>
        <v>0</v>
      </c>
      <c r="R112" s="76">
        <f t="shared" si="107"/>
        <v>0</v>
      </c>
      <c r="S112" s="76">
        <f t="shared" si="108"/>
        <v>0</v>
      </c>
      <c r="T112" s="76">
        <f t="shared" si="109"/>
        <v>0</v>
      </c>
      <c r="U112" s="87">
        <v>1</v>
      </c>
      <c r="V112" s="40" t="s">
        <v>348</v>
      </c>
      <c r="W112" s="40" t="s">
        <v>517</v>
      </c>
      <c r="X112" s="40">
        <v>1</v>
      </c>
      <c r="Y112" s="40">
        <v>0</v>
      </c>
      <c r="Z112" s="40" t="s">
        <v>57</v>
      </c>
      <c r="AA112" s="29"/>
      <c r="AB112" s="165">
        <v>530</v>
      </c>
      <c r="AC112" s="43"/>
      <c r="AD112" s="56"/>
      <c r="AE112" s="95"/>
      <c r="AF112" s="43"/>
      <c r="AG112" s="43"/>
      <c r="AH112" s="42"/>
      <c r="AI112" s="43"/>
      <c r="AJ112" s="44"/>
      <c r="AK112" s="43"/>
      <c r="AL112" s="43"/>
      <c r="AM112" s="43"/>
      <c r="AN112" s="43"/>
      <c r="AO112" s="43"/>
      <c r="AP112" s="351">
        <f t="shared" si="96"/>
        <v>0</v>
      </c>
    </row>
    <row r="113" spans="2:42" ht="80.150000000000006" customHeight="1" x14ac:dyDescent="0.45">
      <c r="B113" s="581" t="s">
        <v>519</v>
      </c>
      <c r="C113" s="582" t="e" vm="173">
        <v>#VALUE!</v>
      </c>
      <c r="D113" s="21" t="s">
        <v>520</v>
      </c>
      <c r="E113" s="182"/>
      <c r="F113" s="88">
        <v>12.5</v>
      </c>
      <c r="G113" s="81">
        <f t="shared" si="115"/>
        <v>0</v>
      </c>
      <c r="H113" s="76">
        <f t="shared" si="97"/>
        <v>0</v>
      </c>
      <c r="I113" s="76">
        <f t="shared" si="98"/>
        <v>0</v>
      </c>
      <c r="J113" s="76">
        <f t="shared" si="99"/>
        <v>0</v>
      </c>
      <c r="K113" s="76">
        <f t="shared" si="100"/>
        <v>0</v>
      </c>
      <c r="L113" s="76">
        <f t="shared" si="101"/>
        <v>0</v>
      </c>
      <c r="M113" s="76">
        <f t="shared" si="102"/>
        <v>0</v>
      </c>
      <c r="N113" s="76">
        <f t="shared" si="103"/>
        <v>0</v>
      </c>
      <c r="O113" s="76">
        <f t="shared" si="104"/>
        <v>0</v>
      </c>
      <c r="P113" s="76">
        <f t="shared" si="105"/>
        <v>0</v>
      </c>
      <c r="Q113" s="76">
        <f t="shared" si="106"/>
        <v>0</v>
      </c>
      <c r="R113" s="76">
        <f t="shared" si="107"/>
        <v>0</v>
      </c>
      <c r="S113" s="76">
        <f t="shared" si="108"/>
        <v>0</v>
      </c>
      <c r="T113" s="76">
        <f t="shared" si="109"/>
        <v>0</v>
      </c>
      <c r="U113" s="87">
        <v>1</v>
      </c>
      <c r="V113" s="29" t="s">
        <v>348</v>
      </c>
      <c r="W113" s="29" t="s">
        <v>521</v>
      </c>
      <c r="X113" s="29">
        <v>1</v>
      </c>
      <c r="Y113" s="29">
        <v>0</v>
      </c>
      <c r="Z113" s="29" t="s">
        <v>57</v>
      </c>
      <c r="AA113" s="29"/>
      <c r="AB113" s="165">
        <v>450</v>
      </c>
      <c r="AC113" s="58"/>
      <c r="AD113" s="57"/>
      <c r="AE113" s="96"/>
      <c r="AF113" s="58"/>
      <c r="AG113" s="58"/>
      <c r="AH113" s="91"/>
      <c r="AI113" s="58"/>
      <c r="AJ113" s="92"/>
      <c r="AK113" s="58"/>
      <c r="AL113" s="58"/>
      <c r="AM113" s="58"/>
      <c r="AN113" s="58"/>
      <c r="AO113" s="58"/>
      <c r="AP113" s="350">
        <f t="shared" si="96"/>
        <v>0</v>
      </c>
    </row>
    <row r="114" spans="2:42" ht="80.150000000000006" customHeight="1" x14ac:dyDescent="0.45">
      <c r="B114" s="581"/>
      <c r="C114" s="582"/>
      <c r="D114" s="21" t="s">
        <v>522</v>
      </c>
      <c r="E114" s="182" t="s">
        <v>54</v>
      </c>
      <c r="F114" s="88">
        <v>12.5</v>
      </c>
      <c r="G114" s="81">
        <f t="shared" si="115"/>
        <v>0</v>
      </c>
      <c r="H114" s="76">
        <f t="shared" si="97"/>
        <v>0</v>
      </c>
      <c r="I114" s="76">
        <f t="shared" si="98"/>
        <v>0</v>
      </c>
      <c r="J114" s="76">
        <f t="shared" si="99"/>
        <v>0</v>
      </c>
      <c r="K114" s="76">
        <f t="shared" si="100"/>
        <v>0</v>
      </c>
      <c r="L114" s="76">
        <f t="shared" si="101"/>
        <v>0</v>
      </c>
      <c r="M114" s="76">
        <f t="shared" si="102"/>
        <v>0</v>
      </c>
      <c r="N114" s="76">
        <f t="shared" si="103"/>
        <v>0</v>
      </c>
      <c r="O114" s="76">
        <f t="shared" si="104"/>
        <v>0</v>
      </c>
      <c r="P114" s="76">
        <f t="shared" si="105"/>
        <v>0</v>
      </c>
      <c r="Q114" s="76">
        <f t="shared" si="106"/>
        <v>0</v>
      </c>
      <c r="R114" s="76">
        <f t="shared" si="107"/>
        <v>0</v>
      </c>
      <c r="S114" s="76">
        <f t="shared" si="108"/>
        <v>0</v>
      </c>
      <c r="T114" s="76">
        <f t="shared" si="109"/>
        <v>0</v>
      </c>
      <c r="U114" s="87">
        <v>1</v>
      </c>
      <c r="V114" s="29" t="s">
        <v>348</v>
      </c>
      <c r="W114" s="29" t="s">
        <v>521</v>
      </c>
      <c r="X114" s="29">
        <v>1</v>
      </c>
      <c r="Y114" s="29">
        <v>0</v>
      </c>
      <c r="Z114" s="29" t="s">
        <v>57</v>
      </c>
      <c r="AA114" s="29"/>
      <c r="AB114" s="165">
        <v>540</v>
      </c>
      <c r="AC114" s="58"/>
      <c r="AD114" s="57"/>
      <c r="AE114" s="96"/>
      <c r="AF114" s="58"/>
      <c r="AG114" s="58"/>
      <c r="AH114" s="91"/>
      <c r="AI114" s="58"/>
      <c r="AJ114" s="92"/>
      <c r="AK114" s="58"/>
      <c r="AL114" s="58"/>
      <c r="AM114" s="58"/>
      <c r="AN114" s="58"/>
      <c r="AO114" s="58"/>
      <c r="AP114" s="350">
        <f t="shared" si="96"/>
        <v>0</v>
      </c>
    </row>
    <row r="115" spans="2:42" ht="80.150000000000006" customHeight="1" x14ac:dyDescent="0.45">
      <c r="B115" s="583" t="s">
        <v>523</v>
      </c>
      <c r="C115" s="582" t="e" vm="174">
        <v>#VALUE!</v>
      </c>
      <c r="D115" s="49" t="s">
        <v>524</v>
      </c>
      <c r="E115" s="183"/>
      <c r="F115" s="88">
        <v>13.5</v>
      </c>
      <c r="G115" s="81">
        <f t="shared" si="115"/>
        <v>0</v>
      </c>
      <c r="H115" s="76">
        <f t="shared" si="97"/>
        <v>0</v>
      </c>
      <c r="I115" s="76">
        <f t="shared" si="98"/>
        <v>0</v>
      </c>
      <c r="J115" s="76">
        <f t="shared" si="99"/>
        <v>0</v>
      </c>
      <c r="K115" s="76">
        <f t="shared" si="100"/>
        <v>0</v>
      </c>
      <c r="L115" s="76">
        <f t="shared" si="101"/>
        <v>0</v>
      </c>
      <c r="M115" s="76">
        <f t="shared" si="102"/>
        <v>0</v>
      </c>
      <c r="N115" s="76">
        <f t="shared" si="103"/>
        <v>0</v>
      </c>
      <c r="O115" s="76">
        <f t="shared" si="104"/>
        <v>0</v>
      </c>
      <c r="P115" s="76">
        <f t="shared" si="105"/>
        <v>0</v>
      </c>
      <c r="Q115" s="76">
        <f t="shared" si="106"/>
        <v>0</v>
      </c>
      <c r="R115" s="76">
        <f t="shared" si="107"/>
        <v>0</v>
      </c>
      <c r="S115" s="76">
        <f t="shared" si="108"/>
        <v>0</v>
      </c>
      <c r="T115" s="76">
        <f t="shared" si="109"/>
        <v>0</v>
      </c>
      <c r="U115" s="87">
        <v>1</v>
      </c>
      <c r="V115" s="40" t="s">
        <v>348</v>
      </c>
      <c r="W115" s="40" t="s">
        <v>525</v>
      </c>
      <c r="X115" s="40">
        <v>1</v>
      </c>
      <c r="Y115" s="40">
        <v>0</v>
      </c>
      <c r="Z115" s="40" t="s">
        <v>57</v>
      </c>
      <c r="AA115" s="29"/>
      <c r="AB115" s="165">
        <v>460</v>
      </c>
      <c r="AC115" s="43"/>
      <c r="AD115" s="56"/>
      <c r="AE115" s="95"/>
      <c r="AF115" s="43"/>
      <c r="AG115" s="43"/>
      <c r="AH115" s="42"/>
      <c r="AI115" s="43"/>
      <c r="AJ115" s="44"/>
      <c r="AK115" s="43"/>
      <c r="AL115" s="43"/>
      <c r="AM115" s="43"/>
      <c r="AN115" s="43"/>
      <c r="AO115" s="43"/>
      <c r="AP115" s="351">
        <f t="shared" si="96"/>
        <v>0</v>
      </c>
    </row>
    <row r="116" spans="2:42" ht="80.150000000000006" customHeight="1" x14ac:dyDescent="0.45">
      <c r="B116" s="583"/>
      <c r="C116" s="582"/>
      <c r="D116" s="49" t="s">
        <v>526</v>
      </c>
      <c r="E116" s="183" t="s">
        <v>54</v>
      </c>
      <c r="F116" s="88">
        <v>13.5</v>
      </c>
      <c r="G116" s="81">
        <f t="shared" si="115"/>
        <v>0</v>
      </c>
      <c r="H116" s="76">
        <f t="shared" si="97"/>
        <v>0</v>
      </c>
      <c r="I116" s="76">
        <f t="shared" si="98"/>
        <v>0</v>
      </c>
      <c r="J116" s="76">
        <f t="shared" si="99"/>
        <v>0</v>
      </c>
      <c r="K116" s="76">
        <f t="shared" si="100"/>
        <v>0</v>
      </c>
      <c r="L116" s="76">
        <f t="shared" si="101"/>
        <v>0</v>
      </c>
      <c r="M116" s="76">
        <f t="shared" si="102"/>
        <v>0</v>
      </c>
      <c r="N116" s="76">
        <f t="shared" si="103"/>
        <v>0</v>
      </c>
      <c r="O116" s="76">
        <f t="shared" si="104"/>
        <v>0</v>
      </c>
      <c r="P116" s="76">
        <f t="shared" si="105"/>
        <v>0</v>
      </c>
      <c r="Q116" s="76">
        <f t="shared" si="106"/>
        <v>0</v>
      </c>
      <c r="R116" s="76">
        <f t="shared" si="107"/>
        <v>0</v>
      </c>
      <c r="S116" s="76">
        <f t="shared" si="108"/>
        <v>0</v>
      </c>
      <c r="T116" s="76">
        <f t="shared" si="109"/>
        <v>0</v>
      </c>
      <c r="U116" s="87">
        <v>1</v>
      </c>
      <c r="V116" s="40" t="s">
        <v>348</v>
      </c>
      <c r="W116" s="40" t="s">
        <v>525</v>
      </c>
      <c r="X116" s="40">
        <v>1</v>
      </c>
      <c r="Y116" s="40">
        <v>0</v>
      </c>
      <c r="Z116" s="40" t="s">
        <v>57</v>
      </c>
      <c r="AA116" s="29"/>
      <c r="AB116" s="165">
        <v>560</v>
      </c>
      <c r="AC116" s="43"/>
      <c r="AD116" s="56"/>
      <c r="AE116" s="95"/>
      <c r="AF116" s="43"/>
      <c r="AG116" s="43"/>
      <c r="AH116" s="42"/>
      <c r="AI116" s="43"/>
      <c r="AJ116" s="44"/>
      <c r="AK116" s="43"/>
      <c r="AL116" s="43"/>
      <c r="AM116" s="43"/>
      <c r="AN116" s="43"/>
      <c r="AO116" s="43"/>
      <c r="AP116" s="351">
        <f t="shared" si="96"/>
        <v>0</v>
      </c>
    </row>
    <row r="117" spans="2:42" ht="80.150000000000006" customHeight="1" x14ac:dyDescent="0.45">
      <c r="B117" s="581" t="s">
        <v>527</v>
      </c>
      <c r="C117" s="582" t="e" vm="175">
        <v>#VALUE!</v>
      </c>
      <c r="D117" s="21" t="s">
        <v>528</v>
      </c>
      <c r="E117" s="182"/>
      <c r="F117" s="88">
        <v>6.5</v>
      </c>
      <c r="G117" s="81">
        <f t="shared" si="115"/>
        <v>0</v>
      </c>
      <c r="H117" s="76">
        <f t="shared" si="97"/>
        <v>0</v>
      </c>
      <c r="I117" s="76">
        <f t="shared" si="98"/>
        <v>0</v>
      </c>
      <c r="J117" s="76">
        <f t="shared" si="99"/>
        <v>0</v>
      </c>
      <c r="K117" s="76">
        <f t="shared" si="100"/>
        <v>0</v>
      </c>
      <c r="L117" s="76">
        <f t="shared" si="101"/>
        <v>0</v>
      </c>
      <c r="M117" s="76">
        <f t="shared" si="102"/>
        <v>0</v>
      </c>
      <c r="N117" s="76">
        <f t="shared" si="103"/>
        <v>0</v>
      </c>
      <c r="O117" s="76">
        <f t="shared" si="104"/>
        <v>0</v>
      </c>
      <c r="P117" s="76">
        <f t="shared" si="105"/>
        <v>0</v>
      </c>
      <c r="Q117" s="76">
        <f t="shared" si="106"/>
        <v>0</v>
      </c>
      <c r="R117" s="76">
        <f t="shared" si="107"/>
        <v>0</v>
      </c>
      <c r="S117" s="76">
        <f t="shared" si="108"/>
        <v>0</v>
      </c>
      <c r="T117" s="76">
        <f t="shared" si="109"/>
        <v>0</v>
      </c>
      <c r="U117" s="87">
        <v>1</v>
      </c>
      <c r="V117" s="29" t="s">
        <v>94</v>
      </c>
      <c r="W117" s="29" t="s">
        <v>529</v>
      </c>
      <c r="X117" s="29">
        <v>1</v>
      </c>
      <c r="Y117" s="29">
        <v>0</v>
      </c>
      <c r="Z117" s="29" t="s">
        <v>57</v>
      </c>
      <c r="AA117" s="29"/>
      <c r="AB117" s="165">
        <v>300</v>
      </c>
      <c r="AC117" s="58"/>
      <c r="AD117" s="57"/>
      <c r="AE117" s="96"/>
      <c r="AF117" s="58"/>
      <c r="AG117" s="58"/>
      <c r="AH117" s="91"/>
      <c r="AI117" s="58"/>
      <c r="AJ117" s="92"/>
      <c r="AK117" s="58"/>
      <c r="AL117" s="58"/>
      <c r="AM117" s="58"/>
      <c r="AN117" s="58"/>
      <c r="AO117" s="58"/>
      <c r="AP117" s="350">
        <f t="shared" si="96"/>
        <v>0</v>
      </c>
    </row>
    <row r="118" spans="2:42" ht="80.150000000000006" customHeight="1" x14ac:dyDescent="0.45">
      <c r="B118" s="581"/>
      <c r="C118" s="582"/>
      <c r="D118" s="21" t="s">
        <v>530</v>
      </c>
      <c r="E118" s="182" t="s">
        <v>54</v>
      </c>
      <c r="F118" s="88">
        <v>6.5</v>
      </c>
      <c r="G118" s="81">
        <f t="shared" si="115"/>
        <v>0</v>
      </c>
      <c r="H118" s="76">
        <f t="shared" si="97"/>
        <v>0</v>
      </c>
      <c r="I118" s="76">
        <f t="shared" si="98"/>
        <v>0</v>
      </c>
      <c r="J118" s="76">
        <f t="shared" si="99"/>
        <v>0</v>
      </c>
      <c r="K118" s="76">
        <f t="shared" si="100"/>
        <v>0</v>
      </c>
      <c r="L118" s="76">
        <f t="shared" si="101"/>
        <v>0</v>
      </c>
      <c r="M118" s="76">
        <f t="shared" si="102"/>
        <v>0</v>
      </c>
      <c r="N118" s="76">
        <f t="shared" si="103"/>
        <v>0</v>
      </c>
      <c r="O118" s="76">
        <f t="shared" si="104"/>
        <v>0</v>
      </c>
      <c r="P118" s="76">
        <f t="shared" si="105"/>
        <v>0</v>
      </c>
      <c r="Q118" s="76">
        <f t="shared" si="106"/>
        <v>0</v>
      </c>
      <c r="R118" s="76">
        <f t="shared" si="107"/>
        <v>0</v>
      </c>
      <c r="S118" s="76">
        <f t="shared" si="108"/>
        <v>0</v>
      </c>
      <c r="T118" s="76">
        <f t="shared" si="109"/>
        <v>0</v>
      </c>
      <c r="U118" s="87">
        <v>1</v>
      </c>
      <c r="V118" s="29" t="s">
        <v>94</v>
      </c>
      <c r="W118" s="29" t="s">
        <v>529</v>
      </c>
      <c r="X118" s="29">
        <v>1</v>
      </c>
      <c r="Y118" s="29">
        <v>0</v>
      </c>
      <c r="Z118" s="29" t="s">
        <v>57</v>
      </c>
      <c r="AA118" s="29"/>
      <c r="AB118" s="165">
        <v>360</v>
      </c>
      <c r="AC118" s="58"/>
      <c r="AD118" s="57"/>
      <c r="AE118" s="96"/>
      <c r="AF118" s="58"/>
      <c r="AG118" s="58"/>
      <c r="AH118" s="91"/>
      <c r="AI118" s="58"/>
      <c r="AJ118" s="92"/>
      <c r="AK118" s="58"/>
      <c r="AL118" s="58"/>
      <c r="AM118" s="58"/>
      <c r="AN118" s="58"/>
      <c r="AO118" s="58"/>
      <c r="AP118" s="350">
        <f t="shared" si="96"/>
        <v>0</v>
      </c>
    </row>
    <row r="119" spans="2:42" ht="80.150000000000006" customHeight="1" x14ac:dyDescent="0.45">
      <c r="B119" s="583" t="s">
        <v>531</v>
      </c>
      <c r="C119" s="582" t="e" vm="176">
        <v>#VALUE!</v>
      </c>
      <c r="D119" s="49" t="s">
        <v>532</v>
      </c>
      <c r="E119" s="183"/>
      <c r="F119" s="88">
        <v>7</v>
      </c>
      <c r="G119" s="81">
        <f t="shared" si="115"/>
        <v>0</v>
      </c>
      <c r="H119" s="76">
        <f t="shared" si="97"/>
        <v>0</v>
      </c>
      <c r="I119" s="76">
        <f t="shared" si="98"/>
        <v>0</v>
      </c>
      <c r="J119" s="76">
        <f t="shared" si="99"/>
        <v>0</v>
      </c>
      <c r="K119" s="76">
        <f t="shared" si="100"/>
        <v>0</v>
      </c>
      <c r="L119" s="76">
        <f t="shared" si="101"/>
        <v>0</v>
      </c>
      <c r="M119" s="76">
        <f t="shared" si="102"/>
        <v>0</v>
      </c>
      <c r="N119" s="76">
        <f t="shared" si="103"/>
        <v>0</v>
      </c>
      <c r="O119" s="76">
        <f t="shared" si="104"/>
        <v>0</v>
      </c>
      <c r="P119" s="76">
        <f t="shared" si="105"/>
        <v>0</v>
      </c>
      <c r="Q119" s="76">
        <f t="shared" si="106"/>
        <v>0</v>
      </c>
      <c r="R119" s="76">
        <f t="shared" si="107"/>
        <v>0</v>
      </c>
      <c r="S119" s="76">
        <f t="shared" si="108"/>
        <v>0</v>
      </c>
      <c r="T119" s="76">
        <f t="shared" si="109"/>
        <v>0</v>
      </c>
      <c r="U119" s="87">
        <v>1</v>
      </c>
      <c r="V119" s="40" t="s">
        <v>94</v>
      </c>
      <c r="W119" s="40" t="s">
        <v>533</v>
      </c>
      <c r="X119" s="40">
        <v>1</v>
      </c>
      <c r="Y119" s="40">
        <v>0</v>
      </c>
      <c r="Z119" s="40" t="s">
        <v>57</v>
      </c>
      <c r="AA119" s="29"/>
      <c r="AB119" s="165">
        <v>300</v>
      </c>
      <c r="AC119" s="43"/>
      <c r="AD119" s="56"/>
      <c r="AE119" s="95"/>
      <c r="AF119" s="43"/>
      <c r="AG119" s="43"/>
      <c r="AH119" s="42"/>
      <c r="AI119" s="43"/>
      <c r="AJ119" s="44"/>
      <c r="AK119" s="43"/>
      <c r="AL119" s="43"/>
      <c r="AM119" s="43"/>
      <c r="AN119" s="43"/>
      <c r="AO119" s="43"/>
      <c r="AP119" s="351">
        <f t="shared" si="96"/>
        <v>0</v>
      </c>
    </row>
    <row r="120" spans="2:42" ht="80.150000000000006" customHeight="1" x14ac:dyDescent="0.45">
      <c r="B120" s="583"/>
      <c r="C120" s="582"/>
      <c r="D120" s="49" t="s">
        <v>534</v>
      </c>
      <c r="E120" s="183" t="s">
        <v>54</v>
      </c>
      <c r="F120" s="88">
        <v>7</v>
      </c>
      <c r="G120" s="81">
        <f t="shared" si="115"/>
        <v>0</v>
      </c>
      <c r="H120" s="76">
        <f t="shared" si="97"/>
        <v>0</v>
      </c>
      <c r="I120" s="76">
        <f t="shared" si="98"/>
        <v>0</v>
      </c>
      <c r="J120" s="76">
        <f t="shared" si="99"/>
        <v>0</v>
      </c>
      <c r="K120" s="76">
        <f t="shared" si="100"/>
        <v>0</v>
      </c>
      <c r="L120" s="76">
        <f t="shared" si="101"/>
        <v>0</v>
      </c>
      <c r="M120" s="76">
        <f t="shared" si="102"/>
        <v>0</v>
      </c>
      <c r="N120" s="76">
        <f t="shared" si="103"/>
        <v>0</v>
      </c>
      <c r="O120" s="76">
        <f t="shared" si="104"/>
        <v>0</v>
      </c>
      <c r="P120" s="76">
        <f t="shared" si="105"/>
        <v>0</v>
      </c>
      <c r="Q120" s="76">
        <f t="shared" si="106"/>
        <v>0</v>
      </c>
      <c r="R120" s="76">
        <f t="shared" si="107"/>
        <v>0</v>
      </c>
      <c r="S120" s="76">
        <f t="shared" si="108"/>
        <v>0</v>
      </c>
      <c r="T120" s="76">
        <f t="shared" si="109"/>
        <v>0</v>
      </c>
      <c r="U120" s="87">
        <v>1</v>
      </c>
      <c r="V120" s="40" t="s">
        <v>94</v>
      </c>
      <c r="W120" s="40" t="s">
        <v>533</v>
      </c>
      <c r="X120" s="40">
        <v>1</v>
      </c>
      <c r="Y120" s="40">
        <v>0</v>
      </c>
      <c r="Z120" s="40" t="s">
        <v>57</v>
      </c>
      <c r="AA120" s="29"/>
      <c r="AB120" s="165">
        <v>360</v>
      </c>
      <c r="AC120" s="43"/>
      <c r="AD120" s="56"/>
      <c r="AE120" s="95"/>
      <c r="AF120" s="43"/>
      <c r="AG120" s="43"/>
      <c r="AH120" s="42"/>
      <c r="AI120" s="43"/>
      <c r="AJ120" s="44"/>
      <c r="AK120" s="43"/>
      <c r="AL120" s="43"/>
      <c r="AM120" s="43"/>
      <c r="AN120" s="43"/>
      <c r="AO120" s="43"/>
      <c r="AP120" s="351">
        <f t="shared" si="96"/>
        <v>0</v>
      </c>
    </row>
    <row r="121" spans="2:42" ht="80.150000000000006" customHeight="1" x14ac:dyDescent="0.45">
      <c r="B121" s="581" t="s">
        <v>535</v>
      </c>
      <c r="C121" s="582" t="e" vm="177">
        <v>#VALUE!</v>
      </c>
      <c r="D121" s="21" t="s">
        <v>536</v>
      </c>
      <c r="E121" s="182"/>
      <c r="F121" s="88">
        <v>7</v>
      </c>
      <c r="G121" s="81">
        <f t="shared" si="115"/>
        <v>0</v>
      </c>
      <c r="H121" s="76">
        <f t="shared" si="97"/>
        <v>0</v>
      </c>
      <c r="I121" s="76">
        <f t="shared" si="98"/>
        <v>0</v>
      </c>
      <c r="J121" s="76">
        <f t="shared" si="99"/>
        <v>0</v>
      </c>
      <c r="K121" s="76">
        <f t="shared" si="100"/>
        <v>0</v>
      </c>
      <c r="L121" s="76">
        <f t="shared" si="101"/>
        <v>0</v>
      </c>
      <c r="M121" s="76">
        <f t="shared" si="102"/>
        <v>0</v>
      </c>
      <c r="N121" s="76">
        <f t="shared" si="103"/>
        <v>0</v>
      </c>
      <c r="O121" s="76">
        <f t="shared" si="104"/>
        <v>0</v>
      </c>
      <c r="P121" s="76">
        <f t="shared" si="105"/>
        <v>0</v>
      </c>
      <c r="Q121" s="76">
        <f t="shared" si="106"/>
        <v>0</v>
      </c>
      <c r="R121" s="76">
        <f t="shared" si="107"/>
        <v>0</v>
      </c>
      <c r="S121" s="76">
        <f t="shared" si="108"/>
        <v>0</v>
      </c>
      <c r="T121" s="76">
        <f t="shared" si="109"/>
        <v>0</v>
      </c>
      <c r="U121" s="87">
        <v>1</v>
      </c>
      <c r="V121" s="29" t="s">
        <v>94</v>
      </c>
      <c r="W121" s="29" t="s">
        <v>537</v>
      </c>
      <c r="X121" s="29">
        <v>1</v>
      </c>
      <c r="Y121" s="29">
        <v>0</v>
      </c>
      <c r="Z121" s="29" t="s">
        <v>57</v>
      </c>
      <c r="AA121" s="29"/>
      <c r="AB121" s="165">
        <v>300</v>
      </c>
      <c r="AC121" s="58"/>
      <c r="AD121" s="57"/>
      <c r="AE121" s="96"/>
      <c r="AF121" s="58"/>
      <c r="AG121" s="58"/>
      <c r="AH121" s="91"/>
      <c r="AI121" s="58"/>
      <c r="AJ121" s="92"/>
      <c r="AK121" s="58"/>
      <c r="AL121" s="58"/>
      <c r="AM121" s="58"/>
      <c r="AN121" s="58"/>
      <c r="AO121" s="58"/>
      <c r="AP121" s="350">
        <f t="shared" si="96"/>
        <v>0</v>
      </c>
    </row>
    <row r="122" spans="2:42" ht="80.150000000000006" customHeight="1" x14ac:dyDescent="0.45">
      <c r="B122" s="581"/>
      <c r="C122" s="582"/>
      <c r="D122" s="21" t="s">
        <v>538</v>
      </c>
      <c r="E122" s="182" t="s">
        <v>54</v>
      </c>
      <c r="F122" s="88">
        <v>7</v>
      </c>
      <c r="G122" s="81">
        <f t="shared" si="115"/>
        <v>0</v>
      </c>
      <c r="H122" s="76">
        <f t="shared" si="97"/>
        <v>0</v>
      </c>
      <c r="I122" s="76">
        <f t="shared" si="98"/>
        <v>0</v>
      </c>
      <c r="J122" s="76">
        <f t="shared" si="99"/>
        <v>0</v>
      </c>
      <c r="K122" s="76">
        <f t="shared" si="100"/>
        <v>0</v>
      </c>
      <c r="L122" s="76">
        <f t="shared" si="101"/>
        <v>0</v>
      </c>
      <c r="M122" s="76">
        <f t="shared" si="102"/>
        <v>0</v>
      </c>
      <c r="N122" s="76">
        <f t="shared" si="103"/>
        <v>0</v>
      </c>
      <c r="O122" s="76">
        <f t="shared" si="104"/>
        <v>0</v>
      </c>
      <c r="P122" s="76">
        <f t="shared" si="105"/>
        <v>0</v>
      </c>
      <c r="Q122" s="76">
        <f t="shared" si="106"/>
        <v>0</v>
      </c>
      <c r="R122" s="76">
        <f t="shared" si="107"/>
        <v>0</v>
      </c>
      <c r="S122" s="76">
        <f t="shared" si="108"/>
        <v>0</v>
      </c>
      <c r="T122" s="76">
        <f t="shared" si="109"/>
        <v>0</v>
      </c>
      <c r="U122" s="87">
        <v>1</v>
      </c>
      <c r="V122" s="29" t="s">
        <v>94</v>
      </c>
      <c r="W122" s="29" t="s">
        <v>537</v>
      </c>
      <c r="X122" s="29">
        <v>1</v>
      </c>
      <c r="Y122" s="29">
        <v>0</v>
      </c>
      <c r="Z122" s="29" t="s">
        <v>57</v>
      </c>
      <c r="AA122" s="29"/>
      <c r="AB122" s="165">
        <v>370</v>
      </c>
      <c r="AC122" s="58"/>
      <c r="AD122" s="57"/>
      <c r="AE122" s="96"/>
      <c r="AF122" s="58"/>
      <c r="AG122" s="58"/>
      <c r="AH122" s="91"/>
      <c r="AI122" s="58"/>
      <c r="AJ122" s="92"/>
      <c r="AK122" s="58"/>
      <c r="AL122" s="58"/>
      <c r="AM122" s="58"/>
      <c r="AN122" s="58"/>
      <c r="AO122" s="58"/>
      <c r="AP122" s="350">
        <f t="shared" si="96"/>
        <v>0</v>
      </c>
    </row>
    <row r="123" spans="2:42" ht="80.150000000000006" customHeight="1" x14ac:dyDescent="0.45">
      <c r="B123" s="583" t="s">
        <v>539</v>
      </c>
      <c r="C123" s="582" t="e" vm="178">
        <v>#VALUE!</v>
      </c>
      <c r="D123" s="49" t="s">
        <v>540</v>
      </c>
      <c r="E123" s="183"/>
      <c r="F123" s="88">
        <v>7.5</v>
      </c>
      <c r="G123" s="81">
        <f t="shared" si="115"/>
        <v>0</v>
      </c>
      <c r="H123" s="76">
        <f t="shared" si="97"/>
        <v>0</v>
      </c>
      <c r="I123" s="76">
        <f t="shared" si="98"/>
        <v>0</v>
      </c>
      <c r="J123" s="76">
        <f t="shared" si="99"/>
        <v>0</v>
      </c>
      <c r="K123" s="76">
        <f t="shared" si="100"/>
        <v>0</v>
      </c>
      <c r="L123" s="76">
        <f t="shared" si="101"/>
        <v>0</v>
      </c>
      <c r="M123" s="76">
        <f t="shared" si="102"/>
        <v>0</v>
      </c>
      <c r="N123" s="76">
        <f t="shared" si="103"/>
        <v>0</v>
      </c>
      <c r="O123" s="76">
        <f t="shared" si="104"/>
        <v>0</v>
      </c>
      <c r="P123" s="76">
        <f t="shared" si="105"/>
        <v>0</v>
      </c>
      <c r="Q123" s="76">
        <f t="shared" si="106"/>
        <v>0</v>
      </c>
      <c r="R123" s="76">
        <f t="shared" si="107"/>
        <v>0</v>
      </c>
      <c r="S123" s="76">
        <f t="shared" si="108"/>
        <v>0</v>
      </c>
      <c r="T123" s="76">
        <f t="shared" si="109"/>
        <v>0</v>
      </c>
      <c r="U123" s="87">
        <v>1</v>
      </c>
      <c r="V123" s="40" t="s">
        <v>94</v>
      </c>
      <c r="W123" s="40" t="s">
        <v>541</v>
      </c>
      <c r="X123" s="40">
        <v>1</v>
      </c>
      <c r="Y123" s="40">
        <v>0</v>
      </c>
      <c r="Z123" s="40" t="s">
        <v>57</v>
      </c>
      <c r="AA123" s="29"/>
      <c r="AB123" s="165">
        <v>310</v>
      </c>
      <c r="AC123" s="43"/>
      <c r="AD123" s="56"/>
      <c r="AE123" s="95"/>
      <c r="AF123" s="43"/>
      <c r="AG123" s="43"/>
      <c r="AH123" s="42"/>
      <c r="AI123" s="43"/>
      <c r="AJ123" s="44"/>
      <c r="AK123" s="43"/>
      <c r="AL123" s="43"/>
      <c r="AM123" s="43"/>
      <c r="AN123" s="43"/>
      <c r="AO123" s="43"/>
      <c r="AP123" s="351">
        <f t="shared" si="96"/>
        <v>0</v>
      </c>
    </row>
    <row r="124" spans="2:42" ht="80.150000000000006" customHeight="1" x14ac:dyDescent="0.45">
      <c r="B124" s="583"/>
      <c r="C124" s="582"/>
      <c r="D124" s="49" t="s">
        <v>542</v>
      </c>
      <c r="E124" s="183" t="s">
        <v>54</v>
      </c>
      <c r="F124" s="88">
        <v>7.5</v>
      </c>
      <c r="G124" s="81">
        <f t="shared" si="115"/>
        <v>0</v>
      </c>
      <c r="H124" s="76">
        <f t="shared" si="97"/>
        <v>0</v>
      </c>
      <c r="I124" s="76">
        <f t="shared" si="98"/>
        <v>0</v>
      </c>
      <c r="J124" s="76">
        <f t="shared" si="99"/>
        <v>0</v>
      </c>
      <c r="K124" s="76">
        <f t="shared" si="100"/>
        <v>0</v>
      </c>
      <c r="L124" s="76">
        <f t="shared" si="101"/>
        <v>0</v>
      </c>
      <c r="M124" s="76">
        <f t="shared" si="102"/>
        <v>0</v>
      </c>
      <c r="N124" s="76">
        <f t="shared" si="103"/>
        <v>0</v>
      </c>
      <c r="O124" s="76">
        <f t="shared" si="104"/>
        <v>0</v>
      </c>
      <c r="P124" s="76">
        <f t="shared" si="105"/>
        <v>0</v>
      </c>
      <c r="Q124" s="76">
        <f t="shared" si="106"/>
        <v>0</v>
      </c>
      <c r="R124" s="76">
        <f t="shared" si="107"/>
        <v>0</v>
      </c>
      <c r="S124" s="76">
        <f t="shared" si="108"/>
        <v>0</v>
      </c>
      <c r="T124" s="76">
        <f t="shared" si="109"/>
        <v>0</v>
      </c>
      <c r="U124" s="87">
        <v>1</v>
      </c>
      <c r="V124" s="40" t="s">
        <v>94</v>
      </c>
      <c r="W124" s="40" t="s">
        <v>541</v>
      </c>
      <c r="X124" s="40">
        <v>1</v>
      </c>
      <c r="Y124" s="40">
        <v>0</v>
      </c>
      <c r="Z124" s="40" t="s">
        <v>57</v>
      </c>
      <c r="AA124" s="29"/>
      <c r="AB124" s="165">
        <v>380</v>
      </c>
      <c r="AC124" s="43"/>
      <c r="AD124" s="56"/>
      <c r="AE124" s="95"/>
      <c r="AF124" s="43"/>
      <c r="AG124" s="43"/>
      <c r="AH124" s="42"/>
      <c r="AI124" s="43"/>
      <c r="AJ124" s="44"/>
      <c r="AK124" s="43"/>
      <c r="AL124" s="43"/>
      <c r="AM124" s="43"/>
      <c r="AN124" s="43"/>
      <c r="AO124" s="43"/>
      <c r="AP124" s="351">
        <f t="shared" si="96"/>
        <v>0</v>
      </c>
    </row>
    <row r="125" spans="2:42" ht="80.150000000000006" customHeight="1" x14ac:dyDescent="0.45">
      <c r="B125" s="581" t="s">
        <v>543</v>
      </c>
      <c r="C125" s="582" t="e" vm="179">
        <v>#VALUE!</v>
      </c>
      <c r="D125" s="21" t="s">
        <v>544</v>
      </c>
      <c r="E125" s="182"/>
      <c r="F125" s="88">
        <v>8</v>
      </c>
      <c r="G125" s="81">
        <f t="shared" si="115"/>
        <v>0</v>
      </c>
      <c r="H125" s="76">
        <f t="shared" si="97"/>
        <v>0</v>
      </c>
      <c r="I125" s="76">
        <f t="shared" si="98"/>
        <v>0</v>
      </c>
      <c r="J125" s="76">
        <f t="shared" si="99"/>
        <v>0</v>
      </c>
      <c r="K125" s="76">
        <f t="shared" si="100"/>
        <v>0</v>
      </c>
      <c r="L125" s="76">
        <f t="shared" si="101"/>
        <v>0</v>
      </c>
      <c r="M125" s="76">
        <f t="shared" si="102"/>
        <v>0</v>
      </c>
      <c r="N125" s="76">
        <f t="shared" si="103"/>
        <v>0</v>
      </c>
      <c r="O125" s="76">
        <f t="shared" si="104"/>
        <v>0</v>
      </c>
      <c r="P125" s="76">
        <f t="shared" si="105"/>
        <v>0</v>
      </c>
      <c r="Q125" s="76">
        <f t="shared" si="106"/>
        <v>0</v>
      </c>
      <c r="R125" s="76">
        <f t="shared" si="107"/>
        <v>0</v>
      </c>
      <c r="S125" s="76">
        <f t="shared" si="108"/>
        <v>0</v>
      </c>
      <c r="T125" s="76">
        <f t="shared" si="109"/>
        <v>0</v>
      </c>
      <c r="U125" s="87">
        <v>1</v>
      </c>
      <c r="V125" s="29" t="s">
        <v>94</v>
      </c>
      <c r="W125" s="29" t="s">
        <v>545</v>
      </c>
      <c r="X125" s="29">
        <v>1</v>
      </c>
      <c r="Y125" s="29">
        <v>0</v>
      </c>
      <c r="Z125" s="29" t="s">
        <v>57</v>
      </c>
      <c r="AA125" s="29"/>
      <c r="AB125" s="165">
        <v>310</v>
      </c>
      <c r="AC125" s="58"/>
      <c r="AD125" s="57"/>
      <c r="AE125" s="96"/>
      <c r="AF125" s="58"/>
      <c r="AG125" s="58"/>
      <c r="AH125" s="91"/>
      <c r="AI125" s="58"/>
      <c r="AJ125" s="92"/>
      <c r="AK125" s="58"/>
      <c r="AL125" s="58"/>
      <c r="AM125" s="58"/>
      <c r="AN125" s="58"/>
      <c r="AO125" s="58"/>
      <c r="AP125" s="350">
        <f t="shared" si="96"/>
        <v>0</v>
      </c>
    </row>
    <row r="126" spans="2:42" ht="80.150000000000006" customHeight="1" x14ac:dyDescent="0.45">
      <c r="B126" s="581"/>
      <c r="C126" s="582"/>
      <c r="D126" s="21" t="s">
        <v>546</v>
      </c>
      <c r="E126" s="182" t="s">
        <v>54</v>
      </c>
      <c r="F126" s="88">
        <v>8</v>
      </c>
      <c r="G126" s="81">
        <f t="shared" si="115"/>
        <v>0</v>
      </c>
      <c r="H126" s="76">
        <f t="shared" si="97"/>
        <v>0</v>
      </c>
      <c r="I126" s="76">
        <f t="shared" si="98"/>
        <v>0</v>
      </c>
      <c r="J126" s="76">
        <f t="shared" si="99"/>
        <v>0</v>
      </c>
      <c r="K126" s="76">
        <f t="shared" si="100"/>
        <v>0</v>
      </c>
      <c r="L126" s="76">
        <f t="shared" si="101"/>
        <v>0</v>
      </c>
      <c r="M126" s="76">
        <f t="shared" si="102"/>
        <v>0</v>
      </c>
      <c r="N126" s="76">
        <f t="shared" si="103"/>
        <v>0</v>
      </c>
      <c r="O126" s="76">
        <f t="shared" si="104"/>
        <v>0</v>
      </c>
      <c r="P126" s="76">
        <f t="shared" si="105"/>
        <v>0</v>
      </c>
      <c r="Q126" s="76">
        <f t="shared" si="106"/>
        <v>0</v>
      </c>
      <c r="R126" s="76">
        <f t="shared" si="107"/>
        <v>0</v>
      </c>
      <c r="S126" s="76">
        <f t="shared" si="108"/>
        <v>0</v>
      </c>
      <c r="T126" s="76">
        <f t="shared" si="109"/>
        <v>0</v>
      </c>
      <c r="U126" s="87">
        <v>1</v>
      </c>
      <c r="V126" s="29" t="s">
        <v>94</v>
      </c>
      <c r="W126" s="29" t="s">
        <v>545</v>
      </c>
      <c r="X126" s="29">
        <v>1</v>
      </c>
      <c r="Y126" s="29">
        <v>0</v>
      </c>
      <c r="Z126" s="29" t="s">
        <v>57</v>
      </c>
      <c r="AA126" s="29"/>
      <c r="AB126" s="165">
        <v>380</v>
      </c>
      <c r="AC126" s="58"/>
      <c r="AD126" s="57"/>
      <c r="AE126" s="96"/>
      <c r="AF126" s="58"/>
      <c r="AG126" s="58"/>
      <c r="AH126" s="91"/>
      <c r="AI126" s="58"/>
      <c r="AJ126" s="92"/>
      <c r="AK126" s="58"/>
      <c r="AL126" s="58"/>
      <c r="AM126" s="58"/>
      <c r="AN126" s="58"/>
      <c r="AO126" s="58"/>
      <c r="AP126" s="350">
        <f t="shared" si="96"/>
        <v>0</v>
      </c>
    </row>
    <row r="127" spans="2:42" ht="80.150000000000006" customHeight="1" x14ac:dyDescent="0.45">
      <c r="B127" s="583" t="s">
        <v>547</v>
      </c>
      <c r="C127" s="582" t="e" vm="180">
        <v>#VALUE!</v>
      </c>
      <c r="D127" s="49" t="s">
        <v>548</v>
      </c>
      <c r="E127" s="183"/>
      <c r="F127" s="88">
        <v>3</v>
      </c>
      <c r="G127" s="81">
        <f t="shared" si="115"/>
        <v>0</v>
      </c>
      <c r="H127" s="76">
        <f t="shared" si="97"/>
        <v>0</v>
      </c>
      <c r="I127" s="76">
        <f t="shared" si="98"/>
        <v>0</v>
      </c>
      <c r="J127" s="76">
        <f t="shared" si="99"/>
        <v>0</v>
      </c>
      <c r="K127" s="76">
        <f t="shared" si="100"/>
        <v>0</v>
      </c>
      <c r="L127" s="76">
        <f t="shared" si="101"/>
        <v>0</v>
      </c>
      <c r="M127" s="76">
        <f t="shared" si="102"/>
        <v>0</v>
      </c>
      <c r="N127" s="76">
        <f t="shared" si="103"/>
        <v>0</v>
      </c>
      <c r="O127" s="76">
        <f t="shared" si="104"/>
        <v>0</v>
      </c>
      <c r="P127" s="76">
        <f t="shared" si="105"/>
        <v>0</v>
      </c>
      <c r="Q127" s="76">
        <f t="shared" si="106"/>
        <v>0</v>
      </c>
      <c r="R127" s="76">
        <f t="shared" si="107"/>
        <v>0</v>
      </c>
      <c r="S127" s="76">
        <f t="shared" si="108"/>
        <v>0</v>
      </c>
      <c r="T127" s="76">
        <f t="shared" si="109"/>
        <v>0</v>
      </c>
      <c r="U127" s="87">
        <v>1</v>
      </c>
      <c r="V127" s="40" t="s">
        <v>66</v>
      </c>
      <c r="W127" s="40" t="s">
        <v>549</v>
      </c>
      <c r="X127" s="40">
        <v>1</v>
      </c>
      <c r="Y127" s="40">
        <v>0</v>
      </c>
      <c r="Z127" s="40" t="s">
        <v>57</v>
      </c>
      <c r="AA127" s="29"/>
      <c r="AB127" s="165">
        <v>250</v>
      </c>
      <c r="AC127" s="43"/>
      <c r="AD127" s="56"/>
      <c r="AE127" s="95"/>
      <c r="AF127" s="43"/>
      <c r="AG127" s="43"/>
      <c r="AH127" s="42"/>
      <c r="AI127" s="43"/>
      <c r="AJ127" s="44"/>
      <c r="AK127" s="43"/>
      <c r="AL127" s="43"/>
      <c r="AM127" s="43"/>
      <c r="AN127" s="43"/>
      <c r="AO127" s="43"/>
      <c r="AP127" s="351">
        <f t="shared" si="96"/>
        <v>0</v>
      </c>
    </row>
    <row r="128" spans="2:42" ht="80.150000000000006" customHeight="1" x14ac:dyDescent="0.45">
      <c r="B128" s="583"/>
      <c r="C128" s="582"/>
      <c r="D128" s="49" t="s">
        <v>550</v>
      </c>
      <c r="E128" s="183" t="s">
        <v>54</v>
      </c>
      <c r="F128" s="88">
        <v>3</v>
      </c>
      <c r="G128" s="81">
        <f t="shared" si="115"/>
        <v>0</v>
      </c>
      <c r="H128" s="76">
        <f t="shared" si="97"/>
        <v>0</v>
      </c>
      <c r="I128" s="76">
        <f t="shared" si="98"/>
        <v>0</v>
      </c>
      <c r="J128" s="76">
        <f t="shared" si="99"/>
        <v>0</v>
      </c>
      <c r="K128" s="76">
        <f t="shared" si="100"/>
        <v>0</v>
      </c>
      <c r="L128" s="76">
        <f t="shared" si="101"/>
        <v>0</v>
      </c>
      <c r="M128" s="76">
        <f t="shared" si="102"/>
        <v>0</v>
      </c>
      <c r="N128" s="76">
        <f t="shared" si="103"/>
        <v>0</v>
      </c>
      <c r="O128" s="76">
        <f t="shared" si="104"/>
        <v>0</v>
      </c>
      <c r="P128" s="76">
        <f t="shared" si="105"/>
        <v>0</v>
      </c>
      <c r="Q128" s="76">
        <f t="shared" si="106"/>
        <v>0</v>
      </c>
      <c r="R128" s="76">
        <f t="shared" si="107"/>
        <v>0</v>
      </c>
      <c r="S128" s="76">
        <f t="shared" si="108"/>
        <v>0</v>
      </c>
      <c r="T128" s="76">
        <f t="shared" si="109"/>
        <v>0</v>
      </c>
      <c r="U128" s="87">
        <v>1</v>
      </c>
      <c r="V128" s="40" t="s">
        <v>66</v>
      </c>
      <c r="W128" s="40" t="s">
        <v>549</v>
      </c>
      <c r="X128" s="40">
        <v>1</v>
      </c>
      <c r="Y128" s="40">
        <v>0</v>
      </c>
      <c r="Z128" s="40" t="s">
        <v>57</v>
      </c>
      <c r="AA128" s="29"/>
      <c r="AB128" s="165">
        <v>310</v>
      </c>
      <c r="AC128" s="43"/>
      <c r="AD128" s="56"/>
      <c r="AE128" s="95"/>
      <c r="AF128" s="43"/>
      <c r="AG128" s="43"/>
      <c r="AH128" s="42"/>
      <c r="AI128" s="43"/>
      <c r="AJ128" s="44"/>
      <c r="AK128" s="43"/>
      <c r="AL128" s="43"/>
      <c r="AM128" s="43"/>
      <c r="AN128" s="43"/>
      <c r="AO128" s="43"/>
      <c r="AP128" s="351">
        <f t="shared" si="96"/>
        <v>0</v>
      </c>
    </row>
    <row r="129" spans="2:42" ht="80.150000000000006" customHeight="1" x14ac:dyDescent="0.45">
      <c r="B129" s="581" t="s">
        <v>551</v>
      </c>
      <c r="C129" s="582" t="e" vm="181">
        <v>#VALUE!</v>
      </c>
      <c r="D129" s="21" t="s">
        <v>552</v>
      </c>
      <c r="E129" s="182"/>
      <c r="F129" s="88">
        <v>3.5</v>
      </c>
      <c r="G129" s="81">
        <f t="shared" si="115"/>
        <v>0</v>
      </c>
      <c r="H129" s="76">
        <f t="shared" si="97"/>
        <v>0</v>
      </c>
      <c r="I129" s="76">
        <f t="shared" si="98"/>
        <v>0</v>
      </c>
      <c r="J129" s="76">
        <f t="shared" si="99"/>
        <v>0</v>
      </c>
      <c r="K129" s="76">
        <f t="shared" si="100"/>
        <v>0</v>
      </c>
      <c r="L129" s="76">
        <f t="shared" si="101"/>
        <v>0</v>
      </c>
      <c r="M129" s="76">
        <f t="shared" si="102"/>
        <v>0</v>
      </c>
      <c r="N129" s="76">
        <f t="shared" si="103"/>
        <v>0</v>
      </c>
      <c r="O129" s="76">
        <f t="shared" si="104"/>
        <v>0</v>
      </c>
      <c r="P129" s="76">
        <f t="shared" si="105"/>
        <v>0</v>
      </c>
      <c r="Q129" s="76">
        <f t="shared" si="106"/>
        <v>0</v>
      </c>
      <c r="R129" s="76">
        <f t="shared" si="107"/>
        <v>0</v>
      </c>
      <c r="S129" s="76">
        <f t="shared" si="108"/>
        <v>0</v>
      </c>
      <c r="T129" s="76">
        <f t="shared" si="109"/>
        <v>0</v>
      </c>
      <c r="U129" s="87">
        <v>1</v>
      </c>
      <c r="V129" s="29" t="s">
        <v>66</v>
      </c>
      <c r="W129" s="29" t="s">
        <v>553</v>
      </c>
      <c r="X129" s="29">
        <v>1</v>
      </c>
      <c r="Y129" s="29">
        <v>0</v>
      </c>
      <c r="Z129" s="29" t="s">
        <v>57</v>
      </c>
      <c r="AA129" s="29"/>
      <c r="AB129" s="165">
        <v>250</v>
      </c>
      <c r="AC129" s="58"/>
      <c r="AD129" s="57"/>
      <c r="AE129" s="96"/>
      <c r="AF129" s="58"/>
      <c r="AG129" s="58"/>
      <c r="AH129" s="91"/>
      <c r="AI129" s="58"/>
      <c r="AJ129" s="92"/>
      <c r="AK129" s="58"/>
      <c r="AL129" s="58"/>
      <c r="AM129" s="58"/>
      <c r="AN129" s="58"/>
      <c r="AO129" s="58"/>
      <c r="AP129" s="350">
        <f t="shared" si="96"/>
        <v>0</v>
      </c>
    </row>
    <row r="130" spans="2:42" ht="80.150000000000006" customHeight="1" x14ac:dyDescent="0.45">
      <c r="B130" s="581"/>
      <c r="C130" s="582"/>
      <c r="D130" s="21" t="s">
        <v>554</v>
      </c>
      <c r="E130" s="182" t="s">
        <v>54</v>
      </c>
      <c r="F130" s="88">
        <v>3.5</v>
      </c>
      <c r="G130" s="81">
        <f t="shared" si="115"/>
        <v>0</v>
      </c>
      <c r="H130" s="76">
        <f t="shared" si="97"/>
        <v>0</v>
      </c>
      <c r="I130" s="76">
        <f t="shared" si="98"/>
        <v>0</v>
      </c>
      <c r="J130" s="76">
        <f t="shared" si="99"/>
        <v>0</v>
      </c>
      <c r="K130" s="76">
        <f t="shared" si="100"/>
        <v>0</v>
      </c>
      <c r="L130" s="76">
        <f t="shared" si="101"/>
        <v>0</v>
      </c>
      <c r="M130" s="76">
        <f t="shared" si="102"/>
        <v>0</v>
      </c>
      <c r="N130" s="76">
        <f t="shared" si="103"/>
        <v>0</v>
      </c>
      <c r="O130" s="76">
        <f t="shared" si="104"/>
        <v>0</v>
      </c>
      <c r="P130" s="76">
        <f t="shared" si="105"/>
        <v>0</v>
      </c>
      <c r="Q130" s="76">
        <f t="shared" si="106"/>
        <v>0</v>
      </c>
      <c r="R130" s="76">
        <f t="shared" si="107"/>
        <v>0</v>
      </c>
      <c r="S130" s="76">
        <f t="shared" si="108"/>
        <v>0</v>
      </c>
      <c r="T130" s="76">
        <f t="shared" si="109"/>
        <v>0</v>
      </c>
      <c r="U130" s="87">
        <v>1</v>
      </c>
      <c r="V130" s="29" t="s">
        <v>66</v>
      </c>
      <c r="W130" s="29" t="s">
        <v>553</v>
      </c>
      <c r="X130" s="29">
        <v>1</v>
      </c>
      <c r="Y130" s="29">
        <v>0</v>
      </c>
      <c r="Z130" s="29" t="s">
        <v>57</v>
      </c>
      <c r="AA130" s="29"/>
      <c r="AB130" s="165">
        <v>310</v>
      </c>
      <c r="AC130" s="58"/>
      <c r="AD130" s="57"/>
      <c r="AE130" s="96"/>
      <c r="AF130" s="58"/>
      <c r="AG130" s="58"/>
      <c r="AH130" s="91"/>
      <c r="AI130" s="58"/>
      <c r="AJ130" s="92"/>
      <c r="AK130" s="58"/>
      <c r="AL130" s="58"/>
      <c r="AM130" s="58"/>
      <c r="AN130" s="58"/>
      <c r="AO130" s="58"/>
      <c r="AP130" s="350">
        <f t="shared" si="96"/>
        <v>0</v>
      </c>
    </row>
    <row r="131" spans="2:42" ht="80.150000000000006" customHeight="1" x14ac:dyDescent="0.45">
      <c r="B131" s="583" t="s">
        <v>555</v>
      </c>
      <c r="C131" s="582" t="e" vm="182">
        <v>#VALUE!</v>
      </c>
      <c r="D131" s="49" t="s">
        <v>556</v>
      </c>
      <c r="E131" s="183"/>
      <c r="F131" s="88">
        <v>3.5</v>
      </c>
      <c r="G131" s="81">
        <f t="shared" si="115"/>
        <v>0</v>
      </c>
      <c r="H131" s="76">
        <f t="shared" si="97"/>
        <v>0</v>
      </c>
      <c r="I131" s="76">
        <f t="shared" si="98"/>
        <v>0</v>
      </c>
      <c r="J131" s="76">
        <f t="shared" si="99"/>
        <v>0</v>
      </c>
      <c r="K131" s="76">
        <f t="shared" si="100"/>
        <v>0</v>
      </c>
      <c r="L131" s="76">
        <f t="shared" si="101"/>
        <v>0</v>
      </c>
      <c r="M131" s="76">
        <f t="shared" si="102"/>
        <v>0</v>
      </c>
      <c r="N131" s="76">
        <f t="shared" si="103"/>
        <v>0</v>
      </c>
      <c r="O131" s="76">
        <f t="shared" si="104"/>
        <v>0</v>
      </c>
      <c r="P131" s="76">
        <f t="shared" si="105"/>
        <v>0</v>
      </c>
      <c r="Q131" s="76">
        <f t="shared" si="106"/>
        <v>0</v>
      </c>
      <c r="R131" s="76">
        <f t="shared" si="107"/>
        <v>0</v>
      </c>
      <c r="S131" s="76">
        <f t="shared" si="108"/>
        <v>0</v>
      </c>
      <c r="T131" s="76">
        <f t="shared" si="109"/>
        <v>0</v>
      </c>
      <c r="U131" s="87">
        <v>1</v>
      </c>
      <c r="V131" s="40" t="s">
        <v>66</v>
      </c>
      <c r="W131" s="40" t="s">
        <v>557</v>
      </c>
      <c r="X131" s="40">
        <v>1</v>
      </c>
      <c r="Y131" s="40">
        <v>0</v>
      </c>
      <c r="Z131" s="40" t="s">
        <v>57</v>
      </c>
      <c r="AA131" s="29"/>
      <c r="AB131" s="165">
        <v>250</v>
      </c>
      <c r="AC131" s="43"/>
      <c r="AD131" s="56"/>
      <c r="AE131" s="95"/>
      <c r="AF131" s="43"/>
      <c r="AG131" s="43"/>
      <c r="AH131" s="42"/>
      <c r="AI131" s="43"/>
      <c r="AJ131" s="44"/>
      <c r="AK131" s="43"/>
      <c r="AL131" s="43"/>
      <c r="AM131" s="43"/>
      <c r="AN131" s="43"/>
      <c r="AO131" s="43"/>
      <c r="AP131" s="351">
        <f t="shared" si="96"/>
        <v>0</v>
      </c>
    </row>
    <row r="132" spans="2:42" ht="80.150000000000006" customHeight="1" x14ac:dyDescent="0.45">
      <c r="B132" s="583"/>
      <c r="C132" s="582"/>
      <c r="D132" s="49" t="s">
        <v>558</v>
      </c>
      <c r="E132" s="183" t="s">
        <v>54</v>
      </c>
      <c r="F132" s="88">
        <v>3.5</v>
      </c>
      <c r="G132" s="81">
        <f t="shared" si="115"/>
        <v>0</v>
      </c>
      <c r="H132" s="76">
        <f t="shared" si="97"/>
        <v>0</v>
      </c>
      <c r="I132" s="76">
        <f t="shared" si="98"/>
        <v>0</v>
      </c>
      <c r="J132" s="76">
        <f t="shared" si="99"/>
        <v>0</v>
      </c>
      <c r="K132" s="76">
        <f t="shared" si="100"/>
        <v>0</v>
      </c>
      <c r="L132" s="76">
        <f t="shared" si="101"/>
        <v>0</v>
      </c>
      <c r="M132" s="76">
        <f t="shared" si="102"/>
        <v>0</v>
      </c>
      <c r="N132" s="76">
        <f t="shared" si="103"/>
        <v>0</v>
      </c>
      <c r="O132" s="76">
        <f t="shared" si="104"/>
        <v>0</v>
      </c>
      <c r="P132" s="76">
        <f t="shared" si="105"/>
        <v>0</v>
      </c>
      <c r="Q132" s="76">
        <f t="shared" si="106"/>
        <v>0</v>
      </c>
      <c r="R132" s="76">
        <f t="shared" si="107"/>
        <v>0</v>
      </c>
      <c r="S132" s="76">
        <f t="shared" si="108"/>
        <v>0</v>
      </c>
      <c r="T132" s="76">
        <f t="shared" si="109"/>
        <v>0</v>
      </c>
      <c r="U132" s="87">
        <v>1</v>
      </c>
      <c r="V132" s="40" t="s">
        <v>66</v>
      </c>
      <c r="W132" s="40" t="s">
        <v>557</v>
      </c>
      <c r="X132" s="40">
        <v>1</v>
      </c>
      <c r="Y132" s="40">
        <v>0</v>
      </c>
      <c r="Z132" s="40" t="s">
        <v>57</v>
      </c>
      <c r="AA132" s="29"/>
      <c r="AB132" s="165">
        <v>310</v>
      </c>
      <c r="AC132" s="43"/>
      <c r="AD132" s="56"/>
      <c r="AE132" s="95"/>
      <c r="AF132" s="43"/>
      <c r="AG132" s="43"/>
      <c r="AH132" s="42"/>
      <c r="AI132" s="43"/>
      <c r="AJ132" s="44"/>
      <c r="AK132" s="43"/>
      <c r="AL132" s="43"/>
      <c r="AM132" s="43"/>
      <c r="AN132" s="43"/>
      <c r="AO132" s="43"/>
      <c r="AP132" s="351">
        <f t="shared" si="96"/>
        <v>0</v>
      </c>
    </row>
    <row r="133" spans="2:42" ht="80.150000000000006" customHeight="1" x14ac:dyDescent="0.45">
      <c r="B133" s="581" t="s">
        <v>559</v>
      </c>
      <c r="C133" s="582" t="e" vm="183">
        <v>#VALUE!</v>
      </c>
      <c r="D133" s="21" t="s">
        <v>560</v>
      </c>
      <c r="E133" s="182"/>
      <c r="F133" s="88">
        <v>4</v>
      </c>
      <c r="G133" s="81">
        <f t="shared" si="115"/>
        <v>0</v>
      </c>
      <c r="H133" s="76">
        <f t="shared" si="97"/>
        <v>0</v>
      </c>
      <c r="I133" s="76">
        <f t="shared" si="98"/>
        <v>0</v>
      </c>
      <c r="J133" s="76">
        <f t="shared" si="99"/>
        <v>0</v>
      </c>
      <c r="K133" s="76">
        <f t="shared" si="100"/>
        <v>0</v>
      </c>
      <c r="L133" s="76">
        <f t="shared" si="101"/>
        <v>0</v>
      </c>
      <c r="M133" s="76">
        <f t="shared" si="102"/>
        <v>0</v>
      </c>
      <c r="N133" s="76">
        <f t="shared" si="103"/>
        <v>0</v>
      </c>
      <c r="O133" s="76">
        <f t="shared" si="104"/>
        <v>0</v>
      </c>
      <c r="P133" s="76">
        <f t="shared" si="105"/>
        <v>0</v>
      </c>
      <c r="Q133" s="76">
        <f t="shared" si="106"/>
        <v>0</v>
      </c>
      <c r="R133" s="76">
        <f t="shared" si="107"/>
        <v>0</v>
      </c>
      <c r="S133" s="76">
        <f t="shared" si="108"/>
        <v>0</v>
      </c>
      <c r="T133" s="76">
        <f t="shared" si="109"/>
        <v>0</v>
      </c>
      <c r="U133" s="87">
        <v>1</v>
      </c>
      <c r="V133" s="29" t="s">
        <v>66</v>
      </c>
      <c r="W133" s="29" t="s">
        <v>561</v>
      </c>
      <c r="X133" s="29">
        <v>1</v>
      </c>
      <c r="Y133" s="29">
        <v>0</v>
      </c>
      <c r="Z133" s="29" t="s">
        <v>57</v>
      </c>
      <c r="AA133" s="29"/>
      <c r="AB133" s="165">
        <v>250</v>
      </c>
      <c r="AC133" s="58"/>
      <c r="AD133" s="57"/>
      <c r="AE133" s="96"/>
      <c r="AF133" s="58"/>
      <c r="AG133" s="58"/>
      <c r="AH133" s="91"/>
      <c r="AI133" s="58"/>
      <c r="AJ133" s="92"/>
      <c r="AK133" s="58"/>
      <c r="AL133" s="58"/>
      <c r="AM133" s="58"/>
      <c r="AN133" s="58"/>
      <c r="AO133" s="58"/>
      <c r="AP133" s="350">
        <f t="shared" si="96"/>
        <v>0</v>
      </c>
    </row>
    <row r="134" spans="2:42" ht="80.150000000000006" customHeight="1" x14ac:dyDescent="0.45">
      <c r="B134" s="581"/>
      <c r="C134" s="582"/>
      <c r="D134" s="21" t="s">
        <v>562</v>
      </c>
      <c r="E134" s="182" t="s">
        <v>54</v>
      </c>
      <c r="F134" s="88">
        <v>4</v>
      </c>
      <c r="G134" s="81">
        <f t="shared" si="115"/>
        <v>0</v>
      </c>
      <c r="H134" s="76">
        <f t="shared" si="97"/>
        <v>0</v>
      </c>
      <c r="I134" s="76">
        <f t="shared" si="98"/>
        <v>0</v>
      </c>
      <c r="J134" s="76">
        <f t="shared" si="99"/>
        <v>0</v>
      </c>
      <c r="K134" s="76">
        <f t="shared" si="100"/>
        <v>0</v>
      </c>
      <c r="L134" s="76">
        <f t="shared" si="101"/>
        <v>0</v>
      </c>
      <c r="M134" s="76">
        <f t="shared" si="102"/>
        <v>0</v>
      </c>
      <c r="N134" s="76">
        <f t="shared" si="103"/>
        <v>0</v>
      </c>
      <c r="O134" s="76">
        <f t="shared" si="104"/>
        <v>0</v>
      </c>
      <c r="P134" s="76">
        <f t="shared" si="105"/>
        <v>0</v>
      </c>
      <c r="Q134" s="76">
        <f t="shared" si="106"/>
        <v>0</v>
      </c>
      <c r="R134" s="76">
        <f t="shared" si="107"/>
        <v>0</v>
      </c>
      <c r="S134" s="76">
        <f t="shared" si="108"/>
        <v>0</v>
      </c>
      <c r="T134" s="76">
        <f t="shared" si="109"/>
        <v>0</v>
      </c>
      <c r="U134" s="87">
        <v>1</v>
      </c>
      <c r="V134" s="29" t="s">
        <v>66</v>
      </c>
      <c r="W134" s="29" t="s">
        <v>561</v>
      </c>
      <c r="X134" s="29">
        <v>1</v>
      </c>
      <c r="Y134" s="29">
        <v>0</v>
      </c>
      <c r="Z134" s="29" t="s">
        <v>57</v>
      </c>
      <c r="AA134" s="29"/>
      <c r="AB134" s="165">
        <v>310</v>
      </c>
      <c r="AC134" s="58"/>
      <c r="AD134" s="57"/>
      <c r="AE134" s="96"/>
      <c r="AF134" s="58"/>
      <c r="AG134" s="58"/>
      <c r="AH134" s="91"/>
      <c r="AI134" s="58"/>
      <c r="AJ134" s="92"/>
      <c r="AK134" s="58"/>
      <c r="AL134" s="58"/>
      <c r="AM134" s="58"/>
      <c r="AN134" s="58"/>
      <c r="AO134" s="58"/>
      <c r="AP134" s="350">
        <f t="shared" si="96"/>
        <v>0</v>
      </c>
    </row>
    <row r="135" spans="2:42" ht="80.150000000000006" customHeight="1" x14ac:dyDescent="0.45">
      <c r="B135" s="583" t="s">
        <v>563</v>
      </c>
      <c r="C135" s="582" t="e" vm="184">
        <v>#VALUE!</v>
      </c>
      <c r="D135" s="49" t="s">
        <v>564</v>
      </c>
      <c r="E135" s="183"/>
      <c r="F135" s="88">
        <v>4</v>
      </c>
      <c r="G135" s="81">
        <f t="shared" si="115"/>
        <v>0</v>
      </c>
      <c r="H135" s="76">
        <f t="shared" si="97"/>
        <v>0</v>
      </c>
      <c r="I135" s="76">
        <f t="shared" si="98"/>
        <v>0</v>
      </c>
      <c r="J135" s="76">
        <f t="shared" si="99"/>
        <v>0</v>
      </c>
      <c r="K135" s="76">
        <f t="shared" si="100"/>
        <v>0</v>
      </c>
      <c r="L135" s="76">
        <f t="shared" si="101"/>
        <v>0</v>
      </c>
      <c r="M135" s="76">
        <f t="shared" si="102"/>
        <v>0</v>
      </c>
      <c r="N135" s="76">
        <f t="shared" si="103"/>
        <v>0</v>
      </c>
      <c r="O135" s="76">
        <f t="shared" si="104"/>
        <v>0</v>
      </c>
      <c r="P135" s="76">
        <f t="shared" si="105"/>
        <v>0</v>
      </c>
      <c r="Q135" s="76">
        <f t="shared" si="106"/>
        <v>0</v>
      </c>
      <c r="R135" s="76">
        <f t="shared" si="107"/>
        <v>0</v>
      </c>
      <c r="S135" s="76">
        <f t="shared" si="108"/>
        <v>0</v>
      </c>
      <c r="T135" s="76">
        <f t="shared" si="109"/>
        <v>0</v>
      </c>
      <c r="U135" s="87">
        <v>1</v>
      </c>
      <c r="V135" s="40" t="s">
        <v>66</v>
      </c>
      <c r="W135" s="40" t="s">
        <v>565</v>
      </c>
      <c r="X135" s="40">
        <v>1</v>
      </c>
      <c r="Y135" s="40">
        <v>0</v>
      </c>
      <c r="Z135" s="40" t="s">
        <v>57</v>
      </c>
      <c r="AA135" s="29"/>
      <c r="AB135" s="165">
        <v>250</v>
      </c>
      <c r="AC135" s="43"/>
      <c r="AD135" s="56"/>
      <c r="AE135" s="95"/>
      <c r="AF135" s="43"/>
      <c r="AG135" s="43"/>
      <c r="AH135" s="42"/>
      <c r="AI135" s="43"/>
      <c r="AJ135" s="44"/>
      <c r="AK135" s="43"/>
      <c r="AL135" s="43"/>
      <c r="AM135" s="43"/>
      <c r="AN135" s="43"/>
      <c r="AO135" s="43"/>
      <c r="AP135" s="351">
        <f t="shared" si="96"/>
        <v>0</v>
      </c>
    </row>
    <row r="136" spans="2:42" ht="80.150000000000006" customHeight="1" thickBot="1" x14ac:dyDescent="0.5">
      <c r="B136" s="583"/>
      <c r="C136" s="582"/>
      <c r="D136" s="49" t="s">
        <v>566</v>
      </c>
      <c r="E136" s="183" t="s">
        <v>54</v>
      </c>
      <c r="F136" s="88">
        <v>4</v>
      </c>
      <c r="G136" s="81">
        <f t="shared" si="81"/>
        <v>0</v>
      </c>
      <c r="H136" s="76">
        <f t="shared" si="97"/>
        <v>0</v>
      </c>
      <c r="I136" s="76">
        <f t="shared" si="98"/>
        <v>0</v>
      </c>
      <c r="J136" s="76">
        <f t="shared" si="99"/>
        <v>0</v>
      </c>
      <c r="K136" s="76">
        <f t="shared" si="100"/>
        <v>0</v>
      </c>
      <c r="L136" s="76">
        <f t="shared" si="101"/>
        <v>0</v>
      </c>
      <c r="M136" s="76">
        <f t="shared" si="102"/>
        <v>0</v>
      </c>
      <c r="N136" s="76">
        <f t="shared" si="103"/>
        <v>0</v>
      </c>
      <c r="O136" s="76">
        <f t="shared" si="104"/>
        <v>0</v>
      </c>
      <c r="P136" s="76">
        <f t="shared" si="105"/>
        <v>0</v>
      </c>
      <c r="Q136" s="76">
        <f t="shared" si="106"/>
        <v>0</v>
      </c>
      <c r="R136" s="76">
        <f t="shared" si="107"/>
        <v>0</v>
      </c>
      <c r="S136" s="76">
        <f t="shared" si="108"/>
        <v>0</v>
      </c>
      <c r="T136" s="76">
        <f t="shared" si="109"/>
        <v>0</v>
      </c>
      <c r="U136" s="87">
        <v>1</v>
      </c>
      <c r="V136" s="40" t="s">
        <v>66</v>
      </c>
      <c r="W136" s="40" t="s">
        <v>565</v>
      </c>
      <c r="X136" s="40">
        <v>1</v>
      </c>
      <c r="Y136" s="40">
        <v>0</v>
      </c>
      <c r="Z136" s="40" t="s">
        <v>57</v>
      </c>
      <c r="AA136" s="29"/>
      <c r="AB136" s="165">
        <v>310</v>
      </c>
      <c r="AC136" s="43"/>
      <c r="AD136" s="56"/>
      <c r="AE136" s="95"/>
      <c r="AF136" s="43"/>
      <c r="AG136" s="43"/>
      <c r="AH136" s="42"/>
      <c r="AI136" s="43"/>
      <c r="AJ136" s="44"/>
      <c r="AK136" s="43"/>
      <c r="AL136" s="43"/>
      <c r="AM136" s="43"/>
      <c r="AN136" s="43"/>
      <c r="AO136" s="43"/>
      <c r="AP136" s="352">
        <f t="shared" si="96"/>
        <v>0</v>
      </c>
    </row>
    <row r="137" spans="2:42" ht="80.150000000000006" customHeight="1" x14ac:dyDescent="0.45">
      <c r="B137" s="584" t="s">
        <v>567</v>
      </c>
      <c r="C137" s="586" t="e" vm="185">
        <v>#VALUE!</v>
      </c>
      <c r="D137" s="362" t="s">
        <v>568</v>
      </c>
      <c r="E137" s="363"/>
      <c r="F137" s="339">
        <f>F97+F99+F101+F103+F105+F107+F109+F111+F113+F115+F117+F119+F121+F123+F125+F127+F129+F131+F133+F135</f>
        <v>199.5</v>
      </c>
      <c r="G137" s="340">
        <f>SUM(AC137:AO137)*F137</f>
        <v>0</v>
      </c>
      <c r="H137" s="341">
        <f>AC137*$X137</f>
        <v>0</v>
      </c>
      <c r="I137" s="341">
        <f t="shared" si="98"/>
        <v>0</v>
      </c>
      <c r="J137" s="341">
        <f t="shared" si="99"/>
        <v>0</v>
      </c>
      <c r="K137" s="341">
        <f t="shared" si="100"/>
        <v>0</v>
      </c>
      <c r="L137" s="341">
        <f t="shared" si="101"/>
        <v>0</v>
      </c>
      <c r="M137" s="341">
        <f t="shared" si="102"/>
        <v>0</v>
      </c>
      <c r="N137" s="341">
        <f t="shared" si="103"/>
        <v>0</v>
      </c>
      <c r="O137" s="341">
        <f t="shared" si="104"/>
        <v>0</v>
      </c>
      <c r="P137" s="341">
        <f t="shared" si="105"/>
        <v>0</v>
      </c>
      <c r="Q137" s="341">
        <f t="shared" si="106"/>
        <v>0</v>
      </c>
      <c r="R137" s="341">
        <f t="shared" si="107"/>
        <v>0</v>
      </c>
      <c r="S137" s="341">
        <f t="shared" si="108"/>
        <v>0</v>
      </c>
      <c r="T137" s="341">
        <f t="shared" si="109"/>
        <v>0</v>
      </c>
      <c r="U137" s="339">
        <v>20</v>
      </c>
      <c r="V137" s="364" t="s">
        <v>380</v>
      </c>
      <c r="W137" s="364"/>
      <c r="X137" s="364">
        <v>20</v>
      </c>
      <c r="Y137" s="364">
        <f>SUM(Y97:Y136)</f>
        <v>0</v>
      </c>
      <c r="Z137" s="364" t="s">
        <v>57</v>
      </c>
      <c r="AA137" s="342"/>
      <c r="AB137" s="343">
        <v>7840</v>
      </c>
      <c r="AC137" s="371"/>
      <c r="AD137" s="371"/>
      <c r="AE137" s="372"/>
      <c r="AF137" s="371"/>
      <c r="AG137" s="371"/>
      <c r="AH137" s="374"/>
      <c r="AI137" s="371"/>
      <c r="AJ137" s="369"/>
      <c r="AK137" s="371"/>
      <c r="AL137" s="369"/>
      <c r="AM137" s="371"/>
      <c r="AN137" s="373"/>
      <c r="AO137" s="371"/>
      <c r="AP137" s="365">
        <f t="shared" ref="AP137" si="116">AB137*SUM(AC137:AO137)</f>
        <v>0</v>
      </c>
    </row>
    <row r="138" spans="2:42" ht="80.150000000000006" customHeight="1" thickBot="1" x14ac:dyDescent="0.5">
      <c r="B138" s="585"/>
      <c r="C138" s="587"/>
      <c r="D138" s="353" t="s">
        <v>569</v>
      </c>
      <c r="E138" s="354" t="s">
        <v>54</v>
      </c>
      <c r="F138" s="355">
        <f>F98+F100+F102+F104+F106+F108+F110+F112+F114+F116+F118+F120+F122+F124+F126+F128+F130+F132+F134+F136</f>
        <v>199.5</v>
      </c>
      <c r="G138" s="356">
        <f t="shared" ref="G138:G139" si="117">SUM(AC138:AO138)*F138</f>
        <v>0</v>
      </c>
      <c r="H138" s="357">
        <f t="shared" ref="H138" si="118">AC138*$X138</f>
        <v>0</v>
      </c>
      <c r="I138" s="357">
        <f t="shared" ref="I138" si="119">AD138*$X138</f>
        <v>0</v>
      </c>
      <c r="J138" s="357">
        <f>AE138*$X138</f>
        <v>0</v>
      </c>
      <c r="K138" s="357">
        <f t="shared" ref="K138" si="120">AF138*$X138</f>
        <v>0</v>
      </c>
      <c r="L138" s="357">
        <f t="shared" ref="L138" si="121">AG138*$X138</f>
        <v>0</v>
      </c>
      <c r="M138" s="357">
        <f t="shared" ref="M138" si="122">AH138*$X138</f>
        <v>0</v>
      </c>
      <c r="N138" s="357">
        <f t="shared" ref="N138" si="123">AI138*$X138</f>
        <v>0</v>
      </c>
      <c r="O138" s="357">
        <f t="shared" ref="O138" si="124">AJ138*$X138</f>
        <v>0</v>
      </c>
      <c r="P138" s="357">
        <f t="shared" ref="P138" si="125">AK138*$X138</f>
        <v>0</v>
      </c>
      <c r="Q138" s="357">
        <f t="shared" ref="Q138" si="126">AL138*$X138</f>
        <v>0</v>
      </c>
      <c r="R138" s="357">
        <f t="shared" ref="R138" si="127">AM138*$X138</f>
        <v>0</v>
      </c>
      <c r="S138" s="357">
        <f t="shared" ref="S138" si="128">AN138*$X138</f>
        <v>0</v>
      </c>
      <c r="T138" s="357">
        <f t="shared" ref="T138" si="129">AO138*$X138</f>
        <v>0</v>
      </c>
      <c r="U138" s="358">
        <v>20</v>
      </c>
      <c r="V138" s="359" t="s">
        <v>380</v>
      </c>
      <c r="W138" s="359"/>
      <c r="X138" s="359">
        <v>20</v>
      </c>
      <c r="Y138" s="359">
        <f>SUM(Y98:Y137)</f>
        <v>0</v>
      </c>
      <c r="Z138" s="359" t="s">
        <v>57</v>
      </c>
      <c r="AA138" s="360"/>
      <c r="AB138" s="368">
        <v>9515</v>
      </c>
      <c r="AC138" s="370"/>
      <c r="AD138" s="370"/>
      <c r="AE138" s="367"/>
      <c r="AF138" s="370"/>
      <c r="AG138" s="375"/>
      <c r="AH138" s="370"/>
      <c r="AI138" s="370"/>
      <c r="AJ138" s="370"/>
      <c r="AK138" s="366"/>
      <c r="AL138" s="370"/>
      <c r="AM138" s="366"/>
      <c r="AN138" s="370"/>
      <c r="AO138" s="370"/>
      <c r="AP138" s="361">
        <f t="shared" ref="AP138" si="130">AB138*SUM(AC138:AO138)</f>
        <v>0</v>
      </c>
    </row>
    <row r="139" spans="2:42" ht="170.05" customHeight="1" thickBot="1" x14ac:dyDescent="0.5">
      <c r="B139" s="588"/>
      <c r="C139" s="588"/>
      <c r="D139" s="588"/>
      <c r="E139" s="588"/>
      <c r="F139" s="89"/>
      <c r="G139" s="162">
        <f t="shared" si="117"/>
        <v>0</v>
      </c>
      <c r="H139" s="75"/>
      <c r="I139" s="102"/>
      <c r="J139" s="170"/>
      <c r="K139" s="171"/>
      <c r="L139" s="172"/>
      <c r="M139" s="173"/>
      <c r="N139" s="174"/>
      <c r="O139" s="175"/>
      <c r="P139" s="176"/>
      <c r="Q139" s="177"/>
      <c r="R139" s="178"/>
      <c r="S139" s="179"/>
      <c r="T139" s="180"/>
      <c r="U139" s="85"/>
      <c r="V139" s="589"/>
      <c r="W139" s="589"/>
      <c r="X139" s="589"/>
      <c r="Y139" s="589"/>
      <c r="Z139" s="589"/>
      <c r="AA139" s="21"/>
      <c r="AB139" s="181" t="s">
        <v>739</v>
      </c>
      <c r="AC139" s="36"/>
      <c r="AD139" s="36"/>
      <c r="AE139" s="51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93"/>
    </row>
    <row r="140" spans="2:42" ht="80.05" customHeight="1" x14ac:dyDescent="0.45">
      <c r="B140" s="590" t="s">
        <v>735</v>
      </c>
      <c r="C140" s="599" t="e" vm="186">
        <v>#VALUE!</v>
      </c>
      <c r="D140" s="337" t="s">
        <v>488</v>
      </c>
      <c r="E140" s="338"/>
      <c r="F140" s="339">
        <v>17</v>
      </c>
      <c r="G140" s="340">
        <f>SUM(AC140:AO140)*F140</f>
        <v>0</v>
      </c>
      <c r="H140" s="341">
        <f>AC140*$X140</f>
        <v>0</v>
      </c>
      <c r="I140" s="341">
        <f t="shared" ref="I140:I181" si="131">AD140*$X140</f>
        <v>0</v>
      </c>
      <c r="J140" s="341">
        <f t="shared" ref="J140:J180" si="132">AE140*$X140</f>
        <v>0</v>
      </c>
      <c r="K140" s="341">
        <f t="shared" ref="K140:K181" si="133">AF140*$X140</f>
        <v>0</v>
      </c>
      <c r="L140" s="341">
        <f t="shared" ref="L140:L181" si="134">AG140*$X140</f>
        <v>0</v>
      </c>
      <c r="M140" s="341">
        <f t="shared" ref="M140:M181" si="135">AH140*$X140</f>
        <v>0</v>
      </c>
      <c r="N140" s="341">
        <f t="shared" ref="N140:N181" si="136">AI140*$X140</f>
        <v>0</v>
      </c>
      <c r="O140" s="341">
        <f t="shared" ref="O140:O181" si="137">AJ140*$X140</f>
        <v>0</v>
      </c>
      <c r="P140" s="341">
        <f t="shared" ref="P140:P181" si="138">AK140*$X140</f>
        <v>0</v>
      </c>
      <c r="Q140" s="341">
        <f t="shared" ref="Q140:Q181" si="139">AL140*$X140</f>
        <v>0</v>
      </c>
      <c r="R140" s="341">
        <f t="shared" ref="R140:R181" si="140">AM140*$X140</f>
        <v>0</v>
      </c>
      <c r="S140" s="341">
        <f t="shared" ref="S140:S181" si="141">AN140*$X140</f>
        <v>0</v>
      </c>
      <c r="T140" s="341">
        <f t="shared" ref="T140:T181" si="142">AO140*$X140</f>
        <v>0</v>
      </c>
      <c r="U140" s="339">
        <v>1</v>
      </c>
      <c r="V140" s="342" t="s">
        <v>274</v>
      </c>
      <c r="W140" s="342" t="s">
        <v>767</v>
      </c>
      <c r="X140" s="342">
        <v>1</v>
      </c>
      <c r="Y140" s="342">
        <v>0</v>
      </c>
      <c r="Z140" s="342" t="s">
        <v>57</v>
      </c>
      <c r="AA140" s="342"/>
      <c r="AB140" s="343">
        <v>570</v>
      </c>
      <c r="AC140" s="344"/>
      <c r="AD140" s="344"/>
      <c r="AE140" s="345"/>
      <c r="AF140" s="346"/>
      <c r="AG140" s="346"/>
      <c r="AH140" s="347"/>
      <c r="AI140" s="346"/>
      <c r="AJ140" s="348"/>
      <c r="AK140" s="346"/>
      <c r="AL140" s="346"/>
      <c r="AM140" s="346"/>
      <c r="AN140" s="346"/>
      <c r="AO140" s="346"/>
      <c r="AP140" s="349">
        <f>AB140*SUM(AC140:AO140)</f>
        <v>0</v>
      </c>
    </row>
    <row r="141" spans="2:42" ht="80.05" customHeight="1" x14ac:dyDescent="0.45">
      <c r="B141" s="581"/>
      <c r="C141" s="598"/>
      <c r="D141" s="21" t="s">
        <v>490</v>
      </c>
      <c r="E141" s="182" t="s">
        <v>54</v>
      </c>
      <c r="F141" s="88">
        <v>17</v>
      </c>
      <c r="G141" s="162">
        <f t="shared" ref="G141:G145" si="143">SUM(AC141:AO141)*F141</f>
        <v>0</v>
      </c>
      <c r="H141" s="76">
        <f>AC141*$X141</f>
        <v>0</v>
      </c>
      <c r="I141" s="76">
        <f t="shared" si="131"/>
        <v>0</v>
      </c>
      <c r="J141" s="76">
        <f t="shared" si="132"/>
        <v>0</v>
      </c>
      <c r="K141" s="76">
        <f t="shared" si="133"/>
        <v>0</v>
      </c>
      <c r="L141" s="76">
        <f t="shared" si="134"/>
        <v>0</v>
      </c>
      <c r="M141" s="76">
        <f t="shared" si="135"/>
        <v>0</v>
      </c>
      <c r="N141" s="76">
        <f t="shared" si="136"/>
        <v>0</v>
      </c>
      <c r="O141" s="76">
        <f t="shared" si="137"/>
        <v>0</v>
      </c>
      <c r="P141" s="76">
        <f t="shared" si="138"/>
        <v>0</v>
      </c>
      <c r="Q141" s="76">
        <f t="shared" si="139"/>
        <v>0</v>
      </c>
      <c r="R141" s="76">
        <f t="shared" si="140"/>
        <v>0</v>
      </c>
      <c r="S141" s="76">
        <f t="shared" si="141"/>
        <v>0</v>
      </c>
      <c r="T141" s="76">
        <f t="shared" si="142"/>
        <v>0</v>
      </c>
      <c r="U141" s="88">
        <v>1</v>
      </c>
      <c r="V141" s="29" t="s">
        <v>274</v>
      </c>
      <c r="W141" s="29" t="s">
        <v>767</v>
      </c>
      <c r="X141" s="29">
        <v>1</v>
      </c>
      <c r="Y141" s="29">
        <v>0</v>
      </c>
      <c r="Z141" s="29" t="s">
        <v>57</v>
      </c>
      <c r="AA141" s="29"/>
      <c r="AB141" s="166">
        <v>670</v>
      </c>
      <c r="AC141" s="57"/>
      <c r="AD141" s="57"/>
      <c r="AE141" s="96"/>
      <c r="AF141" s="58"/>
      <c r="AG141" s="58"/>
      <c r="AH141" s="91"/>
      <c r="AI141" s="58"/>
      <c r="AJ141" s="92"/>
      <c r="AK141" s="58"/>
      <c r="AL141" s="58"/>
      <c r="AM141" s="58"/>
      <c r="AN141" s="58"/>
      <c r="AO141" s="58"/>
      <c r="AP141" s="350">
        <f t="shared" ref="AP141:AP181" si="144">AB141*SUM(AC141:AO141)</f>
        <v>0</v>
      </c>
    </row>
    <row r="142" spans="2:42" ht="80.05" customHeight="1" x14ac:dyDescent="0.45">
      <c r="B142" s="583" t="s">
        <v>736</v>
      </c>
      <c r="C142" s="598" t="e" vm="187">
        <v>#VALUE!</v>
      </c>
      <c r="D142" s="49" t="s">
        <v>492</v>
      </c>
      <c r="E142" s="183"/>
      <c r="F142" s="88">
        <v>18</v>
      </c>
      <c r="G142" s="162">
        <f t="shared" si="143"/>
        <v>0</v>
      </c>
      <c r="H142" s="76">
        <f t="shared" ref="H142:H179" si="145">AC142*$X142</f>
        <v>0</v>
      </c>
      <c r="I142" s="76">
        <f t="shared" si="131"/>
        <v>0</v>
      </c>
      <c r="J142" s="76">
        <f t="shared" si="132"/>
        <v>0</v>
      </c>
      <c r="K142" s="76">
        <f t="shared" si="133"/>
        <v>0</v>
      </c>
      <c r="L142" s="76">
        <f t="shared" si="134"/>
        <v>0</v>
      </c>
      <c r="M142" s="76">
        <f t="shared" si="135"/>
        <v>0</v>
      </c>
      <c r="N142" s="76">
        <f t="shared" si="136"/>
        <v>0</v>
      </c>
      <c r="O142" s="76">
        <f t="shared" si="137"/>
        <v>0</v>
      </c>
      <c r="P142" s="76">
        <f t="shared" si="138"/>
        <v>0</v>
      </c>
      <c r="Q142" s="76">
        <f t="shared" si="139"/>
        <v>0</v>
      </c>
      <c r="R142" s="76">
        <f t="shared" si="140"/>
        <v>0</v>
      </c>
      <c r="S142" s="76">
        <f t="shared" si="141"/>
        <v>0</v>
      </c>
      <c r="T142" s="76">
        <f t="shared" si="142"/>
        <v>0</v>
      </c>
      <c r="U142" s="88">
        <v>1</v>
      </c>
      <c r="V142" s="40" t="s">
        <v>274</v>
      </c>
      <c r="W142" s="40" t="s">
        <v>768</v>
      </c>
      <c r="X142" s="40">
        <v>1</v>
      </c>
      <c r="Y142" s="40">
        <v>0</v>
      </c>
      <c r="Z142" s="40" t="s">
        <v>57</v>
      </c>
      <c r="AA142" s="29"/>
      <c r="AB142" s="166">
        <v>570</v>
      </c>
      <c r="AC142" s="56"/>
      <c r="AD142" s="56"/>
      <c r="AE142" s="95"/>
      <c r="AF142" s="43"/>
      <c r="AG142" s="43"/>
      <c r="AH142" s="42"/>
      <c r="AI142" s="43"/>
      <c r="AJ142" s="44"/>
      <c r="AK142" s="43"/>
      <c r="AL142" s="43"/>
      <c r="AM142" s="43"/>
      <c r="AN142" s="43"/>
      <c r="AO142" s="43"/>
      <c r="AP142" s="351">
        <f t="shared" si="144"/>
        <v>0</v>
      </c>
    </row>
    <row r="143" spans="2:42" ht="80.05" customHeight="1" x14ac:dyDescent="0.45">
      <c r="B143" s="583"/>
      <c r="C143" s="598"/>
      <c r="D143" s="49" t="s">
        <v>494</v>
      </c>
      <c r="E143" s="183" t="s">
        <v>54</v>
      </c>
      <c r="F143" s="88">
        <v>18</v>
      </c>
      <c r="G143" s="81">
        <f t="shared" si="143"/>
        <v>0</v>
      </c>
      <c r="H143" s="76">
        <f t="shared" si="145"/>
        <v>0</v>
      </c>
      <c r="I143" s="76">
        <f t="shared" si="131"/>
        <v>0</v>
      </c>
      <c r="J143" s="76">
        <f t="shared" si="132"/>
        <v>0</v>
      </c>
      <c r="K143" s="76">
        <f t="shared" si="133"/>
        <v>0</v>
      </c>
      <c r="L143" s="76">
        <f t="shared" si="134"/>
        <v>0</v>
      </c>
      <c r="M143" s="76">
        <f t="shared" si="135"/>
        <v>0</v>
      </c>
      <c r="N143" s="76">
        <f t="shared" si="136"/>
        <v>0</v>
      </c>
      <c r="O143" s="76">
        <f t="shared" si="137"/>
        <v>0</v>
      </c>
      <c r="P143" s="76">
        <f t="shared" si="138"/>
        <v>0</v>
      </c>
      <c r="Q143" s="76">
        <f t="shared" si="139"/>
        <v>0</v>
      </c>
      <c r="R143" s="76">
        <f t="shared" si="140"/>
        <v>0</v>
      </c>
      <c r="S143" s="76">
        <f t="shared" si="141"/>
        <v>0</v>
      </c>
      <c r="T143" s="76">
        <f t="shared" si="142"/>
        <v>0</v>
      </c>
      <c r="U143" s="87">
        <v>1</v>
      </c>
      <c r="V143" s="40" t="s">
        <v>274</v>
      </c>
      <c r="W143" s="40" t="s">
        <v>768</v>
      </c>
      <c r="X143" s="40">
        <v>1</v>
      </c>
      <c r="Y143" s="40">
        <v>0</v>
      </c>
      <c r="Z143" s="40" t="s">
        <v>57</v>
      </c>
      <c r="AA143" s="29"/>
      <c r="AB143" s="166">
        <v>670</v>
      </c>
      <c r="AC143" s="56"/>
      <c r="AD143" s="56"/>
      <c r="AE143" s="95"/>
      <c r="AF143" s="43"/>
      <c r="AG143" s="43"/>
      <c r="AH143" s="42"/>
      <c r="AI143" s="43"/>
      <c r="AJ143" s="44"/>
      <c r="AK143" s="43"/>
      <c r="AL143" s="43"/>
      <c r="AM143" s="43"/>
      <c r="AN143" s="43"/>
      <c r="AO143" s="43"/>
      <c r="AP143" s="351">
        <f t="shared" si="144"/>
        <v>0</v>
      </c>
    </row>
    <row r="144" spans="2:42" ht="80.05" customHeight="1" x14ac:dyDescent="0.45">
      <c r="B144" s="581" t="s">
        <v>737</v>
      </c>
      <c r="C144" s="598" t="e" vm="188">
        <v>#VALUE!</v>
      </c>
      <c r="D144" s="21" t="s">
        <v>496</v>
      </c>
      <c r="E144" s="182"/>
      <c r="F144" s="88">
        <v>20</v>
      </c>
      <c r="G144" s="81">
        <f t="shared" si="143"/>
        <v>0</v>
      </c>
      <c r="H144" s="76">
        <f t="shared" si="145"/>
        <v>0</v>
      </c>
      <c r="I144" s="76">
        <f t="shared" si="131"/>
        <v>0</v>
      </c>
      <c r="J144" s="76">
        <f t="shared" si="132"/>
        <v>0</v>
      </c>
      <c r="K144" s="76">
        <f t="shared" si="133"/>
        <v>0</v>
      </c>
      <c r="L144" s="76">
        <f t="shared" si="134"/>
        <v>0</v>
      </c>
      <c r="M144" s="76">
        <f t="shared" si="135"/>
        <v>0</v>
      </c>
      <c r="N144" s="76">
        <f t="shared" si="136"/>
        <v>0</v>
      </c>
      <c r="O144" s="76">
        <f t="shared" si="137"/>
        <v>0</v>
      </c>
      <c r="P144" s="76">
        <f t="shared" si="138"/>
        <v>0</v>
      </c>
      <c r="Q144" s="76">
        <f t="shared" si="139"/>
        <v>0</v>
      </c>
      <c r="R144" s="76">
        <f t="shared" si="140"/>
        <v>0</v>
      </c>
      <c r="S144" s="76">
        <f t="shared" si="141"/>
        <v>0</v>
      </c>
      <c r="T144" s="76">
        <f t="shared" si="142"/>
        <v>0</v>
      </c>
      <c r="U144" s="87">
        <v>1</v>
      </c>
      <c r="V144" s="29" t="s">
        <v>274</v>
      </c>
      <c r="W144" s="29" t="s">
        <v>769</v>
      </c>
      <c r="X144" s="29">
        <v>1</v>
      </c>
      <c r="Y144" s="29">
        <v>0</v>
      </c>
      <c r="Z144" s="29" t="s">
        <v>57</v>
      </c>
      <c r="AA144" s="29"/>
      <c r="AB144" s="166">
        <v>570</v>
      </c>
      <c r="AC144" s="57"/>
      <c r="AD144" s="57"/>
      <c r="AE144" s="96"/>
      <c r="AF144" s="58"/>
      <c r="AG144" s="58"/>
      <c r="AH144" s="91"/>
      <c r="AI144" s="58"/>
      <c r="AJ144" s="92"/>
      <c r="AK144" s="58"/>
      <c r="AL144" s="58"/>
      <c r="AM144" s="58"/>
      <c r="AN144" s="58"/>
      <c r="AO144" s="58"/>
      <c r="AP144" s="350">
        <f t="shared" si="144"/>
        <v>0</v>
      </c>
    </row>
    <row r="145" spans="2:42" ht="80.05" customHeight="1" x14ac:dyDescent="0.45">
      <c r="B145" s="581"/>
      <c r="C145" s="598"/>
      <c r="D145" s="21" t="s">
        <v>498</v>
      </c>
      <c r="E145" s="182" t="s">
        <v>54</v>
      </c>
      <c r="F145" s="88">
        <v>20</v>
      </c>
      <c r="G145" s="81">
        <f t="shared" si="143"/>
        <v>0</v>
      </c>
      <c r="H145" s="76">
        <f t="shared" si="145"/>
        <v>0</v>
      </c>
      <c r="I145" s="76">
        <f t="shared" si="131"/>
        <v>0</v>
      </c>
      <c r="J145" s="76">
        <f t="shared" si="132"/>
        <v>0</v>
      </c>
      <c r="K145" s="76">
        <f t="shared" si="133"/>
        <v>0</v>
      </c>
      <c r="L145" s="76">
        <f t="shared" si="134"/>
        <v>0</v>
      </c>
      <c r="M145" s="76">
        <f t="shared" si="135"/>
        <v>0</v>
      </c>
      <c r="N145" s="76">
        <f t="shared" si="136"/>
        <v>0</v>
      </c>
      <c r="O145" s="76">
        <f t="shared" si="137"/>
        <v>0</v>
      </c>
      <c r="P145" s="76">
        <f t="shared" si="138"/>
        <v>0</v>
      </c>
      <c r="Q145" s="76">
        <f t="shared" si="139"/>
        <v>0</v>
      </c>
      <c r="R145" s="76">
        <f t="shared" si="140"/>
        <v>0</v>
      </c>
      <c r="S145" s="76">
        <f t="shared" si="141"/>
        <v>0</v>
      </c>
      <c r="T145" s="76">
        <f t="shared" si="142"/>
        <v>0</v>
      </c>
      <c r="U145" s="87">
        <v>1</v>
      </c>
      <c r="V145" s="29" t="s">
        <v>274</v>
      </c>
      <c r="W145" s="29" t="s">
        <v>769</v>
      </c>
      <c r="X145" s="29">
        <v>1</v>
      </c>
      <c r="Y145" s="29">
        <v>0</v>
      </c>
      <c r="Z145" s="29" t="s">
        <v>57</v>
      </c>
      <c r="AA145" s="29"/>
      <c r="AB145" s="166">
        <v>670</v>
      </c>
      <c r="AC145" s="57"/>
      <c r="AD145" s="57"/>
      <c r="AE145" s="96"/>
      <c r="AF145" s="58"/>
      <c r="AG145" s="58"/>
      <c r="AH145" s="91"/>
      <c r="AI145" s="58"/>
      <c r="AJ145" s="92"/>
      <c r="AK145" s="58"/>
      <c r="AL145" s="58"/>
      <c r="AM145" s="58"/>
      <c r="AN145" s="58"/>
      <c r="AO145" s="58"/>
      <c r="AP145" s="350">
        <f t="shared" si="144"/>
        <v>0</v>
      </c>
    </row>
    <row r="146" spans="2:42" ht="80.05" customHeight="1" x14ac:dyDescent="0.45">
      <c r="B146" s="583" t="s">
        <v>738</v>
      </c>
      <c r="C146" s="598" t="e" vm="189">
        <v>#VALUE!</v>
      </c>
      <c r="D146" s="49" t="s">
        <v>500</v>
      </c>
      <c r="E146" s="183"/>
      <c r="F146" s="88">
        <v>21</v>
      </c>
      <c r="G146" s="81">
        <f>SUM(AC146:AO146)*F146</f>
        <v>0</v>
      </c>
      <c r="H146" s="76">
        <f t="shared" si="145"/>
        <v>0</v>
      </c>
      <c r="I146" s="76">
        <f t="shared" si="131"/>
        <v>0</v>
      </c>
      <c r="J146" s="76">
        <f t="shared" si="132"/>
        <v>0</v>
      </c>
      <c r="K146" s="76">
        <f t="shared" si="133"/>
        <v>0</v>
      </c>
      <c r="L146" s="76">
        <f t="shared" si="134"/>
        <v>0</v>
      </c>
      <c r="M146" s="76">
        <f t="shared" si="135"/>
        <v>0</v>
      </c>
      <c r="N146" s="76">
        <f t="shared" si="136"/>
        <v>0</v>
      </c>
      <c r="O146" s="76">
        <f t="shared" si="137"/>
        <v>0</v>
      </c>
      <c r="P146" s="76">
        <f t="shared" si="138"/>
        <v>0</v>
      </c>
      <c r="Q146" s="76">
        <f t="shared" si="139"/>
        <v>0</v>
      </c>
      <c r="R146" s="76">
        <f t="shared" si="140"/>
        <v>0</v>
      </c>
      <c r="S146" s="76">
        <f t="shared" si="141"/>
        <v>0</v>
      </c>
      <c r="T146" s="76">
        <f t="shared" si="142"/>
        <v>0</v>
      </c>
      <c r="U146" s="87">
        <v>1</v>
      </c>
      <c r="V146" s="40" t="s">
        <v>274</v>
      </c>
      <c r="W146" s="40" t="s">
        <v>770</v>
      </c>
      <c r="X146" s="40">
        <v>1</v>
      </c>
      <c r="Y146" s="40">
        <v>0</v>
      </c>
      <c r="Z146" s="40" t="s">
        <v>57</v>
      </c>
      <c r="AA146" s="29"/>
      <c r="AB146" s="166">
        <v>570</v>
      </c>
      <c r="AC146" s="56"/>
      <c r="AD146" s="56"/>
      <c r="AE146" s="95"/>
      <c r="AF146" s="43"/>
      <c r="AG146" s="43"/>
      <c r="AH146" s="42"/>
      <c r="AI146" s="43"/>
      <c r="AJ146" s="44"/>
      <c r="AK146" s="43"/>
      <c r="AL146" s="43"/>
      <c r="AM146" s="43"/>
      <c r="AN146" s="43"/>
      <c r="AO146" s="43"/>
      <c r="AP146" s="351">
        <f t="shared" si="144"/>
        <v>0</v>
      </c>
    </row>
    <row r="147" spans="2:42" ht="80.05" customHeight="1" x14ac:dyDescent="0.45">
      <c r="B147" s="583"/>
      <c r="C147" s="598"/>
      <c r="D147" s="49" t="s">
        <v>502</v>
      </c>
      <c r="E147" s="183" t="s">
        <v>54</v>
      </c>
      <c r="F147" s="88">
        <v>21</v>
      </c>
      <c r="G147" s="81">
        <f t="shared" ref="G147:G179" si="146">SUM(AC147:AO147)*F147</f>
        <v>0</v>
      </c>
      <c r="H147" s="76">
        <f t="shared" si="145"/>
        <v>0</v>
      </c>
      <c r="I147" s="76">
        <f t="shared" si="131"/>
        <v>0</v>
      </c>
      <c r="J147" s="76">
        <f t="shared" si="132"/>
        <v>0</v>
      </c>
      <c r="K147" s="76">
        <f t="shared" si="133"/>
        <v>0</v>
      </c>
      <c r="L147" s="76">
        <f t="shared" si="134"/>
        <v>0</v>
      </c>
      <c r="M147" s="76">
        <f t="shared" si="135"/>
        <v>0</v>
      </c>
      <c r="N147" s="76">
        <f t="shared" si="136"/>
        <v>0</v>
      </c>
      <c r="O147" s="76">
        <f t="shared" si="137"/>
        <v>0</v>
      </c>
      <c r="P147" s="76">
        <f t="shared" si="138"/>
        <v>0</v>
      </c>
      <c r="Q147" s="76">
        <f t="shared" si="139"/>
        <v>0</v>
      </c>
      <c r="R147" s="76">
        <f t="shared" si="140"/>
        <v>0</v>
      </c>
      <c r="S147" s="76">
        <f t="shared" si="141"/>
        <v>0</v>
      </c>
      <c r="T147" s="76">
        <f t="shared" si="142"/>
        <v>0</v>
      </c>
      <c r="U147" s="87">
        <v>1</v>
      </c>
      <c r="V147" s="40" t="s">
        <v>274</v>
      </c>
      <c r="W147" s="40" t="s">
        <v>770</v>
      </c>
      <c r="X147" s="40">
        <v>1</v>
      </c>
      <c r="Y147" s="40">
        <v>0</v>
      </c>
      <c r="Z147" s="40" t="s">
        <v>57</v>
      </c>
      <c r="AA147" s="29"/>
      <c r="AB147" s="166">
        <v>670</v>
      </c>
      <c r="AC147" s="56"/>
      <c r="AD147" s="56"/>
      <c r="AE147" s="95"/>
      <c r="AF147" s="43"/>
      <c r="AG147" s="43"/>
      <c r="AH147" s="42"/>
      <c r="AI147" s="43"/>
      <c r="AJ147" s="44"/>
      <c r="AK147" s="43"/>
      <c r="AL147" s="43"/>
      <c r="AM147" s="43"/>
      <c r="AN147" s="43"/>
      <c r="AO147" s="43"/>
      <c r="AP147" s="351">
        <f t="shared" si="144"/>
        <v>0</v>
      </c>
    </row>
    <row r="148" spans="2:42" ht="80.05" customHeight="1" x14ac:dyDescent="0.45">
      <c r="B148" s="581" t="s">
        <v>740</v>
      </c>
      <c r="C148" s="598" t="e" vm="190">
        <v>#VALUE!</v>
      </c>
      <c r="D148" s="21" t="s">
        <v>504</v>
      </c>
      <c r="E148" s="182"/>
      <c r="F148" s="88">
        <v>11</v>
      </c>
      <c r="G148" s="81">
        <f t="shared" si="146"/>
        <v>0</v>
      </c>
      <c r="H148" s="76">
        <f t="shared" si="145"/>
        <v>0</v>
      </c>
      <c r="I148" s="76">
        <f t="shared" si="131"/>
        <v>0</v>
      </c>
      <c r="J148" s="76">
        <f t="shared" si="132"/>
        <v>0</v>
      </c>
      <c r="K148" s="76">
        <f t="shared" si="133"/>
        <v>0</v>
      </c>
      <c r="L148" s="76">
        <f t="shared" si="134"/>
        <v>0</v>
      </c>
      <c r="M148" s="76">
        <f t="shared" si="135"/>
        <v>0</v>
      </c>
      <c r="N148" s="76">
        <f t="shared" si="136"/>
        <v>0</v>
      </c>
      <c r="O148" s="76">
        <f t="shared" si="137"/>
        <v>0</v>
      </c>
      <c r="P148" s="76">
        <f t="shared" si="138"/>
        <v>0</v>
      </c>
      <c r="Q148" s="76">
        <f t="shared" si="139"/>
        <v>0</v>
      </c>
      <c r="R148" s="76">
        <f t="shared" si="140"/>
        <v>0</v>
      </c>
      <c r="S148" s="76">
        <f t="shared" si="141"/>
        <v>0</v>
      </c>
      <c r="T148" s="76">
        <f t="shared" si="142"/>
        <v>0</v>
      </c>
      <c r="U148" s="87">
        <v>1</v>
      </c>
      <c r="V148" s="29" t="s">
        <v>348</v>
      </c>
      <c r="W148" s="29" t="s">
        <v>771</v>
      </c>
      <c r="X148" s="29">
        <v>1</v>
      </c>
      <c r="Y148" s="29">
        <v>0</v>
      </c>
      <c r="Z148" s="29" t="s">
        <v>57</v>
      </c>
      <c r="AA148" s="29"/>
      <c r="AB148" s="166">
        <v>490</v>
      </c>
      <c r="AC148" s="57"/>
      <c r="AD148" s="57"/>
      <c r="AE148" s="96"/>
      <c r="AF148" s="58"/>
      <c r="AG148" s="58"/>
      <c r="AH148" s="91"/>
      <c r="AI148" s="58"/>
      <c r="AJ148" s="92"/>
      <c r="AK148" s="58"/>
      <c r="AL148" s="58"/>
      <c r="AM148" s="58"/>
      <c r="AN148" s="58"/>
      <c r="AO148" s="58"/>
      <c r="AP148" s="350">
        <f t="shared" si="144"/>
        <v>0</v>
      </c>
    </row>
    <row r="149" spans="2:42" ht="80.05" customHeight="1" x14ac:dyDescent="0.45">
      <c r="B149" s="581"/>
      <c r="C149" s="598"/>
      <c r="D149" s="21" t="s">
        <v>506</v>
      </c>
      <c r="E149" s="182" t="s">
        <v>54</v>
      </c>
      <c r="F149" s="88">
        <v>11</v>
      </c>
      <c r="G149" s="81">
        <f t="shared" si="146"/>
        <v>0</v>
      </c>
      <c r="H149" s="76">
        <f t="shared" si="145"/>
        <v>0</v>
      </c>
      <c r="I149" s="76">
        <f t="shared" si="131"/>
        <v>0</v>
      </c>
      <c r="J149" s="76">
        <f t="shared" si="132"/>
        <v>0</v>
      </c>
      <c r="K149" s="76">
        <f t="shared" si="133"/>
        <v>0</v>
      </c>
      <c r="L149" s="76">
        <f t="shared" si="134"/>
        <v>0</v>
      </c>
      <c r="M149" s="76">
        <f t="shared" si="135"/>
        <v>0</v>
      </c>
      <c r="N149" s="76">
        <f t="shared" si="136"/>
        <v>0</v>
      </c>
      <c r="O149" s="76">
        <f t="shared" si="137"/>
        <v>0</v>
      </c>
      <c r="P149" s="76">
        <f t="shared" si="138"/>
        <v>0</v>
      </c>
      <c r="Q149" s="76">
        <f t="shared" si="139"/>
        <v>0</v>
      </c>
      <c r="R149" s="76">
        <f t="shared" si="140"/>
        <v>0</v>
      </c>
      <c r="S149" s="76">
        <f t="shared" si="141"/>
        <v>0</v>
      </c>
      <c r="T149" s="76">
        <f t="shared" si="142"/>
        <v>0</v>
      </c>
      <c r="U149" s="87">
        <v>1</v>
      </c>
      <c r="V149" s="29" t="s">
        <v>348</v>
      </c>
      <c r="W149" s="29" t="s">
        <v>771</v>
      </c>
      <c r="X149" s="29">
        <v>1</v>
      </c>
      <c r="Y149" s="29">
        <v>0</v>
      </c>
      <c r="Z149" s="29" t="s">
        <v>57</v>
      </c>
      <c r="AA149" s="29"/>
      <c r="AB149" s="166">
        <v>580</v>
      </c>
      <c r="AC149" s="57"/>
      <c r="AD149" s="57"/>
      <c r="AE149" s="96"/>
      <c r="AF149" s="58"/>
      <c r="AG149" s="58"/>
      <c r="AH149" s="91"/>
      <c r="AI149" s="58"/>
      <c r="AJ149" s="92"/>
      <c r="AK149" s="58"/>
      <c r="AL149" s="58"/>
      <c r="AM149" s="58"/>
      <c r="AN149" s="58"/>
      <c r="AO149" s="58"/>
      <c r="AP149" s="350">
        <f t="shared" si="144"/>
        <v>0</v>
      </c>
    </row>
    <row r="150" spans="2:42" ht="80.05" customHeight="1" x14ac:dyDescent="0.45">
      <c r="B150" s="583" t="s">
        <v>741</v>
      </c>
      <c r="C150" s="598" t="e" vm="191">
        <v>#VALUE!</v>
      </c>
      <c r="D150" s="49" t="s">
        <v>508</v>
      </c>
      <c r="E150" s="183"/>
      <c r="F150" s="88">
        <v>12</v>
      </c>
      <c r="G150" s="81">
        <f t="shared" si="146"/>
        <v>0</v>
      </c>
      <c r="H150" s="76">
        <f t="shared" si="145"/>
        <v>0</v>
      </c>
      <c r="I150" s="76">
        <f t="shared" si="131"/>
        <v>0</v>
      </c>
      <c r="J150" s="76">
        <f t="shared" si="132"/>
        <v>0</v>
      </c>
      <c r="K150" s="76">
        <f t="shared" si="133"/>
        <v>0</v>
      </c>
      <c r="L150" s="76">
        <f t="shared" si="134"/>
        <v>0</v>
      </c>
      <c r="M150" s="76">
        <f t="shared" si="135"/>
        <v>0</v>
      </c>
      <c r="N150" s="76">
        <f t="shared" si="136"/>
        <v>0</v>
      </c>
      <c r="O150" s="76">
        <f t="shared" si="137"/>
        <v>0</v>
      </c>
      <c r="P150" s="76">
        <f t="shared" si="138"/>
        <v>0</v>
      </c>
      <c r="Q150" s="76">
        <f t="shared" si="139"/>
        <v>0</v>
      </c>
      <c r="R150" s="76">
        <f t="shared" si="140"/>
        <v>0</v>
      </c>
      <c r="S150" s="76">
        <f t="shared" si="141"/>
        <v>0</v>
      </c>
      <c r="T150" s="76">
        <f t="shared" si="142"/>
        <v>0</v>
      </c>
      <c r="U150" s="87">
        <v>1</v>
      </c>
      <c r="V150" s="40" t="s">
        <v>348</v>
      </c>
      <c r="W150" s="40" t="s">
        <v>772</v>
      </c>
      <c r="X150" s="40">
        <v>1</v>
      </c>
      <c r="Y150" s="40">
        <v>0</v>
      </c>
      <c r="Z150" s="40" t="s">
        <v>57</v>
      </c>
      <c r="AA150" s="29"/>
      <c r="AB150" s="166">
        <v>490</v>
      </c>
      <c r="AC150" s="56"/>
      <c r="AD150" s="56"/>
      <c r="AE150" s="95"/>
      <c r="AF150" s="43"/>
      <c r="AG150" s="43"/>
      <c r="AH150" s="42"/>
      <c r="AI150" s="43"/>
      <c r="AJ150" s="44"/>
      <c r="AK150" s="43"/>
      <c r="AL150" s="43"/>
      <c r="AM150" s="43"/>
      <c r="AN150" s="43"/>
      <c r="AO150" s="43"/>
      <c r="AP150" s="351">
        <f t="shared" si="144"/>
        <v>0</v>
      </c>
    </row>
    <row r="151" spans="2:42" ht="80.05" customHeight="1" x14ac:dyDescent="0.45">
      <c r="B151" s="583"/>
      <c r="C151" s="598"/>
      <c r="D151" s="49" t="s">
        <v>510</v>
      </c>
      <c r="E151" s="183" t="s">
        <v>54</v>
      </c>
      <c r="F151" s="88">
        <v>12</v>
      </c>
      <c r="G151" s="81">
        <f t="shared" si="146"/>
        <v>0</v>
      </c>
      <c r="H151" s="76">
        <f t="shared" si="145"/>
        <v>0</v>
      </c>
      <c r="I151" s="76">
        <f t="shared" si="131"/>
        <v>0</v>
      </c>
      <c r="J151" s="76">
        <f t="shared" si="132"/>
        <v>0</v>
      </c>
      <c r="K151" s="76">
        <f t="shared" si="133"/>
        <v>0</v>
      </c>
      <c r="L151" s="76">
        <f t="shared" si="134"/>
        <v>0</v>
      </c>
      <c r="M151" s="76">
        <f t="shared" si="135"/>
        <v>0</v>
      </c>
      <c r="N151" s="76">
        <f t="shared" si="136"/>
        <v>0</v>
      </c>
      <c r="O151" s="76">
        <f t="shared" si="137"/>
        <v>0</v>
      </c>
      <c r="P151" s="76">
        <f t="shared" si="138"/>
        <v>0</v>
      </c>
      <c r="Q151" s="76">
        <f t="shared" si="139"/>
        <v>0</v>
      </c>
      <c r="R151" s="76">
        <f t="shared" si="140"/>
        <v>0</v>
      </c>
      <c r="S151" s="76">
        <f t="shared" si="141"/>
        <v>0</v>
      </c>
      <c r="T151" s="76">
        <f t="shared" si="142"/>
        <v>0</v>
      </c>
      <c r="U151" s="87">
        <v>1</v>
      </c>
      <c r="V151" s="40" t="s">
        <v>348</v>
      </c>
      <c r="W151" s="40" t="s">
        <v>772</v>
      </c>
      <c r="X151" s="40">
        <v>1</v>
      </c>
      <c r="Y151" s="40">
        <v>0</v>
      </c>
      <c r="Z151" s="40" t="s">
        <v>57</v>
      </c>
      <c r="AA151" s="29"/>
      <c r="AB151" s="166">
        <v>580</v>
      </c>
      <c r="AC151" s="56"/>
      <c r="AD151" s="56"/>
      <c r="AE151" s="95"/>
      <c r="AF151" s="43"/>
      <c r="AG151" s="43"/>
      <c r="AH151" s="42"/>
      <c r="AI151" s="43"/>
      <c r="AJ151" s="44"/>
      <c r="AK151" s="43"/>
      <c r="AL151" s="43"/>
      <c r="AM151" s="43"/>
      <c r="AN151" s="43"/>
      <c r="AO151" s="43"/>
      <c r="AP151" s="351">
        <f t="shared" si="144"/>
        <v>0</v>
      </c>
    </row>
    <row r="152" spans="2:42" ht="80.05" customHeight="1" x14ac:dyDescent="0.45">
      <c r="B152" s="581" t="s">
        <v>742</v>
      </c>
      <c r="C152" s="598" t="e" vm="192">
        <v>#VALUE!</v>
      </c>
      <c r="D152" s="21" t="s">
        <v>512</v>
      </c>
      <c r="E152" s="182"/>
      <c r="F152" s="88">
        <v>12.5</v>
      </c>
      <c r="G152" s="81">
        <f t="shared" si="146"/>
        <v>0</v>
      </c>
      <c r="H152" s="76">
        <f t="shared" si="145"/>
        <v>0</v>
      </c>
      <c r="I152" s="76">
        <f t="shared" si="131"/>
        <v>0</v>
      </c>
      <c r="J152" s="76">
        <f t="shared" si="132"/>
        <v>0</v>
      </c>
      <c r="K152" s="76">
        <f t="shared" si="133"/>
        <v>0</v>
      </c>
      <c r="L152" s="76">
        <f t="shared" si="134"/>
        <v>0</v>
      </c>
      <c r="M152" s="76">
        <f t="shared" si="135"/>
        <v>0</v>
      </c>
      <c r="N152" s="76">
        <f t="shared" si="136"/>
        <v>0</v>
      </c>
      <c r="O152" s="76">
        <f t="shared" si="137"/>
        <v>0</v>
      </c>
      <c r="P152" s="76">
        <f t="shared" si="138"/>
        <v>0</v>
      </c>
      <c r="Q152" s="76">
        <f t="shared" si="139"/>
        <v>0</v>
      </c>
      <c r="R152" s="76">
        <f t="shared" si="140"/>
        <v>0</v>
      </c>
      <c r="S152" s="76">
        <f t="shared" si="141"/>
        <v>0</v>
      </c>
      <c r="T152" s="76">
        <f t="shared" si="142"/>
        <v>0</v>
      </c>
      <c r="U152" s="87">
        <v>1</v>
      </c>
      <c r="V152" s="29" t="s">
        <v>348</v>
      </c>
      <c r="W152" s="29" t="s">
        <v>773</v>
      </c>
      <c r="X152" s="29">
        <v>1</v>
      </c>
      <c r="Y152" s="29">
        <v>0</v>
      </c>
      <c r="Z152" s="29" t="s">
        <v>57</v>
      </c>
      <c r="AA152" s="29"/>
      <c r="AB152" s="166">
        <v>490</v>
      </c>
      <c r="AC152" s="57"/>
      <c r="AD152" s="57"/>
      <c r="AE152" s="96"/>
      <c r="AF152" s="58"/>
      <c r="AG152" s="58"/>
      <c r="AH152" s="91"/>
      <c r="AI152" s="58"/>
      <c r="AJ152" s="92"/>
      <c r="AK152" s="58"/>
      <c r="AL152" s="58"/>
      <c r="AM152" s="58"/>
      <c r="AN152" s="58"/>
      <c r="AO152" s="58"/>
      <c r="AP152" s="350">
        <f t="shared" si="144"/>
        <v>0</v>
      </c>
    </row>
    <row r="153" spans="2:42" ht="80.05" customHeight="1" x14ac:dyDescent="0.45">
      <c r="B153" s="581"/>
      <c r="C153" s="598"/>
      <c r="D153" s="21" t="s">
        <v>514</v>
      </c>
      <c r="E153" s="182" t="s">
        <v>54</v>
      </c>
      <c r="F153" s="88">
        <v>12.5</v>
      </c>
      <c r="G153" s="81">
        <f t="shared" si="146"/>
        <v>0</v>
      </c>
      <c r="H153" s="76">
        <f t="shared" si="145"/>
        <v>0</v>
      </c>
      <c r="I153" s="76">
        <f t="shared" si="131"/>
        <v>0</v>
      </c>
      <c r="J153" s="76">
        <f t="shared" si="132"/>
        <v>0</v>
      </c>
      <c r="K153" s="76">
        <f t="shared" si="133"/>
        <v>0</v>
      </c>
      <c r="L153" s="76">
        <f t="shared" si="134"/>
        <v>0</v>
      </c>
      <c r="M153" s="76">
        <f t="shared" si="135"/>
        <v>0</v>
      </c>
      <c r="N153" s="76">
        <f t="shared" si="136"/>
        <v>0</v>
      </c>
      <c r="O153" s="76">
        <f t="shared" si="137"/>
        <v>0</v>
      </c>
      <c r="P153" s="76">
        <f t="shared" si="138"/>
        <v>0</v>
      </c>
      <c r="Q153" s="76">
        <f t="shared" si="139"/>
        <v>0</v>
      </c>
      <c r="R153" s="76">
        <f t="shared" si="140"/>
        <v>0</v>
      </c>
      <c r="S153" s="76">
        <f t="shared" si="141"/>
        <v>0</v>
      </c>
      <c r="T153" s="76">
        <f t="shared" si="142"/>
        <v>0</v>
      </c>
      <c r="U153" s="87">
        <v>1</v>
      </c>
      <c r="V153" s="29" t="s">
        <v>348</v>
      </c>
      <c r="W153" s="29" t="s">
        <v>773</v>
      </c>
      <c r="X153" s="29">
        <v>1</v>
      </c>
      <c r="Y153" s="29">
        <v>0</v>
      </c>
      <c r="Z153" s="29" t="s">
        <v>57</v>
      </c>
      <c r="AA153" s="29"/>
      <c r="AB153" s="166">
        <v>580</v>
      </c>
      <c r="AC153" s="57"/>
      <c r="AD153" s="57"/>
      <c r="AE153" s="96"/>
      <c r="AF153" s="58"/>
      <c r="AG153" s="58"/>
      <c r="AH153" s="91"/>
      <c r="AI153" s="58"/>
      <c r="AJ153" s="92"/>
      <c r="AK153" s="58"/>
      <c r="AL153" s="58"/>
      <c r="AM153" s="58"/>
      <c r="AN153" s="58"/>
      <c r="AO153" s="58"/>
      <c r="AP153" s="350">
        <f t="shared" si="144"/>
        <v>0</v>
      </c>
    </row>
    <row r="154" spans="2:42" ht="80.05" customHeight="1" x14ac:dyDescent="0.45">
      <c r="B154" s="583" t="s">
        <v>743</v>
      </c>
      <c r="C154" s="598" t="e" vm="193">
        <v>#VALUE!</v>
      </c>
      <c r="D154" s="49" t="s">
        <v>516</v>
      </c>
      <c r="E154" s="183"/>
      <c r="F154" s="88">
        <v>13.5</v>
      </c>
      <c r="G154" s="81">
        <f t="shared" si="146"/>
        <v>0</v>
      </c>
      <c r="H154" s="76">
        <f t="shared" si="145"/>
        <v>0</v>
      </c>
      <c r="I154" s="76">
        <f t="shared" si="131"/>
        <v>0</v>
      </c>
      <c r="J154" s="76">
        <f t="shared" si="132"/>
        <v>0</v>
      </c>
      <c r="K154" s="76">
        <f t="shared" si="133"/>
        <v>0</v>
      </c>
      <c r="L154" s="76">
        <f t="shared" si="134"/>
        <v>0</v>
      </c>
      <c r="M154" s="76">
        <f t="shared" si="135"/>
        <v>0</v>
      </c>
      <c r="N154" s="76">
        <f t="shared" si="136"/>
        <v>0</v>
      </c>
      <c r="O154" s="76">
        <f t="shared" si="137"/>
        <v>0</v>
      </c>
      <c r="P154" s="76">
        <f t="shared" si="138"/>
        <v>0</v>
      </c>
      <c r="Q154" s="76">
        <f t="shared" si="139"/>
        <v>0</v>
      </c>
      <c r="R154" s="76">
        <f t="shared" si="140"/>
        <v>0</v>
      </c>
      <c r="S154" s="76">
        <f t="shared" si="141"/>
        <v>0</v>
      </c>
      <c r="T154" s="76">
        <f t="shared" si="142"/>
        <v>0</v>
      </c>
      <c r="U154" s="87">
        <v>1</v>
      </c>
      <c r="V154" s="40" t="s">
        <v>348</v>
      </c>
      <c r="W154" s="40" t="s">
        <v>774</v>
      </c>
      <c r="X154" s="40">
        <v>1</v>
      </c>
      <c r="Y154" s="40">
        <v>0</v>
      </c>
      <c r="Z154" s="40" t="s">
        <v>57</v>
      </c>
      <c r="AA154" s="29"/>
      <c r="AB154" s="166">
        <v>490</v>
      </c>
      <c r="AC154" s="56"/>
      <c r="AD154" s="56"/>
      <c r="AE154" s="95"/>
      <c r="AF154" s="43"/>
      <c r="AG154" s="43"/>
      <c r="AH154" s="42"/>
      <c r="AI154" s="43"/>
      <c r="AJ154" s="44"/>
      <c r="AK154" s="43"/>
      <c r="AL154" s="43"/>
      <c r="AM154" s="43"/>
      <c r="AN154" s="43"/>
      <c r="AO154" s="43"/>
      <c r="AP154" s="351">
        <f t="shared" si="144"/>
        <v>0</v>
      </c>
    </row>
    <row r="155" spans="2:42" ht="80.05" customHeight="1" x14ac:dyDescent="0.45">
      <c r="B155" s="583"/>
      <c r="C155" s="598"/>
      <c r="D155" s="49" t="s">
        <v>518</v>
      </c>
      <c r="E155" s="183" t="s">
        <v>54</v>
      </c>
      <c r="F155" s="88">
        <v>13.5</v>
      </c>
      <c r="G155" s="81">
        <f t="shared" si="146"/>
        <v>0</v>
      </c>
      <c r="H155" s="76">
        <f t="shared" si="145"/>
        <v>0</v>
      </c>
      <c r="I155" s="76">
        <f t="shared" si="131"/>
        <v>0</v>
      </c>
      <c r="J155" s="76">
        <f t="shared" si="132"/>
        <v>0</v>
      </c>
      <c r="K155" s="76">
        <f t="shared" si="133"/>
        <v>0</v>
      </c>
      <c r="L155" s="76">
        <f t="shared" si="134"/>
        <v>0</v>
      </c>
      <c r="M155" s="76">
        <f t="shared" si="135"/>
        <v>0</v>
      </c>
      <c r="N155" s="76">
        <f t="shared" si="136"/>
        <v>0</v>
      </c>
      <c r="O155" s="76">
        <f t="shared" si="137"/>
        <v>0</v>
      </c>
      <c r="P155" s="76">
        <f t="shared" si="138"/>
        <v>0</v>
      </c>
      <c r="Q155" s="76">
        <f t="shared" si="139"/>
        <v>0</v>
      </c>
      <c r="R155" s="76">
        <f t="shared" si="140"/>
        <v>0</v>
      </c>
      <c r="S155" s="76">
        <f t="shared" si="141"/>
        <v>0</v>
      </c>
      <c r="T155" s="76">
        <f t="shared" si="142"/>
        <v>0</v>
      </c>
      <c r="U155" s="87">
        <v>1</v>
      </c>
      <c r="V155" s="40" t="s">
        <v>348</v>
      </c>
      <c r="W155" s="40" t="s">
        <v>774</v>
      </c>
      <c r="X155" s="40">
        <v>1</v>
      </c>
      <c r="Y155" s="40">
        <v>0</v>
      </c>
      <c r="Z155" s="40" t="s">
        <v>57</v>
      </c>
      <c r="AA155" s="29"/>
      <c r="AB155" s="166">
        <v>580</v>
      </c>
      <c r="AC155" s="56"/>
      <c r="AD155" s="56"/>
      <c r="AE155" s="95"/>
      <c r="AF155" s="43"/>
      <c r="AG155" s="43"/>
      <c r="AH155" s="42"/>
      <c r="AI155" s="43"/>
      <c r="AJ155" s="44"/>
      <c r="AK155" s="43"/>
      <c r="AL155" s="43"/>
      <c r="AM155" s="43"/>
      <c r="AN155" s="43"/>
      <c r="AO155" s="43"/>
      <c r="AP155" s="351">
        <f t="shared" si="144"/>
        <v>0</v>
      </c>
    </row>
    <row r="156" spans="2:42" ht="80.05" customHeight="1" x14ac:dyDescent="0.45">
      <c r="B156" s="581" t="s">
        <v>744</v>
      </c>
      <c r="C156" s="598" t="e" vm="194">
        <v>#VALUE!</v>
      </c>
      <c r="D156" s="21" t="s">
        <v>520</v>
      </c>
      <c r="E156" s="182"/>
      <c r="F156" s="88">
        <v>7</v>
      </c>
      <c r="G156" s="81">
        <f t="shared" si="146"/>
        <v>0</v>
      </c>
      <c r="H156" s="76">
        <f t="shared" si="145"/>
        <v>0</v>
      </c>
      <c r="I156" s="76">
        <f t="shared" si="131"/>
        <v>0</v>
      </c>
      <c r="J156" s="76">
        <f t="shared" si="132"/>
        <v>0</v>
      </c>
      <c r="K156" s="76">
        <f t="shared" si="133"/>
        <v>0</v>
      </c>
      <c r="L156" s="76">
        <f t="shared" si="134"/>
        <v>0</v>
      </c>
      <c r="M156" s="76">
        <f t="shared" si="135"/>
        <v>0</v>
      </c>
      <c r="N156" s="76">
        <f t="shared" si="136"/>
        <v>0</v>
      </c>
      <c r="O156" s="76">
        <f t="shared" si="137"/>
        <v>0</v>
      </c>
      <c r="P156" s="76">
        <f t="shared" si="138"/>
        <v>0</v>
      </c>
      <c r="Q156" s="76">
        <f t="shared" si="139"/>
        <v>0</v>
      </c>
      <c r="R156" s="76">
        <f t="shared" si="140"/>
        <v>0</v>
      </c>
      <c r="S156" s="76">
        <f t="shared" si="141"/>
        <v>0</v>
      </c>
      <c r="T156" s="76">
        <f t="shared" si="142"/>
        <v>0</v>
      </c>
      <c r="U156" s="87">
        <v>1</v>
      </c>
      <c r="V156" s="29" t="s">
        <v>94</v>
      </c>
      <c r="W156" s="29" t="s">
        <v>775</v>
      </c>
      <c r="X156" s="29">
        <v>1</v>
      </c>
      <c r="Y156" s="29">
        <v>0</v>
      </c>
      <c r="Z156" s="29" t="s">
        <v>57</v>
      </c>
      <c r="AA156" s="29"/>
      <c r="AB156" s="166">
        <v>450</v>
      </c>
      <c r="AC156" s="57"/>
      <c r="AD156" s="57"/>
      <c r="AE156" s="96"/>
      <c r="AF156" s="58"/>
      <c r="AG156" s="58"/>
      <c r="AH156" s="91"/>
      <c r="AI156" s="58"/>
      <c r="AJ156" s="92"/>
      <c r="AK156" s="58"/>
      <c r="AL156" s="58"/>
      <c r="AM156" s="58"/>
      <c r="AN156" s="58"/>
      <c r="AO156" s="58"/>
      <c r="AP156" s="350">
        <f t="shared" si="144"/>
        <v>0</v>
      </c>
    </row>
    <row r="157" spans="2:42" ht="80.05" customHeight="1" x14ac:dyDescent="0.45">
      <c r="B157" s="581"/>
      <c r="C157" s="598"/>
      <c r="D157" s="21" t="s">
        <v>522</v>
      </c>
      <c r="E157" s="182" t="s">
        <v>54</v>
      </c>
      <c r="F157" s="88">
        <v>7</v>
      </c>
      <c r="G157" s="81">
        <f t="shared" si="146"/>
        <v>0</v>
      </c>
      <c r="H157" s="76">
        <f t="shared" si="145"/>
        <v>0</v>
      </c>
      <c r="I157" s="76">
        <f t="shared" si="131"/>
        <v>0</v>
      </c>
      <c r="J157" s="76">
        <f t="shared" si="132"/>
        <v>0</v>
      </c>
      <c r="K157" s="76">
        <f t="shared" si="133"/>
        <v>0</v>
      </c>
      <c r="L157" s="76">
        <f t="shared" si="134"/>
        <v>0</v>
      </c>
      <c r="M157" s="76">
        <f t="shared" si="135"/>
        <v>0</v>
      </c>
      <c r="N157" s="76">
        <f t="shared" si="136"/>
        <v>0</v>
      </c>
      <c r="O157" s="76">
        <f t="shared" si="137"/>
        <v>0</v>
      </c>
      <c r="P157" s="76">
        <f t="shared" si="138"/>
        <v>0</v>
      </c>
      <c r="Q157" s="76">
        <f t="shared" si="139"/>
        <v>0</v>
      </c>
      <c r="R157" s="76">
        <f t="shared" si="140"/>
        <v>0</v>
      </c>
      <c r="S157" s="76">
        <f t="shared" si="141"/>
        <v>0</v>
      </c>
      <c r="T157" s="76">
        <f t="shared" si="142"/>
        <v>0</v>
      </c>
      <c r="U157" s="87">
        <v>1</v>
      </c>
      <c r="V157" s="29" t="s">
        <v>94</v>
      </c>
      <c r="W157" s="29" t="s">
        <v>775</v>
      </c>
      <c r="X157" s="29">
        <v>1</v>
      </c>
      <c r="Y157" s="29">
        <v>0</v>
      </c>
      <c r="Z157" s="29" t="s">
        <v>57</v>
      </c>
      <c r="AA157" s="29"/>
      <c r="AB157" s="166">
        <v>530</v>
      </c>
      <c r="AC157" s="57"/>
      <c r="AD157" s="57"/>
      <c r="AE157" s="96"/>
      <c r="AF157" s="58"/>
      <c r="AG157" s="58"/>
      <c r="AH157" s="91"/>
      <c r="AI157" s="58"/>
      <c r="AJ157" s="92"/>
      <c r="AK157" s="58"/>
      <c r="AL157" s="58"/>
      <c r="AM157" s="58"/>
      <c r="AN157" s="58"/>
      <c r="AO157" s="58"/>
      <c r="AP157" s="350">
        <f t="shared" si="144"/>
        <v>0</v>
      </c>
    </row>
    <row r="158" spans="2:42" ht="80.05" customHeight="1" x14ac:dyDescent="0.45">
      <c r="B158" s="583" t="s">
        <v>745</v>
      </c>
      <c r="C158" s="598" t="e" vm="195">
        <v>#VALUE!</v>
      </c>
      <c r="D158" s="49" t="s">
        <v>524</v>
      </c>
      <c r="E158" s="183"/>
      <c r="F158" s="88">
        <v>8</v>
      </c>
      <c r="G158" s="81">
        <f t="shared" si="146"/>
        <v>0</v>
      </c>
      <c r="H158" s="76">
        <f t="shared" si="145"/>
        <v>0</v>
      </c>
      <c r="I158" s="76">
        <f t="shared" si="131"/>
        <v>0</v>
      </c>
      <c r="J158" s="76">
        <f t="shared" si="132"/>
        <v>0</v>
      </c>
      <c r="K158" s="76">
        <f t="shared" si="133"/>
        <v>0</v>
      </c>
      <c r="L158" s="76">
        <f t="shared" si="134"/>
        <v>0</v>
      </c>
      <c r="M158" s="76">
        <f t="shared" si="135"/>
        <v>0</v>
      </c>
      <c r="N158" s="76">
        <f t="shared" si="136"/>
        <v>0</v>
      </c>
      <c r="O158" s="76">
        <f t="shared" si="137"/>
        <v>0</v>
      </c>
      <c r="P158" s="76">
        <f t="shared" si="138"/>
        <v>0</v>
      </c>
      <c r="Q158" s="76">
        <f t="shared" si="139"/>
        <v>0</v>
      </c>
      <c r="R158" s="76">
        <f t="shared" si="140"/>
        <v>0</v>
      </c>
      <c r="S158" s="76">
        <f t="shared" si="141"/>
        <v>0</v>
      </c>
      <c r="T158" s="76">
        <f t="shared" si="142"/>
        <v>0</v>
      </c>
      <c r="U158" s="87">
        <v>1</v>
      </c>
      <c r="V158" s="40" t="s">
        <v>94</v>
      </c>
      <c r="W158" s="40" t="s">
        <v>776</v>
      </c>
      <c r="X158" s="40">
        <v>1</v>
      </c>
      <c r="Y158" s="40">
        <v>0</v>
      </c>
      <c r="Z158" s="40" t="s">
        <v>57</v>
      </c>
      <c r="AA158" s="29"/>
      <c r="AB158" s="166">
        <v>450</v>
      </c>
      <c r="AC158" s="56"/>
      <c r="AD158" s="56"/>
      <c r="AE158" s="95"/>
      <c r="AF158" s="43"/>
      <c r="AG158" s="43"/>
      <c r="AH158" s="42"/>
      <c r="AI158" s="43"/>
      <c r="AJ158" s="44"/>
      <c r="AK158" s="43"/>
      <c r="AL158" s="43"/>
      <c r="AM158" s="43"/>
      <c r="AN158" s="43"/>
      <c r="AO158" s="43"/>
      <c r="AP158" s="351">
        <f t="shared" si="144"/>
        <v>0</v>
      </c>
    </row>
    <row r="159" spans="2:42" ht="80.05" customHeight="1" x14ac:dyDescent="0.45">
      <c r="B159" s="583"/>
      <c r="C159" s="598"/>
      <c r="D159" s="49" t="s">
        <v>526</v>
      </c>
      <c r="E159" s="183" t="s">
        <v>54</v>
      </c>
      <c r="F159" s="88">
        <v>8</v>
      </c>
      <c r="G159" s="81">
        <f t="shared" si="146"/>
        <v>0</v>
      </c>
      <c r="H159" s="76">
        <f t="shared" si="145"/>
        <v>0</v>
      </c>
      <c r="I159" s="76">
        <f t="shared" si="131"/>
        <v>0</v>
      </c>
      <c r="J159" s="76">
        <f t="shared" si="132"/>
        <v>0</v>
      </c>
      <c r="K159" s="76">
        <f t="shared" si="133"/>
        <v>0</v>
      </c>
      <c r="L159" s="76">
        <f t="shared" si="134"/>
        <v>0</v>
      </c>
      <c r="M159" s="76">
        <f t="shared" si="135"/>
        <v>0</v>
      </c>
      <c r="N159" s="76">
        <f t="shared" si="136"/>
        <v>0</v>
      </c>
      <c r="O159" s="76">
        <f t="shared" si="137"/>
        <v>0</v>
      </c>
      <c r="P159" s="76">
        <f t="shared" si="138"/>
        <v>0</v>
      </c>
      <c r="Q159" s="76">
        <f t="shared" si="139"/>
        <v>0</v>
      </c>
      <c r="R159" s="76">
        <f t="shared" si="140"/>
        <v>0</v>
      </c>
      <c r="S159" s="76">
        <f t="shared" si="141"/>
        <v>0</v>
      </c>
      <c r="T159" s="76">
        <f t="shared" si="142"/>
        <v>0</v>
      </c>
      <c r="U159" s="87">
        <v>1</v>
      </c>
      <c r="V159" s="40" t="s">
        <v>94</v>
      </c>
      <c r="W159" s="40" t="s">
        <v>776</v>
      </c>
      <c r="X159" s="40">
        <v>1</v>
      </c>
      <c r="Y159" s="40">
        <v>0</v>
      </c>
      <c r="Z159" s="40" t="s">
        <v>57</v>
      </c>
      <c r="AA159" s="29"/>
      <c r="AB159" s="166">
        <v>530</v>
      </c>
      <c r="AC159" s="56"/>
      <c r="AD159" s="56"/>
      <c r="AE159" s="95"/>
      <c r="AF159" s="43"/>
      <c r="AG159" s="43"/>
      <c r="AH159" s="42"/>
      <c r="AI159" s="43"/>
      <c r="AJ159" s="44"/>
      <c r="AK159" s="43"/>
      <c r="AL159" s="43"/>
      <c r="AM159" s="43"/>
      <c r="AN159" s="43"/>
      <c r="AO159" s="43"/>
      <c r="AP159" s="351">
        <f t="shared" si="144"/>
        <v>0</v>
      </c>
    </row>
    <row r="160" spans="2:42" ht="80.05" customHeight="1" x14ac:dyDescent="0.45">
      <c r="B160" s="581" t="s">
        <v>746</v>
      </c>
      <c r="C160" s="582" t="e" vm="196">
        <v>#VALUE!</v>
      </c>
      <c r="D160" s="21" t="s">
        <v>528</v>
      </c>
      <c r="E160" s="182"/>
      <c r="F160" s="88">
        <v>8.5</v>
      </c>
      <c r="G160" s="81">
        <f t="shared" si="146"/>
        <v>0</v>
      </c>
      <c r="H160" s="76">
        <f t="shared" si="145"/>
        <v>0</v>
      </c>
      <c r="I160" s="76">
        <f t="shared" si="131"/>
        <v>0</v>
      </c>
      <c r="J160" s="76">
        <f t="shared" si="132"/>
        <v>0</v>
      </c>
      <c r="K160" s="76">
        <f t="shared" si="133"/>
        <v>0</v>
      </c>
      <c r="L160" s="76">
        <f t="shared" si="134"/>
        <v>0</v>
      </c>
      <c r="M160" s="76">
        <f t="shared" si="135"/>
        <v>0</v>
      </c>
      <c r="N160" s="76">
        <f t="shared" si="136"/>
        <v>0</v>
      </c>
      <c r="O160" s="76">
        <f t="shared" si="137"/>
        <v>0</v>
      </c>
      <c r="P160" s="76">
        <f t="shared" si="138"/>
        <v>0</v>
      </c>
      <c r="Q160" s="76">
        <f t="shared" si="139"/>
        <v>0</v>
      </c>
      <c r="R160" s="76">
        <f t="shared" si="140"/>
        <v>0</v>
      </c>
      <c r="S160" s="76">
        <f t="shared" si="141"/>
        <v>0</v>
      </c>
      <c r="T160" s="76">
        <f t="shared" si="142"/>
        <v>0</v>
      </c>
      <c r="U160" s="87">
        <v>1</v>
      </c>
      <c r="V160" s="29" t="s">
        <v>94</v>
      </c>
      <c r="W160" s="29" t="s">
        <v>777</v>
      </c>
      <c r="X160" s="29">
        <v>1</v>
      </c>
      <c r="Y160" s="29">
        <v>0</v>
      </c>
      <c r="Z160" s="29" t="s">
        <v>57</v>
      </c>
      <c r="AA160" s="29"/>
      <c r="AB160" s="166">
        <v>450</v>
      </c>
      <c r="AC160" s="57"/>
      <c r="AD160" s="57"/>
      <c r="AE160" s="96"/>
      <c r="AF160" s="58"/>
      <c r="AG160" s="58"/>
      <c r="AH160" s="91"/>
      <c r="AI160" s="58"/>
      <c r="AJ160" s="92"/>
      <c r="AK160" s="58"/>
      <c r="AL160" s="58"/>
      <c r="AM160" s="58"/>
      <c r="AN160" s="58"/>
      <c r="AO160" s="58"/>
      <c r="AP160" s="350">
        <f t="shared" si="144"/>
        <v>0</v>
      </c>
    </row>
    <row r="161" spans="2:42" ht="80.05" customHeight="1" x14ac:dyDescent="0.45">
      <c r="B161" s="581"/>
      <c r="C161" s="582"/>
      <c r="D161" s="21" t="s">
        <v>530</v>
      </c>
      <c r="E161" s="182" t="s">
        <v>54</v>
      </c>
      <c r="F161" s="88">
        <v>8.5</v>
      </c>
      <c r="G161" s="81">
        <f t="shared" si="146"/>
        <v>0</v>
      </c>
      <c r="H161" s="76">
        <f t="shared" si="145"/>
        <v>0</v>
      </c>
      <c r="I161" s="76">
        <f t="shared" si="131"/>
        <v>0</v>
      </c>
      <c r="J161" s="76">
        <f t="shared" si="132"/>
        <v>0</v>
      </c>
      <c r="K161" s="76">
        <f t="shared" si="133"/>
        <v>0</v>
      </c>
      <c r="L161" s="76">
        <f t="shared" si="134"/>
        <v>0</v>
      </c>
      <c r="M161" s="76">
        <f t="shared" si="135"/>
        <v>0</v>
      </c>
      <c r="N161" s="76">
        <f t="shared" si="136"/>
        <v>0</v>
      </c>
      <c r="O161" s="76">
        <f t="shared" si="137"/>
        <v>0</v>
      </c>
      <c r="P161" s="76">
        <f t="shared" si="138"/>
        <v>0</v>
      </c>
      <c r="Q161" s="76">
        <f t="shared" si="139"/>
        <v>0</v>
      </c>
      <c r="R161" s="76">
        <f t="shared" si="140"/>
        <v>0</v>
      </c>
      <c r="S161" s="76">
        <f t="shared" si="141"/>
        <v>0</v>
      </c>
      <c r="T161" s="76">
        <f t="shared" si="142"/>
        <v>0</v>
      </c>
      <c r="U161" s="87">
        <v>1</v>
      </c>
      <c r="V161" s="29" t="s">
        <v>94</v>
      </c>
      <c r="W161" s="29" t="s">
        <v>777</v>
      </c>
      <c r="X161" s="29">
        <v>1</v>
      </c>
      <c r="Y161" s="29">
        <v>0</v>
      </c>
      <c r="Z161" s="29" t="s">
        <v>57</v>
      </c>
      <c r="AA161" s="29"/>
      <c r="AB161" s="166">
        <v>530</v>
      </c>
      <c r="AC161" s="57"/>
      <c r="AD161" s="57"/>
      <c r="AE161" s="96"/>
      <c r="AF161" s="58"/>
      <c r="AG161" s="58"/>
      <c r="AH161" s="91"/>
      <c r="AI161" s="58"/>
      <c r="AJ161" s="92"/>
      <c r="AK161" s="58"/>
      <c r="AL161" s="58"/>
      <c r="AM161" s="58"/>
      <c r="AN161" s="58"/>
      <c r="AO161" s="58"/>
      <c r="AP161" s="350">
        <f t="shared" si="144"/>
        <v>0</v>
      </c>
    </row>
    <row r="162" spans="2:42" ht="80.05" customHeight="1" x14ac:dyDescent="0.45">
      <c r="B162" s="583" t="s">
        <v>747</v>
      </c>
      <c r="C162" s="582" t="e" vm="197">
        <v>#VALUE!</v>
      </c>
      <c r="D162" s="49" t="s">
        <v>532</v>
      </c>
      <c r="E162" s="183"/>
      <c r="F162" s="88">
        <v>9</v>
      </c>
      <c r="G162" s="81">
        <f t="shared" si="146"/>
        <v>0</v>
      </c>
      <c r="H162" s="76">
        <f t="shared" si="145"/>
        <v>0</v>
      </c>
      <c r="I162" s="76">
        <f t="shared" si="131"/>
        <v>0</v>
      </c>
      <c r="J162" s="76">
        <f t="shared" si="132"/>
        <v>0</v>
      </c>
      <c r="K162" s="76">
        <f t="shared" si="133"/>
        <v>0</v>
      </c>
      <c r="L162" s="76">
        <f t="shared" si="134"/>
        <v>0</v>
      </c>
      <c r="M162" s="76">
        <f t="shared" si="135"/>
        <v>0</v>
      </c>
      <c r="N162" s="76">
        <f t="shared" si="136"/>
        <v>0</v>
      </c>
      <c r="O162" s="76">
        <f t="shared" si="137"/>
        <v>0</v>
      </c>
      <c r="P162" s="76">
        <f t="shared" si="138"/>
        <v>0</v>
      </c>
      <c r="Q162" s="76">
        <f t="shared" si="139"/>
        <v>0</v>
      </c>
      <c r="R162" s="76">
        <f t="shared" si="140"/>
        <v>0</v>
      </c>
      <c r="S162" s="76">
        <f t="shared" si="141"/>
        <v>0</v>
      </c>
      <c r="T162" s="76">
        <f t="shared" si="142"/>
        <v>0</v>
      </c>
      <c r="U162" s="87">
        <v>1</v>
      </c>
      <c r="V162" s="40" t="s">
        <v>94</v>
      </c>
      <c r="W162" s="40" t="s">
        <v>777</v>
      </c>
      <c r="X162" s="40">
        <v>1</v>
      </c>
      <c r="Y162" s="40">
        <v>0</v>
      </c>
      <c r="Z162" s="40" t="s">
        <v>57</v>
      </c>
      <c r="AA162" s="29"/>
      <c r="AB162" s="166">
        <v>450</v>
      </c>
      <c r="AC162" s="56"/>
      <c r="AD162" s="56"/>
      <c r="AE162" s="95"/>
      <c r="AF162" s="43"/>
      <c r="AG162" s="43"/>
      <c r="AH162" s="42"/>
      <c r="AI162" s="43"/>
      <c r="AJ162" s="44"/>
      <c r="AK162" s="43"/>
      <c r="AL162" s="43"/>
      <c r="AM162" s="43"/>
      <c r="AN162" s="43"/>
      <c r="AO162" s="43"/>
      <c r="AP162" s="351">
        <f t="shared" si="144"/>
        <v>0</v>
      </c>
    </row>
    <row r="163" spans="2:42" ht="80.05" customHeight="1" x14ac:dyDescent="0.45">
      <c r="B163" s="583"/>
      <c r="C163" s="582"/>
      <c r="D163" s="49" t="s">
        <v>534</v>
      </c>
      <c r="E163" s="183" t="s">
        <v>54</v>
      </c>
      <c r="F163" s="88">
        <v>9</v>
      </c>
      <c r="G163" s="81">
        <f t="shared" si="146"/>
        <v>0</v>
      </c>
      <c r="H163" s="76">
        <f t="shared" si="145"/>
        <v>0</v>
      </c>
      <c r="I163" s="76">
        <f t="shared" si="131"/>
        <v>0</v>
      </c>
      <c r="J163" s="76">
        <f t="shared" si="132"/>
        <v>0</v>
      </c>
      <c r="K163" s="76">
        <f t="shared" si="133"/>
        <v>0</v>
      </c>
      <c r="L163" s="76">
        <f t="shared" si="134"/>
        <v>0</v>
      </c>
      <c r="M163" s="76">
        <f t="shared" si="135"/>
        <v>0</v>
      </c>
      <c r="N163" s="76">
        <f t="shared" si="136"/>
        <v>0</v>
      </c>
      <c r="O163" s="76">
        <f t="shared" si="137"/>
        <v>0</v>
      </c>
      <c r="P163" s="76">
        <f t="shared" si="138"/>
        <v>0</v>
      </c>
      <c r="Q163" s="76">
        <f t="shared" si="139"/>
        <v>0</v>
      </c>
      <c r="R163" s="76">
        <f t="shared" si="140"/>
        <v>0</v>
      </c>
      <c r="S163" s="76">
        <f t="shared" si="141"/>
        <v>0</v>
      </c>
      <c r="T163" s="76">
        <f t="shared" si="142"/>
        <v>0</v>
      </c>
      <c r="U163" s="87">
        <v>1</v>
      </c>
      <c r="V163" s="40" t="s">
        <v>94</v>
      </c>
      <c r="W163" s="40" t="s">
        <v>777</v>
      </c>
      <c r="X163" s="40">
        <v>1</v>
      </c>
      <c r="Y163" s="40">
        <v>0</v>
      </c>
      <c r="Z163" s="40" t="s">
        <v>57</v>
      </c>
      <c r="AA163" s="29"/>
      <c r="AB163" s="166">
        <v>530</v>
      </c>
      <c r="AC163" s="56"/>
      <c r="AD163" s="56"/>
      <c r="AE163" s="95"/>
      <c r="AF163" s="43"/>
      <c r="AG163" s="43"/>
      <c r="AH163" s="42"/>
      <c r="AI163" s="43"/>
      <c r="AJ163" s="44"/>
      <c r="AK163" s="43"/>
      <c r="AL163" s="43"/>
      <c r="AM163" s="43"/>
      <c r="AN163" s="43"/>
      <c r="AO163" s="43"/>
      <c r="AP163" s="351">
        <f t="shared" si="144"/>
        <v>0</v>
      </c>
    </row>
    <row r="164" spans="2:42" ht="80.05" customHeight="1" x14ac:dyDescent="0.45">
      <c r="B164" s="581" t="s">
        <v>748</v>
      </c>
      <c r="C164" s="582" t="e" vm="198">
        <v>#VALUE!</v>
      </c>
      <c r="D164" s="21" t="s">
        <v>536</v>
      </c>
      <c r="E164" s="182"/>
      <c r="F164" s="88">
        <v>4</v>
      </c>
      <c r="G164" s="81">
        <f t="shared" si="146"/>
        <v>0</v>
      </c>
      <c r="H164" s="76">
        <f t="shared" si="145"/>
        <v>0</v>
      </c>
      <c r="I164" s="76">
        <f t="shared" si="131"/>
        <v>0</v>
      </c>
      <c r="J164" s="76">
        <f t="shared" si="132"/>
        <v>0</v>
      </c>
      <c r="K164" s="76">
        <f t="shared" si="133"/>
        <v>0</v>
      </c>
      <c r="L164" s="76">
        <f t="shared" si="134"/>
        <v>0</v>
      </c>
      <c r="M164" s="76">
        <f t="shared" si="135"/>
        <v>0</v>
      </c>
      <c r="N164" s="76">
        <f t="shared" si="136"/>
        <v>0</v>
      </c>
      <c r="O164" s="76">
        <f t="shared" si="137"/>
        <v>0</v>
      </c>
      <c r="P164" s="76">
        <f t="shared" si="138"/>
        <v>0</v>
      </c>
      <c r="Q164" s="76">
        <f t="shared" si="139"/>
        <v>0</v>
      </c>
      <c r="R164" s="76">
        <f t="shared" si="140"/>
        <v>0</v>
      </c>
      <c r="S164" s="76">
        <f t="shared" si="141"/>
        <v>0</v>
      </c>
      <c r="T164" s="76">
        <f t="shared" si="142"/>
        <v>0</v>
      </c>
      <c r="U164" s="87">
        <v>1</v>
      </c>
      <c r="V164" s="29" t="s">
        <v>66</v>
      </c>
      <c r="W164" s="29" t="s">
        <v>778</v>
      </c>
      <c r="X164" s="29">
        <v>1</v>
      </c>
      <c r="Y164" s="29">
        <v>0</v>
      </c>
      <c r="Z164" s="29" t="s">
        <v>57</v>
      </c>
      <c r="AA164" s="29"/>
      <c r="AB164" s="166">
        <v>360</v>
      </c>
      <c r="AC164" s="57"/>
      <c r="AD164" s="57"/>
      <c r="AE164" s="96"/>
      <c r="AF164" s="58"/>
      <c r="AG164" s="58"/>
      <c r="AH164" s="91"/>
      <c r="AI164" s="58"/>
      <c r="AJ164" s="92"/>
      <c r="AK164" s="58"/>
      <c r="AL164" s="58"/>
      <c r="AM164" s="58"/>
      <c r="AN164" s="58"/>
      <c r="AO164" s="58"/>
      <c r="AP164" s="350">
        <f t="shared" si="144"/>
        <v>0</v>
      </c>
    </row>
    <row r="165" spans="2:42" ht="80.05" customHeight="1" x14ac:dyDescent="0.45">
      <c r="B165" s="581"/>
      <c r="C165" s="582"/>
      <c r="D165" s="21" t="s">
        <v>538</v>
      </c>
      <c r="E165" s="182" t="s">
        <v>54</v>
      </c>
      <c r="F165" s="88">
        <v>4</v>
      </c>
      <c r="G165" s="81">
        <f t="shared" si="146"/>
        <v>0</v>
      </c>
      <c r="H165" s="76">
        <f t="shared" si="145"/>
        <v>0</v>
      </c>
      <c r="I165" s="76">
        <f t="shared" si="131"/>
        <v>0</v>
      </c>
      <c r="J165" s="76">
        <f t="shared" si="132"/>
        <v>0</v>
      </c>
      <c r="K165" s="76">
        <f t="shared" si="133"/>
        <v>0</v>
      </c>
      <c r="L165" s="76">
        <f t="shared" si="134"/>
        <v>0</v>
      </c>
      <c r="M165" s="76">
        <f t="shared" si="135"/>
        <v>0</v>
      </c>
      <c r="N165" s="76">
        <f t="shared" si="136"/>
        <v>0</v>
      </c>
      <c r="O165" s="76">
        <f t="shared" si="137"/>
        <v>0</v>
      </c>
      <c r="P165" s="76">
        <f t="shared" si="138"/>
        <v>0</v>
      </c>
      <c r="Q165" s="76">
        <f t="shared" si="139"/>
        <v>0</v>
      </c>
      <c r="R165" s="76">
        <f t="shared" si="140"/>
        <v>0</v>
      </c>
      <c r="S165" s="76">
        <f t="shared" si="141"/>
        <v>0</v>
      </c>
      <c r="T165" s="76">
        <f t="shared" si="142"/>
        <v>0</v>
      </c>
      <c r="U165" s="87">
        <v>1</v>
      </c>
      <c r="V165" s="29" t="s">
        <v>66</v>
      </c>
      <c r="W165" s="29" t="s">
        <v>778</v>
      </c>
      <c r="X165" s="29">
        <v>1</v>
      </c>
      <c r="Y165" s="29">
        <v>0</v>
      </c>
      <c r="Z165" s="29" t="s">
        <v>57</v>
      </c>
      <c r="AA165" s="29"/>
      <c r="AB165" s="166">
        <v>400</v>
      </c>
      <c r="AC165" s="57"/>
      <c r="AD165" s="57"/>
      <c r="AE165" s="96"/>
      <c r="AF165" s="58"/>
      <c r="AG165" s="58"/>
      <c r="AH165" s="91"/>
      <c r="AI165" s="58"/>
      <c r="AJ165" s="92"/>
      <c r="AK165" s="58"/>
      <c r="AL165" s="58"/>
      <c r="AM165" s="58"/>
      <c r="AN165" s="58"/>
      <c r="AO165" s="58"/>
      <c r="AP165" s="350">
        <f t="shared" si="144"/>
        <v>0</v>
      </c>
    </row>
    <row r="166" spans="2:42" ht="80.05" customHeight="1" x14ac:dyDescent="0.45">
      <c r="B166" s="583" t="s">
        <v>749</v>
      </c>
      <c r="C166" s="582" t="e" vm="199">
        <v>#VALUE!</v>
      </c>
      <c r="D166" s="49" t="s">
        <v>540</v>
      </c>
      <c r="E166" s="183"/>
      <c r="F166" s="88">
        <v>4.5</v>
      </c>
      <c r="G166" s="81">
        <f t="shared" si="146"/>
        <v>0</v>
      </c>
      <c r="H166" s="76">
        <f t="shared" si="145"/>
        <v>0</v>
      </c>
      <c r="I166" s="76">
        <f t="shared" si="131"/>
        <v>0</v>
      </c>
      <c r="J166" s="76">
        <f t="shared" si="132"/>
        <v>0</v>
      </c>
      <c r="K166" s="76">
        <f t="shared" si="133"/>
        <v>0</v>
      </c>
      <c r="L166" s="76">
        <f t="shared" si="134"/>
        <v>0</v>
      </c>
      <c r="M166" s="76">
        <f t="shared" si="135"/>
        <v>0</v>
      </c>
      <c r="N166" s="76">
        <f t="shared" si="136"/>
        <v>0</v>
      </c>
      <c r="O166" s="76">
        <f t="shared" si="137"/>
        <v>0</v>
      </c>
      <c r="P166" s="76">
        <f t="shared" si="138"/>
        <v>0</v>
      </c>
      <c r="Q166" s="76">
        <f t="shared" si="139"/>
        <v>0</v>
      </c>
      <c r="R166" s="76">
        <f t="shared" si="140"/>
        <v>0</v>
      </c>
      <c r="S166" s="76">
        <f t="shared" si="141"/>
        <v>0</v>
      </c>
      <c r="T166" s="76">
        <f t="shared" si="142"/>
        <v>0</v>
      </c>
      <c r="U166" s="87">
        <v>1</v>
      </c>
      <c r="V166" s="40" t="s">
        <v>66</v>
      </c>
      <c r="W166" s="40" t="s">
        <v>779</v>
      </c>
      <c r="X166" s="40">
        <v>1</v>
      </c>
      <c r="Y166" s="40">
        <v>0</v>
      </c>
      <c r="Z166" s="40" t="s">
        <v>57</v>
      </c>
      <c r="AA166" s="29"/>
      <c r="AB166" s="166">
        <v>360</v>
      </c>
      <c r="AC166" s="56"/>
      <c r="AD166" s="56"/>
      <c r="AE166" s="95"/>
      <c r="AF166" s="43"/>
      <c r="AG166" s="43"/>
      <c r="AH166" s="42"/>
      <c r="AI166" s="43"/>
      <c r="AJ166" s="44"/>
      <c r="AK166" s="43"/>
      <c r="AL166" s="43"/>
      <c r="AM166" s="43"/>
      <c r="AN166" s="43"/>
      <c r="AO166" s="43"/>
      <c r="AP166" s="351">
        <f t="shared" si="144"/>
        <v>0</v>
      </c>
    </row>
    <row r="167" spans="2:42" ht="80.05" customHeight="1" x14ac:dyDescent="0.45">
      <c r="B167" s="583"/>
      <c r="C167" s="582"/>
      <c r="D167" s="49" t="s">
        <v>542</v>
      </c>
      <c r="E167" s="183" t="s">
        <v>54</v>
      </c>
      <c r="F167" s="88">
        <v>4.5</v>
      </c>
      <c r="G167" s="81">
        <f t="shared" si="146"/>
        <v>0</v>
      </c>
      <c r="H167" s="76">
        <f t="shared" si="145"/>
        <v>0</v>
      </c>
      <c r="I167" s="76">
        <f t="shared" si="131"/>
        <v>0</v>
      </c>
      <c r="J167" s="76">
        <f t="shared" si="132"/>
        <v>0</v>
      </c>
      <c r="K167" s="76">
        <f t="shared" si="133"/>
        <v>0</v>
      </c>
      <c r="L167" s="76">
        <f t="shared" si="134"/>
        <v>0</v>
      </c>
      <c r="M167" s="76">
        <f t="shared" si="135"/>
        <v>0</v>
      </c>
      <c r="N167" s="76">
        <f t="shared" si="136"/>
        <v>0</v>
      </c>
      <c r="O167" s="76">
        <f t="shared" si="137"/>
        <v>0</v>
      </c>
      <c r="P167" s="76">
        <f t="shared" si="138"/>
        <v>0</v>
      </c>
      <c r="Q167" s="76">
        <f t="shared" si="139"/>
        <v>0</v>
      </c>
      <c r="R167" s="76">
        <f t="shared" si="140"/>
        <v>0</v>
      </c>
      <c r="S167" s="76">
        <f t="shared" si="141"/>
        <v>0</v>
      </c>
      <c r="T167" s="76">
        <f t="shared" si="142"/>
        <v>0</v>
      </c>
      <c r="U167" s="87">
        <v>1</v>
      </c>
      <c r="V167" s="40" t="s">
        <v>66</v>
      </c>
      <c r="W167" s="40" t="s">
        <v>779</v>
      </c>
      <c r="X167" s="40">
        <v>1</v>
      </c>
      <c r="Y167" s="40">
        <v>0</v>
      </c>
      <c r="Z167" s="40" t="s">
        <v>57</v>
      </c>
      <c r="AA167" s="29"/>
      <c r="AB167" s="166">
        <v>400</v>
      </c>
      <c r="AC167" s="56"/>
      <c r="AD167" s="56"/>
      <c r="AE167" s="95"/>
      <c r="AF167" s="43"/>
      <c r="AG167" s="43"/>
      <c r="AH167" s="42"/>
      <c r="AI167" s="43"/>
      <c r="AJ167" s="44"/>
      <c r="AK167" s="43"/>
      <c r="AL167" s="43"/>
      <c r="AM167" s="43"/>
      <c r="AN167" s="43"/>
      <c r="AO167" s="43"/>
      <c r="AP167" s="351">
        <f t="shared" si="144"/>
        <v>0</v>
      </c>
    </row>
    <row r="168" spans="2:42" ht="80.05" customHeight="1" x14ac:dyDescent="0.45">
      <c r="B168" s="581" t="s">
        <v>750</v>
      </c>
      <c r="C168" s="582" t="e" vm="200">
        <v>#VALUE!</v>
      </c>
      <c r="D168" s="21" t="s">
        <v>544</v>
      </c>
      <c r="E168" s="182"/>
      <c r="F168" s="88">
        <v>4.5</v>
      </c>
      <c r="G168" s="81">
        <f t="shared" si="146"/>
        <v>0</v>
      </c>
      <c r="H168" s="76">
        <f t="shared" si="145"/>
        <v>0</v>
      </c>
      <c r="I168" s="76">
        <f t="shared" si="131"/>
        <v>0</v>
      </c>
      <c r="J168" s="76">
        <f t="shared" si="132"/>
        <v>0</v>
      </c>
      <c r="K168" s="76">
        <f t="shared" si="133"/>
        <v>0</v>
      </c>
      <c r="L168" s="76">
        <f t="shared" si="134"/>
        <v>0</v>
      </c>
      <c r="M168" s="76">
        <f t="shared" si="135"/>
        <v>0</v>
      </c>
      <c r="N168" s="76">
        <f t="shared" si="136"/>
        <v>0</v>
      </c>
      <c r="O168" s="76">
        <f t="shared" si="137"/>
        <v>0</v>
      </c>
      <c r="P168" s="76">
        <f t="shared" si="138"/>
        <v>0</v>
      </c>
      <c r="Q168" s="76">
        <f t="shared" si="139"/>
        <v>0</v>
      </c>
      <c r="R168" s="76">
        <f t="shared" si="140"/>
        <v>0</v>
      </c>
      <c r="S168" s="76">
        <f t="shared" si="141"/>
        <v>0</v>
      </c>
      <c r="T168" s="76">
        <f t="shared" si="142"/>
        <v>0</v>
      </c>
      <c r="U168" s="87">
        <v>1</v>
      </c>
      <c r="V168" s="29" t="s">
        <v>66</v>
      </c>
      <c r="W168" s="29" t="s">
        <v>780</v>
      </c>
      <c r="X168" s="29">
        <v>1</v>
      </c>
      <c r="Y168" s="29">
        <v>0</v>
      </c>
      <c r="Z168" s="29" t="s">
        <v>57</v>
      </c>
      <c r="AA168" s="29"/>
      <c r="AB168" s="166">
        <v>360</v>
      </c>
      <c r="AC168" s="57"/>
      <c r="AD168" s="57"/>
      <c r="AE168" s="96"/>
      <c r="AF168" s="58"/>
      <c r="AG168" s="58"/>
      <c r="AH168" s="91"/>
      <c r="AI168" s="58"/>
      <c r="AJ168" s="92"/>
      <c r="AK168" s="58"/>
      <c r="AL168" s="58"/>
      <c r="AM168" s="58"/>
      <c r="AN168" s="58"/>
      <c r="AO168" s="58"/>
      <c r="AP168" s="350">
        <f t="shared" si="144"/>
        <v>0</v>
      </c>
    </row>
    <row r="169" spans="2:42" ht="80.05" customHeight="1" x14ac:dyDescent="0.45">
      <c r="B169" s="581"/>
      <c r="C169" s="582"/>
      <c r="D169" s="21" t="s">
        <v>546</v>
      </c>
      <c r="E169" s="182" t="s">
        <v>54</v>
      </c>
      <c r="F169" s="88">
        <v>4.5</v>
      </c>
      <c r="G169" s="81">
        <f t="shared" si="146"/>
        <v>0</v>
      </c>
      <c r="H169" s="76">
        <f t="shared" si="145"/>
        <v>0</v>
      </c>
      <c r="I169" s="76">
        <f t="shared" si="131"/>
        <v>0</v>
      </c>
      <c r="J169" s="76">
        <f t="shared" si="132"/>
        <v>0</v>
      </c>
      <c r="K169" s="76">
        <f t="shared" si="133"/>
        <v>0</v>
      </c>
      <c r="L169" s="76">
        <f t="shared" si="134"/>
        <v>0</v>
      </c>
      <c r="M169" s="76">
        <f t="shared" si="135"/>
        <v>0</v>
      </c>
      <c r="N169" s="76">
        <f t="shared" si="136"/>
        <v>0</v>
      </c>
      <c r="O169" s="76">
        <f t="shared" si="137"/>
        <v>0</v>
      </c>
      <c r="P169" s="76">
        <f t="shared" si="138"/>
        <v>0</v>
      </c>
      <c r="Q169" s="76">
        <f t="shared" si="139"/>
        <v>0</v>
      </c>
      <c r="R169" s="76">
        <f t="shared" si="140"/>
        <v>0</v>
      </c>
      <c r="S169" s="76">
        <f t="shared" si="141"/>
        <v>0</v>
      </c>
      <c r="T169" s="76">
        <f t="shared" si="142"/>
        <v>0</v>
      </c>
      <c r="U169" s="87">
        <v>1</v>
      </c>
      <c r="V169" s="29" t="s">
        <v>66</v>
      </c>
      <c r="W169" s="29" t="s">
        <v>780</v>
      </c>
      <c r="X169" s="29">
        <v>1</v>
      </c>
      <c r="Y169" s="29">
        <v>0</v>
      </c>
      <c r="Z169" s="29" t="s">
        <v>57</v>
      </c>
      <c r="AA169" s="29"/>
      <c r="AB169" s="166">
        <v>400</v>
      </c>
      <c r="AC169" s="57"/>
      <c r="AD169" s="57"/>
      <c r="AE169" s="96"/>
      <c r="AF169" s="58"/>
      <c r="AG169" s="58"/>
      <c r="AH169" s="91"/>
      <c r="AI169" s="58"/>
      <c r="AJ169" s="92"/>
      <c r="AK169" s="58"/>
      <c r="AL169" s="58"/>
      <c r="AM169" s="58"/>
      <c r="AN169" s="58"/>
      <c r="AO169" s="58"/>
      <c r="AP169" s="350">
        <f t="shared" si="144"/>
        <v>0</v>
      </c>
    </row>
    <row r="170" spans="2:42" ht="80.05" customHeight="1" x14ac:dyDescent="0.45">
      <c r="B170" s="583" t="s">
        <v>751</v>
      </c>
      <c r="C170" s="582" t="e" vm="201">
        <v>#VALUE!</v>
      </c>
      <c r="D170" s="49" t="s">
        <v>548</v>
      </c>
      <c r="E170" s="183"/>
      <c r="F170" s="88">
        <v>5</v>
      </c>
      <c r="G170" s="81">
        <f t="shared" si="146"/>
        <v>0</v>
      </c>
      <c r="H170" s="76">
        <f t="shared" si="145"/>
        <v>0</v>
      </c>
      <c r="I170" s="76">
        <f t="shared" si="131"/>
        <v>0</v>
      </c>
      <c r="J170" s="76">
        <f t="shared" si="132"/>
        <v>0</v>
      </c>
      <c r="K170" s="76">
        <f t="shared" si="133"/>
        <v>0</v>
      </c>
      <c r="L170" s="76">
        <f t="shared" si="134"/>
        <v>0</v>
      </c>
      <c r="M170" s="76">
        <f t="shared" si="135"/>
        <v>0</v>
      </c>
      <c r="N170" s="76">
        <f t="shared" si="136"/>
        <v>0</v>
      </c>
      <c r="O170" s="76">
        <f t="shared" si="137"/>
        <v>0</v>
      </c>
      <c r="P170" s="76">
        <f t="shared" si="138"/>
        <v>0</v>
      </c>
      <c r="Q170" s="76">
        <f t="shared" si="139"/>
        <v>0</v>
      </c>
      <c r="R170" s="76">
        <f t="shared" si="140"/>
        <v>0</v>
      </c>
      <c r="S170" s="76">
        <f t="shared" si="141"/>
        <v>0</v>
      </c>
      <c r="T170" s="76">
        <f t="shared" si="142"/>
        <v>0</v>
      </c>
      <c r="U170" s="87">
        <v>1</v>
      </c>
      <c r="V170" s="40" t="s">
        <v>66</v>
      </c>
      <c r="W170" s="40" t="s">
        <v>781</v>
      </c>
      <c r="X170" s="40">
        <v>1</v>
      </c>
      <c r="Y170" s="40">
        <v>0</v>
      </c>
      <c r="Z170" s="40" t="s">
        <v>57</v>
      </c>
      <c r="AA170" s="29"/>
      <c r="AB170" s="166">
        <v>360</v>
      </c>
      <c r="AC170" s="56"/>
      <c r="AD170" s="56"/>
      <c r="AE170" s="95"/>
      <c r="AF170" s="43"/>
      <c r="AG170" s="43"/>
      <c r="AH170" s="42"/>
      <c r="AI170" s="43"/>
      <c r="AJ170" s="44"/>
      <c r="AK170" s="43"/>
      <c r="AL170" s="43"/>
      <c r="AM170" s="43"/>
      <c r="AN170" s="43"/>
      <c r="AO170" s="43"/>
      <c r="AP170" s="351">
        <f t="shared" si="144"/>
        <v>0</v>
      </c>
    </row>
    <row r="171" spans="2:42" ht="80.05" customHeight="1" x14ac:dyDescent="0.45">
      <c r="B171" s="583"/>
      <c r="C171" s="582"/>
      <c r="D171" s="49" t="s">
        <v>550</v>
      </c>
      <c r="E171" s="183" t="s">
        <v>54</v>
      </c>
      <c r="F171" s="88">
        <v>5</v>
      </c>
      <c r="G171" s="81">
        <f t="shared" si="146"/>
        <v>0</v>
      </c>
      <c r="H171" s="76">
        <f t="shared" si="145"/>
        <v>0</v>
      </c>
      <c r="I171" s="76">
        <f t="shared" si="131"/>
        <v>0</v>
      </c>
      <c r="J171" s="76">
        <f t="shared" si="132"/>
        <v>0</v>
      </c>
      <c r="K171" s="76">
        <f t="shared" si="133"/>
        <v>0</v>
      </c>
      <c r="L171" s="76">
        <f t="shared" si="134"/>
        <v>0</v>
      </c>
      <c r="M171" s="76">
        <f t="shared" si="135"/>
        <v>0</v>
      </c>
      <c r="N171" s="76">
        <f t="shared" si="136"/>
        <v>0</v>
      </c>
      <c r="O171" s="76">
        <f t="shared" si="137"/>
        <v>0</v>
      </c>
      <c r="P171" s="76">
        <f t="shared" si="138"/>
        <v>0</v>
      </c>
      <c r="Q171" s="76">
        <f t="shared" si="139"/>
        <v>0</v>
      </c>
      <c r="R171" s="76">
        <f t="shared" si="140"/>
        <v>0</v>
      </c>
      <c r="S171" s="76">
        <f t="shared" si="141"/>
        <v>0</v>
      </c>
      <c r="T171" s="76">
        <f t="shared" si="142"/>
        <v>0</v>
      </c>
      <c r="U171" s="87">
        <v>1</v>
      </c>
      <c r="V171" s="40" t="s">
        <v>66</v>
      </c>
      <c r="W171" s="40" t="s">
        <v>781</v>
      </c>
      <c r="X171" s="40">
        <v>1</v>
      </c>
      <c r="Y171" s="40">
        <v>0</v>
      </c>
      <c r="Z171" s="40" t="s">
        <v>57</v>
      </c>
      <c r="AA171" s="29"/>
      <c r="AB171" s="166">
        <v>400</v>
      </c>
      <c r="AC171" s="56"/>
      <c r="AD171" s="56"/>
      <c r="AE171" s="95"/>
      <c r="AF171" s="43"/>
      <c r="AG171" s="43"/>
      <c r="AH171" s="42"/>
      <c r="AI171" s="43"/>
      <c r="AJ171" s="44"/>
      <c r="AK171" s="43"/>
      <c r="AL171" s="43"/>
      <c r="AM171" s="43"/>
      <c r="AN171" s="43"/>
      <c r="AO171" s="43"/>
      <c r="AP171" s="351">
        <f t="shared" si="144"/>
        <v>0</v>
      </c>
    </row>
    <row r="172" spans="2:42" ht="80.05" customHeight="1" x14ac:dyDescent="0.45">
      <c r="B172" s="581" t="s">
        <v>752</v>
      </c>
      <c r="C172" s="582" t="e" vm="202">
        <v>#VALUE!</v>
      </c>
      <c r="D172" s="21" t="s">
        <v>552</v>
      </c>
      <c r="E172" s="182"/>
      <c r="F172" s="88">
        <v>1.5</v>
      </c>
      <c r="G172" s="81">
        <f t="shared" si="146"/>
        <v>0</v>
      </c>
      <c r="H172" s="76">
        <f t="shared" si="145"/>
        <v>0</v>
      </c>
      <c r="I172" s="76">
        <f t="shared" si="131"/>
        <v>0</v>
      </c>
      <c r="J172" s="76">
        <f t="shared" si="132"/>
        <v>0</v>
      </c>
      <c r="K172" s="76">
        <f t="shared" si="133"/>
        <v>0</v>
      </c>
      <c r="L172" s="76">
        <f t="shared" si="134"/>
        <v>0</v>
      </c>
      <c r="M172" s="76">
        <f t="shared" si="135"/>
        <v>0</v>
      </c>
      <c r="N172" s="76">
        <f t="shared" si="136"/>
        <v>0</v>
      </c>
      <c r="O172" s="76">
        <f t="shared" si="137"/>
        <v>0</v>
      </c>
      <c r="P172" s="76">
        <f t="shared" si="138"/>
        <v>0</v>
      </c>
      <c r="Q172" s="76">
        <f t="shared" si="139"/>
        <v>0</v>
      </c>
      <c r="R172" s="76">
        <f t="shared" si="140"/>
        <v>0</v>
      </c>
      <c r="S172" s="76">
        <f t="shared" si="141"/>
        <v>0</v>
      </c>
      <c r="T172" s="76">
        <f t="shared" si="142"/>
        <v>0</v>
      </c>
      <c r="U172" s="87">
        <v>1</v>
      </c>
      <c r="V172" s="29" t="s">
        <v>55</v>
      </c>
      <c r="W172" s="29" t="s">
        <v>782</v>
      </c>
      <c r="X172" s="29">
        <v>1</v>
      </c>
      <c r="Y172" s="29">
        <v>0</v>
      </c>
      <c r="Z172" s="29" t="s">
        <v>57</v>
      </c>
      <c r="AA172" s="29"/>
      <c r="AB172" s="166">
        <v>240</v>
      </c>
      <c r="AC172" s="57"/>
      <c r="AD172" s="57"/>
      <c r="AE172" s="96"/>
      <c r="AF172" s="58"/>
      <c r="AG172" s="58"/>
      <c r="AH172" s="91"/>
      <c r="AI172" s="58"/>
      <c r="AJ172" s="92"/>
      <c r="AK172" s="58"/>
      <c r="AL172" s="58"/>
      <c r="AM172" s="58"/>
      <c r="AN172" s="58"/>
      <c r="AO172" s="58"/>
      <c r="AP172" s="350">
        <f t="shared" si="144"/>
        <v>0</v>
      </c>
    </row>
    <row r="173" spans="2:42" ht="80.05" customHeight="1" x14ac:dyDescent="0.45">
      <c r="B173" s="581"/>
      <c r="C173" s="582"/>
      <c r="D173" s="21" t="s">
        <v>554</v>
      </c>
      <c r="E173" s="182" t="s">
        <v>54</v>
      </c>
      <c r="F173" s="88">
        <v>1.5</v>
      </c>
      <c r="G173" s="81">
        <f t="shared" si="146"/>
        <v>0</v>
      </c>
      <c r="H173" s="76">
        <f t="shared" si="145"/>
        <v>0</v>
      </c>
      <c r="I173" s="76">
        <f t="shared" si="131"/>
        <v>0</v>
      </c>
      <c r="J173" s="76">
        <f t="shared" si="132"/>
        <v>0</v>
      </c>
      <c r="K173" s="76">
        <f t="shared" si="133"/>
        <v>0</v>
      </c>
      <c r="L173" s="76">
        <f t="shared" si="134"/>
        <v>0</v>
      </c>
      <c r="M173" s="76">
        <f t="shared" si="135"/>
        <v>0</v>
      </c>
      <c r="N173" s="76">
        <f t="shared" si="136"/>
        <v>0</v>
      </c>
      <c r="O173" s="76">
        <f t="shared" si="137"/>
        <v>0</v>
      </c>
      <c r="P173" s="76">
        <f t="shared" si="138"/>
        <v>0</v>
      </c>
      <c r="Q173" s="76">
        <f t="shared" si="139"/>
        <v>0</v>
      </c>
      <c r="R173" s="76">
        <f t="shared" si="140"/>
        <v>0</v>
      </c>
      <c r="S173" s="76">
        <f t="shared" si="141"/>
        <v>0</v>
      </c>
      <c r="T173" s="76">
        <f t="shared" si="142"/>
        <v>0</v>
      </c>
      <c r="U173" s="87">
        <v>1</v>
      </c>
      <c r="V173" s="29" t="s">
        <v>55</v>
      </c>
      <c r="W173" s="29" t="s">
        <v>782</v>
      </c>
      <c r="X173" s="29">
        <v>1</v>
      </c>
      <c r="Y173" s="29">
        <v>0</v>
      </c>
      <c r="Z173" s="29" t="s">
        <v>57</v>
      </c>
      <c r="AA173" s="29"/>
      <c r="AB173" s="166">
        <v>270</v>
      </c>
      <c r="AC173" s="57"/>
      <c r="AD173" s="57"/>
      <c r="AE173" s="96"/>
      <c r="AF173" s="58"/>
      <c r="AG173" s="58"/>
      <c r="AH173" s="91"/>
      <c r="AI173" s="58"/>
      <c r="AJ173" s="92"/>
      <c r="AK173" s="58"/>
      <c r="AL173" s="58"/>
      <c r="AM173" s="58"/>
      <c r="AN173" s="58"/>
      <c r="AO173" s="58"/>
      <c r="AP173" s="350">
        <f t="shared" si="144"/>
        <v>0</v>
      </c>
    </row>
    <row r="174" spans="2:42" ht="80.05" customHeight="1" x14ac:dyDescent="0.45">
      <c r="B174" s="583" t="s">
        <v>753</v>
      </c>
      <c r="C174" s="582" t="e" vm="203">
        <v>#VALUE!</v>
      </c>
      <c r="D174" s="49" t="s">
        <v>556</v>
      </c>
      <c r="E174" s="183"/>
      <c r="F174" s="88">
        <v>1.8</v>
      </c>
      <c r="G174" s="81">
        <f t="shared" si="146"/>
        <v>0</v>
      </c>
      <c r="H174" s="76">
        <f t="shared" si="145"/>
        <v>0</v>
      </c>
      <c r="I174" s="76">
        <f t="shared" si="131"/>
        <v>0</v>
      </c>
      <c r="J174" s="76">
        <f t="shared" si="132"/>
        <v>0</v>
      </c>
      <c r="K174" s="76">
        <f t="shared" si="133"/>
        <v>0</v>
      </c>
      <c r="L174" s="76">
        <f t="shared" si="134"/>
        <v>0</v>
      </c>
      <c r="M174" s="76">
        <f t="shared" si="135"/>
        <v>0</v>
      </c>
      <c r="N174" s="76">
        <f t="shared" si="136"/>
        <v>0</v>
      </c>
      <c r="O174" s="76">
        <f t="shared" si="137"/>
        <v>0</v>
      </c>
      <c r="P174" s="76">
        <f t="shared" si="138"/>
        <v>0</v>
      </c>
      <c r="Q174" s="76">
        <f t="shared" si="139"/>
        <v>0</v>
      </c>
      <c r="R174" s="76">
        <f t="shared" si="140"/>
        <v>0</v>
      </c>
      <c r="S174" s="76">
        <f t="shared" si="141"/>
        <v>0</v>
      </c>
      <c r="T174" s="76">
        <f t="shared" si="142"/>
        <v>0</v>
      </c>
      <c r="U174" s="87">
        <v>1</v>
      </c>
      <c r="V174" s="40" t="s">
        <v>55</v>
      </c>
      <c r="W174" s="40" t="s">
        <v>783</v>
      </c>
      <c r="X174" s="40">
        <v>1</v>
      </c>
      <c r="Y174" s="40">
        <v>0</v>
      </c>
      <c r="Z174" s="40" t="s">
        <v>57</v>
      </c>
      <c r="AA174" s="29"/>
      <c r="AB174" s="166">
        <v>240</v>
      </c>
      <c r="AC174" s="56"/>
      <c r="AD174" s="56"/>
      <c r="AE174" s="95"/>
      <c r="AF174" s="43"/>
      <c r="AG174" s="43"/>
      <c r="AH174" s="42"/>
      <c r="AI174" s="43"/>
      <c r="AJ174" s="44"/>
      <c r="AK174" s="43"/>
      <c r="AL174" s="43"/>
      <c r="AM174" s="43"/>
      <c r="AN174" s="43"/>
      <c r="AO174" s="43"/>
      <c r="AP174" s="351">
        <f t="shared" si="144"/>
        <v>0</v>
      </c>
    </row>
    <row r="175" spans="2:42" ht="80.05" customHeight="1" x14ac:dyDescent="0.45">
      <c r="B175" s="583"/>
      <c r="C175" s="582"/>
      <c r="D175" s="49" t="s">
        <v>558</v>
      </c>
      <c r="E175" s="183" t="s">
        <v>54</v>
      </c>
      <c r="F175" s="88">
        <v>1.8</v>
      </c>
      <c r="G175" s="81">
        <f t="shared" si="146"/>
        <v>0</v>
      </c>
      <c r="H175" s="76">
        <f t="shared" si="145"/>
        <v>0</v>
      </c>
      <c r="I175" s="76">
        <f t="shared" si="131"/>
        <v>0</v>
      </c>
      <c r="J175" s="76">
        <f t="shared" si="132"/>
        <v>0</v>
      </c>
      <c r="K175" s="76">
        <f t="shared" si="133"/>
        <v>0</v>
      </c>
      <c r="L175" s="76">
        <f t="shared" si="134"/>
        <v>0</v>
      </c>
      <c r="M175" s="76">
        <f t="shared" si="135"/>
        <v>0</v>
      </c>
      <c r="N175" s="76">
        <f>AI175*$X175</f>
        <v>0</v>
      </c>
      <c r="O175" s="76">
        <f t="shared" si="137"/>
        <v>0</v>
      </c>
      <c r="P175" s="76">
        <f t="shared" si="138"/>
        <v>0</v>
      </c>
      <c r="Q175" s="76">
        <f t="shared" si="139"/>
        <v>0</v>
      </c>
      <c r="R175" s="76">
        <f t="shared" si="140"/>
        <v>0</v>
      </c>
      <c r="S175" s="76">
        <f t="shared" si="141"/>
        <v>0</v>
      </c>
      <c r="T175" s="76">
        <f t="shared" si="142"/>
        <v>0</v>
      </c>
      <c r="U175" s="87">
        <v>1</v>
      </c>
      <c r="V175" s="40" t="s">
        <v>55</v>
      </c>
      <c r="W175" s="40" t="s">
        <v>783</v>
      </c>
      <c r="X175" s="40">
        <v>1</v>
      </c>
      <c r="Y175" s="40">
        <v>0</v>
      </c>
      <c r="Z175" s="40" t="s">
        <v>57</v>
      </c>
      <c r="AA175" s="29"/>
      <c r="AB175" s="166">
        <v>270</v>
      </c>
      <c r="AC175" s="56"/>
      <c r="AD175" s="56"/>
      <c r="AE175" s="95"/>
      <c r="AF175" s="43"/>
      <c r="AG175" s="43"/>
      <c r="AH175" s="42"/>
      <c r="AI175" s="43"/>
      <c r="AJ175" s="44"/>
      <c r="AK175" s="43"/>
      <c r="AL175" s="43"/>
      <c r="AM175" s="43"/>
      <c r="AN175" s="43"/>
      <c r="AO175" s="43"/>
      <c r="AP175" s="351">
        <f t="shared" si="144"/>
        <v>0</v>
      </c>
    </row>
    <row r="176" spans="2:42" ht="80.05" customHeight="1" x14ac:dyDescent="0.45">
      <c r="B176" s="581" t="s">
        <v>754</v>
      </c>
      <c r="C176" s="582" t="e" vm="204">
        <v>#VALUE!</v>
      </c>
      <c r="D176" s="21" t="s">
        <v>560</v>
      </c>
      <c r="E176" s="182"/>
      <c r="F176" s="88">
        <v>1.9</v>
      </c>
      <c r="G176" s="81">
        <f t="shared" si="146"/>
        <v>0</v>
      </c>
      <c r="H176" s="76">
        <f t="shared" si="145"/>
        <v>0</v>
      </c>
      <c r="I176" s="76">
        <f t="shared" si="131"/>
        <v>0</v>
      </c>
      <c r="J176" s="76">
        <f t="shared" si="132"/>
        <v>0</v>
      </c>
      <c r="K176" s="76">
        <f t="shared" si="133"/>
        <v>0</v>
      </c>
      <c r="L176" s="76">
        <f t="shared" si="134"/>
        <v>0</v>
      </c>
      <c r="M176" s="76">
        <f t="shared" si="135"/>
        <v>0</v>
      </c>
      <c r="N176" s="76">
        <f t="shared" si="136"/>
        <v>0</v>
      </c>
      <c r="O176" s="76">
        <f t="shared" si="137"/>
        <v>0</v>
      </c>
      <c r="P176" s="76">
        <f t="shared" si="138"/>
        <v>0</v>
      </c>
      <c r="Q176" s="76">
        <f t="shared" si="139"/>
        <v>0</v>
      </c>
      <c r="R176" s="76">
        <f t="shared" si="140"/>
        <v>0</v>
      </c>
      <c r="S176" s="76">
        <f t="shared" si="141"/>
        <v>0</v>
      </c>
      <c r="T176" s="76">
        <f t="shared" si="142"/>
        <v>0</v>
      </c>
      <c r="U176" s="87">
        <v>1</v>
      </c>
      <c r="V176" s="29" t="s">
        <v>55</v>
      </c>
      <c r="W176" s="29" t="s">
        <v>784</v>
      </c>
      <c r="X176" s="29">
        <v>1</v>
      </c>
      <c r="Y176" s="29">
        <v>0</v>
      </c>
      <c r="Z176" s="29" t="s">
        <v>57</v>
      </c>
      <c r="AA176" s="29"/>
      <c r="AB176" s="166">
        <v>240</v>
      </c>
      <c r="AC176" s="57"/>
      <c r="AD176" s="57"/>
      <c r="AE176" s="96"/>
      <c r="AF176" s="58"/>
      <c r="AG176" s="58"/>
      <c r="AH176" s="91"/>
      <c r="AI176" s="58"/>
      <c r="AJ176" s="92"/>
      <c r="AK176" s="58"/>
      <c r="AL176" s="58"/>
      <c r="AM176" s="58"/>
      <c r="AN176" s="58"/>
      <c r="AO176" s="58"/>
      <c r="AP176" s="350">
        <f t="shared" si="144"/>
        <v>0</v>
      </c>
    </row>
    <row r="177" spans="2:42" ht="80.05" customHeight="1" x14ac:dyDescent="0.45">
      <c r="B177" s="581"/>
      <c r="C177" s="582"/>
      <c r="D177" s="21" t="s">
        <v>562</v>
      </c>
      <c r="E177" s="182" t="s">
        <v>54</v>
      </c>
      <c r="F177" s="88">
        <v>1.9</v>
      </c>
      <c r="G177" s="81">
        <f t="shared" si="146"/>
        <v>0</v>
      </c>
      <c r="H177" s="76">
        <f t="shared" si="145"/>
        <v>0</v>
      </c>
      <c r="I177" s="76">
        <f t="shared" si="131"/>
        <v>0</v>
      </c>
      <c r="J177" s="76">
        <f t="shared" si="132"/>
        <v>0</v>
      </c>
      <c r="K177" s="76">
        <f t="shared" si="133"/>
        <v>0</v>
      </c>
      <c r="L177" s="76">
        <f t="shared" si="134"/>
        <v>0</v>
      </c>
      <c r="M177" s="76">
        <f t="shared" si="135"/>
        <v>0</v>
      </c>
      <c r="N177" s="76">
        <f t="shared" si="136"/>
        <v>0</v>
      </c>
      <c r="O177" s="76">
        <f t="shared" si="137"/>
        <v>0</v>
      </c>
      <c r="P177" s="76">
        <f t="shared" si="138"/>
        <v>0</v>
      </c>
      <c r="Q177" s="76">
        <f t="shared" si="139"/>
        <v>0</v>
      </c>
      <c r="R177" s="76">
        <f t="shared" si="140"/>
        <v>0</v>
      </c>
      <c r="S177" s="76">
        <f t="shared" si="141"/>
        <v>0</v>
      </c>
      <c r="T177" s="76">
        <f t="shared" si="142"/>
        <v>0</v>
      </c>
      <c r="U177" s="87">
        <v>1</v>
      </c>
      <c r="V177" s="29" t="s">
        <v>55</v>
      </c>
      <c r="W177" s="29" t="s">
        <v>784</v>
      </c>
      <c r="X177" s="29">
        <v>1</v>
      </c>
      <c r="Y177" s="29">
        <v>0</v>
      </c>
      <c r="Z177" s="29" t="s">
        <v>57</v>
      </c>
      <c r="AA177" s="29"/>
      <c r="AB177" s="166">
        <v>270</v>
      </c>
      <c r="AC177" s="57"/>
      <c r="AD177" s="57"/>
      <c r="AE177" s="96"/>
      <c r="AF177" s="58"/>
      <c r="AG177" s="58"/>
      <c r="AH177" s="91"/>
      <c r="AI177" s="58"/>
      <c r="AJ177" s="92"/>
      <c r="AK177" s="58"/>
      <c r="AL177" s="58"/>
      <c r="AM177" s="58"/>
      <c r="AN177" s="58"/>
      <c r="AO177" s="58"/>
      <c r="AP177" s="350">
        <f t="shared" si="144"/>
        <v>0</v>
      </c>
    </row>
    <row r="178" spans="2:42" ht="80.150000000000006" customHeight="1" x14ac:dyDescent="0.45">
      <c r="B178" s="583" t="s">
        <v>755</v>
      </c>
      <c r="C178" s="582" t="e" vm="205">
        <v>#VALUE!</v>
      </c>
      <c r="D178" s="49" t="s">
        <v>564</v>
      </c>
      <c r="E178" s="183"/>
      <c r="F178" s="88">
        <v>2</v>
      </c>
      <c r="G178" s="81">
        <f t="shared" si="146"/>
        <v>0</v>
      </c>
      <c r="H178" s="76">
        <f t="shared" si="145"/>
        <v>0</v>
      </c>
      <c r="I178" s="76">
        <f t="shared" si="131"/>
        <v>0</v>
      </c>
      <c r="J178" s="76">
        <f t="shared" si="132"/>
        <v>0</v>
      </c>
      <c r="K178" s="76">
        <f t="shared" si="133"/>
        <v>0</v>
      </c>
      <c r="L178" s="76">
        <f t="shared" si="134"/>
        <v>0</v>
      </c>
      <c r="M178" s="76">
        <f t="shared" si="135"/>
        <v>0</v>
      </c>
      <c r="N178" s="76">
        <f t="shared" si="136"/>
        <v>0</v>
      </c>
      <c r="O178" s="76">
        <f t="shared" si="137"/>
        <v>0</v>
      </c>
      <c r="P178" s="76">
        <f t="shared" si="138"/>
        <v>0</v>
      </c>
      <c r="Q178" s="76">
        <f t="shared" si="139"/>
        <v>0</v>
      </c>
      <c r="R178" s="76">
        <f t="shared" si="140"/>
        <v>0</v>
      </c>
      <c r="S178" s="76">
        <f t="shared" si="141"/>
        <v>0</v>
      </c>
      <c r="T178" s="76">
        <f t="shared" si="142"/>
        <v>0</v>
      </c>
      <c r="U178" s="87">
        <v>1</v>
      </c>
      <c r="V178" s="40" t="s">
        <v>55</v>
      </c>
      <c r="W178" s="40" t="s">
        <v>785</v>
      </c>
      <c r="X178" s="40">
        <v>1</v>
      </c>
      <c r="Y178" s="40">
        <v>0</v>
      </c>
      <c r="Z178" s="40" t="s">
        <v>57</v>
      </c>
      <c r="AA178" s="29"/>
      <c r="AB178" s="166">
        <v>240</v>
      </c>
      <c r="AC178" s="56"/>
      <c r="AD178" s="56"/>
      <c r="AE178" s="95"/>
      <c r="AF178" s="43"/>
      <c r="AG178" s="43"/>
      <c r="AH178" s="42"/>
      <c r="AI178" s="43"/>
      <c r="AJ178" s="44"/>
      <c r="AK178" s="43"/>
      <c r="AL178" s="43"/>
      <c r="AM178" s="43"/>
      <c r="AN178" s="43"/>
      <c r="AO178" s="43"/>
      <c r="AP178" s="351">
        <f t="shared" si="144"/>
        <v>0</v>
      </c>
    </row>
    <row r="179" spans="2:42" ht="80.05" customHeight="1" thickBot="1" x14ac:dyDescent="0.5">
      <c r="B179" s="583"/>
      <c r="C179" s="582"/>
      <c r="D179" s="49" t="s">
        <v>566</v>
      </c>
      <c r="E179" s="183" t="s">
        <v>54</v>
      </c>
      <c r="F179" s="88">
        <v>2</v>
      </c>
      <c r="G179" s="81">
        <f t="shared" si="146"/>
        <v>0</v>
      </c>
      <c r="H179" s="76">
        <f t="shared" si="145"/>
        <v>0</v>
      </c>
      <c r="I179" s="76">
        <f t="shared" si="131"/>
        <v>0</v>
      </c>
      <c r="J179" s="76">
        <f t="shared" si="132"/>
        <v>0</v>
      </c>
      <c r="K179" s="76">
        <f t="shared" si="133"/>
        <v>0</v>
      </c>
      <c r="L179" s="76">
        <f t="shared" si="134"/>
        <v>0</v>
      </c>
      <c r="M179" s="76">
        <f t="shared" si="135"/>
        <v>0</v>
      </c>
      <c r="N179" s="76">
        <f t="shared" si="136"/>
        <v>0</v>
      </c>
      <c r="O179" s="76">
        <f t="shared" si="137"/>
        <v>0</v>
      </c>
      <c r="P179" s="76">
        <f t="shared" si="138"/>
        <v>0</v>
      </c>
      <c r="Q179" s="76">
        <f t="shared" si="139"/>
        <v>0</v>
      </c>
      <c r="R179" s="76">
        <f t="shared" si="140"/>
        <v>0</v>
      </c>
      <c r="S179" s="76">
        <f t="shared" si="141"/>
        <v>0</v>
      </c>
      <c r="T179" s="76">
        <f t="shared" si="142"/>
        <v>0</v>
      </c>
      <c r="U179" s="87">
        <v>1</v>
      </c>
      <c r="V179" s="40" t="s">
        <v>55</v>
      </c>
      <c r="W179" s="40" t="s">
        <v>785</v>
      </c>
      <c r="X179" s="40">
        <v>1</v>
      </c>
      <c r="Y179" s="40">
        <v>0</v>
      </c>
      <c r="Z179" s="40" t="s">
        <v>57</v>
      </c>
      <c r="AA179" s="29"/>
      <c r="AB179" s="166">
        <v>270</v>
      </c>
      <c r="AC179" s="56"/>
      <c r="AD179" s="56"/>
      <c r="AE179" s="95"/>
      <c r="AF179" s="43"/>
      <c r="AG179" s="43"/>
      <c r="AH179" s="42"/>
      <c r="AI179" s="43"/>
      <c r="AJ179" s="44"/>
      <c r="AK179" s="43"/>
      <c r="AL179" s="43"/>
      <c r="AM179" s="43"/>
      <c r="AN179" s="43"/>
      <c r="AO179" s="43"/>
      <c r="AP179" s="352">
        <f t="shared" si="144"/>
        <v>0</v>
      </c>
    </row>
    <row r="180" spans="2:42" ht="80.05" customHeight="1" x14ac:dyDescent="0.45">
      <c r="B180" s="584" t="s">
        <v>756</v>
      </c>
      <c r="C180" s="586" t="e" vm="206">
        <v>#VALUE!</v>
      </c>
      <c r="D180" s="362" t="s">
        <v>568</v>
      </c>
      <c r="E180" s="363"/>
      <c r="F180" s="339">
        <f>F140+F142+F144+F146+F148+F150+F152+F154+F156+F158+F160+F162+F164+F166+F168+F170+F172+F174+F176+F178</f>
        <v>182.70000000000002</v>
      </c>
      <c r="G180" s="340">
        <f>SUM(AC180:AO180)*F180</f>
        <v>0</v>
      </c>
      <c r="H180" s="341">
        <f>AC180*$X180</f>
        <v>0</v>
      </c>
      <c r="I180" s="341">
        <f t="shared" si="131"/>
        <v>0</v>
      </c>
      <c r="J180" s="341">
        <f t="shared" si="132"/>
        <v>0</v>
      </c>
      <c r="K180" s="341">
        <f t="shared" si="133"/>
        <v>0</v>
      </c>
      <c r="L180" s="341">
        <f t="shared" si="134"/>
        <v>0</v>
      </c>
      <c r="M180" s="341">
        <f t="shared" si="135"/>
        <v>0</v>
      </c>
      <c r="N180" s="341">
        <f t="shared" si="136"/>
        <v>0</v>
      </c>
      <c r="O180" s="341">
        <f t="shared" si="137"/>
        <v>0</v>
      </c>
      <c r="P180" s="341">
        <f t="shared" si="138"/>
        <v>0</v>
      </c>
      <c r="Q180" s="341">
        <f t="shared" si="139"/>
        <v>0</v>
      </c>
      <c r="R180" s="341">
        <f t="shared" si="140"/>
        <v>0</v>
      </c>
      <c r="S180" s="341">
        <f t="shared" si="141"/>
        <v>0</v>
      </c>
      <c r="T180" s="341">
        <f t="shared" si="142"/>
        <v>0</v>
      </c>
      <c r="U180" s="339">
        <v>20</v>
      </c>
      <c r="V180" s="364" t="s">
        <v>757</v>
      </c>
      <c r="W180" s="364"/>
      <c r="X180" s="364">
        <v>20</v>
      </c>
      <c r="Y180" s="364">
        <f>SUM(Y140:Y179)</f>
        <v>0</v>
      </c>
      <c r="Z180" s="364" t="s">
        <v>57</v>
      </c>
      <c r="AA180" s="342"/>
      <c r="AB180" s="343">
        <v>8440</v>
      </c>
      <c r="AC180" s="369"/>
      <c r="AD180" s="371"/>
      <c r="AE180" s="372"/>
      <c r="AF180" s="371"/>
      <c r="AG180" s="373"/>
      <c r="AH180" s="374"/>
      <c r="AI180" s="371"/>
      <c r="AJ180" s="371"/>
      <c r="AK180" s="369"/>
      <c r="AL180" s="371"/>
      <c r="AM180" s="371"/>
      <c r="AN180" s="373"/>
      <c r="AO180" s="371"/>
      <c r="AP180" s="365">
        <f t="shared" si="144"/>
        <v>0</v>
      </c>
    </row>
    <row r="181" spans="2:42" ht="80.05" customHeight="1" thickBot="1" x14ac:dyDescent="0.5">
      <c r="B181" s="585"/>
      <c r="C181" s="587"/>
      <c r="D181" s="353" t="s">
        <v>569</v>
      </c>
      <c r="E181" s="354" t="s">
        <v>54</v>
      </c>
      <c r="F181" s="355">
        <f>F141+F143+F145+F147+F149+F151+F153+F155+F157+F159+F161+F163+F165+F167+F169+F171+F173+F175+F177+F179</f>
        <v>182.70000000000002</v>
      </c>
      <c r="G181" s="356">
        <f t="shared" ref="G181:G182" si="147">SUM(AC181:AO181)*F181</f>
        <v>0</v>
      </c>
      <c r="H181" s="357">
        <f t="shared" ref="H181" si="148">AC181*$X181</f>
        <v>0</v>
      </c>
      <c r="I181" s="357">
        <f t="shared" si="131"/>
        <v>0</v>
      </c>
      <c r="J181" s="357">
        <f>AE181*$X181</f>
        <v>0</v>
      </c>
      <c r="K181" s="357">
        <f t="shared" si="133"/>
        <v>0</v>
      </c>
      <c r="L181" s="357">
        <f t="shared" si="134"/>
        <v>0</v>
      </c>
      <c r="M181" s="357">
        <f t="shared" si="135"/>
        <v>0</v>
      </c>
      <c r="N181" s="357">
        <f t="shared" si="136"/>
        <v>0</v>
      </c>
      <c r="O181" s="357">
        <f t="shared" si="137"/>
        <v>0</v>
      </c>
      <c r="P181" s="357">
        <f t="shared" si="138"/>
        <v>0</v>
      </c>
      <c r="Q181" s="357">
        <f t="shared" si="139"/>
        <v>0</v>
      </c>
      <c r="R181" s="357">
        <f t="shared" si="140"/>
        <v>0</v>
      </c>
      <c r="S181" s="357">
        <f t="shared" si="141"/>
        <v>0</v>
      </c>
      <c r="T181" s="357">
        <f t="shared" si="142"/>
        <v>0</v>
      </c>
      <c r="U181" s="358">
        <v>20</v>
      </c>
      <c r="V181" s="359" t="s">
        <v>757</v>
      </c>
      <c r="W181" s="359"/>
      <c r="X181" s="359">
        <v>20</v>
      </c>
      <c r="Y181" s="359">
        <f>SUM(Y141:Y180)</f>
        <v>0</v>
      </c>
      <c r="Z181" s="359" t="s">
        <v>57</v>
      </c>
      <c r="AA181" s="360"/>
      <c r="AB181" s="368">
        <v>9800</v>
      </c>
      <c r="AC181" s="370"/>
      <c r="AD181" s="370"/>
      <c r="AE181" s="367"/>
      <c r="AF181" s="370"/>
      <c r="AG181" s="370"/>
      <c r="AH181" s="370"/>
      <c r="AI181" s="370"/>
      <c r="AJ181" s="366"/>
      <c r="AK181" s="370"/>
      <c r="AL181" s="366"/>
      <c r="AM181" s="366"/>
      <c r="AN181" s="370"/>
      <c r="AO181" s="370"/>
      <c r="AP181" s="361">
        <f t="shared" si="144"/>
        <v>0</v>
      </c>
    </row>
    <row r="182" spans="2:42" ht="138.9" customHeight="1" thickBot="1" x14ac:dyDescent="0.5">
      <c r="B182" s="588"/>
      <c r="C182" s="588"/>
      <c r="D182" s="588"/>
      <c r="E182" s="588"/>
      <c r="F182" s="89"/>
      <c r="G182" s="162">
        <f t="shared" si="147"/>
        <v>0</v>
      </c>
      <c r="H182" s="75"/>
      <c r="I182" s="102"/>
      <c r="J182" s="170"/>
      <c r="K182" s="171"/>
      <c r="L182" s="172"/>
      <c r="M182" s="173"/>
      <c r="N182" s="174"/>
      <c r="O182" s="175"/>
      <c r="P182" s="176"/>
      <c r="Q182" s="177"/>
      <c r="R182" s="178"/>
      <c r="S182" s="179"/>
      <c r="T182" s="180"/>
      <c r="U182" s="85"/>
      <c r="V182" s="589"/>
      <c r="W182" s="589"/>
      <c r="X182" s="589"/>
      <c r="Y182" s="589"/>
      <c r="Z182" s="589"/>
      <c r="AA182" s="21"/>
      <c r="AB182" s="181" t="s">
        <v>764</v>
      </c>
      <c r="AC182" s="36"/>
      <c r="AD182" s="36"/>
      <c r="AE182" s="51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93"/>
    </row>
    <row r="183" spans="2:42" ht="80.05" customHeight="1" x14ac:dyDescent="0.45">
      <c r="B183" s="590" t="s">
        <v>758</v>
      </c>
      <c r="C183" s="591" t="e" vm="207">
        <v>#VALUE!</v>
      </c>
      <c r="D183" s="337" t="s">
        <v>488</v>
      </c>
      <c r="E183" s="338"/>
      <c r="F183" s="339">
        <v>4.0999999999999996</v>
      </c>
      <c r="G183" s="340">
        <f>SUM(AC183:AO183)*F183</f>
        <v>0</v>
      </c>
      <c r="H183" s="341">
        <f>AC183*$X183</f>
        <v>0</v>
      </c>
      <c r="I183" s="341">
        <f t="shared" ref="I183:I196" si="149">AD183*$X183</f>
        <v>0</v>
      </c>
      <c r="J183" s="341">
        <f t="shared" ref="J183:J195" si="150">AE183*$X183</f>
        <v>0</v>
      </c>
      <c r="K183" s="341">
        <f t="shared" ref="K183:K196" si="151">AF183*$X183</f>
        <v>0</v>
      </c>
      <c r="L183" s="341">
        <f t="shared" ref="L183:L196" si="152">AG183*$X183</f>
        <v>0</v>
      </c>
      <c r="M183" s="341">
        <f t="shared" ref="M183:M196" si="153">AH183*$X183</f>
        <v>0</v>
      </c>
      <c r="N183" s="341">
        <f t="shared" ref="N183:N196" si="154">AI183*$X183</f>
        <v>0</v>
      </c>
      <c r="O183" s="341">
        <f t="shared" ref="O183:O196" si="155">AJ183*$X183</f>
        <v>0</v>
      </c>
      <c r="P183" s="341">
        <f t="shared" ref="P183:P196" si="156">AK183*$X183</f>
        <v>0</v>
      </c>
      <c r="Q183" s="341">
        <f t="shared" ref="Q183:Q196" si="157">AL183*$X183</f>
        <v>0</v>
      </c>
      <c r="R183" s="341">
        <f t="shared" ref="R183:R196" si="158">AM183*$X183</f>
        <v>0</v>
      </c>
      <c r="S183" s="341">
        <f t="shared" ref="S183:S196" si="159">AN183*$X183</f>
        <v>0</v>
      </c>
      <c r="T183" s="341">
        <f t="shared" ref="T183:T196" si="160">AO183*$X183</f>
        <v>0</v>
      </c>
      <c r="U183" s="339">
        <v>1</v>
      </c>
      <c r="V183" s="342" t="s">
        <v>66</v>
      </c>
      <c r="W183" s="342" t="s">
        <v>786</v>
      </c>
      <c r="X183" s="342">
        <v>1</v>
      </c>
      <c r="Y183" s="342">
        <v>0</v>
      </c>
      <c r="Z183" s="342" t="s">
        <v>57</v>
      </c>
      <c r="AA183" s="342"/>
      <c r="AB183" s="343">
        <v>260</v>
      </c>
      <c r="AC183" s="346"/>
      <c r="AD183" s="344"/>
      <c r="AE183" s="345"/>
      <c r="AF183" s="346"/>
      <c r="AG183" s="346"/>
      <c r="AH183" s="347"/>
      <c r="AI183" s="346"/>
      <c r="AJ183" s="348"/>
      <c r="AK183" s="346"/>
      <c r="AL183" s="346"/>
      <c r="AM183" s="346"/>
      <c r="AN183" s="346"/>
      <c r="AO183" s="346"/>
      <c r="AP183" s="349">
        <f>AB183*SUM(AC183:AO183)</f>
        <v>0</v>
      </c>
    </row>
    <row r="184" spans="2:42" ht="80.05" customHeight="1" x14ac:dyDescent="0.45">
      <c r="B184" s="581"/>
      <c r="C184" s="582"/>
      <c r="D184" s="21" t="s">
        <v>490</v>
      </c>
      <c r="E184" s="182" t="s">
        <v>54</v>
      </c>
      <c r="F184" s="88">
        <v>4.0999999999999996</v>
      </c>
      <c r="G184" s="162">
        <f t="shared" ref="G184:G188" si="161">SUM(AC184:AO184)*F184</f>
        <v>0</v>
      </c>
      <c r="H184" s="76">
        <f>AC184*$X184</f>
        <v>0</v>
      </c>
      <c r="I184" s="76">
        <f t="shared" si="149"/>
        <v>0</v>
      </c>
      <c r="J184" s="76">
        <f t="shared" si="150"/>
        <v>0</v>
      </c>
      <c r="K184" s="76">
        <f t="shared" si="151"/>
        <v>0</v>
      </c>
      <c r="L184" s="76">
        <f t="shared" si="152"/>
        <v>0</v>
      </c>
      <c r="M184" s="76">
        <f t="shared" si="153"/>
        <v>0</v>
      </c>
      <c r="N184" s="76">
        <f t="shared" si="154"/>
        <v>0</v>
      </c>
      <c r="O184" s="76">
        <f t="shared" si="155"/>
        <v>0</v>
      </c>
      <c r="P184" s="76">
        <f t="shared" si="156"/>
        <v>0</v>
      </c>
      <c r="Q184" s="76">
        <f t="shared" si="157"/>
        <v>0</v>
      </c>
      <c r="R184" s="76">
        <f t="shared" si="158"/>
        <v>0</v>
      </c>
      <c r="S184" s="76">
        <f t="shared" si="159"/>
        <v>0</v>
      </c>
      <c r="T184" s="76">
        <f t="shared" si="160"/>
        <v>0</v>
      </c>
      <c r="U184" s="88">
        <v>1</v>
      </c>
      <c r="V184" s="29" t="s">
        <v>66</v>
      </c>
      <c r="W184" s="29" t="s">
        <v>786</v>
      </c>
      <c r="X184" s="29">
        <v>1</v>
      </c>
      <c r="Y184" s="29">
        <v>0</v>
      </c>
      <c r="Z184" s="29" t="s">
        <v>57</v>
      </c>
      <c r="AA184" s="29"/>
      <c r="AB184" s="166">
        <v>310</v>
      </c>
      <c r="AC184" s="57"/>
      <c r="AD184" s="57"/>
      <c r="AE184" s="96"/>
      <c r="AF184" s="58"/>
      <c r="AG184" s="58"/>
      <c r="AH184" s="91"/>
      <c r="AI184" s="58"/>
      <c r="AJ184" s="92"/>
      <c r="AK184" s="58"/>
      <c r="AL184" s="58"/>
      <c r="AM184" s="58"/>
      <c r="AN184" s="58"/>
      <c r="AO184" s="58"/>
      <c r="AP184" s="350">
        <f t="shared" ref="AP184:AP196" si="162">AB184*SUM(AC184:AO184)</f>
        <v>0</v>
      </c>
    </row>
    <row r="185" spans="2:42" ht="80.05" customHeight="1" x14ac:dyDescent="0.45">
      <c r="B185" s="583" t="s">
        <v>759</v>
      </c>
      <c r="C185" s="582" t="e" vm="208">
        <v>#VALUE!</v>
      </c>
      <c r="D185" s="49" t="s">
        <v>492</v>
      </c>
      <c r="E185" s="183"/>
      <c r="F185" s="88">
        <v>4.5999999999999996</v>
      </c>
      <c r="G185" s="162">
        <f t="shared" si="161"/>
        <v>0</v>
      </c>
      <c r="H185" s="76">
        <f t="shared" ref="H185:H194" si="163">AC185*$X185</f>
        <v>0</v>
      </c>
      <c r="I185" s="76">
        <f t="shared" si="149"/>
        <v>0</v>
      </c>
      <c r="J185" s="76">
        <f t="shared" si="150"/>
        <v>0</v>
      </c>
      <c r="K185" s="76">
        <f t="shared" si="151"/>
        <v>0</v>
      </c>
      <c r="L185" s="76">
        <f t="shared" si="152"/>
        <v>0</v>
      </c>
      <c r="M185" s="76">
        <f t="shared" si="153"/>
        <v>0</v>
      </c>
      <c r="N185" s="76">
        <f t="shared" si="154"/>
        <v>0</v>
      </c>
      <c r="O185" s="76">
        <f t="shared" si="155"/>
        <v>0</v>
      </c>
      <c r="P185" s="76">
        <f t="shared" si="156"/>
        <v>0</v>
      </c>
      <c r="Q185" s="76">
        <f t="shared" si="157"/>
        <v>0</v>
      </c>
      <c r="R185" s="76">
        <f t="shared" si="158"/>
        <v>0</v>
      </c>
      <c r="S185" s="76">
        <f t="shared" si="159"/>
        <v>0</v>
      </c>
      <c r="T185" s="76">
        <f t="shared" si="160"/>
        <v>0</v>
      </c>
      <c r="U185" s="88">
        <v>1</v>
      </c>
      <c r="V185" s="40" t="s">
        <v>66</v>
      </c>
      <c r="W185" s="40" t="s">
        <v>787</v>
      </c>
      <c r="X185" s="40">
        <v>1</v>
      </c>
      <c r="Y185" s="40">
        <v>0</v>
      </c>
      <c r="Z185" s="40" t="s">
        <v>57</v>
      </c>
      <c r="AA185" s="29"/>
      <c r="AB185" s="166">
        <v>260</v>
      </c>
      <c r="AC185" s="43"/>
      <c r="AD185" s="56"/>
      <c r="AE185" s="95"/>
      <c r="AF185" s="43"/>
      <c r="AG185" s="43"/>
      <c r="AH185" s="42"/>
      <c r="AI185" s="43"/>
      <c r="AJ185" s="44"/>
      <c r="AK185" s="43"/>
      <c r="AL185" s="43"/>
      <c r="AM185" s="43"/>
      <c r="AN185" s="43"/>
      <c r="AO185" s="43"/>
      <c r="AP185" s="351">
        <f t="shared" si="162"/>
        <v>0</v>
      </c>
    </row>
    <row r="186" spans="2:42" ht="80.05" customHeight="1" x14ac:dyDescent="0.45">
      <c r="B186" s="583"/>
      <c r="C186" s="582"/>
      <c r="D186" s="49" t="s">
        <v>494</v>
      </c>
      <c r="E186" s="183" t="s">
        <v>54</v>
      </c>
      <c r="F186" s="88">
        <v>4.5999999999999996</v>
      </c>
      <c r="G186" s="81">
        <f t="shared" si="161"/>
        <v>0</v>
      </c>
      <c r="H186" s="76">
        <f t="shared" si="163"/>
        <v>0</v>
      </c>
      <c r="I186" s="76">
        <f t="shared" si="149"/>
        <v>0</v>
      </c>
      <c r="J186" s="76">
        <f t="shared" si="150"/>
        <v>0</v>
      </c>
      <c r="K186" s="76">
        <f t="shared" si="151"/>
        <v>0</v>
      </c>
      <c r="L186" s="76">
        <f t="shared" si="152"/>
        <v>0</v>
      </c>
      <c r="M186" s="76">
        <f t="shared" si="153"/>
        <v>0</v>
      </c>
      <c r="N186" s="76">
        <f t="shared" si="154"/>
        <v>0</v>
      </c>
      <c r="O186" s="76">
        <f t="shared" si="155"/>
        <v>0</v>
      </c>
      <c r="P186" s="76">
        <f t="shared" si="156"/>
        <v>0</v>
      </c>
      <c r="Q186" s="76">
        <f t="shared" si="157"/>
        <v>0</v>
      </c>
      <c r="R186" s="76">
        <f t="shared" si="158"/>
        <v>0</v>
      </c>
      <c r="S186" s="76">
        <f t="shared" si="159"/>
        <v>0</v>
      </c>
      <c r="T186" s="76">
        <f t="shared" si="160"/>
        <v>0</v>
      </c>
      <c r="U186" s="87">
        <v>1</v>
      </c>
      <c r="V186" s="40" t="s">
        <v>66</v>
      </c>
      <c r="W186" s="40" t="s">
        <v>787</v>
      </c>
      <c r="X186" s="40">
        <v>1</v>
      </c>
      <c r="Y186" s="40">
        <v>0</v>
      </c>
      <c r="Z186" s="40" t="s">
        <v>57</v>
      </c>
      <c r="AA186" s="29"/>
      <c r="AB186" s="165">
        <v>310</v>
      </c>
      <c r="AC186" s="43"/>
      <c r="AD186" s="56"/>
      <c r="AE186" s="95"/>
      <c r="AF186" s="43"/>
      <c r="AG186" s="43"/>
      <c r="AH186" s="42"/>
      <c r="AI186" s="43"/>
      <c r="AJ186" s="44"/>
      <c r="AK186" s="43"/>
      <c r="AL186" s="43"/>
      <c r="AM186" s="43"/>
      <c r="AN186" s="43"/>
      <c r="AO186" s="43"/>
      <c r="AP186" s="351">
        <f t="shared" si="162"/>
        <v>0</v>
      </c>
    </row>
    <row r="187" spans="2:42" ht="80.05" customHeight="1" x14ac:dyDescent="0.45">
      <c r="B187" s="581" t="s">
        <v>760</v>
      </c>
      <c r="C187" s="582" t="e" vm="209">
        <v>#VALUE!</v>
      </c>
      <c r="D187" s="21" t="s">
        <v>496</v>
      </c>
      <c r="E187" s="182"/>
      <c r="F187" s="88">
        <v>2.7</v>
      </c>
      <c r="G187" s="81">
        <f t="shared" si="161"/>
        <v>0</v>
      </c>
      <c r="H187" s="76">
        <f t="shared" si="163"/>
        <v>0</v>
      </c>
      <c r="I187" s="76">
        <f t="shared" si="149"/>
        <v>0</v>
      </c>
      <c r="J187" s="76">
        <f t="shared" si="150"/>
        <v>0</v>
      </c>
      <c r="K187" s="76">
        <f t="shared" si="151"/>
        <v>0</v>
      </c>
      <c r="L187" s="76">
        <f t="shared" si="152"/>
        <v>0</v>
      </c>
      <c r="M187" s="76">
        <f t="shared" si="153"/>
        <v>0</v>
      </c>
      <c r="N187" s="76">
        <f t="shared" si="154"/>
        <v>0</v>
      </c>
      <c r="O187" s="76">
        <f t="shared" si="155"/>
        <v>0</v>
      </c>
      <c r="P187" s="76">
        <f t="shared" si="156"/>
        <v>0</v>
      </c>
      <c r="Q187" s="76">
        <f t="shared" si="157"/>
        <v>0</v>
      </c>
      <c r="R187" s="76">
        <f t="shared" si="158"/>
        <v>0</v>
      </c>
      <c r="S187" s="76">
        <f t="shared" si="159"/>
        <v>0</v>
      </c>
      <c r="T187" s="76">
        <f t="shared" si="160"/>
        <v>0</v>
      </c>
      <c r="U187" s="87">
        <v>1</v>
      </c>
      <c r="V187" s="29" t="s">
        <v>66</v>
      </c>
      <c r="W187" s="29" t="s">
        <v>788</v>
      </c>
      <c r="X187" s="29">
        <v>1</v>
      </c>
      <c r="Y187" s="29">
        <v>0</v>
      </c>
      <c r="Z187" s="29" t="s">
        <v>57</v>
      </c>
      <c r="AA187" s="29"/>
      <c r="AB187" s="165">
        <v>230</v>
      </c>
      <c r="AC187" s="58"/>
      <c r="AD187" s="57"/>
      <c r="AE187" s="96"/>
      <c r="AF187" s="58"/>
      <c r="AG187" s="58"/>
      <c r="AH187" s="91"/>
      <c r="AI187" s="58"/>
      <c r="AJ187" s="92"/>
      <c r="AK187" s="58"/>
      <c r="AL187" s="58"/>
      <c r="AM187" s="58"/>
      <c r="AN187" s="58"/>
      <c r="AO187" s="58"/>
      <c r="AP187" s="350">
        <f t="shared" si="162"/>
        <v>0</v>
      </c>
    </row>
    <row r="188" spans="2:42" ht="80.05" customHeight="1" x14ac:dyDescent="0.45">
      <c r="B188" s="581"/>
      <c r="C188" s="582"/>
      <c r="D188" s="21" t="s">
        <v>498</v>
      </c>
      <c r="E188" s="182" t="s">
        <v>54</v>
      </c>
      <c r="F188" s="88">
        <v>2.7</v>
      </c>
      <c r="G188" s="81">
        <f t="shared" si="161"/>
        <v>0</v>
      </c>
      <c r="H188" s="76">
        <f t="shared" si="163"/>
        <v>0</v>
      </c>
      <c r="I188" s="76">
        <f t="shared" si="149"/>
        <v>0</v>
      </c>
      <c r="J188" s="76">
        <f t="shared" si="150"/>
        <v>0</v>
      </c>
      <c r="K188" s="76">
        <f t="shared" si="151"/>
        <v>0</v>
      </c>
      <c r="L188" s="76">
        <f t="shared" si="152"/>
        <v>0</v>
      </c>
      <c r="M188" s="76">
        <f t="shared" si="153"/>
        <v>0</v>
      </c>
      <c r="N188" s="76">
        <f t="shared" si="154"/>
        <v>0</v>
      </c>
      <c r="O188" s="76">
        <f t="shared" si="155"/>
        <v>0</v>
      </c>
      <c r="P188" s="76">
        <f t="shared" si="156"/>
        <v>0</v>
      </c>
      <c r="Q188" s="76">
        <f t="shared" si="157"/>
        <v>0</v>
      </c>
      <c r="R188" s="76">
        <f t="shared" si="158"/>
        <v>0</v>
      </c>
      <c r="S188" s="76">
        <f t="shared" si="159"/>
        <v>0</v>
      </c>
      <c r="T188" s="76">
        <f t="shared" si="160"/>
        <v>0</v>
      </c>
      <c r="U188" s="87">
        <v>1</v>
      </c>
      <c r="V188" s="29" t="s">
        <v>66</v>
      </c>
      <c r="W188" s="29" t="s">
        <v>788</v>
      </c>
      <c r="X188" s="29">
        <v>1</v>
      </c>
      <c r="Y188" s="29">
        <v>0</v>
      </c>
      <c r="Z188" s="29" t="s">
        <v>57</v>
      </c>
      <c r="AA188" s="29"/>
      <c r="AB188" s="165">
        <v>280</v>
      </c>
      <c r="AC188" s="58"/>
      <c r="AD188" s="57"/>
      <c r="AE188" s="96"/>
      <c r="AF188" s="58"/>
      <c r="AG188" s="58"/>
      <c r="AH188" s="91"/>
      <c r="AI188" s="58"/>
      <c r="AJ188" s="92"/>
      <c r="AK188" s="58"/>
      <c r="AL188" s="58"/>
      <c r="AM188" s="58"/>
      <c r="AN188" s="58"/>
      <c r="AO188" s="58"/>
      <c r="AP188" s="350">
        <f t="shared" si="162"/>
        <v>0</v>
      </c>
    </row>
    <row r="189" spans="2:42" ht="80.05" customHeight="1" x14ac:dyDescent="0.45">
      <c r="B189" s="583" t="s">
        <v>761</v>
      </c>
      <c r="C189" s="582" t="e" vm="210">
        <v>#VALUE!</v>
      </c>
      <c r="D189" s="49" t="s">
        <v>500</v>
      </c>
      <c r="E189" s="183"/>
      <c r="F189" s="88">
        <v>2.9</v>
      </c>
      <c r="G189" s="81">
        <f>SUM(AC189:AO189)*F189</f>
        <v>0</v>
      </c>
      <c r="H189" s="76">
        <f t="shared" si="163"/>
        <v>0</v>
      </c>
      <c r="I189" s="76">
        <f t="shared" si="149"/>
        <v>0</v>
      </c>
      <c r="J189" s="76">
        <f t="shared" si="150"/>
        <v>0</v>
      </c>
      <c r="K189" s="76">
        <f t="shared" si="151"/>
        <v>0</v>
      </c>
      <c r="L189" s="76">
        <f t="shared" si="152"/>
        <v>0</v>
      </c>
      <c r="M189" s="76">
        <f t="shared" si="153"/>
        <v>0</v>
      </c>
      <c r="N189" s="76">
        <f t="shared" si="154"/>
        <v>0</v>
      </c>
      <c r="O189" s="76">
        <f t="shared" si="155"/>
        <v>0</v>
      </c>
      <c r="P189" s="76">
        <f t="shared" si="156"/>
        <v>0</v>
      </c>
      <c r="Q189" s="76">
        <f t="shared" si="157"/>
        <v>0</v>
      </c>
      <c r="R189" s="76">
        <f t="shared" si="158"/>
        <v>0</v>
      </c>
      <c r="S189" s="76">
        <f t="shared" si="159"/>
        <v>0</v>
      </c>
      <c r="T189" s="76">
        <f t="shared" si="160"/>
        <v>0</v>
      </c>
      <c r="U189" s="87">
        <v>1</v>
      </c>
      <c r="V189" s="40" t="s">
        <v>66</v>
      </c>
      <c r="W189" s="40" t="s">
        <v>789</v>
      </c>
      <c r="X189" s="40">
        <v>1</v>
      </c>
      <c r="Y189" s="40">
        <v>0</v>
      </c>
      <c r="Z189" s="40" t="s">
        <v>57</v>
      </c>
      <c r="AA189" s="29"/>
      <c r="AB189" s="165">
        <v>230</v>
      </c>
      <c r="AC189" s="43"/>
      <c r="AD189" s="56"/>
      <c r="AE189" s="95"/>
      <c r="AF189" s="43"/>
      <c r="AG189" s="43"/>
      <c r="AH189" s="42"/>
      <c r="AI189" s="43"/>
      <c r="AJ189" s="44"/>
      <c r="AK189" s="43"/>
      <c r="AL189" s="43"/>
      <c r="AM189" s="43"/>
      <c r="AN189" s="43"/>
      <c r="AO189" s="43"/>
      <c r="AP189" s="351">
        <f t="shared" si="162"/>
        <v>0</v>
      </c>
    </row>
    <row r="190" spans="2:42" ht="80.05" customHeight="1" x14ac:dyDescent="0.45">
      <c r="B190" s="583"/>
      <c r="C190" s="582"/>
      <c r="D190" s="49" t="s">
        <v>502</v>
      </c>
      <c r="E190" s="183" t="s">
        <v>54</v>
      </c>
      <c r="F190" s="88">
        <v>2.9</v>
      </c>
      <c r="G190" s="81">
        <f t="shared" ref="G190:G194" si="164">SUM(AC190:AO190)*F190</f>
        <v>0</v>
      </c>
      <c r="H190" s="76">
        <f t="shared" si="163"/>
        <v>0</v>
      </c>
      <c r="I190" s="76">
        <f t="shared" si="149"/>
        <v>0</v>
      </c>
      <c r="J190" s="76">
        <f t="shared" si="150"/>
        <v>0</v>
      </c>
      <c r="K190" s="76">
        <f t="shared" si="151"/>
        <v>0</v>
      </c>
      <c r="L190" s="76">
        <f t="shared" si="152"/>
        <v>0</v>
      </c>
      <c r="M190" s="76">
        <f t="shared" si="153"/>
        <v>0</v>
      </c>
      <c r="N190" s="76">
        <f t="shared" si="154"/>
        <v>0</v>
      </c>
      <c r="O190" s="76">
        <f t="shared" si="155"/>
        <v>0</v>
      </c>
      <c r="P190" s="76">
        <f t="shared" si="156"/>
        <v>0</v>
      </c>
      <c r="Q190" s="76">
        <f t="shared" si="157"/>
        <v>0</v>
      </c>
      <c r="R190" s="76">
        <f t="shared" si="158"/>
        <v>0</v>
      </c>
      <c r="S190" s="76">
        <f t="shared" si="159"/>
        <v>0</v>
      </c>
      <c r="T190" s="76">
        <f t="shared" si="160"/>
        <v>0</v>
      </c>
      <c r="U190" s="87">
        <v>1</v>
      </c>
      <c r="V190" s="40" t="s">
        <v>66</v>
      </c>
      <c r="W190" s="40" t="s">
        <v>789</v>
      </c>
      <c r="X190" s="40">
        <v>1</v>
      </c>
      <c r="Y190" s="40">
        <v>0</v>
      </c>
      <c r="Z190" s="40" t="s">
        <v>57</v>
      </c>
      <c r="AA190" s="29"/>
      <c r="AB190" s="165">
        <v>280</v>
      </c>
      <c r="AC190" s="43"/>
      <c r="AD190" s="56"/>
      <c r="AE190" s="95"/>
      <c r="AF190" s="43"/>
      <c r="AG190" s="43"/>
      <c r="AH190" s="42"/>
      <c r="AI190" s="43"/>
      <c r="AJ190" s="44"/>
      <c r="AK190" s="43"/>
      <c r="AL190" s="43"/>
      <c r="AM190" s="43"/>
      <c r="AN190" s="43"/>
      <c r="AO190" s="43"/>
      <c r="AP190" s="351">
        <f t="shared" si="162"/>
        <v>0</v>
      </c>
    </row>
    <row r="191" spans="2:42" ht="80.05" customHeight="1" x14ac:dyDescent="0.45">
      <c r="B191" s="581" t="s">
        <v>762</v>
      </c>
      <c r="C191" s="582" t="e" vm="211">
        <v>#VALUE!</v>
      </c>
      <c r="D191" s="21" t="s">
        <v>504</v>
      </c>
      <c r="E191" s="182"/>
      <c r="F191" s="88">
        <v>1.6</v>
      </c>
      <c r="G191" s="81">
        <f t="shared" si="164"/>
        <v>0</v>
      </c>
      <c r="H191" s="76">
        <f t="shared" si="163"/>
        <v>0</v>
      </c>
      <c r="I191" s="76">
        <f t="shared" si="149"/>
        <v>0</v>
      </c>
      <c r="J191" s="76">
        <f t="shared" si="150"/>
        <v>0</v>
      </c>
      <c r="K191" s="76">
        <f t="shared" si="151"/>
        <v>0</v>
      </c>
      <c r="L191" s="76">
        <f t="shared" si="152"/>
        <v>0</v>
      </c>
      <c r="M191" s="76">
        <f t="shared" si="153"/>
        <v>0</v>
      </c>
      <c r="N191" s="76">
        <f t="shared" si="154"/>
        <v>0</v>
      </c>
      <c r="O191" s="76">
        <f t="shared" si="155"/>
        <v>0</v>
      </c>
      <c r="P191" s="76">
        <f t="shared" si="156"/>
        <v>0</v>
      </c>
      <c r="Q191" s="76">
        <f t="shared" si="157"/>
        <v>0</v>
      </c>
      <c r="R191" s="76">
        <f t="shared" si="158"/>
        <v>0</v>
      </c>
      <c r="S191" s="76">
        <f t="shared" si="159"/>
        <v>0</v>
      </c>
      <c r="T191" s="76">
        <f t="shared" si="160"/>
        <v>0</v>
      </c>
      <c r="U191" s="87">
        <v>1</v>
      </c>
      <c r="V191" s="29" t="s">
        <v>55</v>
      </c>
      <c r="W191" s="29" t="s">
        <v>790</v>
      </c>
      <c r="X191" s="29">
        <v>1</v>
      </c>
      <c r="Y191" s="29">
        <v>0</v>
      </c>
      <c r="Z191" s="29" t="s">
        <v>57</v>
      </c>
      <c r="AA191" s="29"/>
      <c r="AB191" s="165">
        <v>210</v>
      </c>
      <c r="AC191" s="58"/>
      <c r="AD191" s="57"/>
      <c r="AE191" s="96"/>
      <c r="AF191" s="58"/>
      <c r="AG191" s="58"/>
      <c r="AH191" s="91"/>
      <c r="AI191" s="58"/>
      <c r="AJ191" s="92"/>
      <c r="AK191" s="58"/>
      <c r="AL191" s="58"/>
      <c r="AM191" s="58"/>
      <c r="AN191" s="58"/>
      <c r="AO191" s="58"/>
      <c r="AP191" s="350">
        <f t="shared" si="162"/>
        <v>0</v>
      </c>
    </row>
    <row r="192" spans="2:42" ht="80.05" customHeight="1" x14ac:dyDescent="0.45">
      <c r="B192" s="581"/>
      <c r="C192" s="582"/>
      <c r="D192" s="21" t="s">
        <v>506</v>
      </c>
      <c r="E192" s="182" t="s">
        <v>54</v>
      </c>
      <c r="F192" s="88">
        <v>1.6</v>
      </c>
      <c r="G192" s="81">
        <f t="shared" si="164"/>
        <v>0</v>
      </c>
      <c r="H192" s="76">
        <f t="shared" si="163"/>
        <v>0</v>
      </c>
      <c r="I192" s="76">
        <f t="shared" si="149"/>
        <v>0</v>
      </c>
      <c r="J192" s="76">
        <f t="shared" si="150"/>
        <v>0</v>
      </c>
      <c r="K192" s="76">
        <f t="shared" si="151"/>
        <v>0</v>
      </c>
      <c r="L192" s="76">
        <f t="shared" si="152"/>
        <v>0</v>
      </c>
      <c r="M192" s="76">
        <f t="shared" si="153"/>
        <v>0</v>
      </c>
      <c r="N192" s="76">
        <f t="shared" si="154"/>
        <v>0</v>
      </c>
      <c r="O192" s="76">
        <f t="shared" si="155"/>
        <v>0</v>
      </c>
      <c r="P192" s="76">
        <f t="shared" si="156"/>
        <v>0</v>
      </c>
      <c r="Q192" s="76">
        <f t="shared" si="157"/>
        <v>0</v>
      </c>
      <c r="R192" s="76">
        <f t="shared" si="158"/>
        <v>0</v>
      </c>
      <c r="S192" s="76">
        <f t="shared" si="159"/>
        <v>0</v>
      </c>
      <c r="T192" s="76">
        <f t="shared" si="160"/>
        <v>0</v>
      </c>
      <c r="U192" s="87">
        <v>1</v>
      </c>
      <c r="V192" s="29" t="s">
        <v>55</v>
      </c>
      <c r="W192" s="29" t="s">
        <v>790</v>
      </c>
      <c r="X192" s="29">
        <v>1</v>
      </c>
      <c r="Y192" s="29">
        <v>0</v>
      </c>
      <c r="Z192" s="29" t="s">
        <v>57</v>
      </c>
      <c r="AA192" s="29"/>
      <c r="AB192" s="165">
        <v>250</v>
      </c>
      <c r="AC192" s="58"/>
      <c r="AD192" s="57"/>
      <c r="AE192" s="96"/>
      <c r="AF192" s="58"/>
      <c r="AG192" s="58"/>
      <c r="AH192" s="91"/>
      <c r="AI192" s="58"/>
      <c r="AJ192" s="92"/>
      <c r="AK192" s="58"/>
      <c r="AL192" s="58"/>
      <c r="AM192" s="58"/>
      <c r="AN192" s="58"/>
      <c r="AO192" s="58"/>
      <c r="AP192" s="350">
        <f t="shared" si="162"/>
        <v>0</v>
      </c>
    </row>
    <row r="193" spans="2:42" ht="80.05" customHeight="1" x14ac:dyDescent="0.45">
      <c r="B193" s="583" t="s">
        <v>763</v>
      </c>
      <c r="C193" s="582" t="e" vm="212">
        <v>#VALUE!</v>
      </c>
      <c r="D193" s="49" t="s">
        <v>508</v>
      </c>
      <c r="E193" s="183"/>
      <c r="F193" s="88">
        <v>1.8</v>
      </c>
      <c r="G193" s="81">
        <f t="shared" si="164"/>
        <v>0</v>
      </c>
      <c r="H193" s="76">
        <f t="shared" si="163"/>
        <v>0</v>
      </c>
      <c r="I193" s="76">
        <f t="shared" si="149"/>
        <v>0</v>
      </c>
      <c r="J193" s="76">
        <f t="shared" si="150"/>
        <v>0</v>
      </c>
      <c r="K193" s="76">
        <f t="shared" si="151"/>
        <v>0</v>
      </c>
      <c r="L193" s="76">
        <f t="shared" si="152"/>
        <v>0</v>
      </c>
      <c r="M193" s="76">
        <f t="shared" si="153"/>
        <v>0</v>
      </c>
      <c r="N193" s="76">
        <f t="shared" si="154"/>
        <v>0</v>
      </c>
      <c r="O193" s="76">
        <f t="shared" si="155"/>
        <v>0</v>
      </c>
      <c r="P193" s="76">
        <f t="shared" si="156"/>
        <v>0</v>
      </c>
      <c r="Q193" s="76">
        <f t="shared" si="157"/>
        <v>0</v>
      </c>
      <c r="R193" s="76">
        <f t="shared" si="158"/>
        <v>0</v>
      </c>
      <c r="S193" s="76">
        <f t="shared" si="159"/>
        <v>0</v>
      </c>
      <c r="T193" s="76">
        <f t="shared" si="160"/>
        <v>0</v>
      </c>
      <c r="U193" s="87">
        <v>1</v>
      </c>
      <c r="V193" s="40" t="s">
        <v>55</v>
      </c>
      <c r="W193" s="40" t="s">
        <v>791</v>
      </c>
      <c r="X193" s="40">
        <v>1</v>
      </c>
      <c r="Y193" s="40">
        <v>0</v>
      </c>
      <c r="Z193" s="40" t="s">
        <v>57</v>
      </c>
      <c r="AA193" s="29"/>
      <c r="AB193" s="165">
        <v>210</v>
      </c>
      <c r="AC193" s="43"/>
      <c r="AD193" s="56"/>
      <c r="AE193" s="95"/>
      <c r="AF193" s="43"/>
      <c r="AG193" s="43"/>
      <c r="AH193" s="42"/>
      <c r="AI193" s="43"/>
      <c r="AJ193" s="44"/>
      <c r="AK193" s="43"/>
      <c r="AL193" s="43"/>
      <c r="AM193" s="43"/>
      <c r="AN193" s="43"/>
      <c r="AO193" s="43"/>
      <c r="AP193" s="351">
        <f t="shared" si="162"/>
        <v>0</v>
      </c>
    </row>
    <row r="194" spans="2:42" ht="80.05" customHeight="1" thickBot="1" x14ac:dyDescent="0.5">
      <c r="B194" s="583"/>
      <c r="C194" s="582"/>
      <c r="D194" s="49" t="s">
        <v>510</v>
      </c>
      <c r="E194" s="183" t="s">
        <v>54</v>
      </c>
      <c r="F194" s="88">
        <v>1.8</v>
      </c>
      <c r="G194" s="81">
        <f t="shared" si="164"/>
        <v>0</v>
      </c>
      <c r="H194" s="76">
        <f t="shared" si="163"/>
        <v>0</v>
      </c>
      <c r="I194" s="76">
        <f t="shared" si="149"/>
        <v>0</v>
      </c>
      <c r="J194" s="76">
        <f t="shared" si="150"/>
        <v>0</v>
      </c>
      <c r="K194" s="76">
        <f t="shared" si="151"/>
        <v>0</v>
      </c>
      <c r="L194" s="76">
        <f t="shared" si="152"/>
        <v>0</v>
      </c>
      <c r="M194" s="76">
        <f t="shared" si="153"/>
        <v>0</v>
      </c>
      <c r="N194" s="76">
        <f t="shared" si="154"/>
        <v>0</v>
      </c>
      <c r="O194" s="76">
        <f t="shared" si="155"/>
        <v>0</v>
      </c>
      <c r="P194" s="76">
        <f t="shared" si="156"/>
        <v>0</v>
      </c>
      <c r="Q194" s="76">
        <f t="shared" si="157"/>
        <v>0</v>
      </c>
      <c r="R194" s="76">
        <f t="shared" si="158"/>
        <v>0</v>
      </c>
      <c r="S194" s="76">
        <f t="shared" si="159"/>
        <v>0</v>
      </c>
      <c r="T194" s="76">
        <f t="shared" si="160"/>
        <v>0</v>
      </c>
      <c r="U194" s="87">
        <v>1</v>
      </c>
      <c r="V194" s="40" t="s">
        <v>55</v>
      </c>
      <c r="W194" s="40" t="s">
        <v>791</v>
      </c>
      <c r="X194" s="40">
        <v>1</v>
      </c>
      <c r="Y194" s="40">
        <v>0</v>
      </c>
      <c r="Z194" s="40" t="s">
        <v>57</v>
      </c>
      <c r="AA194" s="29"/>
      <c r="AB194" s="165">
        <v>250</v>
      </c>
      <c r="AC194" s="43"/>
      <c r="AD194" s="56"/>
      <c r="AE194" s="95"/>
      <c r="AF194" s="43"/>
      <c r="AG194" s="43"/>
      <c r="AH194" s="42"/>
      <c r="AI194" s="43"/>
      <c r="AJ194" s="44"/>
      <c r="AK194" s="43"/>
      <c r="AL194" s="43"/>
      <c r="AM194" s="43"/>
      <c r="AN194" s="43"/>
      <c r="AO194" s="43"/>
      <c r="AP194" s="351">
        <f t="shared" si="162"/>
        <v>0</v>
      </c>
    </row>
    <row r="195" spans="2:42" ht="80.05" customHeight="1" x14ac:dyDescent="0.45">
      <c r="B195" s="584" t="s">
        <v>765</v>
      </c>
      <c r="C195" s="586" t="e" vm="213">
        <v>#VALUE!</v>
      </c>
      <c r="D195" s="362" t="s">
        <v>568</v>
      </c>
      <c r="E195" s="363"/>
      <c r="F195" s="339">
        <f>F183+F185+F187+F189+F191+F193</f>
        <v>17.7</v>
      </c>
      <c r="G195" s="340">
        <f>SUM(AC195:AO195)*F195</f>
        <v>0</v>
      </c>
      <c r="H195" s="341">
        <f>AC195*$X195</f>
        <v>0</v>
      </c>
      <c r="I195" s="341">
        <f t="shared" si="149"/>
        <v>0</v>
      </c>
      <c r="J195" s="341">
        <f t="shared" si="150"/>
        <v>0</v>
      </c>
      <c r="K195" s="341">
        <f t="shared" si="151"/>
        <v>0</v>
      </c>
      <c r="L195" s="341">
        <f t="shared" si="152"/>
        <v>0</v>
      </c>
      <c r="M195" s="341">
        <f t="shared" si="153"/>
        <v>0</v>
      </c>
      <c r="N195" s="341">
        <f t="shared" si="154"/>
        <v>0</v>
      </c>
      <c r="O195" s="341">
        <f t="shared" si="155"/>
        <v>0</v>
      </c>
      <c r="P195" s="341">
        <f t="shared" si="156"/>
        <v>0</v>
      </c>
      <c r="Q195" s="341">
        <f t="shared" si="157"/>
        <v>0</v>
      </c>
      <c r="R195" s="341">
        <f t="shared" si="158"/>
        <v>0</v>
      </c>
      <c r="S195" s="341">
        <f t="shared" si="159"/>
        <v>0</v>
      </c>
      <c r="T195" s="341">
        <f t="shared" si="160"/>
        <v>0</v>
      </c>
      <c r="U195" s="339">
        <v>20</v>
      </c>
      <c r="V195" s="364" t="s">
        <v>588</v>
      </c>
      <c r="W195" s="364"/>
      <c r="X195" s="364">
        <v>6</v>
      </c>
      <c r="Y195" s="364">
        <f>SUM(Y155:Y194)</f>
        <v>0</v>
      </c>
      <c r="Z195" s="364" t="s">
        <v>57</v>
      </c>
      <c r="AA195" s="342"/>
      <c r="AB195" s="343">
        <v>1400</v>
      </c>
      <c r="AC195" s="369"/>
      <c r="AD195" s="371"/>
      <c r="AE195" s="372"/>
      <c r="AF195" s="371"/>
      <c r="AG195" s="373"/>
      <c r="AH195" s="374"/>
      <c r="AI195" s="371"/>
      <c r="AJ195" s="371"/>
      <c r="AK195" s="369"/>
      <c r="AL195" s="371"/>
      <c r="AM195" s="371"/>
      <c r="AN195" s="373"/>
      <c r="AO195" s="371"/>
      <c r="AP195" s="365">
        <f t="shared" si="162"/>
        <v>0</v>
      </c>
    </row>
    <row r="196" spans="2:42" ht="80.05" customHeight="1" thickBot="1" x14ac:dyDescent="0.5">
      <c r="B196" s="585"/>
      <c r="C196" s="587"/>
      <c r="D196" s="353" t="s">
        <v>569</v>
      </c>
      <c r="E196" s="354" t="s">
        <v>54</v>
      </c>
      <c r="F196" s="355">
        <f>F184+F186+F188+F190+F192+F194</f>
        <v>17.7</v>
      </c>
      <c r="G196" s="356">
        <f t="shared" ref="G196" si="165">SUM(AC196:AO196)*F196</f>
        <v>0</v>
      </c>
      <c r="H196" s="357">
        <f t="shared" ref="H196" si="166">AC196*$X196</f>
        <v>0</v>
      </c>
      <c r="I196" s="357">
        <f t="shared" si="149"/>
        <v>0</v>
      </c>
      <c r="J196" s="357">
        <f>AE196*$X196</f>
        <v>0</v>
      </c>
      <c r="K196" s="357">
        <f t="shared" si="151"/>
        <v>0</v>
      </c>
      <c r="L196" s="357">
        <f t="shared" si="152"/>
        <v>0</v>
      </c>
      <c r="M196" s="357">
        <f t="shared" si="153"/>
        <v>0</v>
      </c>
      <c r="N196" s="357">
        <f t="shared" si="154"/>
        <v>0</v>
      </c>
      <c r="O196" s="357">
        <f t="shared" si="155"/>
        <v>0</v>
      </c>
      <c r="P196" s="357">
        <f t="shared" si="156"/>
        <v>0</v>
      </c>
      <c r="Q196" s="357">
        <f t="shared" si="157"/>
        <v>0</v>
      </c>
      <c r="R196" s="357">
        <f t="shared" si="158"/>
        <v>0</v>
      </c>
      <c r="S196" s="357">
        <f t="shared" si="159"/>
        <v>0</v>
      </c>
      <c r="T196" s="357">
        <f t="shared" si="160"/>
        <v>0</v>
      </c>
      <c r="U196" s="358">
        <v>20</v>
      </c>
      <c r="V196" s="359" t="s">
        <v>588</v>
      </c>
      <c r="W196" s="359"/>
      <c r="X196" s="359">
        <v>6</v>
      </c>
      <c r="Y196" s="359">
        <f>SUM(Y156:Y195)</f>
        <v>0</v>
      </c>
      <c r="Z196" s="359" t="s">
        <v>57</v>
      </c>
      <c r="AA196" s="360"/>
      <c r="AB196" s="368">
        <v>1680</v>
      </c>
      <c r="AC196" s="370"/>
      <c r="AD196" s="370"/>
      <c r="AE196" s="367"/>
      <c r="AF196" s="370"/>
      <c r="AG196" s="370"/>
      <c r="AH196" s="370"/>
      <c r="AI196" s="370"/>
      <c r="AJ196" s="366"/>
      <c r="AK196" s="370"/>
      <c r="AL196" s="366"/>
      <c r="AM196" s="366"/>
      <c r="AN196" s="370"/>
      <c r="AO196" s="370"/>
      <c r="AP196" s="361">
        <f t="shared" si="162"/>
        <v>0</v>
      </c>
    </row>
  </sheetData>
  <sheetProtection algorithmName="SHA-512" hashValue="F6LU1+AjnEOHR8gnoGeI0s7IjUSAbv76rEcFPJubaEXRviRDZqZv2LXVEhHWiN4pZnFT5+QkOEVupMbrwuQNsA==" saltValue="wKrelZ5fMBTn9xR5Hhmsmw==" spinCount="100000" sheet="1" objects="1" scenarios="1" selectLockedCells="1"/>
  <mergeCells count="126">
    <mergeCell ref="B166:B167"/>
    <mergeCell ref="C166:C167"/>
    <mergeCell ref="B156:B157"/>
    <mergeCell ref="B158:B159"/>
    <mergeCell ref="B160:B161"/>
    <mergeCell ref="C160:C161"/>
    <mergeCell ref="B180:B181"/>
    <mergeCell ref="C180:C181"/>
    <mergeCell ref="B174:B175"/>
    <mergeCell ref="C174:C175"/>
    <mergeCell ref="B176:B177"/>
    <mergeCell ref="C176:C177"/>
    <mergeCell ref="B178:B179"/>
    <mergeCell ref="C178:C179"/>
    <mergeCell ref="B168:B169"/>
    <mergeCell ref="C168:C169"/>
    <mergeCell ref="B170:B171"/>
    <mergeCell ref="C170:C171"/>
    <mergeCell ref="B172:B173"/>
    <mergeCell ref="C172:C173"/>
    <mergeCell ref="C156:C157"/>
    <mergeCell ref="C158:C159"/>
    <mergeCell ref="B152:B153"/>
    <mergeCell ref="B154:B155"/>
    <mergeCell ref="B144:B145"/>
    <mergeCell ref="B146:B147"/>
    <mergeCell ref="B148:B149"/>
    <mergeCell ref="B162:B163"/>
    <mergeCell ref="C162:C163"/>
    <mergeCell ref="B164:B165"/>
    <mergeCell ref="C164:C165"/>
    <mergeCell ref="C144:C145"/>
    <mergeCell ref="C146:C147"/>
    <mergeCell ref="C148:C149"/>
    <mergeCell ref="C150:C151"/>
    <mergeCell ref="C152:C153"/>
    <mergeCell ref="C154:C155"/>
    <mergeCell ref="B139:E139"/>
    <mergeCell ref="V139:Z139"/>
    <mergeCell ref="B140:B141"/>
    <mergeCell ref="B142:B143"/>
    <mergeCell ref="B133:B134"/>
    <mergeCell ref="B135:B136"/>
    <mergeCell ref="B137:B138"/>
    <mergeCell ref="C137:C138"/>
    <mergeCell ref="B150:B151"/>
    <mergeCell ref="C142:C143"/>
    <mergeCell ref="C140:C141"/>
    <mergeCell ref="V10:Z10"/>
    <mergeCell ref="B47:E47"/>
    <mergeCell ref="V47:Z47"/>
    <mergeCell ref="B15:E15"/>
    <mergeCell ref="V15:Z15"/>
    <mergeCell ref="V21:Z21"/>
    <mergeCell ref="B121:B122"/>
    <mergeCell ref="B123:B124"/>
    <mergeCell ref="B125:B126"/>
    <mergeCell ref="B113:B114"/>
    <mergeCell ref="B115:B116"/>
    <mergeCell ref="B117:B118"/>
    <mergeCell ref="B119:B120"/>
    <mergeCell ref="V54:Z54"/>
    <mergeCell ref="B101:B102"/>
    <mergeCell ref="B103:B104"/>
    <mergeCell ref="B83:E83"/>
    <mergeCell ref="V83:Z83"/>
    <mergeCell ref="B90:E90"/>
    <mergeCell ref="V90:Z90"/>
    <mergeCell ref="B61:E61"/>
    <mergeCell ref="V61:Z61"/>
    <mergeCell ref="B77:E77"/>
    <mergeCell ref="V77:Z77"/>
    <mergeCell ref="W67:Z67"/>
    <mergeCell ref="B67:E67"/>
    <mergeCell ref="B97:B98"/>
    <mergeCell ref="B99:B100"/>
    <mergeCell ref="B105:B106"/>
    <mergeCell ref="B107:B108"/>
    <mergeCell ref="B109:B110"/>
    <mergeCell ref="B111:B112"/>
    <mergeCell ref="B131:B132"/>
    <mergeCell ref="B96:E96"/>
    <mergeCell ref="V96:Z96"/>
    <mergeCell ref="C97:C98"/>
    <mergeCell ref="C99:C100"/>
    <mergeCell ref="C101:C102"/>
    <mergeCell ref="B2:D7"/>
    <mergeCell ref="B54:E54"/>
    <mergeCell ref="B21:E21"/>
    <mergeCell ref="B10:E10"/>
    <mergeCell ref="B127:B128"/>
    <mergeCell ref="B129:B130"/>
    <mergeCell ref="Z2:AD2"/>
    <mergeCell ref="C133:C134"/>
    <mergeCell ref="C135:C136"/>
    <mergeCell ref="C123:C124"/>
    <mergeCell ref="C125:C126"/>
    <mergeCell ref="C127:C128"/>
    <mergeCell ref="C129:C130"/>
    <mergeCell ref="C131:C132"/>
    <mergeCell ref="C113:C114"/>
    <mergeCell ref="C115:C116"/>
    <mergeCell ref="C117:C118"/>
    <mergeCell ref="C119:C120"/>
    <mergeCell ref="C121:C122"/>
    <mergeCell ref="C103:C104"/>
    <mergeCell ref="C105:C106"/>
    <mergeCell ref="C107:C108"/>
    <mergeCell ref="C109:C110"/>
    <mergeCell ref="C111:C112"/>
    <mergeCell ref="B191:B192"/>
    <mergeCell ref="C191:C192"/>
    <mergeCell ref="B193:B194"/>
    <mergeCell ref="C193:C194"/>
    <mergeCell ref="B195:B196"/>
    <mergeCell ref="C195:C196"/>
    <mergeCell ref="B182:E182"/>
    <mergeCell ref="V182:Z182"/>
    <mergeCell ref="B183:B184"/>
    <mergeCell ref="C183:C184"/>
    <mergeCell ref="B185:B186"/>
    <mergeCell ref="C185:C186"/>
    <mergeCell ref="B187:B188"/>
    <mergeCell ref="C187:C188"/>
    <mergeCell ref="B189:B190"/>
    <mergeCell ref="C189:C190"/>
  </mergeCells>
  <phoneticPr fontId="7" type="noConversion"/>
  <conditionalFormatting sqref="AC11:AC14 AC16:AC20 AC22:AC89 AC91:AC95">
    <cfRule type="notContainsBlanks" dxfId="30" priority="212">
      <formula>LEN(TRIM(AC11))&gt;0</formula>
    </cfRule>
  </conditionalFormatting>
  <conditionalFormatting sqref="AC97:AC138">
    <cfRule type="notContainsBlanks" dxfId="29" priority="10">
      <formula>LEN(TRIM(AC97))&gt;0</formula>
    </cfRule>
  </conditionalFormatting>
  <conditionalFormatting sqref="AC140:AC181">
    <cfRule type="notContainsBlanks" dxfId="28" priority="7">
      <formula>LEN(TRIM(AC140))&gt;0</formula>
    </cfRule>
  </conditionalFormatting>
  <conditionalFormatting sqref="AC183:AC196">
    <cfRule type="notContainsBlanks" dxfId="27" priority="1">
      <formula>LEN(TRIM(AC183))&gt;0</formula>
    </cfRule>
  </conditionalFormatting>
  <conditionalFormatting sqref="AD11:AD60 AD62:AD66 AD68:AD76 AD78:AD196">
    <cfRule type="notContainsBlanks" dxfId="26" priority="128">
      <formula>LEN(TRIM(AD11))&gt;0</formula>
    </cfRule>
  </conditionalFormatting>
  <conditionalFormatting sqref="AE11:AE14 AE16:AE20 AE22:AE46 AE48:AE53 AE55:AE60 AE62:AE66 AE68:AE76 AE78:AE89 AE91:AE196">
    <cfRule type="notContainsBlanks" dxfId="25" priority="130">
      <formula>LEN(TRIM(AE11))&gt;0</formula>
    </cfRule>
  </conditionalFormatting>
  <conditionalFormatting sqref="AF11:AF14 AF16:AF46 AF48:AF60 AF62:AF66 AF68:AF76 AF78:AF89 AF91:AF196">
    <cfRule type="notContainsBlanks" dxfId="24" priority="127">
      <formula>LEN(TRIM(AF11))&gt;0</formula>
    </cfRule>
  </conditionalFormatting>
  <conditionalFormatting sqref="AG11:AG82 AG84:AG196">
    <cfRule type="notContainsBlanks" dxfId="23" priority="132">
      <formula>LEN(TRIM(AG11))&gt;0</formula>
    </cfRule>
  </conditionalFormatting>
  <conditionalFormatting sqref="AH11:AH196">
    <cfRule type="notContainsBlanks" dxfId="22" priority="9">
      <formula>LEN(TRIM(AH11))&gt;0</formula>
    </cfRule>
  </conditionalFormatting>
  <conditionalFormatting sqref="AI11:AI196">
    <cfRule type="notContainsBlanks" dxfId="21" priority="126">
      <formula>LEN(TRIM(AI11))&gt;0</formula>
    </cfRule>
  </conditionalFormatting>
  <conditionalFormatting sqref="AJ11:AJ196">
    <cfRule type="notContainsBlanks" dxfId="20" priority="125">
      <formula>LEN(TRIM(AJ11))&gt;0</formula>
    </cfRule>
  </conditionalFormatting>
  <conditionalFormatting sqref="AK11:AK196">
    <cfRule type="notContainsBlanks" dxfId="19" priority="8">
      <formula>LEN(TRIM(AK11))&gt;0</formula>
    </cfRule>
  </conditionalFormatting>
  <conditionalFormatting sqref="AL48:AL196">
    <cfRule type="notContainsBlanks" dxfId="18" priority="134">
      <formula>LEN(TRIM(AL48))&gt;0</formula>
    </cfRule>
  </conditionalFormatting>
  <conditionalFormatting sqref="AM11:AM196">
    <cfRule type="notContainsBlanks" dxfId="17" priority="131">
      <formula>LEN(TRIM(AM11))&gt;0</formula>
    </cfRule>
  </conditionalFormatting>
  <conditionalFormatting sqref="AM47 AL11:AL46">
    <cfRule type="notContainsBlanks" dxfId="16" priority="252">
      <formula>LEN(TRIM(AL11))&gt;0</formula>
    </cfRule>
  </conditionalFormatting>
  <conditionalFormatting sqref="AN11:AN196">
    <cfRule type="notContainsBlanks" dxfId="15" priority="124">
      <formula>LEN(TRIM(AN11))&gt;0</formula>
    </cfRule>
  </conditionalFormatting>
  <conditionalFormatting sqref="AO11:AO196">
    <cfRule type="notContainsBlanks" dxfId="14" priority="133">
      <formula>LEN(TRIM(AO11))&gt;0</formula>
    </cfRule>
  </conditionalFormatting>
  <pageMargins left="0.25" right="0.25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C4F3-044B-47C2-A513-9055C7585C3E}">
  <sheetPr>
    <pageSetUpPr fitToPage="1"/>
  </sheetPr>
  <dimension ref="A1:AH111"/>
  <sheetViews>
    <sheetView showGridLines="0" zoomScale="70" zoomScaleNormal="70" workbookViewId="0">
      <pane ySplit="9" topLeftCell="A10" activePane="bottomLeft" state="frozen"/>
      <selection activeCell="E1" sqref="E1"/>
      <selection pane="bottomLeft" activeCell="X11" sqref="X11"/>
    </sheetView>
  </sheetViews>
  <sheetFormatPr defaultRowHeight="15.9" x14ac:dyDescent="0.45"/>
  <cols>
    <col min="1" max="1" width="3.0703125" customWidth="1"/>
    <col min="2" max="2" width="25.640625" customWidth="1"/>
    <col min="3" max="3" width="20.5703125" customWidth="1"/>
    <col min="4" max="4" width="16.640625" hidden="1" customWidth="1"/>
    <col min="5" max="17" width="9.140625" hidden="1" customWidth="1"/>
    <col min="18" max="18" width="5.640625" customWidth="1"/>
    <col min="19" max="19" width="10.5703125" customWidth="1"/>
    <col min="20" max="20" width="25.640625" customWidth="1"/>
    <col min="21" max="21" width="10.5703125" customWidth="1"/>
    <col min="22" max="23" width="15.640625" customWidth="1"/>
    <col min="24" max="33" width="11.640625" customWidth="1"/>
    <col min="34" max="34" width="15.640625" customWidth="1"/>
  </cols>
  <sheetData>
    <row r="1" spans="1:34" ht="25" customHeight="1" thickBot="1" x14ac:dyDescent="0.6">
      <c r="B1" s="32"/>
      <c r="C1" s="33"/>
      <c r="D1" s="29"/>
      <c r="E1" s="77"/>
      <c r="F1" s="140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4"/>
      <c r="S1" s="5"/>
      <c r="T1" s="6"/>
      <c r="U1" s="6"/>
      <c r="V1" s="33"/>
      <c r="W1" s="50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4"/>
    </row>
    <row r="2" spans="1:34" ht="25" customHeight="1" x14ac:dyDescent="0.55000000000000004">
      <c r="B2" s="542" t="e" vm="214">
        <v>#VALUE!</v>
      </c>
      <c r="C2" s="542"/>
      <c r="D2" s="542"/>
      <c r="E2" s="77"/>
      <c r="F2" s="14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4"/>
      <c r="S2" s="5"/>
      <c r="T2" s="6"/>
      <c r="U2" s="6"/>
      <c r="V2" s="592" t="s">
        <v>15</v>
      </c>
      <c r="W2" s="593"/>
      <c r="X2" s="593"/>
      <c r="Y2" s="594"/>
      <c r="AA2" s="11"/>
      <c r="AB2" s="11"/>
      <c r="AC2" s="11"/>
      <c r="AD2" s="11"/>
      <c r="AE2" s="11"/>
      <c r="AF2" s="11"/>
      <c r="AG2" s="11"/>
      <c r="AH2" s="4"/>
    </row>
    <row r="3" spans="1:34" ht="25" customHeight="1" x14ac:dyDescent="0.55000000000000004">
      <c r="B3" s="542"/>
      <c r="C3" s="542"/>
      <c r="D3" s="542"/>
      <c r="E3" s="77"/>
      <c r="F3" s="140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4"/>
      <c r="S3" s="5"/>
      <c r="T3" s="5"/>
      <c r="U3" s="6"/>
      <c r="V3" s="267"/>
      <c r="W3" s="31" t="s">
        <v>16</v>
      </c>
      <c r="X3" s="291">
        <f>SUM(AH$11:AH$1048576)</f>
        <v>0</v>
      </c>
      <c r="Y3" s="402" t="s">
        <v>17</v>
      </c>
      <c r="Z3" s="53"/>
      <c r="AA3" s="11"/>
      <c r="AB3" s="11"/>
      <c r="AC3" s="11"/>
      <c r="AD3" s="11"/>
      <c r="AE3" s="11"/>
      <c r="AF3" s="11"/>
      <c r="AG3" s="11"/>
      <c r="AH3" s="4"/>
    </row>
    <row r="4" spans="1:34" ht="25" customHeight="1" x14ac:dyDescent="0.55000000000000004">
      <c r="B4" s="542"/>
      <c r="C4" s="542"/>
      <c r="D4" s="542"/>
      <c r="E4" s="78"/>
      <c r="F4" s="142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56"/>
      <c r="S4" s="5"/>
      <c r="T4" s="5"/>
      <c r="U4" s="6"/>
      <c r="V4" s="267"/>
      <c r="W4" s="258" t="s">
        <v>18</v>
      </c>
      <c r="X4" s="259">
        <f>SUM(X11:AG37)+SUM(X38:AG38)*COUNTIF(D11:D35, "*")</f>
        <v>0</v>
      </c>
      <c r="Y4" s="260"/>
      <c r="Z4" s="13"/>
      <c r="AA4" s="11"/>
      <c r="AB4" s="11"/>
      <c r="AC4" s="11"/>
      <c r="AD4" s="11"/>
      <c r="AE4" s="11"/>
      <c r="AF4" s="11"/>
      <c r="AG4" s="11"/>
      <c r="AH4" s="4"/>
    </row>
    <row r="5" spans="1:34" ht="25" customHeight="1" x14ac:dyDescent="0.55000000000000004">
      <c r="B5" s="542"/>
      <c r="C5" s="542"/>
      <c r="D5" s="542"/>
      <c r="E5" s="78"/>
      <c r="F5" s="142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56"/>
      <c r="S5" s="5"/>
      <c r="T5" s="5"/>
      <c r="U5" s="6"/>
      <c r="V5" s="267"/>
      <c r="W5" s="261" t="s">
        <v>640</v>
      </c>
      <c r="X5" s="262">
        <f>AH8</f>
        <v>0</v>
      </c>
      <c r="Y5" s="263"/>
      <c r="Z5" s="7"/>
      <c r="AA5" s="7"/>
      <c r="AB5" s="7"/>
      <c r="AC5" s="7"/>
      <c r="AD5" s="7"/>
      <c r="AE5" s="7"/>
      <c r="AF5" s="7"/>
      <c r="AG5" s="7"/>
      <c r="AH5" s="4"/>
    </row>
    <row r="6" spans="1:34" ht="25" customHeight="1" thickBot="1" x14ac:dyDescent="0.6">
      <c r="B6" s="542"/>
      <c r="C6" s="542"/>
      <c r="D6" s="542"/>
      <c r="E6" s="77"/>
      <c r="F6" s="140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4"/>
      <c r="S6" s="5"/>
      <c r="T6" s="6"/>
      <c r="U6" s="6"/>
      <c r="V6" s="269"/>
      <c r="W6" s="264" t="s">
        <v>19</v>
      </c>
      <c r="X6" s="265">
        <f>SUM(F$11:F$1048576)</f>
        <v>0</v>
      </c>
      <c r="Y6" s="266" t="s">
        <v>20</v>
      </c>
      <c r="Z6" s="18"/>
      <c r="AA6" s="33"/>
      <c r="AB6" s="18"/>
      <c r="AC6" s="33"/>
      <c r="AD6" s="33"/>
      <c r="AE6" s="18"/>
      <c r="AF6" s="33"/>
      <c r="AG6" s="33"/>
      <c r="AH6" s="14" t="s">
        <v>21</v>
      </c>
    </row>
    <row r="7" spans="1:34" ht="25" customHeight="1" thickBot="1" x14ac:dyDescent="0.6">
      <c r="B7" s="542"/>
      <c r="C7" s="542"/>
      <c r="D7" s="542"/>
      <c r="E7" s="77"/>
      <c r="F7" s="140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4"/>
      <c r="S7" s="5"/>
      <c r="T7" s="6"/>
      <c r="U7" s="6"/>
      <c r="V7" s="33"/>
      <c r="W7" s="50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4"/>
    </row>
    <row r="8" spans="1:34" ht="25" customHeight="1" thickBot="1" x14ac:dyDescent="0.6">
      <c r="B8" s="32"/>
      <c r="C8" s="33"/>
      <c r="D8" s="21"/>
      <c r="E8" s="79"/>
      <c r="F8" s="144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157"/>
      <c r="S8" s="5"/>
      <c r="T8" s="6"/>
      <c r="U8" s="6"/>
      <c r="V8" s="33"/>
      <c r="W8" s="146" t="s">
        <v>22</v>
      </c>
      <c r="X8" s="270">
        <f t="shared" ref="X8:AG8" si="0">SUM(G:G)</f>
        <v>0</v>
      </c>
      <c r="Y8" s="271">
        <f t="shared" si="0"/>
        <v>0</v>
      </c>
      <c r="Z8" s="271">
        <f t="shared" si="0"/>
        <v>0</v>
      </c>
      <c r="AA8" s="271">
        <f t="shared" si="0"/>
        <v>0</v>
      </c>
      <c r="AB8" s="271">
        <f t="shared" si="0"/>
        <v>0</v>
      </c>
      <c r="AC8" s="271">
        <f t="shared" si="0"/>
        <v>0</v>
      </c>
      <c r="AD8" s="271">
        <f t="shared" si="0"/>
        <v>0</v>
      </c>
      <c r="AE8" s="271">
        <f t="shared" si="0"/>
        <v>0</v>
      </c>
      <c r="AF8" s="271">
        <f t="shared" si="0"/>
        <v>0</v>
      </c>
      <c r="AG8" s="271">
        <f t="shared" si="0"/>
        <v>0</v>
      </c>
      <c r="AH8" s="516">
        <f>SUM(X8:AG8)</f>
        <v>0</v>
      </c>
    </row>
    <row r="9" spans="1:34" ht="65.150000000000006" customHeight="1" thickBot="1" x14ac:dyDescent="0.5">
      <c r="A9" s="1"/>
      <c r="B9" s="270" t="s">
        <v>23</v>
      </c>
      <c r="C9" s="271"/>
      <c r="D9" s="271" t="s">
        <v>24</v>
      </c>
      <c r="E9" s="526" t="s">
        <v>20</v>
      </c>
      <c r="F9" s="491" t="s">
        <v>26</v>
      </c>
      <c r="G9" s="527" t="s">
        <v>27</v>
      </c>
      <c r="H9" s="507" t="s">
        <v>28</v>
      </c>
      <c r="I9" s="528" t="s">
        <v>29</v>
      </c>
      <c r="J9" s="529" t="s">
        <v>30</v>
      </c>
      <c r="K9" s="530" t="s">
        <v>31</v>
      </c>
      <c r="L9" s="531" t="s">
        <v>32</v>
      </c>
      <c r="M9" s="532" t="s">
        <v>35</v>
      </c>
      <c r="N9" s="533" t="s">
        <v>37</v>
      </c>
      <c r="O9" s="534" t="s">
        <v>38</v>
      </c>
      <c r="P9" s="535" t="s">
        <v>570</v>
      </c>
      <c r="Q9" s="536" t="s">
        <v>40</v>
      </c>
      <c r="R9" s="272" t="s">
        <v>25</v>
      </c>
      <c r="S9" s="271" t="s">
        <v>41</v>
      </c>
      <c r="T9" s="271" t="s">
        <v>42</v>
      </c>
      <c r="U9" s="288" t="s">
        <v>43</v>
      </c>
      <c r="V9" s="507" t="s">
        <v>45</v>
      </c>
      <c r="W9" s="508" t="s">
        <v>248</v>
      </c>
      <c r="X9" s="509" t="s">
        <v>571</v>
      </c>
      <c r="Y9" s="537" t="s">
        <v>28</v>
      </c>
      <c r="Z9" s="538" t="s">
        <v>572</v>
      </c>
      <c r="AA9" s="510" t="s">
        <v>573</v>
      </c>
      <c r="AB9" s="511" t="s">
        <v>574</v>
      </c>
      <c r="AC9" s="512" t="s">
        <v>575</v>
      </c>
      <c r="AD9" s="513" t="s">
        <v>576</v>
      </c>
      <c r="AE9" s="285" t="s">
        <v>577</v>
      </c>
      <c r="AF9" s="514" t="s">
        <v>49</v>
      </c>
      <c r="AG9" s="539" t="s">
        <v>578</v>
      </c>
      <c r="AH9" s="454" t="s">
        <v>50</v>
      </c>
    </row>
    <row r="10" spans="1:34" ht="33.9" thickBot="1" x14ac:dyDescent="0.5">
      <c r="A10" s="1"/>
      <c r="B10" s="168"/>
      <c r="C10" s="16"/>
      <c r="D10" s="21"/>
      <c r="E10" s="80"/>
      <c r="F10" s="132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0"/>
      <c r="T10" s="21"/>
      <c r="U10" s="21"/>
      <c r="V10" s="16"/>
      <c r="W10" s="167" t="s">
        <v>51</v>
      </c>
      <c r="X10" s="36"/>
      <c r="Y10" s="16"/>
      <c r="Z10" s="16"/>
      <c r="AA10" s="16"/>
      <c r="AB10" s="16"/>
      <c r="AC10" s="16"/>
      <c r="AD10" s="16"/>
      <c r="AE10" s="16"/>
      <c r="AF10" s="16"/>
      <c r="AG10" s="16"/>
      <c r="AH10" s="169"/>
    </row>
    <row r="11" spans="1:34" ht="80.150000000000006" customHeight="1" x14ac:dyDescent="0.45">
      <c r="A11" s="1"/>
      <c r="B11" s="390" t="s">
        <v>641</v>
      </c>
      <c r="C11" s="488" t="e" vm="215">
        <v>#VALUE!</v>
      </c>
      <c r="D11" s="470" t="s">
        <v>579</v>
      </c>
      <c r="E11" s="517">
        <v>0.15</v>
      </c>
      <c r="F11" s="307">
        <f>SUM(X11:AG11)*E11</f>
        <v>0</v>
      </c>
      <c r="G11" s="308">
        <f t="shared" ref="G11:L11" si="1">X11*$U$11</f>
        <v>0</v>
      </c>
      <c r="H11" s="308">
        <f t="shared" si="1"/>
        <v>0</v>
      </c>
      <c r="I11" s="308">
        <f t="shared" si="1"/>
        <v>0</v>
      </c>
      <c r="J11" s="308">
        <f t="shared" si="1"/>
        <v>0</v>
      </c>
      <c r="K11" s="308">
        <f t="shared" si="1"/>
        <v>0</v>
      </c>
      <c r="L11" s="308">
        <f t="shared" si="1"/>
        <v>0</v>
      </c>
      <c r="M11" s="308">
        <f>AD11*$U$11</f>
        <v>0</v>
      </c>
      <c r="N11" s="308">
        <f>AE11*$U$11</f>
        <v>0</v>
      </c>
      <c r="O11" s="308">
        <f>AF11*$U$11</f>
        <v>0</v>
      </c>
      <c r="P11" s="308">
        <f>AG11*$U$11</f>
        <v>0</v>
      </c>
      <c r="Q11" s="310">
        <v>1</v>
      </c>
      <c r="R11" s="472"/>
      <c r="S11" s="472" t="s">
        <v>580</v>
      </c>
      <c r="T11" s="518" t="s">
        <v>581</v>
      </c>
      <c r="U11" s="418">
        <v>11</v>
      </c>
      <c r="V11" s="418" t="s">
        <v>57</v>
      </c>
      <c r="W11" s="312">
        <v>77</v>
      </c>
      <c r="X11" s="347"/>
      <c r="Y11" s="473"/>
      <c r="Z11" s="348"/>
      <c r="AA11" s="346"/>
      <c r="AB11" s="348"/>
      <c r="AC11" s="346"/>
      <c r="AD11" s="346"/>
      <c r="AE11" s="348"/>
      <c r="AF11" s="346"/>
      <c r="AG11" s="344"/>
      <c r="AH11" s="349">
        <f>W11*SUM(X11:AG11)</f>
        <v>0</v>
      </c>
    </row>
    <row r="12" spans="1:34" ht="80.150000000000006" customHeight="1" x14ac:dyDescent="0.45">
      <c r="A12" s="1"/>
      <c r="B12" s="320" t="s">
        <v>642</v>
      </c>
      <c r="C12" s="489" t="e" vm="216">
        <v>#VALUE!</v>
      </c>
      <c r="D12" s="30" t="s">
        <v>582</v>
      </c>
      <c r="E12" s="519">
        <v>0.2</v>
      </c>
      <c r="F12" s="135">
        <f t="shared" ref="F12:F37" si="2">SUM(X12:AG12)*E12</f>
        <v>0</v>
      </c>
      <c r="G12" s="27">
        <f>X12*$U$12</f>
        <v>0</v>
      </c>
      <c r="H12" s="27">
        <f t="shared" ref="H12:L12" si="3">Y12*$U$12</f>
        <v>0</v>
      </c>
      <c r="I12" s="27">
        <f t="shared" si="3"/>
        <v>0</v>
      </c>
      <c r="J12" s="27">
        <f t="shared" si="3"/>
        <v>0</v>
      </c>
      <c r="K12" s="27">
        <f t="shared" si="3"/>
        <v>0</v>
      </c>
      <c r="L12" s="27">
        <f t="shared" si="3"/>
        <v>0</v>
      </c>
      <c r="M12" s="27">
        <f>AD12*$U$12</f>
        <v>0</v>
      </c>
      <c r="N12" s="27">
        <f>AE12*$U$12</f>
        <v>0</v>
      </c>
      <c r="O12" s="27">
        <f>AF12*$U$12</f>
        <v>0</v>
      </c>
      <c r="P12" s="27">
        <f>AG12*$U$12</f>
        <v>0</v>
      </c>
      <c r="Q12" s="27">
        <v>1</v>
      </c>
      <c r="R12" s="28"/>
      <c r="S12" s="24" t="s">
        <v>583</v>
      </c>
      <c r="T12" s="520" t="s">
        <v>584</v>
      </c>
      <c r="U12" s="25">
        <v>8</v>
      </c>
      <c r="V12" s="25" t="s">
        <v>57</v>
      </c>
      <c r="W12" s="161">
        <v>77</v>
      </c>
      <c r="X12" s="42"/>
      <c r="Y12" s="52"/>
      <c r="Z12" s="44"/>
      <c r="AA12" s="43"/>
      <c r="AB12" s="44"/>
      <c r="AC12" s="43"/>
      <c r="AD12" s="44"/>
      <c r="AE12" s="43"/>
      <c r="AF12" s="44"/>
      <c r="AG12" s="43"/>
      <c r="AH12" s="352">
        <f t="shared" ref="AH12:AH35" si="4">W12*SUM(X12:AG12)</f>
        <v>0</v>
      </c>
    </row>
    <row r="13" spans="1:34" ht="80.150000000000006" customHeight="1" x14ac:dyDescent="0.45">
      <c r="A13" s="1"/>
      <c r="B13" s="318" t="s">
        <v>643</v>
      </c>
      <c r="C13" s="489" t="e" vm="217">
        <v>#VALUE!</v>
      </c>
      <c r="D13" s="20" t="s">
        <v>585</v>
      </c>
      <c r="E13" s="519">
        <v>0.45</v>
      </c>
      <c r="F13" s="135">
        <f t="shared" si="2"/>
        <v>0</v>
      </c>
      <c r="G13" s="28">
        <f>X13*$U$13</f>
        <v>0</v>
      </c>
      <c r="H13" s="28">
        <f t="shared" ref="H13:L13" si="5">Y13*$U$13</f>
        <v>0</v>
      </c>
      <c r="I13" s="28">
        <f t="shared" si="5"/>
        <v>0</v>
      </c>
      <c r="J13" s="28">
        <f t="shared" si="5"/>
        <v>0</v>
      </c>
      <c r="K13" s="28">
        <f t="shared" si="5"/>
        <v>0</v>
      </c>
      <c r="L13" s="28">
        <f t="shared" si="5"/>
        <v>0</v>
      </c>
      <c r="M13" s="28">
        <f>AD13*$U$13</f>
        <v>0</v>
      </c>
      <c r="N13" s="28">
        <f>AE13*$U$13</f>
        <v>0</v>
      </c>
      <c r="O13" s="28">
        <f>AF13*$U$13</f>
        <v>0</v>
      </c>
      <c r="P13" s="28">
        <f>AG13*$U$13</f>
        <v>0</v>
      </c>
      <c r="Q13" s="24">
        <v>1</v>
      </c>
      <c r="R13" s="22"/>
      <c r="S13" s="22" t="s">
        <v>55</v>
      </c>
      <c r="T13" s="521" t="s">
        <v>586</v>
      </c>
      <c r="U13" s="23">
        <v>10</v>
      </c>
      <c r="V13" s="23" t="s">
        <v>57</v>
      </c>
      <c r="W13" s="161">
        <v>89</v>
      </c>
      <c r="X13" s="91"/>
      <c r="Y13" s="139"/>
      <c r="Z13" s="92"/>
      <c r="AA13" s="58"/>
      <c r="AB13" s="92"/>
      <c r="AC13" s="58"/>
      <c r="AD13" s="92"/>
      <c r="AE13" s="58"/>
      <c r="AF13" s="92"/>
      <c r="AG13" s="58"/>
      <c r="AH13" s="392">
        <f t="shared" si="4"/>
        <v>0</v>
      </c>
    </row>
    <row r="14" spans="1:34" ht="80.150000000000006" customHeight="1" x14ac:dyDescent="0.45">
      <c r="A14" s="1"/>
      <c r="B14" s="320" t="s">
        <v>644</v>
      </c>
      <c r="C14" s="489" t="e" vm="218">
        <v>#VALUE!</v>
      </c>
      <c r="D14" s="30" t="s">
        <v>587</v>
      </c>
      <c r="E14" s="519">
        <v>0.8</v>
      </c>
      <c r="F14" s="135">
        <f t="shared" si="2"/>
        <v>0</v>
      </c>
      <c r="G14" s="27">
        <f>X14*$U$14</f>
        <v>0</v>
      </c>
      <c r="H14" s="27">
        <f t="shared" ref="H14:L14" si="6">Y14*$U$14</f>
        <v>0</v>
      </c>
      <c r="I14" s="27">
        <f t="shared" si="6"/>
        <v>0</v>
      </c>
      <c r="J14" s="27">
        <f t="shared" si="6"/>
        <v>0</v>
      </c>
      <c r="K14" s="27">
        <f t="shared" si="6"/>
        <v>0</v>
      </c>
      <c r="L14" s="27">
        <f t="shared" si="6"/>
        <v>0</v>
      </c>
      <c r="M14" s="27">
        <f>AD14*$U$14</f>
        <v>0</v>
      </c>
      <c r="N14" s="27">
        <f>AE14*$U$14</f>
        <v>0</v>
      </c>
      <c r="O14" s="27">
        <f>AF14*$U$14</f>
        <v>0</v>
      </c>
      <c r="P14" s="27">
        <f>AG14*$U$14</f>
        <v>0</v>
      </c>
      <c r="Q14" s="27">
        <v>1</v>
      </c>
      <c r="R14" s="28"/>
      <c r="S14" s="24" t="s">
        <v>588</v>
      </c>
      <c r="T14" s="520" t="s">
        <v>589</v>
      </c>
      <c r="U14" s="25">
        <v>10</v>
      </c>
      <c r="V14" s="25" t="s">
        <v>57</v>
      </c>
      <c r="W14" s="161">
        <v>100</v>
      </c>
      <c r="X14" s="42"/>
      <c r="Y14" s="52"/>
      <c r="Z14" s="44"/>
      <c r="AA14" s="43"/>
      <c r="AB14" s="44"/>
      <c r="AC14" s="43"/>
      <c r="AD14" s="44"/>
      <c r="AE14" s="43"/>
      <c r="AF14" s="44"/>
      <c r="AG14" s="43"/>
      <c r="AH14" s="352">
        <f t="shared" si="4"/>
        <v>0</v>
      </c>
    </row>
    <row r="15" spans="1:34" ht="80.150000000000006" customHeight="1" x14ac:dyDescent="0.45">
      <c r="A15" s="1"/>
      <c r="B15" s="318" t="s">
        <v>645</v>
      </c>
      <c r="C15" s="489" t="e" vm="219">
        <v>#VALUE!</v>
      </c>
      <c r="D15" s="20" t="s">
        <v>590</v>
      </c>
      <c r="E15" s="519">
        <v>0.95</v>
      </c>
      <c r="F15" s="135">
        <f t="shared" si="2"/>
        <v>0</v>
      </c>
      <c r="G15" s="27">
        <f>X15*$U$15</f>
        <v>0</v>
      </c>
      <c r="H15" s="27">
        <f t="shared" ref="H15:P15" si="7">Y15*$U$15</f>
        <v>0</v>
      </c>
      <c r="I15" s="27">
        <f t="shared" si="7"/>
        <v>0</v>
      </c>
      <c r="J15" s="27">
        <f t="shared" si="7"/>
        <v>0</v>
      </c>
      <c r="K15" s="27">
        <f t="shared" si="7"/>
        <v>0</v>
      </c>
      <c r="L15" s="27">
        <f t="shared" si="7"/>
        <v>0</v>
      </c>
      <c r="M15" s="27">
        <f t="shared" si="7"/>
        <v>0</v>
      </c>
      <c r="N15" s="27">
        <f t="shared" si="7"/>
        <v>0</v>
      </c>
      <c r="O15" s="27">
        <f t="shared" si="7"/>
        <v>0</v>
      </c>
      <c r="P15" s="27">
        <f t="shared" si="7"/>
        <v>0</v>
      </c>
      <c r="Q15" s="27">
        <v>1</v>
      </c>
      <c r="R15" s="27"/>
      <c r="S15" s="22" t="s">
        <v>588</v>
      </c>
      <c r="T15" s="521" t="s">
        <v>591</v>
      </c>
      <c r="U15" s="23">
        <v>8</v>
      </c>
      <c r="V15" s="23" t="s">
        <v>57</v>
      </c>
      <c r="W15" s="161">
        <v>103</v>
      </c>
      <c r="X15" s="91"/>
      <c r="Y15" s="139"/>
      <c r="Z15" s="92"/>
      <c r="AA15" s="58"/>
      <c r="AB15" s="92"/>
      <c r="AC15" s="58"/>
      <c r="AD15" s="92"/>
      <c r="AE15" s="58"/>
      <c r="AF15" s="92"/>
      <c r="AG15" s="58"/>
      <c r="AH15" s="392">
        <f t="shared" ref="AH15" si="8">W15*SUM(X15:AG15)</f>
        <v>0</v>
      </c>
    </row>
    <row r="16" spans="1:34" ht="80.150000000000006" customHeight="1" x14ac:dyDescent="0.45">
      <c r="A16" s="1"/>
      <c r="B16" s="320" t="s">
        <v>646</v>
      </c>
      <c r="C16" s="489" t="e" vm="220">
        <v>#VALUE!</v>
      </c>
      <c r="D16" s="30" t="s">
        <v>592</v>
      </c>
      <c r="E16" s="519">
        <v>0.95</v>
      </c>
      <c r="F16" s="135">
        <f t="shared" si="2"/>
        <v>0</v>
      </c>
      <c r="G16" s="28">
        <f t="shared" ref="G16:P16" si="9">X16*$U$16</f>
        <v>0</v>
      </c>
      <c r="H16" s="28">
        <f t="shared" si="9"/>
        <v>0</v>
      </c>
      <c r="I16" s="28">
        <f t="shared" si="9"/>
        <v>0</v>
      </c>
      <c r="J16" s="28">
        <f t="shared" si="9"/>
        <v>0</v>
      </c>
      <c r="K16" s="28">
        <f t="shared" si="9"/>
        <v>0</v>
      </c>
      <c r="L16" s="28">
        <f t="shared" si="9"/>
        <v>0</v>
      </c>
      <c r="M16" s="28">
        <f t="shared" si="9"/>
        <v>0</v>
      </c>
      <c r="N16" s="28">
        <f t="shared" si="9"/>
        <v>0</v>
      </c>
      <c r="O16" s="28">
        <f t="shared" si="9"/>
        <v>0</v>
      </c>
      <c r="P16" s="28">
        <f t="shared" si="9"/>
        <v>0</v>
      </c>
      <c r="Q16" s="27">
        <v>1</v>
      </c>
      <c r="R16" s="24"/>
      <c r="S16" s="24" t="s">
        <v>66</v>
      </c>
      <c r="T16" s="520" t="s">
        <v>593</v>
      </c>
      <c r="U16" s="25">
        <v>7</v>
      </c>
      <c r="V16" s="25" t="s">
        <v>57</v>
      </c>
      <c r="W16" s="161">
        <v>103</v>
      </c>
      <c r="X16" s="42"/>
      <c r="Y16" s="52"/>
      <c r="Z16" s="44"/>
      <c r="AA16" s="43"/>
      <c r="AB16" s="44"/>
      <c r="AC16" s="43"/>
      <c r="AD16" s="44"/>
      <c r="AE16" s="43"/>
      <c r="AF16" s="44"/>
      <c r="AG16" s="43"/>
      <c r="AH16" s="352">
        <f t="shared" si="4"/>
        <v>0</v>
      </c>
    </row>
    <row r="17" spans="1:34" ht="80.150000000000006" customHeight="1" x14ac:dyDescent="0.45">
      <c r="A17" s="1"/>
      <c r="B17" s="318" t="s">
        <v>647</v>
      </c>
      <c r="C17" s="489" t="e" vm="221">
        <v>#VALUE!</v>
      </c>
      <c r="D17" s="20" t="s">
        <v>594</v>
      </c>
      <c r="E17" s="519">
        <v>1</v>
      </c>
      <c r="F17" s="135">
        <f t="shared" si="2"/>
        <v>0</v>
      </c>
      <c r="G17" s="27">
        <f t="shared" ref="G17:P17" si="10">X17*$U$17</f>
        <v>0</v>
      </c>
      <c r="H17" s="27">
        <f t="shared" si="10"/>
        <v>0</v>
      </c>
      <c r="I17" s="27">
        <f t="shared" si="10"/>
        <v>0</v>
      </c>
      <c r="J17" s="27">
        <f t="shared" si="10"/>
        <v>0</v>
      </c>
      <c r="K17" s="27">
        <f t="shared" si="10"/>
        <v>0</v>
      </c>
      <c r="L17" s="27">
        <f t="shared" si="10"/>
        <v>0</v>
      </c>
      <c r="M17" s="27">
        <f t="shared" si="10"/>
        <v>0</v>
      </c>
      <c r="N17" s="27">
        <f t="shared" si="10"/>
        <v>0</v>
      </c>
      <c r="O17" s="27">
        <f t="shared" si="10"/>
        <v>0</v>
      </c>
      <c r="P17" s="27">
        <f t="shared" si="10"/>
        <v>0</v>
      </c>
      <c r="Q17" s="27">
        <v>1</v>
      </c>
      <c r="R17" s="22"/>
      <c r="S17" s="22" t="s">
        <v>485</v>
      </c>
      <c r="T17" s="521" t="s">
        <v>595</v>
      </c>
      <c r="U17" s="23">
        <v>6</v>
      </c>
      <c r="V17" s="23" t="s">
        <v>57</v>
      </c>
      <c r="W17" s="161">
        <v>103</v>
      </c>
      <c r="X17" s="91"/>
      <c r="Y17" s="139"/>
      <c r="Z17" s="92"/>
      <c r="AA17" s="58"/>
      <c r="AB17" s="92"/>
      <c r="AC17" s="58"/>
      <c r="AD17" s="92"/>
      <c r="AE17" s="58"/>
      <c r="AF17" s="92"/>
      <c r="AG17" s="58"/>
      <c r="AH17" s="392">
        <f t="shared" si="4"/>
        <v>0</v>
      </c>
    </row>
    <row r="18" spans="1:34" ht="80.150000000000006" customHeight="1" x14ac:dyDescent="0.45">
      <c r="A18" s="1"/>
      <c r="B18" s="320" t="s">
        <v>648</v>
      </c>
      <c r="C18" s="489" t="e" vm="222">
        <v>#VALUE!</v>
      </c>
      <c r="D18" s="30" t="s">
        <v>596</v>
      </c>
      <c r="E18" s="519">
        <v>1.5</v>
      </c>
      <c r="F18" s="135">
        <f t="shared" si="2"/>
        <v>0</v>
      </c>
      <c r="G18" s="28">
        <f t="shared" ref="G18:P18" si="11">X18*$U$18</f>
        <v>0</v>
      </c>
      <c r="H18" s="28">
        <f t="shared" si="11"/>
        <v>0</v>
      </c>
      <c r="I18" s="28">
        <f t="shared" si="11"/>
        <v>0</v>
      </c>
      <c r="J18" s="28">
        <f t="shared" si="11"/>
        <v>0</v>
      </c>
      <c r="K18" s="28">
        <f t="shared" si="11"/>
        <v>0</v>
      </c>
      <c r="L18" s="28">
        <f t="shared" si="11"/>
        <v>0</v>
      </c>
      <c r="M18" s="28">
        <f t="shared" si="11"/>
        <v>0</v>
      </c>
      <c r="N18" s="28">
        <f t="shared" si="11"/>
        <v>0</v>
      </c>
      <c r="O18" s="28">
        <f t="shared" si="11"/>
        <v>0</v>
      </c>
      <c r="P18" s="28">
        <f t="shared" si="11"/>
        <v>0</v>
      </c>
      <c r="Q18" s="27">
        <v>1</v>
      </c>
      <c r="R18" s="24"/>
      <c r="S18" s="24" t="s">
        <v>597</v>
      </c>
      <c r="T18" s="520" t="s">
        <v>598</v>
      </c>
      <c r="U18" s="25">
        <v>3</v>
      </c>
      <c r="V18" s="25" t="s">
        <v>57</v>
      </c>
      <c r="W18" s="161">
        <v>120</v>
      </c>
      <c r="X18" s="42"/>
      <c r="Y18" s="52"/>
      <c r="Z18" s="44"/>
      <c r="AA18" s="43"/>
      <c r="AB18" s="44"/>
      <c r="AC18" s="43"/>
      <c r="AD18" s="44"/>
      <c r="AE18" s="43"/>
      <c r="AF18" s="44"/>
      <c r="AG18" s="43"/>
      <c r="AH18" s="352">
        <f t="shared" si="4"/>
        <v>0</v>
      </c>
    </row>
    <row r="19" spans="1:34" ht="80.150000000000006" customHeight="1" x14ac:dyDescent="0.45">
      <c r="A19" s="1"/>
      <c r="B19" s="318" t="s">
        <v>649</v>
      </c>
      <c r="C19" s="489" t="e" vm="223">
        <v>#VALUE!</v>
      </c>
      <c r="D19" s="20" t="s">
        <v>599</v>
      </c>
      <c r="E19" s="519">
        <v>1.4</v>
      </c>
      <c r="F19" s="135">
        <f t="shared" si="2"/>
        <v>0</v>
      </c>
      <c r="G19" s="27">
        <f t="shared" ref="G19:P19" si="12">X19*$U$19</f>
        <v>0</v>
      </c>
      <c r="H19" s="27">
        <f t="shared" si="12"/>
        <v>0</v>
      </c>
      <c r="I19" s="27">
        <f t="shared" si="12"/>
        <v>0</v>
      </c>
      <c r="J19" s="27">
        <f t="shared" si="12"/>
        <v>0</v>
      </c>
      <c r="K19" s="27">
        <f t="shared" si="12"/>
        <v>0</v>
      </c>
      <c r="L19" s="27">
        <f t="shared" si="12"/>
        <v>0</v>
      </c>
      <c r="M19" s="27">
        <f t="shared" si="12"/>
        <v>0</v>
      </c>
      <c r="N19" s="27">
        <f t="shared" si="12"/>
        <v>0</v>
      </c>
      <c r="O19" s="27">
        <f t="shared" si="12"/>
        <v>0</v>
      </c>
      <c r="P19" s="27">
        <f t="shared" si="12"/>
        <v>0</v>
      </c>
      <c r="Q19" s="27">
        <v>1</v>
      </c>
      <c r="R19" s="22"/>
      <c r="S19" s="22" t="s">
        <v>94</v>
      </c>
      <c r="T19" s="521" t="s">
        <v>600</v>
      </c>
      <c r="U19" s="23">
        <v>3</v>
      </c>
      <c r="V19" s="23" t="s">
        <v>57</v>
      </c>
      <c r="W19" s="161">
        <v>120</v>
      </c>
      <c r="X19" s="91"/>
      <c r="Y19" s="139"/>
      <c r="Z19" s="92"/>
      <c r="AA19" s="58"/>
      <c r="AB19" s="92"/>
      <c r="AC19" s="58"/>
      <c r="AD19" s="92"/>
      <c r="AE19" s="58"/>
      <c r="AF19" s="92"/>
      <c r="AG19" s="58"/>
      <c r="AH19" s="392">
        <f t="shared" si="4"/>
        <v>0</v>
      </c>
    </row>
    <row r="20" spans="1:34" ht="80.150000000000006" customHeight="1" x14ac:dyDescent="0.45">
      <c r="A20" s="1"/>
      <c r="B20" s="320" t="s">
        <v>650</v>
      </c>
      <c r="C20" s="489" t="e" vm="224">
        <v>#VALUE!</v>
      </c>
      <c r="D20" s="30" t="s">
        <v>601</v>
      </c>
      <c r="E20" s="519">
        <v>0.85</v>
      </c>
      <c r="F20" s="135">
        <f t="shared" si="2"/>
        <v>0</v>
      </c>
      <c r="G20" s="28">
        <f t="shared" ref="G20:P20" si="13">X20*$U$20</f>
        <v>0</v>
      </c>
      <c r="H20" s="28">
        <f t="shared" si="13"/>
        <v>0</v>
      </c>
      <c r="I20" s="28">
        <f t="shared" si="13"/>
        <v>0</v>
      </c>
      <c r="J20" s="28">
        <f t="shared" si="13"/>
        <v>0</v>
      </c>
      <c r="K20" s="28">
        <f t="shared" si="13"/>
        <v>0</v>
      </c>
      <c r="L20" s="28">
        <f t="shared" si="13"/>
        <v>0</v>
      </c>
      <c r="M20" s="28">
        <f t="shared" si="13"/>
        <v>0</v>
      </c>
      <c r="N20" s="28">
        <f t="shared" si="13"/>
        <v>0</v>
      </c>
      <c r="O20" s="28">
        <f t="shared" si="13"/>
        <v>0</v>
      </c>
      <c r="P20" s="28">
        <f t="shared" si="13"/>
        <v>0</v>
      </c>
      <c r="Q20" s="27">
        <v>1</v>
      </c>
      <c r="R20" s="24"/>
      <c r="S20" s="24" t="s">
        <v>485</v>
      </c>
      <c r="T20" s="520" t="s">
        <v>602</v>
      </c>
      <c r="U20" s="25">
        <v>4</v>
      </c>
      <c r="V20" s="25" t="s">
        <v>57</v>
      </c>
      <c r="W20" s="161">
        <v>120</v>
      </c>
      <c r="X20" s="42"/>
      <c r="Y20" s="52"/>
      <c r="Z20" s="44"/>
      <c r="AA20" s="43"/>
      <c r="AB20" s="44"/>
      <c r="AC20" s="43"/>
      <c r="AD20" s="44"/>
      <c r="AE20" s="43"/>
      <c r="AF20" s="44"/>
      <c r="AG20" s="43"/>
      <c r="AH20" s="352">
        <f t="shared" si="4"/>
        <v>0</v>
      </c>
    </row>
    <row r="21" spans="1:34" ht="80.150000000000006" customHeight="1" x14ac:dyDescent="0.45">
      <c r="A21" s="1"/>
      <c r="B21" s="318" t="s">
        <v>651</v>
      </c>
      <c r="C21" s="489" t="e" vm="225">
        <v>#VALUE!</v>
      </c>
      <c r="D21" s="20" t="s">
        <v>603</v>
      </c>
      <c r="E21" s="519">
        <v>1</v>
      </c>
      <c r="F21" s="135">
        <f t="shared" si="2"/>
        <v>0</v>
      </c>
      <c r="G21" s="27">
        <f t="shared" ref="G21:P21" si="14">X21*$U$21</f>
        <v>0</v>
      </c>
      <c r="H21" s="27">
        <f t="shared" si="14"/>
        <v>0</v>
      </c>
      <c r="I21" s="27">
        <f t="shared" si="14"/>
        <v>0</v>
      </c>
      <c r="J21" s="27">
        <f t="shared" si="14"/>
        <v>0</v>
      </c>
      <c r="K21" s="27">
        <f t="shared" si="14"/>
        <v>0</v>
      </c>
      <c r="L21" s="27">
        <f t="shared" si="14"/>
        <v>0</v>
      </c>
      <c r="M21" s="27">
        <f t="shared" si="14"/>
        <v>0</v>
      </c>
      <c r="N21" s="27">
        <f t="shared" si="14"/>
        <v>0</v>
      </c>
      <c r="O21" s="27">
        <f t="shared" si="14"/>
        <v>0</v>
      </c>
      <c r="P21" s="27">
        <f t="shared" si="14"/>
        <v>0</v>
      </c>
      <c r="Q21" s="27">
        <v>1</v>
      </c>
      <c r="R21" s="22"/>
      <c r="S21" s="22" t="s">
        <v>94</v>
      </c>
      <c r="T21" s="521" t="s">
        <v>604</v>
      </c>
      <c r="U21" s="23">
        <v>3</v>
      </c>
      <c r="V21" s="23" t="s">
        <v>57</v>
      </c>
      <c r="W21" s="161">
        <v>120</v>
      </c>
      <c r="X21" s="91"/>
      <c r="Y21" s="139"/>
      <c r="Z21" s="92"/>
      <c r="AA21" s="58"/>
      <c r="AB21" s="92"/>
      <c r="AC21" s="58"/>
      <c r="AD21" s="92"/>
      <c r="AE21" s="58"/>
      <c r="AF21" s="92"/>
      <c r="AG21" s="58"/>
      <c r="AH21" s="392">
        <f t="shared" si="4"/>
        <v>0</v>
      </c>
    </row>
    <row r="22" spans="1:34" ht="80.150000000000006" customHeight="1" x14ac:dyDescent="0.45">
      <c r="A22" s="1"/>
      <c r="B22" s="320" t="s">
        <v>652</v>
      </c>
      <c r="C22" s="489" t="e" vm="226">
        <v>#VALUE!</v>
      </c>
      <c r="D22" s="30" t="s">
        <v>605</v>
      </c>
      <c r="E22" s="519">
        <v>1.2</v>
      </c>
      <c r="F22" s="135">
        <f t="shared" si="2"/>
        <v>0</v>
      </c>
      <c r="G22" s="28">
        <f t="shared" ref="G22:P22" si="15">X22*$U$22</f>
        <v>0</v>
      </c>
      <c r="H22" s="28">
        <f t="shared" si="15"/>
        <v>0</v>
      </c>
      <c r="I22" s="28">
        <f t="shared" si="15"/>
        <v>0</v>
      </c>
      <c r="J22" s="28">
        <f t="shared" si="15"/>
        <v>0</v>
      </c>
      <c r="K22" s="28">
        <f t="shared" si="15"/>
        <v>0</v>
      </c>
      <c r="L22" s="28">
        <f t="shared" si="15"/>
        <v>0</v>
      </c>
      <c r="M22" s="28">
        <f t="shared" si="15"/>
        <v>0</v>
      </c>
      <c r="N22" s="28">
        <f t="shared" si="15"/>
        <v>0</v>
      </c>
      <c r="O22" s="28">
        <f t="shared" si="15"/>
        <v>0</v>
      </c>
      <c r="P22" s="28">
        <f t="shared" si="15"/>
        <v>0</v>
      </c>
      <c r="Q22" s="27">
        <v>1</v>
      </c>
      <c r="R22" s="24"/>
      <c r="S22" s="24" t="s">
        <v>348</v>
      </c>
      <c r="T22" s="520" t="s">
        <v>606</v>
      </c>
      <c r="U22" s="25">
        <v>2</v>
      </c>
      <c r="V22" s="25" t="s">
        <v>57</v>
      </c>
      <c r="W22" s="161">
        <v>120</v>
      </c>
      <c r="X22" s="42"/>
      <c r="Y22" s="52"/>
      <c r="Z22" s="44"/>
      <c r="AA22" s="43"/>
      <c r="AB22" s="44"/>
      <c r="AC22" s="43"/>
      <c r="AD22" s="44"/>
      <c r="AE22" s="43"/>
      <c r="AF22" s="44"/>
      <c r="AG22" s="43"/>
      <c r="AH22" s="352">
        <f t="shared" si="4"/>
        <v>0</v>
      </c>
    </row>
    <row r="23" spans="1:34" ht="80.150000000000006" customHeight="1" x14ac:dyDescent="0.45">
      <c r="A23" s="1"/>
      <c r="B23" s="318" t="s">
        <v>653</v>
      </c>
      <c r="C23" s="489" t="e" vm="227">
        <v>#VALUE!</v>
      </c>
      <c r="D23" s="20" t="s">
        <v>607</v>
      </c>
      <c r="E23" s="519">
        <v>2</v>
      </c>
      <c r="F23" s="135">
        <f t="shared" si="2"/>
        <v>0</v>
      </c>
      <c r="G23" s="28">
        <f>X23*$U$23</f>
        <v>0</v>
      </c>
      <c r="H23" s="28">
        <f t="shared" ref="H23:P23" si="16">Y23*$U$23</f>
        <v>0</v>
      </c>
      <c r="I23" s="28">
        <f t="shared" si="16"/>
        <v>0</v>
      </c>
      <c r="J23" s="28">
        <f t="shared" si="16"/>
        <v>0</v>
      </c>
      <c r="K23" s="28">
        <f t="shared" si="16"/>
        <v>0</v>
      </c>
      <c r="L23" s="28">
        <f t="shared" si="16"/>
        <v>0</v>
      </c>
      <c r="M23" s="28">
        <f t="shared" si="16"/>
        <v>0</v>
      </c>
      <c r="N23" s="28">
        <f t="shared" si="16"/>
        <v>0</v>
      </c>
      <c r="O23" s="28">
        <f t="shared" si="16"/>
        <v>0</v>
      </c>
      <c r="P23" s="28">
        <f t="shared" si="16"/>
        <v>0</v>
      </c>
      <c r="Q23" s="27">
        <v>1</v>
      </c>
      <c r="R23" s="22"/>
      <c r="S23" s="22" t="s">
        <v>597</v>
      </c>
      <c r="T23" s="521" t="s">
        <v>608</v>
      </c>
      <c r="U23" s="23">
        <v>5</v>
      </c>
      <c r="V23" s="23" t="s">
        <v>57</v>
      </c>
      <c r="W23" s="161">
        <v>130</v>
      </c>
      <c r="X23" s="91"/>
      <c r="Y23" s="139"/>
      <c r="Z23" s="92"/>
      <c r="AA23" s="58"/>
      <c r="AB23" s="92"/>
      <c r="AC23" s="58"/>
      <c r="AD23" s="92"/>
      <c r="AE23" s="58"/>
      <c r="AF23" s="92"/>
      <c r="AG23" s="58"/>
      <c r="AH23" s="392">
        <f t="shared" ref="AH23" si="17">W23*SUM(X23:AG23)</f>
        <v>0</v>
      </c>
    </row>
    <row r="24" spans="1:34" ht="80.150000000000006" customHeight="1" x14ac:dyDescent="0.45">
      <c r="A24" s="1"/>
      <c r="B24" s="320" t="s">
        <v>654</v>
      </c>
      <c r="C24" s="489" t="e" vm="228">
        <v>#VALUE!</v>
      </c>
      <c r="D24" s="30" t="s">
        <v>609</v>
      </c>
      <c r="E24" s="519">
        <v>3</v>
      </c>
      <c r="F24" s="135">
        <f t="shared" si="2"/>
        <v>0</v>
      </c>
      <c r="G24" s="28">
        <f t="shared" ref="G24:P24" si="18">X24*$U$24</f>
        <v>0</v>
      </c>
      <c r="H24" s="28">
        <f t="shared" si="18"/>
        <v>0</v>
      </c>
      <c r="I24" s="28">
        <f t="shared" si="18"/>
        <v>0</v>
      </c>
      <c r="J24" s="28">
        <f t="shared" si="18"/>
        <v>0</v>
      </c>
      <c r="K24" s="28">
        <f t="shared" si="18"/>
        <v>0</v>
      </c>
      <c r="L24" s="28">
        <f t="shared" si="18"/>
        <v>0</v>
      </c>
      <c r="M24" s="28">
        <f t="shared" si="18"/>
        <v>0</v>
      </c>
      <c r="N24" s="28">
        <f t="shared" si="18"/>
        <v>0</v>
      </c>
      <c r="O24" s="28">
        <f t="shared" si="18"/>
        <v>0</v>
      </c>
      <c r="P24" s="28">
        <f t="shared" si="18"/>
        <v>0</v>
      </c>
      <c r="Q24" s="27">
        <v>1</v>
      </c>
      <c r="R24" s="24"/>
      <c r="S24" s="24" t="s">
        <v>597</v>
      </c>
      <c r="T24" s="520" t="s">
        <v>610</v>
      </c>
      <c r="U24" s="25">
        <v>3</v>
      </c>
      <c r="V24" s="522" t="s">
        <v>611</v>
      </c>
      <c r="W24" s="161">
        <v>168</v>
      </c>
      <c r="X24" s="42"/>
      <c r="Y24" s="52"/>
      <c r="Z24" s="44"/>
      <c r="AA24" s="43"/>
      <c r="AB24" s="44"/>
      <c r="AC24" s="43"/>
      <c r="AD24" s="44"/>
      <c r="AE24" s="43"/>
      <c r="AF24" s="44"/>
      <c r="AG24" s="43"/>
      <c r="AH24" s="352">
        <f t="shared" si="4"/>
        <v>0</v>
      </c>
    </row>
    <row r="25" spans="1:34" ht="80.150000000000006" customHeight="1" x14ac:dyDescent="0.45">
      <c r="A25" s="1"/>
      <c r="B25" s="318" t="s">
        <v>655</v>
      </c>
      <c r="C25" s="489" t="e" vm="229">
        <v>#VALUE!</v>
      </c>
      <c r="D25" s="20" t="s">
        <v>612</v>
      </c>
      <c r="E25" s="519">
        <v>2.35</v>
      </c>
      <c r="F25" s="135">
        <f t="shared" si="2"/>
        <v>0</v>
      </c>
      <c r="G25" s="27">
        <f t="shared" ref="G25:P25" si="19">X25*$U$25</f>
        <v>0</v>
      </c>
      <c r="H25" s="27">
        <f t="shared" si="19"/>
        <v>0</v>
      </c>
      <c r="I25" s="27">
        <f t="shared" si="19"/>
        <v>0</v>
      </c>
      <c r="J25" s="27">
        <f t="shared" si="19"/>
        <v>0</v>
      </c>
      <c r="K25" s="27">
        <f t="shared" si="19"/>
        <v>0</v>
      </c>
      <c r="L25" s="27">
        <f t="shared" si="19"/>
        <v>0</v>
      </c>
      <c r="M25" s="27">
        <f t="shared" si="19"/>
        <v>0</v>
      </c>
      <c r="N25" s="27">
        <f t="shared" si="19"/>
        <v>0</v>
      </c>
      <c r="O25" s="27">
        <f t="shared" si="19"/>
        <v>0</v>
      </c>
      <c r="P25" s="27">
        <f t="shared" si="19"/>
        <v>0</v>
      </c>
      <c r="Q25" s="27">
        <v>1</v>
      </c>
      <c r="R25" s="22"/>
      <c r="S25" s="22" t="s">
        <v>348</v>
      </c>
      <c r="T25" s="521" t="s">
        <v>613</v>
      </c>
      <c r="U25" s="23">
        <v>2</v>
      </c>
      <c r="V25" s="489" t="s">
        <v>611</v>
      </c>
      <c r="W25" s="161">
        <v>140</v>
      </c>
      <c r="X25" s="91"/>
      <c r="Y25" s="139"/>
      <c r="Z25" s="92"/>
      <c r="AA25" s="58"/>
      <c r="AB25" s="92"/>
      <c r="AC25" s="58"/>
      <c r="AD25" s="92"/>
      <c r="AE25" s="58"/>
      <c r="AF25" s="92"/>
      <c r="AG25" s="58"/>
      <c r="AH25" s="392">
        <f t="shared" si="4"/>
        <v>0</v>
      </c>
    </row>
    <row r="26" spans="1:34" ht="80.150000000000006" customHeight="1" x14ac:dyDescent="0.45">
      <c r="A26" s="1"/>
      <c r="B26" s="320" t="s">
        <v>656</v>
      </c>
      <c r="C26" s="489" t="e" vm="230">
        <v>#VALUE!</v>
      </c>
      <c r="D26" s="30" t="s">
        <v>614</v>
      </c>
      <c r="E26" s="519">
        <v>2.2999999999999998</v>
      </c>
      <c r="F26" s="135">
        <f t="shared" si="2"/>
        <v>0</v>
      </c>
      <c r="G26" s="28">
        <f t="shared" ref="G26:P26" si="20">X26*$U$26</f>
        <v>0</v>
      </c>
      <c r="H26" s="28">
        <f t="shared" si="20"/>
        <v>0</v>
      </c>
      <c r="I26" s="28">
        <f t="shared" si="20"/>
        <v>0</v>
      </c>
      <c r="J26" s="28">
        <f t="shared" si="20"/>
        <v>0</v>
      </c>
      <c r="K26" s="28">
        <f t="shared" si="20"/>
        <v>0</v>
      </c>
      <c r="L26" s="28">
        <f t="shared" si="20"/>
        <v>0</v>
      </c>
      <c r="M26" s="28">
        <f t="shared" si="20"/>
        <v>0</v>
      </c>
      <c r="N26" s="28">
        <f t="shared" si="20"/>
        <v>0</v>
      </c>
      <c r="O26" s="28">
        <f t="shared" si="20"/>
        <v>0</v>
      </c>
      <c r="P26" s="28">
        <f t="shared" si="20"/>
        <v>0</v>
      </c>
      <c r="Q26" s="27">
        <v>1</v>
      </c>
      <c r="R26" s="24"/>
      <c r="S26" s="24" t="s">
        <v>274</v>
      </c>
      <c r="T26" s="520" t="s">
        <v>615</v>
      </c>
      <c r="U26" s="25">
        <v>1</v>
      </c>
      <c r="V26" s="522" t="s">
        <v>611</v>
      </c>
      <c r="W26" s="161">
        <v>135</v>
      </c>
      <c r="X26" s="42"/>
      <c r="Y26" s="52"/>
      <c r="Z26" s="44"/>
      <c r="AA26" s="43"/>
      <c r="AB26" s="44"/>
      <c r="AC26" s="43"/>
      <c r="AD26" s="44"/>
      <c r="AE26" s="43"/>
      <c r="AF26" s="44"/>
      <c r="AG26" s="43"/>
      <c r="AH26" s="352">
        <f t="shared" si="4"/>
        <v>0</v>
      </c>
    </row>
    <row r="27" spans="1:34" ht="80.150000000000006" customHeight="1" x14ac:dyDescent="0.45">
      <c r="A27" s="1"/>
      <c r="B27" s="318" t="s">
        <v>657</v>
      </c>
      <c r="C27" s="489" t="e" vm="231">
        <v>#VALUE!</v>
      </c>
      <c r="D27" s="20" t="s">
        <v>616</v>
      </c>
      <c r="E27" s="519">
        <v>1.4</v>
      </c>
      <c r="F27" s="135">
        <f t="shared" si="2"/>
        <v>0</v>
      </c>
      <c r="G27" s="27">
        <f t="shared" ref="G27:P27" si="21">X27*$U$27</f>
        <v>0</v>
      </c>
      <c r="H27" s="27">
        <f t="shared" si="21"/>
        <v>0</v>
      </c>
      <c r="I27" s="27">
        <f t="shared" si="21"/>
        <v>0</v>
      </c>
      <c r="J27" s="27">
        <f t="shared" si="21"/>
        <v>0</v>
      </c>
      <c r="K27" s="27">
        <f t="shared" si="21"/>
        <v>0</v>
      </c>
      <c r="L27" s="27">
        <f t="shared" si="21"/>
        <v>0</v>
      </c>
      <c r="M27" s="27">
        <f t="shared" si="21"/>
        <v>0</v>
      </c>
      <c r="N27" s="27">
        <f t="shared" si="21"/>
        <v>0</v>
      </c>
      <c r="O27" s="27">
        <f t="shared" si="21"/>
        <v>0</v>
      </c>
      <c r="P27" s="27">
        <f t="shared" si="21"/>
        <v>0</v>
      </c>
      <c r="Q27" s="27">
        <v>1</v>
      </c>
      <c r="R27" s="22"/>
      <c r="S27" s="22" t="s">
        <v>274</v>
      </c>
      <c r="T27" s="521" t="s">
        <v>617</v>
      </c>
      <c r="U27" s="23">
        <v>1</v>
      </c>
      <c r="V27" s="489" t="s">
        <v>611</v>
      </c>
      <c r="W27" s="161">
        <v>120</v>
      </c>
      <c r="X27" s="91"/>
      <c r="Y27" s="139"/>
      <c r="Z27" s="92"/>
      <c r="AA27" s="58"/>
      <c r="AB27" s="92"/>
      <c r="AC27" s="58"/>
      <c r="AD27" s="92"/>
      <c r="AE27" s="58"/>
      <c r="AF27" s="92"/>
      <c r="AG27" s="58"/>
      <c r="AH27" s="392">
        <f t="shared" si="4"/>
        <v>0</v>
      </c>
    </row>
    <row r="28" spans="1:34" ht="80.150000000000006" customHeight="1" x14ac:dyDescent="0.45">
      <c r="A28" s="1"/>
      <c r="B28" s="320" t="s">
        <v>658</v>
      </c>
      <c r="C28" s="489" t="e" vm="232">
        <v>#VALUE!</v>
      </c>
      <c r="D28" s="30" t="s">
        <v>618</v>
      </c>
      <c r="E28" s="519">
        <v>1.7</v>
      </c>
      <c r="F28" s="135">
        <f t="shared" si="2"/>
        <v>0</v>
      </c>
      <c r="G28" s="28">
        <f t="shared" ref="G28:P28" si="22">X28*$U$28</f>
        <v>0</v>
      </c>
      <c r="H28" s="28">
        <f t="shared" si="22"/>
        <v>0</v>
      </c>
      <c r="I28" s="28">
        <f t="shared" si="22"/>
        <v>0</v>
      </c>
      <c r="J28" s="28">
        <f t="shared" si="22"/>
        <v>0</v>
      </c>
      <c r="K28" s="28">
        <f t="shared" si="22"/>
        <v>0</v>
      </c>
      <c r="L28" s="28">
        <f t="shared" si="22"/>
        <v>0</v>
      </c>
      <c r="M28" s="28">
        <f t="shared" si="22"/>
        <v>0</v>
      </c>
      <c r="N28" s="28">
        <f t="shared" si="22"/>
        <v>0</v>
      </c>
      <c r="O28" s="28">
        <f t="shared" si="22"/>
        <v>0</v>
      </c>
      <c r="P28" s="28">
        <f t="shared" si="22"/>
        <v>0</v>
      </c>
      <c r="Q28" s="27">
        <v>1</v>
      </c>
      <c r="R28" s="24"/>
      <c r="S28" s="24" t="s">
        <v>274</v>
      </c>
      <c r="T28" s="520" t="s">
        <v>619</v>
      </c>
      <c r="U28" s="25">
        <v>1</v>
      </c>
      <c r="V28" s="522" t="s">
        <v>611</v>
      </c>
      <c r="W28" s="161">
        <v>120</v>
      </c>
      <c r="X28" s="42"/>
      <c r="Y28" s="52"/>
      <c r="Z28" s="44"/>
      <c r="AA28" s="43"/>
      <c r="AB28" s="44"/>
      <c r="AC28" s="43"/>
      <c r="AD28" s="44"/>
      <c r="AE28" s="43"/>
      <c r="AF28" s="44"/>
      <c r="AG28" s="43"/>
      <c r="AH28" s="352">
        <f t="shared" si="4"/>
        <v>0</v>
      </c>
    </row>
    <row r="29" spans="1:34" ht="80.150000000000006" customHeight="1" x14ac:dyDescent="0.45">
      <c r="A29" s="1"/>
      <c r="B29" s="318" t="s">
        <v>659</v>
      </c>
      <c r="C29" s="489" t="e" vm="233">
        <v>#VALUE!</v>
      </c>
      <c r="D29" s="20" t="s">
        <v>620</v>
      </c>
      <c r="E29" s="519">
        <v>2.7</v>
      </c>
      <c r="F29" s="135">
        <f t="shared" si="2"/>
        <v>0</v>
      </c>
      <c r="G29" s="27">
        <f>X29*$U$29</f>
        <v>0</v>
      </c>
      <c r="H29" s="27">
        <f t="shared" ref="H29:P29" si="23">Y29*$U$29</f>
        <v>0</v>
      </c>
      <c r="I29" s="27">
        <f t="shared" si="23"/>
        <v>0</v>
      </c>
      <c r="J29" s="27">
        <f t="shared" si="23"/>
        <v>0</v>
      </c>
      <c r="K29" s="27">
        <f t="shared" si="23"/>
        <v>0</v>
      </c>
      <c r="L29" s="27">
        <f t="shared" si="23"/>
        <v>0</v>
      </c>
      <c r="M29" s="27">
        <f t="shared" si="23"/>
        <v>0</v>
      </c>
      <c r="N29" s="27">
        <f t="shared" si="23"/>
        <v>0</v>
      </c>
      <c r="O29" s="27">
        <f t="shared" si="23"/>
        <v>0</v>
      </c>
      <c r="P29" s="27">
        <f t="shared" si="23"/>
        <v>0</v>
      </c>
      <c r="Q29" s="27">
        <v>1</v>
      </c>
      <c r="R29" s="22"/>
      <c r="S29" s="22" t="s">
        <v>274</v>
      </c>
      <c r="T29" s="521" t="s">
        <v>621</v>
      </c>
      <c r="U29" s="23">
        <v>1</v>
      </c>
      <c r="V29" s="489" t="s">
        <v>611</v>
      </c>
      <c r="W29" s="161">
        <v>149</v>
      </c>
      <c r="X29" s="91"/>
      <c r="Y29" s="139"/>
      <c r="Z29" s="92"/>
      <c r="AA29" s="58"/>
      <c r="AB29" s="92"/>
      <c r="AC29" s="58"/>
      <c r="AD29" s="92"/>
      <c r="AE29" s="58"/>
      <c r="AF29" s="92"/>
      <c r="AG29" s="58"/>
      <c r="AH29" s="392">
        <f t="shared" si="4"/>
        <v>0</v>
      </c>
    </row>
    <row r="30" spans="1:34" ht="80.150000000000006" customHeight="1" x14ac:dyDescent="0.45">
      <c r="A30" s="1"/>
      <c r="B30" s="320" t="s">
        <v>660</v>
      </c>
      <c r="C30" s="489" t="e" vm="234">
        <v>#VALUE!</v>
      </c>
      <c r="D30" s="30" t="s">
        <v>622</v>
      </c>
      <c r="E30" s="519">
        <v>1.35</v>
      </c>
      <c r="F30" s="135">
        <f t="shared" si="2"/>
        <v>0</v>
      </c>
      <c r="G30" s="27">
        <f>X30*$U$30</f>
        <v>0</v>
      </c>
      <c r="H30" s="27">
        <f t="shared" ref="H30:P30" si="24">Y30*$U$30</f>
        <v>0</v>
      </c>
      <c r="I30" s="27">
        <f t="shared" si="24"/>
        <v>0</v>
      </c>
      <c r="J30" s="27">
        <f t="shared" si="24"/>
        <v>0</v>
      </c>
      <c r="K30" s="27">
        <f t="shared" si="24"/>
        <v>0</v>
      </c>
      <c r="L30" s="27">
        <f t="shared" si="24"/>
        <v>0</v>
      </c>
      <c r="M30" s="27">
        <f t="shared" si="24"/>
        <v>0</v>
      </c>
      <c r="N30" s="27">
        <f t="shared" si="24"/>
        <v>0</v>
      </c>
      <c r="O30" s="27">
        <f t="shared" si="24"/>
        <v>0</v>
      </c>
      <c r="P30" s="27">
        <f t="shared" si="24"/>
        <v>0</v>
      </c>
      <c r="Q30" s="27">
        <v>1</v>
      </c>
      <c r="R30" s="24"/>
      <c r="S30" s="24" t="s">
        <v>274</v>
      </c>
      <c r="T30" s="520" t="s">
        <v>623</v>
      </c>
      <c r="U30" s="25">
        <v>1</v>
      </c>
      <c r="V30" s="522" t="s">
        <v>611</v>
      </c>
      <c r="W30" s="161">
        <v>120</v>
      </c>
      <c r="X30" s="42"/>
      <c r="Y30" s="52"/>
      <c r="Z30" s="44"/>
      <c r="AA30" s="43"/>
      <c r="AB30" s="44"/>
      <c r="AC30" s="43"/>
      <c r="AD30" s="44"/>
      <c r="AE30" s="43"/>
      <c r="AF30" s="44"/>
      <c r="AG30" s="43"/>
      <c r="AH30" s="351">
        <f t="shared" ref="AH30:AH34" si="25">W30*SUM(X30:AG30)</f>
        <v>0</v>
      </c>
    </row>
    <row r="31" spans="1:34" ht="80.150000000000006" customHeight="1" x14ac:dyDescent="0.45">
      <c r="A31" s="1"/>
      <c r="B31" s="318" t="s">
        <v>661</v>
      </c>
      <c r="C31" s="489" t="e" vm="235">
        <v>#VALUE!</v>
      </c>
      <c r="D31" s="20" t="s">
        <v>624</v>
      </c>
      <c r="E31" s="519">
        <v>1.45</v>
      </c>
      <c r="F31" s="135">
        <f t="shared" si="2"/>
        <v>0</v>
      </c>
      <c r="G31" s="27">
        <f>X31*$U$31</f>
        <v>0</v>
      </c>
      <c r="H31" s="27">
        <f t="shared" ref="H31:P31" si="26">Y31*$U$31</f>
        <v>0</v>
      </c>
      <c r="I31" s="27">
        <f t="shared" si="26"/>
        <v>0</v>
      </c>
      <c r="J31" s="27">
        <f t="shared" si="26"/>
        <v>0</v>
      </c>
      <c r="K31" s="27">
        <f t="shared" si="26"/>
        <v>0</v>
      </c>
      <c r="L31" s="27">
        <f t="shared" si="26"/>
        <v>0</v>
      </c>
      <c r="M31" s="27">
        <f t="shared" si="26"/>
        <v>0</v>
      </c>
      <c r="N31" s="27">
        <f t="shared" si="26"/>
        <v>0</v>
      </c>
      <c r="O31" s="27">
        <f t="shared" si="26"/>
        <v>0</v>
      </c>
      <c r="P31" s="27">
        <f t="shared" si="26"/>
        <v>0</v>
      </c>
      <c r="Q31" s="27">
        <v>1</v>
      </c>
      <c r="R31" s="22"/>
      <c r="S31" s="22" t="s">
        <v>94</v>
      </c>
      <c r="T31" s="521" t="s">
        <v>625</v>
      </c>
      <c r="U31" s="23">
        <v>2</v>
      </c>
      <c r="V31" s="489" t="s">
        <v>611</v>
      </c>
      <c r="W31" s="161">
        <v>120</v>
      </c>
      <c r="X31" s="58"/>
      <c r="Y31" s="158"/>
      <c r="Z31" s="58"/>
      <c r="AA31" s="58"/>
      <c r="AB31" s="57"/>
      <c r="AC31" s="57"/>
      <c r="AD31" s="57"/>
      <c r="AE31" s="58"/>
      <c r="AF31" s="57"/>
      <c r="AG31" s="57"/>
      <c r="AH31" s="392">
        <f t="shared" si="25"/>
        <v>0</v>
      </c>
    </row>
    <row r="32" spans="1:34" ht="80.150000000000006" customHeight="1" x14ac:dyDescent="0.45">
      <c r="A32" s="1"/>
      <c r="B32" s="320" t="s">
        <v>662</v>
      </c>
      <c r="C32" s="489" t="e" vm="236">
        <v>#VALUE!</v>
      </c>
      <c r="D32" s="30" t="s">
        <v>626</v>
      </c>
      <c r="E32" s="519">
        <v>1.55</v>
      </c>
      <c r="F32" s="135">
        <f t="shared" si="2"/>
        <v>0</v>
      </c>
      <c r="G32" s="27">
        <f>X32*$U$32</f>
        <v>0</v>
      </c>
      <c r="H32" s="27">
        <f t="shared" ref="H32:P32" si="27">Y32*$U$32</f>
        <v>0</v>
      </c>
      <c r="I32" s="27">
        <f t="shared" si="27"/>
        <v>0</v>
      </c>
      <c r="J32" s="27">
        <f t="shared" si="27"/>
        <v>0</v>
      </c>
      <c r="K32" s="27">
        <f t="shared" si="27"/>
        <v>0</v>
      </c>
      <c r="L32" s="27">
        <f t="shared" si="27"/>
        <v>0</v>
      </c>
      <c r="M32" s="27">
        <f t="shared" si="27"/>
        <v>0</v>
      </c>
      <c r="N32" s="27">
        <f t="shared" si="27"/>
        <v>0</v>
      </c>
      <c r="O32" s="27">
        <f t="shared" si="27"/>
        <v>0</v>
      </c>
      <c r="P32" s="27">
        <f t="shared" si="27"/>
        <v>0</v>
      </c>
      <c r="Q32" s="27">
        <v>1</v>
      </c>
      <c r="R32" s="24"/>
      <c r="S32" s="24" t="s">
        <v>348</v>
      </c>
      <c r="T32" s="520" t="s">
        <v>627</v>
      </c>
      <c r="U32" s="25">
        <v>2</v>
      </c>
      <c r="V32" s="522" t="s">
        <v>611</v>
      </c>
      <c r="W32" s="161">
        <v>120</v>
      </c>
      <c r="X32" s="43"/>
      <c r="Y32" s="159"/>
      <c r="Z32" s="43"/>
      <c r="AA32" s="43"/>
      <c r="AB32" s="43"/>
      <c r="AC32" s="56"/>
      <c r="AD32" s="56"/>
      <c r="AE32" s="56"/>
      <c r="AF32" s="56"/>
      <c r="AG32" s="56"/>
      <c r="AH32" s="352">
        <f t="shared" si="25"/>
        <v>0</v>
      </c>
    </row>
    <row r="33" spans="1:34" ht="80.150000000000006" customHeight="1" x14ac:dyDescent="0.45">
      <c r="A33" s="1"/>
      <c r="B33" s="318" t="s">
        <v>663</v>
      </c>
      <c r="C33" s="489" t="e" vm="237">
        <v>#VALUE!</v>
      </c>
      <c r="D33" s="20" t="s">
        <v>628</v>
      </c>
      <c r="E33" s="519">
        <v>1.6</v>
      </c>
      <c r="F33" s="135">
        <f t="shared" si="2"/>
        <v>0</v>
      </c>
      <c r="G33" s="27">
        <f>X33*$U$33</f>
        <v>0</v>
      </c>
      <c r="H33" s="27">
        <f t="shared" ref="H33:P33" si="28">Y33*$U$33</f>
        <v>0</v>
      </c>
      <c r="I33" s="27">
        <f t="shared" si="28"/>
        <v>0</v>
      </c>
      <c r="J33" s="27">
        <f t="shared" si="28"/>
        <v>0</v>
      </c>
      <c r="K33" s="27">
        <f t="shared" si="28"/>
        <v>0</v>
      </c>
      <c r="L33" s="27">
        <f t="shared" si="28"/>
        <v>0</v>
      </c>
      <c r="M33" s="27">
        <f t="shared" si="28"/>
        <v>0</v>
      </c>
      <c r="N33" s="27">
        <f t="shared" si="28"/>
        <v>0</v>
      </c>
      <c r="O33" s="27">
        <f t="shared" si="28"/>
        <v>0</v>
      </c>
      <c r="P33" s="27">
        <f t="shared" si="28"/>
        <v>0</v>
      </c>
      <c r="Q33" s="27">
        <v>1</v>
      </c>
      <c r="R33" s="22"/>
      <c r="S33" s="22" t="s">
        <v>348</v>
      </c>
      <c r="T33" s="521" t="s">
        <v>629</v>
      </c>
      <c r="U33" s="23">
        <v>2</v>
      </c>
      <c r="V33" s="489" t="s">
        <v>611</v>
      </c>
      <c r="W33" s="161">
        <v>120</v>
      </c>
      <c r="X33" s="58"/>
      <c r="Y33" s="158"/>
      <c r="Z33" s="58"/>
      <c r="AA33" s="58"/>
      <c r="AB33" s="58"/>
      <c r="AC33" s="58"/>
      <c r="AD33" s="57"/>
      <c r="AE33" s="57"/>
      <c r="AF33" s="57"/>
      <c r="AG33" s="57"/>
      <c r="AH33" s="392">
        <f t="shared" si="25"/>
        <v>0</v>
      </c>
    </row>
    <row r="34" spans="1:34" ht="80.150000000000006" customHeight="1" x14ac:dyDescent="0.45">
      <c r="A34" s="1"/>
      <c r="B34" s="320" t="s">
        <v>664</v>
      </c>
      <c r="C34" s="489" t="e" vm="238">
        <v>#VALUE!</v>
      </c>
      <c r="D34" s="30" t="s">
        <v>630</v>
      </c>
      <c r="E34" s="519">
        <v>1.9</v>
      </c>
      <c r="F34" s="135">
        <f t="shared" si="2"/>
        <v>0</v>
      </c>
      <c r="G34" s="27">
        <f>X34*$U$34</f>
        <v>0</v>
      </c>
      <c r="H34" s="27">
        <f t="shared" ref="H34:P34" si="29">Y34*$U$34</f>
        <v>0</v>
      </c>
      <c r="I34" s="27">
        <f t="shared" si="29"/>
        <v>0</v>
      </c>
      <c r="J34" s="27">
        <f t="shared" si="29"/>
        <v>0</v>
      </c>
      <c r="K34" s="27">
        <f t="shared" si="29"/>
        <v>0</v>
      </c>
      <c r="L34" s="27">
        <f t="shared" si="29"/>
        <v>0</v>
      </c>
      <c r="M34" s="27">
        <f t="shared" si="29"/>
        <v>0</v>
      </c>
      <c r="N34" s="27">
        <f t="shared" si="29"/>
        <v>0</v>
      </c>
      <c r="O34" s="27">
        <f t="shared" si="29"/>
        <v>0</v>
      </c>
      <c r="P34" s="27">
        <f t="shared" si="29"/>
        <v>0</v>
      </c>
      <c r="Q34" s="27">
        <v>1</v>
      </c>
      <c r="R34" s="24"/>
      <c r="S34" s="24" t="s">
        <v>94</v>
      </c>
      <c r="T34" s="520" t="s">
        <v>631</v>
      </c>
      <c r="U34" s="25">
        <v>2</v>
      </c>
      <c r="V34" s="522" t="s">
        <v>611</v>
      </c>
      <c r="W34" s="161">
        <v>129</v>
      </c>
      <c r="X34" s="43"/>
      <c r="Y34" s="159"/>
      <c r="Z34" s="43"/>
      <c r="AA34" s="43"/>
      <c r="AB34" s="43"/>
      <c r="AC34" s="43"/>
      <c r="AD34" s="43"/>
      <c r="AE34" s="56"/>
      <c r="AF34" s="56"/>
      <c r="AG34" s="56"/>
      <c r="AH34" s="352">
        <f t="shared" si="25"/>
        <v>0</v>
      </c>
    </row>
    <row r="35" spans="1:34" ht="80.150000000000006" customHeight="1" x14ac:dyDescent="0.45">
      <c r="A35" s="1"/>
      <c r="B35" s="318" t="s">
        <v>665</v>
      </c>
      <c r="C35" s="489" t="e" vm="239">
        <v>#VALUE!</v>
      </c>
      <c r="D35" s="20" t="s">
        <v>632</v>
      </c>
      <c r="E35" s="519">
        <v>2.6</v>
      </c>
      <c r="F35" s="135">
        <f t="shared" si="2"/>
        <v>0</v>
      </c>
      <c r="G35" s="27">
        <f>X35*$U$35</f>
        <v>0</v>
      </c>
      <c r="H35" s="27">
        <f t="shared" ref="H35:P35" si="30">Y35*$U$35</f>
        <v>0</v>
      </c>
      <c r="I35" s="27">
        <f t="shared" si="30"/>
        <v>0</v>
      </c>
      <c r="J35" s="27">
        <f t="shared" si="30"/>
        <v>0</v>
      </c>
      <c r="K35" s="27">
        <f t="shared" si="30"/>
        <v>0</v>
      </c>
      <c r="L35" s="27">
        <f t="shared" si="30"/>
        <v>0</v>
      </c>
      <c r="M35" s="27">
        <f t="shared" si="30"/>
        <v>0</v>
      </c>
      <c r="N35" s="27">
        <f t="shared" si="30"/>
        <v>0</v>
      </c>
      <c r="O35" s="27">
        <f t="shared" si="30"/>
        <v>0</v>
      </c>
      <c r="P35" s="27">
        <f t="shared" si="30"/>
        <v>0</v>
      </c>
      <c r="Q35" s="27">
        <v>1</v>
      </c>
      <c r="R35" s="22"/>
      <c r="S35" s="22" t="s">
        <v>348</v>
      </c>
      <c r="T35" s="521" t="s">
        <v>633</v>
      </c>
      <c r="U35" s="23">
        <v>2</v>
      </c>
      <c r="V35" s="489" t="s">
        <v>611</v>
      </c>
      <c r="W35" s="161">
        <v>157</v>
      </c>
      <c r="X35" s="58"/>
      <c r="Y35" s="158"/>
      <c r="Z35" s="58"/>
      <c r="AA35" s="57"/>
      <c r="AB35" s="57"/>
      <c r="AC35" s="57"/>
      <c r="AD35" s="57"/>
      <c r="AE35" s="57"/>
      <c r="AF35" s="57"/>
      <c r="AG35" s="57"/>
      <c r="AH35" s="392">
        <f t="shared" si="4"/>
        <v>0</v>
      </c>
    </row>
    <row r="36" spans="1:34" ht="80.150000000000006" customHeight="1" x14ac:dyDescent="0.45">
      <c r="A36" s="1"/>
      <c r="B36" s="320" t="s">
        <v>666</v>
      </c>
      <c r="C36" s="489" t="e" vm="240">
        <v>#VALUE!</v>
      </c>
      <c r="D36" s="30" t="s">
        <v>634</v>
      </c>
      <c r="E36" s="519">
        <v>1.2</v>
      </c>
      <c r="F36" s="135">
        <f t="shared" si="2"/>
        <v>0</v>
      </c>
      <c r="G36" s="27">
        <f>X36*$U$36</f>
        <v>0</v>
      </c>
      <c r="H36" s="27">
        <f t="shared" ref="H36:P36" si="31">Y36*$U$36</f>
        <v>0</v>
      </c>
      <c r="I36" s="27">
        <f t="shared" si="31"/>
        <v>0</v>
      </c>
      <c r="J36" s="27">
        <f t="shared" si="31"/>
        <v>0</v>
      </c>
      <c r="K36" s="27">
        <f t="shared" si="31"/>
        <v>0</v>
      </c>
      <c r="L36" s="27">
        <f t="shared" si="31"/>
        <v>0</v>
      </c>
      <c r="M36" s="27">
        <f t="shared" si="31"/>
        <v>0</v>
      </c>
      <c r="N36" s="27">
        <f t="shared" si="31"/>
        <v>0</v>
      </c>
      <c r="O36" s="27">
        <f t="shared" si="31"/>
        <v>0</v>
      </c>
      <c r="P36" s="27">
        <f t="shared" si="31"/>
        <v>0</v>
      </c>
      <c r="Q36" s="27">
        <v>1</v>
      </c>
      <c r="R36" s="24"/>
      <c r="S36" s="24" t="s">
        <v>66</v>
      </c>
      <c r="T36" s="520" t="s">
        <v>635</v>
      </c>
      <c r="U36" s="25">
        <v>6</v>
      </c>
      <c r="V36" s="522" t="s">
        <v>611</v>
      </c>
      <c r="W36" s="161">
        <v>120</v>
      </c>
      <c r="X36" s="43"/>
      <c r="Y36" s="52"/>
      <c r="Z36" s="43"/>
      <c r="AA36" s="43"/>
      <c r="AB36" s="43"/>
      <c r="AC36" s="43"/>
      <c r="AD36" s="43"/>
      <c r="AE36" s="43"/>
      <c r="AF36" s="43"/>
      <c r="AG36" s="56"/>
      <c r="AH36" s="352">
        <f t="shared" ref="AH36:AH37" si="32">W36*SUM(X36:AG36)</f>
        <v>0</v>
      </c>
    </row>
    <row r="37" spans="1:34" ht="80.150000000000006" customHeight="1" thickBot="1" x14ac:dyDescent="0.5">
      <c r="A37" s="1"/>
      <c r="B37" s="318" t="s">
        <v>667</v>
      </c>
      <c r="C37" s="489" t="e" vm="241">
        <v>#VALUE!</v>
      </c>
      <c r="D37" s="20" t="s">
        <v>636</v>
      </c>
      <c r="E37" s="519">
        <v>1.25</v>
      </c>
      <c r="F37" s="135">
        <f t="shared" si="2"/>
        <v>0</v>
      </c>
      <c r="G37" s="27">
        <f>X37*$U$37</f>
        <v>0</v>
      </c>
      <c r="H37" s="27">
        <f t="shared" ref="H37:P37" si="33">Y37*$U$37</f>
        <v>0</v>
      </c>
      <c r="I37" s="27">
        <f t="shared" si="33"/>
        <v>0</v>
      </c>
      <c r="J37" s="27">
        <f t="shared" si="33"/>
        <v>0</v>
      </c>
      <c r="K37" s="27">
        <f t="shared" si="33"/>
        <v>0</v>
      </c>
      <c r="L37" s="27">
        <f t="shared" si="33"/>
        <v>0</v>
      </c>
      <c r="M37" s="27">
        <f t="shared" si="33"/>
        <v>0</v>
      </c>
      <c r="N37" s="27">
        <f t="shared" si="33"/>
        <v>0</v>
      </c>
      <c r="O37" s="27">
        <f t="shared" si="33"/>
        <v>0</v>
      </c>
      <c r="P37" s="27">
        <f t="shared" si="33"/>
        <v>0</v>
      </c>
      <c r="Q37" s="27">
        <v>1</v>
      </c>
      <c r="R37" s="22"/>
      <c r="S37" s="22" t="s">
        <v>94</v>
      </c>
      <c r="T37" s="521" t="s">
        <v>637</v>
      </c>
      <c r="U37" s="23">
        <v>3</v>
      </c>
      <c r="V37" s="489" t="s">
        <v>611</v>
      </c>
      <c r="W37" s="161">
        <v>120</v>
      </c>
      <c r="X37" s="91"/>
      <c r="Y37" s="139"/>
      <c r="Z37" s="92"/>
      <c r="AA37" s="58"/>
      <c r="AB37" s="92"/>
      <c r="AC37" s="58"/>
      <c r="AD37" s="58"/>
      <c r="AE37" s="92"/>
      <c r="AF37" s="58"/>
      <c r="AG37" s="57"/>
      <c r="AH37" s="350">
        <f t="shared" si="32"/>
        <v>0</v>
      </c>
    </row>
    <row r="38" spans="1:34" ht="80.150000000000006" customHeight="1" thickBot="1" x14ac:dyDescent="0.5">
      <c r="A38" s="1"/>
      <c r="B38" s="458"/>
      <c r="C38" s="459" t="s">
        <v>99</v>
      </c>
      <c r="D38" s="460" t="s">
        <v>638</v>
      </c>
      <c r="E38" s="523">
        <f>SUM(E11:E37)</f>
        <v>38.800000000000004</v>
      </c>
      <c r="F38" s="273">
        <f>SUM(X38:AG38)*E38</f>
        <v>0</v>
      </c>
      <c r="G38" s="462">
        <f>X38*$U$38</f>
        <v>0</v>
      </c>
      <c r="H38" s="462">
        <f t="shared" ref="H38:L38" si="34">Y38*$U$38</f>
        <v>0</v>
      </c>
      <c r="I38" s="462">
        <f t="shared" si="34"/>
        <v>0</v>
      </c>
      <c r="J38" s="462">
        <f t="shared" si="34"/>
        <v>0</v>
      </c>
      <c r="K38" s="462">
        <f t="shared" si="34"/>
        <v>0</v>
      </c>
      <c r="L38" s="462">
        <f t="shared" si="34"/>
        <v>0</v>
      </c>
      <c r="M38" s="462">
        <f>AD38*$U$38</f>
        <v>0</v>
      </c>
      <c r="N38" s="462">
        <f>AE38*$U$38</f>
        <v>0</v>
      </c>
      <c r="O38" s="462">
        <f>AF38*$U$38</f>
        <v>0</v>
      </c>
      <c r="P38" s="462">
        <f>AG38*$U$38</f>
        <v>0</v>
      </c>
      <c r="Q38" s="464">
        <f>SUM(Q11:Q37)</f>
        <v>27</v>
      </c>
      <c r="R38" s="464"/>
      <c r="S38" s="464" t="s">
        <v>639</v>
      </c>
      <c r="T38" s="464"/>
      <c r="U38" s="441">
        <f>SUM(U11:U37)</f>
        <v>109</v>
      </c>
      <c r="V38" s="524" t="s">
        <v>611</v>
      </c>
      <c r="W38" s="465">
        <v>3220</v>
      </c>
      <c r="X38" s="387"/>
      <c r="Y38" s="525"/>
      <c r="Z38" s="386"/>
      <c r="AA38" s="384"/>
      <c r="AB38" s="386"/>
      <c r="AC38" s="384"/>
      <c r="AD38" s="384"/>
      <c r="AE38" s="386"/>
      <c r="AF38" s="384"/>
      <c r="AG38" s="388"/>
      <c r="AH38" s="440">
        <f>W38*SUM(X38:AG38)</f>
        <v>0</v>
      </c>
    </row>
    <row r="39" spans="1:34" ht="90" customHeight="1" x14ac:dyDescent="0.45"/>
    <row r="40" spans="1:34" ht="90" customHeight="1" x14ac:dyDescent="0.45"/>
    <row r="41" spans="1:34" ht="90" customHeight="1" x14ac:dyDescent="0.45"/>
    <row r="42" spans="1:34" ht="90" customHeight="1" x14ac:dyDescent="0.45"/>
    <row r="43" spans="1:34" ht="90" customHeight="1" x14ac:dyDescent="0.45"/>
    <row r="44" spans="1:34" ht="90" customHeight="1" x14ac:dyDescent="0.45"/>
    <row r="45" spans="1:34" ht="90" customHeight="1" x14ac:dyDescent="0.45"/>
    <row r="46" spans="1:34" ht="90" customHeight="1" x14ac:dyDescent="0.45"/>
    <row r="47" spans="1:34" ht="90" customHeight="1" x14ac:dyDescent="0.45"/>
    <row r="48" spans="1:34" ht="90" customHeight="1" x14ac:dyDescent="0.45"/>
    <row r="49" ht="90" customHeight="1" x14ac:dyDescent="0.45"/>
    <row r="50" ht="90" customHeight="1" x14ac:dyDescent="0.45"/>
    <row r="51" ht="90" customHeight="1" x14ac:dyDescent="0.45"/>
    <row r="52" ht="90" customHeight="1" x14ac:dyDescent="0.45"/>
    <row r="53" ht="90" customHeight="1" x14ac:dyDescent="0.45"/>
    <row r="54" ht="90" customHeight="1" x14ac:dyDescent="0.45"/>
    <row r="55" ht="90" customHeight="1" x14ac:dyDescent="0.45"/>
    <row r="56" ht="90" customHeight="1" x14ac:dyDescent="0.45"/>
    <row r="57" ht="90" customHeight="1" x14ac:dyDescent="0.45"/>
    <row r="58" ht="90" customHeight="1" x14ac:dyDescent="0.45"/>
    <row r="59" ht="90" customHeight="1" x14ac:dyDescent="0.45"/>
    <row r="60" ht="90" customHeight="1" x14ac:dyDescent="0.45"/>
    <row r="61" ht="90" customHeight="1" x14ac:dyDescent="0.45"/>
    <row r="62" ht="90" customHeight="1" x14ac:dyDescent="0.45"/>
    <row r="63" ht="90" customHeight="1" x14ac:dyDescent="0.45"/>
    <row r="64" ht="90" customHeight="1" x14ac:dyDescent="0.45"/>
    <row r="65" ht="90" customHeight="1" x14ac:dyDescent="0.45"/>
    <row r="66" ht="90" customHeight="1" x14ac:dyDescent="0.45"/>
    <row r="67" ht="90" customHeight="1" x14ac:dyDescent="0.45"/>
    <row r="68" ht="90" customHeight="1" x14ac:dyDescent="0.45"/>
    <row r="69" ht="90" customHeight="1" x14ac:dyDescent="0.45"/>
    <row r="70" ht="90" customHeight="1" x14ac:dyDescent="0.45"/>
    <row r="71" ht="90" customHeight="1" x14ac:dyDescent="0.45"/>
    <row r="72" ht="90" customHeight="1" x14ac:dyDescent="0.45"/>
    <row r="73" ht="90" customHeight="1" x14ac:dyDescent="0.45"/>
    <row r="74" ht="90" customHeight="1" x14ac:dyDescent="0.45"/>
    <row r="75" ht="90" customHeight="1" x14ac:dyDescent="0.45"/>
    <row r="76" ht="90" customHeight="1" x14ac:dyDescent="0.45"/>
    <row r="77" ht="90" customHeight="1" x14ac:dyDescent="0.45"/>
    <row r="78" ht="90" customHeight="1" x14ac:dyDescent="0.45"/>
    <row r="79" ht="90" customHeight="1" x14ac:dyDescent="0.45"/>
    <row r="80" ht="90" customHeight="1" x14ac:dyDescent="0.45"/>
    <row r="81" ht="90" customHeight="1" x14ac:dyDescent="0.45"/>
    <row r="82" ht="90" customHeight="1" x14ac:dyDescent="0.45"/>
    <row r="83" ht="90" customHeight="1" x14ac:dyDescent="0.45"/>
    <row r="84" ht="90" customHeight="1" x14ac:dyDescent="0.45"/>
    <row r="85" ht="90" customHeight="1" x14ac:dyDescent="0.45"/>
    <row r="86" ht="90" customHeight="1" x14ac:dyDescent="0.45"/>
    <row r="87" ht="90" customHeight="1" x14ac:dyDescent="0.45"/>
    <row r="88" ht="90" customHeight="1" x14ac:dyDescent="0.45"/>
    <row r="89" ht="90" customHeight="1" x14ac:dyDescent="0.45"/>
    <row r="90" ht="90" customHeight="1" x14ac:dyDescent="0.45"/>
    <row r="91" ht="90" customHeight="1" x14ac:dyDescent="0.45"/>
    <row r="92" ht="90" customHeight="1" x14ac:dyDescent="0.45"/>
    <row r="93" ht="90" customHeight="1" x14ac:dyDescent="0.45"/>
    <row r="94" ht="90" customHeight="1" x14ac:dyDescent="0.45"/>
    <row r="95" ht="90" customHeight="1" x14ac:dyDescent="0.45"/>
    <row r="96" ht="90" customHeight="1" x14ac:dyDescent="0.45"/>
    <row r="97" ht="90" customHeight="1" x14ac:dyDescent="0.45"/>
    <row r="98" ht="90" customHeight="1" x14ac:dyDescent="0.45"/>
    <row r="99" ht="90" customHeight="1" x14ac:dyDescent="0.45"/>
    <row r="100" ht="90" customHeight="1" x14ac:dyDescent="0.45"/>
    <row r="101" ht="90" customHeight="1" x14ac:dyDescent="0.45"/>
    <row r="102" ht="90" customHeight="1" x14ac:dyDescent="0.45"/>
    <row r="103" ht="90" customHeight="1" x14ac:dyDescent="0.45"/>
    <row r="104" ht="90" customHeight="1" x14ac:dyDescent="0.45"/>
    <row r="105" ht="90" customHeight="1" x14ac:dyDescent="0.45"/>
    <row r="106" ht="90" customHeight="1" x14ac:dyDescent="0.45"/>
    <row r="107" ht="90" customHeight="1" x14ac:dyDescent="0.45"/>
    <row r="108" ht="90" customHeight="1" x14ac:dyDescent="0.45"/>
    <row r="109" ht="90" customHeight="1" x14ac:dyDescent="0.45"/>
    <row r="110" ht="90" customHeight="1" x14ac:dyDescent="0.45"/>
    <row r="111" ht="90" customHeight="1" x14ac:dyDescent="0.45"/>
  </sheetData>
  <sheetProtection algorithmName="SHA-512" hashValue="mxT/nmnC2ndbZwCgMmzTu3lDI6NDV/NTTty0uSva+WqLjyPpgdMljDAQqIz9WhMcvpAbaVO/Yelm+oUsUHK+8A==" saltValue="lYXwA1yyoeI5KjgEuNj3LA==" spinCount="100000" sheet="1" objects="1" scenarios="1" selectLockedCells="1"/>
  <mergeCells count="2">
    <mergeCell ref="B2:D7"/>
    <mergeCell ref="V2:Y2"/>
  </mergeCells>
  <phoneticPr fontId="7" type="noConversion"/>
  <conditionalFormatting sqref="X11:X38">
    <cfRule type="notContainsBlanks" dxfId="13" priority="2">
      <formula>LEN(TRIM(X11))&gt;0</formula>
    </cfRule>
    <cfRule type="notContainsBlanks" dxfId="12" priority="10">
      <formula>LEN(TRIM(X11))&gt;0</formula>
    </cfRule>
  </conditionalFormatting>
  <conditionalFormatting sqref="Y11:Y38">
    <cfRule type="notContainsBlanks" dxfId="11" priority="11">
      <formula>LEN(TRIM(Y11))&gt;0</formula>
    </cfRule>
  </conditionalFormatting>
  <conditionalFormatting sqref="Z11:Z38">
    <cfRule type="notContainsBlanks" dxfId="10" priority="3">
      <formula>LEN(TRIM(Z11))&gt;0</formula>
    </cfRule>
    <cfRule type="notContainsBlanks" dxfId="9" priority="9">
      <formula>LEN(TRIM(Z11))&gt;0</formula>
    </cfRule>
  </conditionalFormatting>
  <conditionalFormatting sqref="AA11:AA38">
    <cfRule type="notContainsBlanks" dxfId="8" priority="4">
      <formula>LEN(TRIM(AA11))&gt;0</formula>
    </cfRule>
    <cfRule type="notContainsBlanks" dxfId="7" priority="8">
      <formula>LEN(TRIM(AA11))&gt;0</formula>
    </cfRule>
  </conditionalFormatting>
  <conditionalFormatting sqref="AB11:AB38">
    <cfRule type="notContainsBlanks" dxfId="6" priority="5">
      <formula>LEN(TRIM(AB11))&gt;0</formula>
    </cfRule>
    <cfRule type="notContainsBlanks" dxfId="5" priority="7">
      <formula>LEN(TRIM(AB11))&gt;0</formula>
    </cfRule>
  </conditionalFormatting>
  <conditionalFormatting sqref="AC11:AC38">
    <cfRule type="notContainsBlanks" dxfId="4" priority="14">
      <formula>LEN(TRIM(AC11))&gt;0</formula>
    </cfRule>
  </conditionalFormatting>
  <conditionalFormatting sqref="AD11:AD38">
    <cfRule type="notContainsBlanks" dxfId="3" priority="13">
      <formula>LEN(TRIM(AD11))&gt;0</formula>
    </cfRule>
  </conditionalFormatting>
  <conditionalFormatting sqref="AE11:AE38">
    <cfRule type="notContainsBlanks" dxfId="2" priority="6">
      <formula>LEN(TRIM(AE11))&gt;0</formula>
    </cfRule>
  </conditionalFormatting>
  <conditionalFormatting sqref="AF11:AF38">
    <cfRule type="notContainsBlanks" dxfId="1" priority="1">
      <formula>LEN(TRIM(AF11))&gt;0</formula>
    </cfRule>
  </conditionalFormatting>
  <conditionalFormatting sqref="AG11:AG38">
    <cfRule type="notContainsBlanks" dxfId="0" priority="12">
      <formula>LEN(TRIM(AG11))&gt;0</formula>
    </cfRule>
  </conditionalFormatting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.9" x14ac:dyDescent="0.4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.9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.9" x14ac:dyDescent="0.4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.9" x14ac:dyDescent="0.4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.9" x14ac:dyDescent="0.4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.9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10</vt:i4>
      </vt:variant>
      <vt:variant>
        <vt:lpstr>Imenovani obsegi</vt:lpstr>
      </vt:variant>
      <vt:variant>
        <vt:i4>8</vt:i4>
      </vt:variant>
    </vt:vector>
  </HeadingPairs>
  <TitlesOfParts>
    <vt:vector size="18" baseType="lpstr">
      <vt:lpstr>ORDER</vt:lpstr>
      <vt:lpstr>DELTA GRP</vt:lpstr>
      <vt:lpstr>DELTA WOOD</vt:lpstr>
      <vt:lpstr>DELTA PU</vt:lpstr>
      <vt:lpstr>GRP - PRODUCTION LIST</vt:lpstr>
      <vt:lpstr>WOOD - PRODUCTION LIST</vt:lpstr>
      <vt:lpstr>Uvoz za Vasco</vt:lpstr>
      <vt:lpstr>PACKING LIST WOOD</vt:lpstr>
      <vt:lpstr>PACKING LIST GRP</vt:lpstr>
      <vt:lpstr>PAKIRANJE </vt:lpstr>
      <vt:lpstr>'GRP - PRODUCTION LIST'!Področje_tiskanja</vt:lpstr>
      <vt:lpstr>'PACKING LIST GRP'!Področje_tiskanja</vt:lpstr>
      <vt:lpstr>'PACKING LIST WOOD'!Področje_tiskanja</vt:lpstr>
      <vt:lpstr>'WOOD - PRODUCTION LIST'!Področje_tiskanja</vt:lpstr>
      <vt:lpstr>'GRP - PRODUCTION LIST'!Tiskanje_naslovov</vt:lpstr>
      <vt:lpstr>'PACKING LIST GRP'!Tiskanje_naslovov</vt:lpstr>
      <vt:lpstr>'PACKING LIST WOOD'!Tiskanje_naslovov</vt:lpstr>
      <vt:lpstr>'WOOD - PRODUCTION LIST'!Tiskanje_naslovov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Matevy</dc:creator>
  <cp:keywords/>
  <dc:description/>
  <cp:lastModifiedBy>Domen Švab</cp:lastModifiedBy>
  <cp:revision/>
  <cp:lastPrinted>2026-07-08T10:59:57Z</cp:lastPrinted>
  <dcterms:created xsi:type="dcterms:W3CDTF">2016-12-08T21:22:33Z</dcterms:created>
  <dcterms:modified xsi:type="dcterms:W3CDTF">2026-10-08T13:09:18Z</dcterms:modified>
  <cp:category/>
  <cp:contentStatus/>
</cp:coreProperties>
</file>